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Supply_Chain Projects\Project_1\UploadProject\supplier-selection-analytics\analysis_viz\"/>
    </mc:Choice>
  </mc:AlternateContent>
  <xr:revisionPtr revIDLastSave="0" documentId="13_ncr:1_{C4FAD197-591B-4583-873C-38280896947B}" xr6:coauthVersionLast="47" xr6:coauthVersionMax="47" xr10:uidLastSave="{00000000-0000-0000-0000-000000000000}"/>
  <bookViews>
    <workbookView xWindow="-108" yWindow="-108" windowWidth="23256" windowHeight="12456" firstSheet="6" activeTab="8" xr2:uid="{434EB5CC-10B8-4A5B-95CA-811D245CFFDC}"/>
  </bookViews>
  <sheets>
    <sheet name="MainTable" sheetId="1" r:id="rId1"/>
    <sheet name="Correlation_Analysis" sheetId="9" r:id="rId2"/>
    <sheet name="SummaryKPIs" sheetId="2" r:id="rId3"/>
    <sheet name="KPIsPivots" sheetId="6" r:id="rId4"/>
    <sheet name="CategoryDistributions" sheetId="3" r:id="rId5"/>
    <sheet name="CategoryPivots" sheetId="12" r:id="rId6"/>
    <sheet name="NumericParameterSummary" sheetId="4" r:id="rId7"/>
    <sheet name="MonthlyPivot" sheetId="17" r:id="rId8"/>
    <sheet name="Dashboard" sheetId="10" r:id="rId9"/>
  </sheets>
  <definedNames>
    <definedName name="ExternalData_1" localSheetId="0" hidden="1">MainTable!$A$1:$AN$3090</definedName>
    <definedName name="ExternalData_1" localSheetId="6" hidden="1">NumericParameterSummary!$A$1:$E$18</definedName>
    <definedName name="ExternalData_1" localSheetId="2">SummaryKPIs!$A$1:$K$3</definedName>
    <definedName name="ExternalData_2" localSheetId="4" hidden="1">'CategoryDistributions'!$A$1:$F$43</definedName>
    <definedName name="Slicer_category_type2">#N/A</definedName>
    <definedName name="Slicer_KPIs">#N/A</definedName>
    <definedName name="Slicer_KPIs1">#N/A</definedName>
    <definedName name="Slicer_Paramete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6" l="1"/>
  <c r="E21" i="6"/>
  <c r="E22" i="6"/>
  <c r="E29" i="6"/>
  <c r="E30" i="6"/>
  <c r="E31" i="6"/>
  <c r="E32" i="6"/>
  <c r="E33" i="6"/>
  <c r="E34" i="6"/>
  <c r="D32" i="6"/>
  <c r="D8" i="6"/>
  <c r="D5" i="6"/>
  <c r="D30" i="6"/>
  <c r="D6" i="6"/>
  <c r="D22" i="6"/>
  <c r="D34" i="6"/>
  <c r="D29" i="6"/>
  <c r="D20" i="6"/>
  <c r="D7" i="6"/>
  <c r="D14" i="6"/>
  <c r="D31" i="6"/>
  <c r="D13" i="6"/>
  <c r="D10" i="6"/>
  <c r="D39" i="6"/>
  <c r="D9" i="6"/>
  <c r="D33" i="6"/>
  <c r="D21" i="6"/>
  <c r="D12" i="6"/>
  <c r="D11" i="6"/>
  <c r="C15" i="9"/>
  <c r="C17" i="9"/>
  <c r="C3" i="9"/>
  <c r="C18" i="9"/>
  <c r="C2" i="9"/>
  <c r="C4" i="9"/>
  <c r="C19" i="9"/>
  <c r="C5" i="9"/>
  <c r="C14" i="9"/>
  <c r="C20" i="9"/>
  <c r="C9" i="9"/>
  <c r="C25" i="9"/>
  <c r="C12" i="9"/>
  <c r="C24" i="9"/>
  <c r="C21" i="9"/>
  <c r="C11" i="9"/>
  <c r="C22" i="9"/>
  <c r="C23" i="9"/>
  <c r="C16" i="9"/>
  <c r="C6" i="9"/>
  <c r="C13" i="9"/>
  <c r="C8" i="9"/>
  <c r="C10" i="9"/>
  <c r="C7" i="9"/>
  <c r="E2" i="9" l="1"/>
  <c r="D2" i="9"/>
  <c r="E3" i="9"/>
  <c r="D22" i="9"/>
  <c r="E21" i="9"/>
  <c r="E25" i="9"/>
  <c r="E24" i="9"/>
  <c r="E23" i="9"/>
  <c r="E22" i="9"/>
  <c r="D21" i="9"/>
  <c r="D25" i="9"/>
  <c r="D24" i="9"/>
  <c r="D23" i="9"/>
  <c r="E11" i="9"/>
  <c r="E10" i="9"/>
  <c r="E9" i="9"/>
  <c r="E8" i="9"/>
  <c r="E7" i="9"/>
  <c r="E13" i="9"/>
  <c r="E12" i="9"/>
  <c r="E16" i="9"/>
  <c r="E15" i="9"/>
  <c r="E14" i="9"/>
  <c r="E6" i="9"/>
  <c r="E5" i="9"/>
  <c r="E4" i="9"/>
  <c r="E18" i="9"/>
  <c r="E17" i="9"/>
  <c r="E20" i="9"/>
  <c r="E19" i="9"/>
  <c r="D11" i="9"/>
  <c r="D10" i="9"/>
  <c r="D9" i="9"/>
  <c r="D8" i="9"/>
  <c r="D7" i="9"/>
  <c r="D13" i="9"/>
  <c r="D12" i="9"/>
  <c r="D16" i="9"/>
  <c r="D15" i="9"/>
  <c r="D14" i="9"/>
  <c r="D6" i="9"/>
  <c r="D5" i="9"/>
  <c r="D4" i="9"/>
  <c r="D18" i="9"/>
  <c r="D17" i="9"/>
  <c r="D20" i="9"/>
  <c r="D19" i="9"/>
  <c r="D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DD7A79-17D7-41F4-8370-AF3DEE0830F1}" keepAlive="1" name="Query - CategoryDistributions" description="Connection to the 'CategoryDistributions' query in the workbook." type="5" refreshedVersion="8" background="1" saveData="1">
    <dbPr connection="Provider=Microsoft.Mashup.OleDb.1;Data Source=$Workbook$;Location=CategoryDistributions;Extended Properties=&quot;&quot;" command="SELECT * FROM [CategoryDistributions]"/>
  </connection>
  <connection id="2" xr16:uid="{CB70B8F8-4A0A-4E0A-97CC-3A9D7C314BB0}" keepAlive="1" name="Query - NumericParameterSummary" description="Connection to the 'NumericParameterSummary' query in the workbook." type="5" refreshedVersion="8" background="1" saveData="1">
    <dbPr connection="Provider=Microsoft.Mashup.OleDb.1;Data Source=$Workbook$;Location=NumericParameterSummary;Extended Properties=&quot;&quot;" command="SELECT * FROM [NumericParameterSummary]"/>
  </connection>
  <connection id="3" xr16:uid="{29BF5FED-9A9F-4C82-858C-1C3257407041}" keepAlive="1" name="Query - SummaryKPIs" description="Connection to the 'SummaryKPIs' query in the workbook." type="5" refreshedVersion="8" background="1" saveData="1">
    <dbPr connection="Provider=Microsoft.Mashup.OleDb.1;Data Source=$Workbook$;Location=SummaryKPIs;Extended Properties=&quot;&quot;" command="SELECT * FROM [SummaryKPIs]"/>
  </connection>
  <connection id="4" xr16:uid="{BF9B26F8-CB3F-451E-B23D-E3F90BB5289D}" keepAlive="1" name="Query - SupplyChainData" description="Connection to the 'SupplyChainData' query in the workbook." type="5" refreshedVersion="8" background="1" saveData="1">
    <dbPr connection="Provider=Microsoft.Mashup.OleDb.1;Data Source=$Workbook$;Location=SupplyChainData;Extended Properties=&quot;&quot;" command="SELECT * FROM [SupplyChainData]"/>
  </connection>
</connections>
</file>

<file path=xl/sharedStrings.xml><?xml version="1.0" encoding="utf-8"?>
<sst xmlns="http://schemas.openxmlformats.org/spreadsheetml/2006/main" count="31235" uniqueCount="162">
  <si>
    <t xml:space="preserve"> </t>
  </si>
  <si>
    <t>selection_status</t>
  </si>
  <si>
    <t>category</t>
  </si>
  <si>
    <t>count</t>
  </si>
  <si>
    <t>Selected</t>
  </si>
  <si>
    <t>Poor</t>
  </si>
  <si>
    <t>Rejected</t>
  </si>
  <si>
    <t>Average</t>
  </si>
  <si>
    <t>Good</t>
  </si>
  <si>
    <t>Excellent</t>
  </si>
  <si>
    <t>Category</t>
  </si>
  <si>
    <t>Suppliers Count</t>
  </si>
  <si>
    <t>Avg Delivery Performance</t>
  </si>
  <si>
    <t>Avg Accuracy</t>
  </si>
  <si>
    <t>Avg Risk</t>
  </si>
  <si>
    <t>Avg OTIF</t>
  </si>
  <si>
    <t>Avg Value</t>
  </si>
  <si>
    <t>Avg Fulfillment</t>
  </si>
  <si>
    <t>Avg shipping_cost</t>
  </si>
  <si>
    <t>Avg Total Cost Impact</t>
  </si>
  <si>
    <t>Avg Customer Satisfication</t>
  </si>
  <si>
    <t>category_type</t>
  </si>
  <si>
    <t>Low Risk</t>
  </si>
  <si>
    <t>risk</t>
  </si>
  <si>
    <t>High Risk</t>
  </si>
  <si>
    <t>Extreme Risk</t>
  </si>
  <si>
    <t>Medium Risk</t>
  </si>
  <si>
    <t>value</t>
  </si>
  <si>
    <t>totals</t>
  </si>
  <si>
    <t>percentage_count</t>
  </si>
  <si>
    <t>price</t>
  </si>
  <si>
    <t>Medium</t>
  </si>
  <si>
    <t>High</t>
  </si>
  <si>
    <t>Low</t>
  </si>
  <si>
    <t>lead_time</t>
  </si>
  <si>
    <t>Inconsistent</t>
  </si>
  <si>
    <t>Moderately Consistent</t>
  </si>
  <si>
    <t>Highly Inconsistent</t>
  </si>
  <si>
    <t>Very Consistent</t>
  </si>
  <si>
    <t>fulfillment</t>
  </si>
  <si>
    <t>Critical (&lt;80%)</t>
  </si>
  <si>
    <t>Average (85–94.99%)</t>
  </si>
  <si>
    <t>Over-Delivery (&gt;100%)</t>
  </si>
  <si>
    <t>World-Class (97%–100%)</t>
  </si>
  <si>
    <t>Needs Improvement (80–84.99%)</t>
  </si>
  <si>
    <t>High (95–96.99%)</t>
  </si>
  <si>
    <t>Parameter</t>
  </si>
  <si>
    <t>Difference</t>
  </si>
  <si>
    <t>Percentage Difference</t>
  </si>
  <si>
    <t>avg_order_volume</t>
  </si>
  <si>
    <t>defect_rate</t>
  </si>
  <si>
    <t>delivery_term_code</t>
  </si>
  <si>
    <t>demand_volatility_index</t>
  </si>
  <si>
    <t>forecast_accuracy</t>
  </si>
  <si>
    <t>fulfillment_ratio percentage</t>
  </si>
  <si>
    <t>offer_validity_days</t>
  </si>
  <si>
    <t>on_time_in_full</t>
  </si>
  <si>
    <t>price_per_unit</t>
  </si>
  <si>
    <t>procurement_action_code</t>
  </si>
  <si>
    <t>quality_score</t>
  </si>
  <si>
    <t>return_rate</t>
  </si>
  <si>
    <t>risk_score</t>
  </si>
  <si>
    <t>shipping_cost_estimate</t>
  </si>
  <si>
    <t>total_cost_impact</t>
  </si>
  <si>
    <t>delivery_time_days</t>
  </si>
  <si>
    <t>items_offered</t>
  </si>
  <si>
    <t>items_requested</t>
  </si>
  <si>
    <t>lead_time_variance</t>
  </si>
  <si>
    <t>on_time_delivery_rate</t>
  </si>
  <si>
    <t>order_frequency_monthly</t>
  </si>
  <si>
    <t>payment_term_days</t>
  </si>
  <si>
    <t>seasonality_index</t>
  </si>
  <si>
    <t>supplier_reliability_score</t>
  </si>
  <si>
    <t>delivery_mode</t>
  </si>
  <si>
    <t>temporal_month</t>
  </si>
  <si>
    <t>selected_supplier_flag</t>
  </si>
  <si>
    <t>delivery_term</t>
  </si>
  <si>
    <t>procurement_action</t>
  </si>
  <si>
    <t>month_name</t>
  </si>
  <si>
    <t>delivery_performance_score</t>
  </si>
  <si>
    <t>order_accuracy</t>
  </si>
  <si>
    <t>risk_category</t>
  </si>
  <si>
    <t>value_score</t>
  </si>
  <si>
    <t>value_category</t>
  </si>
  <si>
    <t>price_category</t>
  </si>
  <si>
    <t>lead_time_category</t>
  </si>
  <si>
    <t>fulfillment_category</t>
  </si>
  <si>
    <t>customer_satisfaction_estimate</t>
  </si>
  <si>
    <t>Sea</t>
  </si>
  <si>
    <t>EXW</t>
  </si>
  <si>
    <t>Extension</t>
  </si>
  <si>
    <t>September</t>
  </si>
  <si>
    <t>Road</t>
  </si>
  <si>
    <t>CIF</t>
  </si>
  <si>
    <t>New Procurement</t>
  </si>
  <si>
    <t>November</t>
  </si>
  <si>
    <t>Amendment</t>
  </si>
  <si>
    <t>January</t>
  </si>
  <si>
    <t>March</t>
  </si>
  <si>
    <t>Air</t>
  </si>
  <si>
    <t>June</t>
  </si>
  <si>
    <t>FOB</t>
  </si>
  <si>
    <t>February</t>
  </si>
  <si>
    <t>DDP</t>
  </si>
  <si>
    <t>Renewal/Reorder</t>
  </si>
  <si>
    <t>April</t>
  </si>
  <si>
    <t>July</t>
  </si>
  <si>
    <t>December</t>
  </si>
  <si>
    <t>October</t>
  </si>
  <si>
    <t>May</t>
  </si>
  <si>
    <t>August</t>
  </si>
  <si>
    <t>Delivery Performance</t>
  </si>
  <si>
    <t>Accuracy</t>
  </si>
  <si>
    <t>OTIF</t>
  </si>
  <si>
    <t>Risk</t>
  </si>
  <si>
    <t>Value</t>
  </si>
  <si>
    <t>Fulfillment</t>
  </si>
  <si>
    <t>Total Cost Impact</t>
  </si>
  <si>
    <t>KPIs</t>
  </si>
  <si>
    <t>Supplier Count</t>
  </si>
  <si>
    <t>Shipping Cost</t>
  </si>
  <si>
    <t>Customer Satisfication</t>
  </si>
  <si>
    <t>Suppliers Type</t>
  </si>
  <si>
    <t>Metric</t>
  </si>
  <si>
    <t>Column in raw_data</t>
  </si>
  <si>
    <t>Correlation</t>
  </si>
  <si>
    <t>Strength</t>
  </si>
  <si>
    <t>order_frequency_monthy</t>
  </si>
  <si>
    <t>U</t>
  </si>
  <si>
    <t>N</t>
  </si>
  <si>
    <t>E</t>
  </si>
  <si>
    <t>O</t>
  </si>
  <si>
    <t>A</t>
  </si>
  <si>
    <t>F</t>
  </si>
  <si>
    <t>B</t>
  </si>
  <si>
    <t>D</t>
  </si>
  <si>
    <t>C</t>
  </si>
  <si>
    <t>H</t>
  </si>
  <si>
    <t>I</t>
  </si>
  <si>
    <t>M</t>
  </si>
  <si>
    <t>L</t>
  </si>
  <si>
    <t>J</t>
  </si>
  <si>
    <t>K</t>
  </si>
  <si>
    <t>AA</t>
  </si>
  <si>
    <t>AB</t>
  </si>
  <si>
    <t>AC</t>
  </si>
  <si>
    <t>Business Insight</t>
  </si>
  <si>
    <t>AL</t>
  </si>
  <si>
    <t>AM</t>
  </si>
  <si>
    <t>fulfillment_ratio</t>
  </si>
  <si>
    <t>shipping_cost</t>
  </si>
  <si>
    <t>customer_satisfaction</t>
  </si>
  <si>
    <t>Row Labels</t>
  </si>
  <si>
    <t>Column Labels</t>
  </si>
  <si>
    <t>Count Of Selection Status</t>
  </si>
  <si>
    <t>Percentage of difference</t>
  </si>
  <si>
    <t>Sum of percentage_count</t>
  </si>
  <si>
    <t>(All)</t>
  </si>
  <si>
    <t>AD</t>
  </si>
  <si>
    <t>AF</t>
  </si>
  <si>
    <t>AJ</t>
  </si>
  <si>
    <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</si>
</sst>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5" x14ac:knownFonts="1">
    <font>
      <sz val="11"/>
      <color theme="1"/>
      <name val="Calibri"/>
      <family val="2"/>
      <scheme val="minor"/>
    </font>
    <font>
      <b/>
      <sz val="11"/>
      <color theme="1"/>
      <name val="Calibri"/>
      <family val="2"/>
      <scheme val="minor"/>
    </font>
    <font>
      <sz val="8"/>
      <name val="Calibri"/>
      <family val="2"/>
      <scheme val="minor"/>
    </font>
    <font>
      <sz val="9"/>
      <name val="Segoe UI"/>
      <family val="2"/>
    </font>
    <font>
      <b/>
      <sz val="11"/>
      <color theme="0"/>
      <name val="Calibri"/>
      <family val="2"/>
      <scheme val="minor"/>
    </font>
  </fonts>
  <fills count="7">
    <fill>
      <patternFill patternType="none"/>
    </fill>
    <fill>
      <patternFill patternType="gray125"/>
    </fill>
    <fill>
      <patternFill patternType="solid">
        <fgColor theme="6" tint="0.79998168889431442"/>
        <bgColor theme="6" tint="0.79998168889431442"/>
      </patternFill>
    </fill>
    <fill>
      <patternFill patternType="solid">
        <fgColor theme="3" tint="-0.249977111117893"/>
        <bgColor indexed="64"/>
      </patternFill>
    </fill>
    <fill>
      <patternFill patternType="solid">
        <fgColor theme="3" tint="-0.249977111117893"/>
        <bgColor theme="6" tint="0.79998168889431442"/>
      </patternFill>
    </fill>
    <fill>
      <patternFill patternType="solid">
        <fgColor theme="0" tint="-0.14999847407452621"/>
        <bgColor theme="0" tint="-0.14999847407452621"/>
      </patternFill>
    </fill>
    <fill>
      <patternFill patternType="solid">
        <fgColor theme="4" tint="0.59999389629810485"/>
        <bgColor indexed="64"/>
      </patternFill>
    </fill>
  </fills>
  <borders count="13">
    <border>
      <left/>
      <right/>
      <top/>
      <bottom/>
      <diagonal/>
    </border>
    <border>
      <left/>
      <right/>
      <top/>
      <bottom style="thin">
        <color theme="6"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theme="1"/>
      </right>
      <top style="thin">
        <color theme="4" tint="0.39997558519241921"/>
      </top>
      <bottom style="thin">
        <color theme="1"/>
      </bottom>
      <diagonal/>
    </border>
    <border>
      <left style="thin">
        <color theme="1"/>
      </left>
      <right style="thin">
        <color theme="1"/>
      </right>
      <top style="thin">
        <color theme="4" tint="0.39997558519241921"/>
      </top>
      <bottom style="thin">
        <color theme="1"/>
      </bottom>
      <diagonal/>
    </border>
    <border>
      <left style="thin">
        <color theme="1"/>
      </left>
      <right style="thin">
        <color theme="4" tint="0.39997558519241921"/>
      </right>
      <top style="thin">
        <color theme="4" tint="0.39997558519241921"/>
      </top>
      <bottom style="thin">
        <color theme="1"/>
      </bottom>
      <diagonal/>
    </border>
    <border>
      <left style="thin">
        <color theme="1"/>
      </left>
      <right style="thin">
        <color theme="1"/>
      </right>
      <top style="thin">
        <color theme="1"/>
      </top>
      <bottom style="thin">
        <color theme="4" tint="0.39997558519241921"/>
      </bottom>
      <diagonal/>
    </border>
    <border>
      <left style="thin">
        <color theme="4" tint="0.39997558519241921"/>
      </left>
      <right style="thin">
        <color theme="1"/>
      </right>
      <top style="thin">
        <color theme="1"/>
      </top>
      <bottom style="thin">
        <color theme="4" tint="0.39997558519241921"/>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0" fillId="0" borderId="0" xfId="0" pivotButton="1"/>
    <xf numFmtId="0" fontId="0" fillId="0" borderId="0" xfId="0" applyAlignment="1">
      <alignment horizontal="left"/>
    </xf>
    <xf numFmtId="0" fontId="1" fillId="2" borderId="1" xfId="0" applyFont="1" applyFill="1" applyBorder="1"/>
    <xf numFmtId="0" fontId="1" fillId="0" borderId="0" xfId="0" applyFont="1" applyAlignment="1">
      <alignment horizontal="center" vertical="center"/>
    </xf>
    <xf numFmtId="0" fontId="0" fillId="0" borderId="2" xfId="0" applyBorder="1"/>
    <xf numFmtId="0" fontId="1" fillId="3" borderId="0" xfId="0" applyFont="1" applyFill="1"/>
    <xf numFmtId="0" fontId="1" fillId="4" borderId="1" xfId="0" applyFont="1" applyFill="1" applyBorder="1"/>
    <xf numFmtId="0" fontId="4" fillId="3" borderId="0" xfId="0" applyFont="1" applyFill="1"/>
    <xf numFmtId="0" fontId="4" fillId="3" borderId="3" xfId="0" applyFont="1" applyFill="1" applyBorder="1"/>
    <xf numFmtId="0" fontId="4" fillId="3" borderId="4" xfId="0" applyFont="1" applyFill="1" applyBorder="1"/>
    <xf numFmtId="0" fontId="4" fillId="3" borderId="5" xfId="0" applyFont="1" applyFill="1" applyBorder="1"/>
    <xf numFmtId="0" fontId="4" fillId="3" borderId="6" xfId="0" applyFont="1" applyFill="1" applyBorder="1"/>
    <xf numFmtId="0" fontId="1" fillId="3" borderId="1" xfId="0" applyFont="1" applyFill="1" applyBorder="1"/>
    <xf numFmtId="10" fontId="0" fillId="0" borderId="0" xfId="0" applyNumberFormat="1"/>
    <xf numFmtId="0" fontId="0" fillId="5" borderId="8" xfId="0" applyFill="1" applyBorder="1"/>
    <xf numFmtId="0" fontId="0" fillId="5" borderId="7" xfId="0" applyFill="1" applyBorder="1"/>
    <xf numFmtId="164" fontId="0" fillId="0" borderId="0" xfId="0" applyNumberFormat="1"/>
    <xf numFmtId="0" fontId="1" fillId="6" borderId="9" xfId="0" applyFont="1" applyFill="1" applyBorder="1"/>
    <xf numFmtId="0" fontId="0" fillId="0" borderId="9" xfId="0" applyBorder="1"/>
    <xf numFmtId="0" fontId="3" fillId="0" borderId="9" xfId="0" applyFont="1" applyBorder="1"/>
    <xf numFmtId="0" fontId="1" fillId="6" borderId="10" xfId="0" applyFont="1" applyFill="1" applyBorder="1"/>
    <xf numFmtId="0" fontId="0" fillId="0" borderId="10" xfId="0" applyBorder="1"/>
    <xf numFmtId="0" fontId="0" fillId="0" borderId="10" xfId="0" quotePrefix="1" applyBorder="1"/>
    <xf numFmtId="0" fontId="0" fillId="0" borderId="11" xfId="0" applyBorder="1"/>
    <xf numFmtId="0" fontId="0" fillId="0" borderId="12" xfId="0" applyBorder="1"/>
  </cellXfs>
  <cellStyles count="1">
    <cellStyle name="Normal" xfId="0" builtinId="0"/>
  </cellStyles>
  <dxfs count="26">
    <dxf>
      <numFmt numFmtId="164" formatCode="0.00\ &quot;%&quot;"/>
    </dxf>
    <dxf>
      <numFmt numFmtId="0" formatCode="General"/>
    </dxf>
    <dxf>
      <numFmt numFmtId="164" formatCode="0.00\ &quot;%&quot;"/>
    </dxf>
    <dxf>
      <numFmt numFmtId="0" formatCode="General"/>
    </dxf>
    <dxf>
      <numFmt numFmtId="0" formatCode="General"/>
    </dxf>
    <dxf>
      <numFmt numFmtId="0" formatCode="General"/>
    </dxf>
    <dxf>
      <numFmt numFmtId="14" formatCode="0.0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dxf>
    <dxf>
      <numFmt numFmtId="14" formatCode="0.00%"/>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A261"/>
      <color rgb="FF007A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b="1"/>
              <a:t>Fulfillment &amp; Cost KPIs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KPIsPivots!$B$19</c:f>
              <c:strCache>
                <c:ptCount val="1"/>
                <c:pt idx="0">
                  <c:v>Rejected</c:v>
                </c:pt>
              </c:strCache>
            </c:strRef>
          </c:tx>
          <c:spPr>
            <a:solidFill>
              <a:srgbClr val="F4A261">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elete val="1"/>
          </c:dLbls>
          <c:cat>
            <c:strRef>
              <c:f>KPIsPivots!$A$20:$A$22</c:f>
              <c:strCache>
                <c:ptCount val="3"/>
                <c:pt idx="0">
                  <c:v>Fulfillment</c:v>
                </c:pt>
                <c:pt idx="1">
                  <c:v>Shipping Cost</c:v>
                </c:pt>
                <c:pt idx="2">
                  <c:v>Total Cost Impact</c:v>
                </c:pt>
              </c:strCache>
            </c:strRef>
          </c:cat>
          <c:val>
            <c:numRef>
              <c:f>KPIsPivots!$B$20:$B$22</c:f>
              <c:numCache>
                <c:formatCode>General</c:formatCode>
                <c:ptCount val="3"/>
                <c:pt idx="0">
                  <c:v>251.07963177583699</c:v>
                </c:pt>
                <c:pt idx="1">
                  <c:v>135.46686252452582</c:v>
                </c:pt>
                <c:pt idx="2">
                  <c:v>1509690.7745900345</c:v>
                </c:pt>
              </c:numCache>
            </c:numRef>
          </c:val>
          <c:extLst>
            <c:ext xmlns:c16="http://schemas.microsoft.com/office/drawing/2014/chart" uri="{C3380CC4-5D6E-409C-BE32-E72D297353CC}">
              <c16:uniqueId val="{00000000-61FC-4C40-BD82-110A3C71193E}"/>
            </c:ext>
          </c:extLst>
        </c:ser>
        <c:ser>
          <c:idx val="1"/>
          <c:order val="1"/>
          <c:tx>
            <c:strRef>
              <c:f>KPIsPivots!$C$19</c:f>
              <c:strCache>
                <c:ptCount val="1"/>
                <c:pt idx="0">
                  <c:v>Selected</c:v>
                </c:pt>
              </c:strCache>
            </c:strRef>
          </c:tx>
          <c:spPr>
            <a:solidFill>
              <a:srgbClr val="007ACC">
                <a:alpha val="88000"/>
              </a:srgb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elete val="1"/>
          </c:dLbls>
          <c:cat>
            <c:strRef>
              <c:f>KPIsPivots!$A$20:$A$22</c:f>
              <c:strCache>
                <c:ptCount val="3"/>
                <c:pt idx="0">
                  <c:v>Fulfillment</c:v>
                </c:pt>
                <c:pt idx="1">
                  <c:v>Shipping Cost</c:v>
                </c:pt>
                <c:pt idx="2">
                  <c:v>Total Cost Impact</c:v>
                </c:pt>
              </c:strCache>
            </c:strRef>
          </c:cat>
          <c:val>
            <c:numRef>
              <c:f>KPIsPivots!$C$20:$C$22</c:f>
              <c:numCache>
                <c:formatCode>General</c:formatCode>
                <c:ptCount val="3"/>
                <c:pt idx="0">
                  <c:v>220.4069311972068</c:v>
                </c:pt>
                <c:pt idx="1">
                  <c:v>132.08189217948706</c:v>
                </c:pt>
                <c:pt idx="2">
                  <c:v>1449706.9147671717</c:v>
                </c:pt>
              </c:numCache>
            </c:numRef>
          </c:val>
          <c:extLst>
            <c:ext xmlns:c16="http://schemas.microsoft.com/office/drawing/2014/chart" uri="{C3380CC4-5D6E-409C-BE32-E72D297353CC}">
              <c16:uniqueId val="{00000001-61FC-4C40-BD82-110A3C71193E}"/>
            </c:ext>
          </c:extLst>
        </c:ser>
        <c:ser>
          <c:idx val="3"/>
          <c:order val="2"/>
          <c:tx>
            <c:strRef>
              <c:f>KPIsPivots!$E$19</c:f>
              <c:strCache>
                <c:ptCount val="1"/>
                <c:pt idx="0">
                  <c:v>Percentage of difference</c:v>
                </c:pt>
              </c:strCache>
            </c:strRef>
          </c:tx>
          <c:spPr>
            <a:solidFill>
              <a:srgbClr val="FFFF66">
                <a:alpha val="88000"/>
              </a:srgb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elete val="1"/>
          </c:dLbls>
          <c:cat>
            <c:strRef>
              <c:f>KPIsPivots!$A$20:$A$22</c:f>
              <c:strCache>
                <c:ptCount val="3"/>
                <c:pt idx="0">
                  <c:v>Fulfillment</c:v>
                </c:pt>
                <c:pt idx="1">
                  <c:v>Shipping Cost</c:v>
                </c:pt>
                <c:pt idx="2">
                  <c:v>Total Cost Impact</c:v>
                </c:pt>
              </c:strCache>
            </c:strRef>
          </c:cat>
          <c:val>
            <c:numRef>
              <c:f>KPIsPivots!$E$20:$E$22</c:f>
              <c:numCache>
                <c:formatCode>0.00%</c:formatCode>
                <c:ptCount val="3"/>
                <c:pt idx="0">
                  <c:v>-0.12216323706422616</c:v>
                </c:pt>
                <c:pt idx="1">
                  <c:v>-2.4987441813867424E-2</c:v>
                </c:pt>
                <c:pt idx="2">
                  <c:v>-3.9732547109954858E-2</c:v>
                </c:pt>
              </c:numCache>
            </c:numRef>
          </c:val>
          <c:extLst>
            <c:ext xmlns:c16="http://schemas.microsoft.com/office/drawing/2014/chart" uri="{C3380CC4-5D6E-409C-BE32-E72D297353CC}">
              <c16:uniqueId val="{00000005-6B71-4268-BB5D-8A1C41D70CE7}"/>
            </c:ext>
          </c:extLst>
        </c:ser>
        <c:dLbls>
          <c:showLegendKey val="0"/>
          <c:showVal val="1"/>
          <c:showCatName val="0"/>
          <c:showSerName val="0"/>
          <c:showPercent val="0"/>
          <c:showBubbleSize val="0"/>
        </c:dLbls>
        <c:gapWidth val="84"/>
        <c:gapDepth val="53"/>
        <c:shape val="box"/>
        <c:axId val="1300052351"/>
        <c:axId val="1300059071"/>
        <c:axId val="0"/>
        <c:extLst/>
      </c:bar3DChart>
      <c:catAx>
        <c:axId val="130005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0059071"/>
        <c:crosses val="autoZero"/>
        <c:auto val="1"/>
        <c:lblAlgn val="ctr"/>
        <c:lblOffset val="100"/>
        <c:noMultiLvlLbl val="0"/>
      </c:catAx>
      <c:valAx>
        <c:axId val="1300059071"/>
        <c:scaling>
          <c:orientation val="minMax"/>
        </c:scaling>
        <c:delete val="1"/>
        <c:axPos val="l"/>
        <c:numFmt formatCode="General" sourceLinked="1"/>
        <c:majorTickMark val="out"/>
        <c:minorTickMark val="none"/>
        <c:tickLblPos val="nextTo"/>
        <c:crossAx val="130005235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rPr>
              <a:t>Supplier Base Size</a:t>
            </a:r>
          </a:p>
        </c:rich>
      </c:tx>
      <c:overlay val="0"/>
      <c:spPr>
        <a:noFill/>
        <a:ln>
          <a:noFill/>
        </a:ln>
        <a:effectLst/>
      </c:spPr>
      <c:txPr>
        <a:bodyPr rot="0" spcFirstLastPara="1" vertOverflow="ellipsis" vert="horz" wrap="square" anchor="ctr" anchorCtr="1"/>
        <a:lstStyle/>
        <a:p>
          <a:pPr>
            <a:defRPr lang="en-US" sz="12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KPIsPivots!$A$39</c:f>
              <c:strCache>
                <c:ptCount val="1"/>
                <c:pt idx="0">
                  <c:v>Supplier Count</c:v>
                </c:pt>
              </c:strCache>
            </c:strRef>
          </c:tx>
          <c:dPt>
            <c:idx val="0"/>
            <c:bubble3D val="0"/>
            <c:spPr>
              <a:solidFill>
                <a:srgbClr val="F4A26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BE-4431-8E20-CF716D95598E}"/>
              </c:ext>
            </c:extLst>
          </c:dPt>
          <c:dPt>
            <c:idx val="1"/>
            <c:bubble3D val="0"/>
            <c:spPr>
              <a:solidFill>
                <a:srgbClr val="007A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BE-4431-8E20-CF716D95598E}"/>
              </c:ext>
            </c:extLst>
          </c:dPt>
          <c:dLbls>
            <c:dLbl>
              <c:idx val="0"/>
              <c:tx>
                <c:rich>
                  <a:bodyPr/>
                  <a:lstStyle/>
                  <a:p>
                    <a:fld id="{9014D9C9-DC78-497D-B4B3-17BB8E8AAAFD}" type="PERCENTAGE">
                      <a:rPr lang="en-US" sz="1200" b="1"/>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5BE-4431-8E20-CF716D95598E}"/>
                </c:ext>
              </c:extLst>
            </c:dLbl>
            <c:dLbl>
              <c:idx val="1"/>
              <c:tx>
                <c:rich>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fld id="{B8E96094-A6D9-4E62-AA91-054362137BBA}" type="PERCENTAGE">
                      <a:rPr lang="en-US" sz="1200" b="1"/>
                      <a:pPr>
                        <a:defRPr sz="1200"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5BE-4431-8E20-CF716D9559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KPIsPivots!$B$38:$C$38</c:f>
              <c:strCache>
                <c:ptCount val="2"/>
                <c:pt idx="0">
                  <c:v>Rejected</c:v>
                </c:pt>
                <c:pt idx="1">
                  <c:v>Selected</c:v>
                </c:pt>
              </c:strCache>
            </c:strRef>
          </c:cat>
          <c:val>
            <c:numRef>
              <c:f>KPIsPivots!$B$39:$C$39</c:f>
              <c:numCache>
                <c:formatCode>General</c:formatCode>
                <c:ptCount val="2"/>
                <c:pt idx="0">
                  <c:v>1529</c:v>
                </c:pt>
                <c:pt idx="1">
                  <c:v>1560</c:v>
                </c:pt>
              </c:numCache>
            </c:numRef>
          </c:val>
          <c:extLst>
            <c:ext xmlns:c16="http://schemas.microsoft.com/office/drawing/2014/chart" uri="{C3380CC4-5D6E-409C-BE32-E72D297353CC}">
              <c16:uniqueId val="{00000004-A5BE-4431-8E20-CF716D95598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all" baseline="0">
                <a:solidFill>
                  <a:sysClr val="window" lastClr="FFFFFF"/>
                </a:solidFill>
                <a:latin typeface="+mn-lt"/>
                <a:ea typeface="+mn-ea"/>
                <a:cs typeface="+mn-cs"/>
              </a:rPr>
              <a:t>Relative Performance Change</a:t>
            </a:r>
            <a:br>
              <a:rPr lang="en-US" sz="1200" b="1" i="0" u="none" strike="noStrike" kern="1200" cap="all" baseline="0">
                <a:solidFill>
                  <a:sysClr val="window" lastClr="FFFFFF"/>
                </a:solidFill>
                <a:latin typeface="+mn-lt"/>
                <a:ea typeface="+mn-ea"/>
                <a:cs typeface="+mn-cs"/>
              </a:rPr>
            </a:br>
            <a:r>
              <a:rPr lang="en-US" sz="1200" b="1" i="0" u="none" strike="noStrike" kern="1200" cap="all" baseline="0">
                <a:solidFill>
                  <a:sysClr val="window" lastClr="FFFFFF"/>
                </a:solidFill>
                <a:latin typeface="+mn-lt"/>
                <a:ea typeface="+mn-ea"/>
                <a:cs typeface="+mn-cs"/>
              </a:rPr>
              <a:t> Selected vs Rejected</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KPIsPivots!$B$28</c:f>
              <c:strCache>
                <c:ptCount val="1"/>
                <c:pt idx="0">
                  <c:v>Rejected</c:v>
                </c:pt>
              </c:strCache>
            </c:strRef>
          </c:tx>
          <c:spPr>
            <a:solidFill>
              <a:srgbClr val="F4A261"/>
            </a:solidFill>
            <a:ln>
              <a:noFill/>
            </a:ln>
            <a:effectLst>
              <a:outerShdw blurRad="57150" dist="19050" dir="5400000" algn="ctr" rotWithShape="0">
                <a:srgbClr val="000000">
                  <a:alpha val="63000"/>
                </a:srgbClr>
              </a:outerShdw>
            </a:effectLst>
            <a:sp3d/>
          </c:spPr>
          <c:invertIfNegative val="0"/>
          <c:cat>
            <c:strRef>
              <c:f>KPIsPivots!$A$29:$A$34</c:f>
              <c:strCache>
                <c:ptCount val="6"/>
                <c:pt idx="0">
                  <c:v>Delivery Performance</c:v>
                </c:pt>
                <c:pt idx="1">
                  <c:v>Value</c:v>
                </c:pt>
                <c:pt idx="2">
                  <c:v>Accuracy</c:v>
                </c:pt>
                <c:pt idx="3">
                  <c:v>Risk</c:v>
                </c:pt>
                <c:pt idx="4">
                  <c:v>OTIF</c:v>
                </c:pt>
                <c:pt idx="5">
                  <c:v>Customer Satisfication</c:v>
                </c:pt>
              </c:strCache>
            </c:strRef>
          </c:cat>
          <c:val>
            <c:numRef>
              <c:f>KPIsPivots!$B$29:$B$34</c:f>
              <c:numCache>
                <c:formatCode>General</c:formatCode>
                <c:ptCount val="6"/>
                <c:pt idx="0">
                  <c:v>0.80504002616088932</c:v>
                </c:pt>
                <c:pt idx="1">
                  <c:v>2.7608767904865911E-2</c:v>
                </c:pt>
                <c:pt idx="2">
                  <c:v>0.92490686723348592</c:v>
                </c:pt>
                <c:pt idx="3">
                  <c:v>0.58315238718116436</c:v>
                </c:pt>
                <c:pt idx="4">
                  <c:v>0.14034619293655981</c:v>
                </c:pt>
                <c:pt idx="5">
                  <c:v>83.392400261608898</c:v>
                </c:pt>
              </c:numCache>
            </c:numRef>
          </c:val>
          <c:extLst>
            <c:ext xmlns:c16="http://schemas.microsoft.com/office/drawing/2014/chart" uri="{C3380CC4-5D6E-409C-BE32-E72D297353CC}">
              <c16:uniqueId val="{00000000-9159-4B1C-8C52-A6E95A41A18A}"/>
            </c:ext>
          </c:extLst>
        </c:ser>
        <c:ser>
          <c:idx val="1"/>
          <c:order val="1"/>
          <c:tx>
            <c:strRef>
              <c:f>KPIsPivots!$C$28</c:f>
              <c:strCache>
                <c:ptCount val="1"/>
                <c:pt idx="0">
                  <c:v>Selected</c:v>
                </c:pt>
              </c:strCache>
            </c:strRef>
          </c:tx>
          <c:spPr>
            <a:solidFill>
              <a:srgbClr val="007ACC"/>
            </a:solidFill>
            <a:ln>
              <a:noFill/>
            </a:ln>
            <a:effectLst>
              <a:outerShdw blurRad="57150" dist="19050" dir="5400000" algn="ctr" rotWithShape="0">
                <a:srgbClr val="000000">
                  <a:alpha val="63000"/>
                </a:srgbClr>
              </a:outerShdw>
            </a:effectLst>
            <a:sp3d/>
          </c:spPr>
          <c:invertIfNegative val="0"/>
          <c:cat>
            <c:strRef>
              <c:f>KPIsPivots!$A$29:$A$34</c:f>
              <c:strCache>
                <c:ptCount val="6"/>
                <c:pt idx="0">
                  <c:v>Delivery Performance</c:v>
                </c:pt>
                <c:pt idx="1">
                  <c:v>Value</c:v>
                </c:pt>
                <c:pt idx="2">
                  <c:v>Accuracy</c:v>
                </c:pt>
                <c:pt idx="3">
                  <c:v>Risk</c:v>
                </c:pt>
                <c:pt idx="4">
                  <c:v>OTIF</c:v>
                </c:pt>
                <c:pt idx="5">
                  <c:v>Customer Satisfication</c:v>
                </c:pt>
              </c:strCache>
            </c:strRef>
          </c:cat>
          <c:val>
            <c:numRef>
              <c:f>KPIsPivots!$C$29:$C$34</c:f>
              <c:numCache>
                <c:formatCode>General</c:formatCode>
                <c:ptCount val="6"/>
                <c:pt idx="0">
                  <c:v>0.80724743589743586</c:v>
                </c:pt>
                <c:pt idx="1">
                  <c:v>2.7862835817844486E-2</c:v>
                </c:pt>
                <c:pt idx="2">
                  <c:v>0.92730070512820517</c:v>
                </c:pt>
                <c:pt idx="3">
                  <c:v>0.57297435897435967</c:v>
                </c:pt>
                <c:pt idx="4">
                  <c:v>0.14034469102564112</c:v>
                </c:pt>
                <c:pt idx="5">
                  <c:v>83.485730769230756</c:v>
                </c:pt>
              </c:numCache>
            </c:numRef>
          </c:val>
          <c:extLst>
            <c:ext xmlns:c16="http://schemas.microsoft.com/office/drawing/2014/chart" uri="{C3380CC4-5D6E-409C-BE32-E72D297353CC}">
              <c16:uniqueId val="{00000001-9159-4B1C-8C52-A6E95A41A18A}"/>
            </c:ext>
          </c:extLst>
        </c:ser>
        <c:ser>
          <c:idx val="3"/>
          <c:order val="3"/>
          <c:tx>
            <c:strRef>
              <c:f>KPIsPivots!$E$28</c:f>
              <c:strCache>
                <c:ptCount val="1"/>
                <c:pt idx="0">
                  <c:v>Percentage of difference</c:v>
                </c:pt>
              </c:strCache>
            </c:strRef>
          </c:tx>
          <c:spPr>
            <a:solidFill>
              <a:srgbClr val="FFFF66"/>
            </a:solidFill>
            <a:ln>
              <a:noFill/>
            </a:ln>
            <a:effectLst>
              <a:outerShdw blurRad="57150" dist="19050" dir="5400000" algn="ctr" rotWithShape="0">
                <a:srgbClr val="000000">
                  <a:alpha val="63000"/>
                </a:srgbClr>
              </a:outerShdw>
            </a:effectLst>
            <a:sp3d/>
          </c:spPr>
          <c:invertIfNegative val="0"/>
          <c:cat>
            <c:strRef>
              <c:f>KPIsPivots!$A$29:$A$34</c:f>
              <c:strCache>
                <c:ptCount val="6"/>
                <c:pt idx="0">
                  <c:v>Delivery Performance</c:v>
                </c:pt>
                <c:pt idx="1">
                  <c:v>Value</c:v>
                </c:pt>
                <c:pt idx="2">
                  <c:v>Accuracy</c:v>
                </c:pt>
                <c:pt idx="3">
                  <c:v>Risk</c:v>
                </c:pt>
                <c:pt idx="4">
                  <c:v>OTIF</c:v>
                </c:pt>
                <c:pt idx="5">
                  <c:v>Customer Satisfication</c:v>
                </c:pt>
              </c:strCache>
            </c:strRef>
          </c:cat>
          <c:val>
            <c:numRef>
              <c:f>KPIsPivots!$E$29:$E$34</c:f>
              <c:numCache>
                <c:formatCode>0.00%</c:formatCode>
                <c:ptCount val="6"/>
                <c:pt idx="0">
                  <c:v>2.7419875593929573E-3</c:v>
                </c:pt>
                <c:pt idx="1">
                  <c:v>9.2024357571493312E-3</c:v>
                </c:pt>
                <c:pt idx="2">
                  <c:v>2.588193449011279E-3</c:v>
                </c:pt>
                <c:pt idx="3">
                  <c:v>-1.7453462303400887E-2</c:v>
                </c:pt>
                <c:pt idx="4">
                  <c:v>-1.0701472460799699E-5</c:v>
                </c:pt>
                <c:pt idx="5">
                  <c:v>1.119172818255282E-3</c:v>
                </c:pt>
              </c:numCache>
            </c:numRef>
          </c:val>
          <c:extLst>
            <c:ext xmlns:c16="http://schemas.microsoft.com/office/drawing/2014/chart" uri="{C3380CC4-5D6E-409C-BE32-E72D297353CC}">
              <c16:uniqueId val="{00000003-9159-4B1C-8C52-A6E95A41A18A}"/>
            </c:ext>
          </c:extLst>
        </c:ser>
        <c:dLbls>
          <c:showLegendKey val="0"/>
          <c:showVal val="0"/>
          <c:showCatName val="0"/>
          <c:showSerName val="0"/>
          <c:showPercent val="0"/>
          <c:showBubbleSize val="0"/>
        </c:dLbls>
        <c:gapWidth val="150"/>
        <c:shape val="box"/>
        <c:axId val="976877087"/>
        <c:axId val="976878047"/>
        <c:axId val="0"/>
        <c:extLst>
          <c:ext xmlns:c15="http://schemas.microsoft.com/office/drawing/2012/chart" uri="{02D57815-91ED-43cb-92C2-25804820EDAC}">
            <c15:filteredBarSeries>
              <c15:ser>
                <c:idx val="2"/>
                <c:order val="2"/>
                <c:tx>
                  <c:strRef>
                    <c:extLst>
                      <c:ext uri="{02D57815-91ED-43cb-92C2-25804820EDAC}">
                        <c15:formulaRef>
                          <c15:sqref>KPIsPivots!$D$28</c15:sqref>
                        </c15:formulaRef>
                      </c:ext>
                    </c:extLst>
                    <c:strCache>
                      <c:ptCount val="1"/>
                      <c:pt idx="0">
                        <c:v>Difference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uri="{02D57815-91ED-43cb-92C2-25804820EDAC}">
                        <c15:formulaRef>
                          <c15:sqref>KPIsPivots!$A$29:$A$34</c15:sqref>
                        </c15:formulaRef>
                      </c:ext>
                    </c:extLst>
                    <c:strCache>
                      <c:ptCount val="6"/>
                      <c:pt idx="0">
                        <c:v>Delivery Performance</c:v>
                      </c:pt>
                      <c:pt idx="1">
                        <c:v>Value</c:v>
                      </c:pt>
                      <c:pt idx="2">
                        <c:v>Accuracy</c:v>
                      </c:pt>
                      <c:pt idx="3">
                        <c:v>Risk</c:v>
                      </c:pt>
                      <c:pt idx="4">
                        <c:v>OTIF</c:v>
                      </c:pt>
                      <c:pt idx="5">
                        <c:v>Customer Satisfication</c:v>
                      </c:pt>
                    </c:strCache>
                  </c:strRef>
                </c:cat>
                <c:val>
                  <c:numRef>
                    <c:extLst>
                      <c:ext uri="{02D57815-91ED-43cb-92C2-25804820EDAC}">
                        <c15:formulaRef>
                          <c15:sqref>KPIsPivots!$D$29:$D$34</c15:sqref>
                        </c15:formulaRef>
                      </c:ext>
                    </c:extLst>
                    <c:numCache>
                      <c:formatCode>General</c:formatCode>
                      <c:ptCount val="6"/>
                      <c:pt idx="0">
                        <c:v>2.2000000000000001E-3</c:v>
                      </c:pt>
                      <c:pt idx="1">
                        <c:v>2.9999999999999997E-4</c:v>
                      </c:pt>
                      <c:pt idx="2">
                        <c:v>2.3999999999999998E-3</c:v>
                      </c:pt>
                      <c:pt idx="3">
                        <c:v>-1.0200000000000001E-2</c:v>
                      </c:pt>
                      <c:pt idx="4">
                        <c:v>-1.5019109186886759E-6</c:v>
                      </c:pt>
                      <c:pt idx="5">
                        <c:v>9.333050762185735E-2</c:v>
                      </c:pt>
                    </c:numCache>
                  </c:numRef>
                </c:val>
                <c:extLst>
                  <c:ext xmlns:c16="http://schemas.microsoft.com/office/drawing/2014/chart" uri="{C3380CC4-5D6E-409C-BE32-E72D297353CC}">
                    <c16:uniqueId val="{00000002-9159-4B1C-8C52-A6E95A41A18A}"/>
                  </c:ext>
                </c:extLst>
              </c15:ser>
            </c15:filteredBarSeries>
          </c:ext>
        </c:extLst>
      </c:bar3DChart>
      <c:catAx>
        <c:axId val="976877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878047"/>
        <c:crosses val="autoZero"/>
        <c:auto val="1"/>
        <c:lblAlgn val="ctr"/>
        <c:lblOffset val="100"/>
        <c:noMultiLvlLbl val="0"/>
      </c:catAx>
      <c:valAx>
        <c:axId val="97687804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8770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Relative Difference – Selected vs Rejected</a:t>
            </a:r>
          </a:p>
        </c:rich>
      </c:tx>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0"/>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NumericParameterSummary!$B$1</c:f>
              <c:strCache>
                <c:ptCount val="1"/>
                <c:pt idx="0">
                  <c:v>Selected</c:v>
                </c:pt>
              </c:strCache>
            </c:strRef>
          </c:tx>
          <c:spPr>
            <a:solidFill>
              <a:srgbClr val="007AC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NumericParameterSummary!$A$2:$A$18</c:f>
              <c:strCache>
                <c:ptCount val="17"/>
                <c:pt idx="0">
                  <c:v>avg_order_volume</c:v>
                </c:pt>
                <c:pt idx="1">
                  <c:v>defect_rate</c:v>
                </c:pt>
                <c:pt idx="2">
                  <c:v>delivery_time_days</c:v>
                </c:pt>
                <c:pt idx="3">
                  <c:v>demand_volatility_index</c:v>
                </c:pt>
                <c:pt idx="4">
                  <c:v>forecast_accuracy</c:v>
                </c:pt>
                <c:pt idx="5">
                  <c:v>items_offered</c:v>
                </c:pt>
                <c:pt idx="6">
                  <c:v>items_requested</c:v>
                </c:pt>
                <c:pt idx="7">
                  <c:v>lead_time_variance</c:v>
                </c:pt>
                <c:pt idx="8">
                  <c:v>offer_validity_days</c:v>
                </c:pt>
                <c:pt idx="9">
                  <c:v>on_time_delivery_rate</c:v>
                </c:pt>
                <c:pt idx="10">
                  <c:v>order_frequency_monthly</c:v>
                </c:pt>
                <c:pt idx="11">
                  <c:v>payment_term_days</c:v>
                </c:pt>
                <c:pt idx="12">
                  <c:v>price_per_unit</c:v>
                </c:pt>
                <c:pt idx="13">
                  <c:v>quality_score</c:v>
                </c:pt>
                <c:pt idx="14">
                  <c:v>return_rate</c:v>
                </c:pt>
                <c:pt idx="15">
                  <c:v>seasonality_index</c:v>
                </c:pt>
                <c:pt idx="16">
                  <c:v>supplier_reliability_score</c:v>
                </c:pt>
              </c:strCache>
            </c:strRef>
          </c:cat>
          <c:val>
            <c:numRef>
              <c:f>NumericParameterSummary!$B$2:$B$18</c:f>
              <c:numCache>
                <c:formatCode>General</c:formatCode>
                <c:ptCount val="17"/>
                <c:pt idx="0">
                  <c:v>4955.0662371794861</c:v>
                </c:pt>
                <c:pt idx="1">
                  <c:v>4.8833333333333395E-2</c:v>
                </c:pt>
                <c:pt idx="2">
                  <c:v>15.025</c:v>
                </c:pt>
                <c:pt idx="3">
                  <c:v>0.49906410256410261</c:v>
                </c:pt>
                <c:pt idx="4">
                  <c:v>0.79785256410256433</c:v>
                </c:pt>
                <c:pt idx="5">
                  <c:v>510.71282051282049</c:v>
                </c:pt>
                <c:pt idx="6">
                  <c:v>513.82371794871801</c:v>
                </c:pt>
                <c:pt idx="7">
                  <c:v>2.5092692307692306</c:v>
                </c:pt>
                <c:pt idx="8">
                  <c:v>32.757051282051279</c:v>
                </c:pt>
                <c:pt idx="9">
                  <c:v>0.84867948717948716</c:v>
                </c:pt>
                <c:pt idx="10">
                  <c:v>25.057692307692307</c:v>
                </c:pt>
                <c:pt idx="11">
                  <c:v>48.596153846153847</c:v>
                </c:pt>
                <c:pt idx="12">
                  <c:v>273.50866025641028</c:v>
                </c:pt>
                <c:pt idx="13">
                  <c:v>5.4244102564102565</c:v>
                </c:pt>
                <c:pt idx="14">
                  <c:v>2.5076923076923156E-2</c:v>
                </c:pt>
                <c:pt idx="15">
                  <c:v>1.0052756410256409</c:v>
                </c:pt>
                <c:pt idx="16">
                  <c:v>0.50832051282051283</c:v>
                </c:pt>
              </c:numCache>
            </c:numRef>
          </c:val>
          <c:extLst>
            <c:ext xmlns:c16="http://schemas.microsoft.com/office/drawing/2014/chart" uri="{C3380CC4-5D6E-409C-BE32-E72D297353CC}">
              <c16:uniqueId val="{00000000-AF92-4DE8-8495-EAC1FB740069}"/>
            </c:ext>
          </c:extLst>
        </c:ser>
        <c:ser>
          <c:idx val="1"/>
          <c:order val="1"/>
          <c:tx>
            <c:strRef>
              <c:f>NumericParameterSummary!$C$1</c:f>
              <c:strCache>
                <c:ptCount val="1"/>
                <c:pt idx="0">
                  <c:v>Rejected</c:v>
                </c:pt>
              </c:strCache>
            </c:strRef>
          </c:tx>
          <c:spPr>
            <a:solidFill>
              <a:srgbClr val="F4A26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NumericParameterSummary!$A$2:$A$18</c:f>
              <c:strCache>
                <c:ptCount val="17"/>
                <c:pt idx="0">
                  <c:v>avg_order_volume</c:v>
                </c:pt>
                <c:pt idx="1">
                  <c:v>defect_rate</c:v>
                </c:pt>
                <c:pt idx="2">
                  <c:v>delivery_time_days</c:v>
                </c:pt>
                <c:pt idx="3">
                  <c:v>demand_volatility_index</c:v>
                </c:pt>
                <c:pt idx="4">
                  <c:v>forecast_accuracy</c:v>
                </c:pt>
                <c:pt idx="5">
                  <c:v>items_offered</c:v>
                </c:pt>
                <c:pt idx="6">
                  <c:v>items_requested</c:v>
                </c:pt>
                <c:pt idx="7">
                  <c:v>lead_time_variance</c:v>
                </c:pt>
                <c:pt idx="8">
                  <c:v>offer_validity_days</c:v>
                </c:pt>
                <c:pt idx="9">
                  <c:v>on_time_delivery_rate</c:v>
                </c:pt>
                <c:pt idx="10">
                  <c:v>order_frequency_monthly</c:v>
                </c:pt>
                <c:pt idx="11">
                  <c:v>payment_term_days</c:v>
                </c:pt>
                <c:pt idx="12">
                  <c:v>price_per_unit</c:v>
                </c:pt>
                <c:pt idx="13">
                  <c:v>quality_score</c:v>
                </c:pt>
                <c:pt idx="14">
                  <c:v>return_rate</c:v>
                </c:pt>
                <c:pt idx="15">
                  <c:v>seasonality_index</c:v>
                </c:pt>
                <c:pt idx="16">
                  <c:v>supplier_reliability_score</c:v>
                </c:pt>
              </c:strCache>
            </c:strRef>
          </c:cat>
          <c:val>
            <c:numRef>
              <c:f>NumericParameterSummary!$C$2:$C$18</c:f>
              <c:numCache>
                <c:formatCode>General</c:formatCode>
                <c:ptCount val="17"/>
                <c:pt idx="0">
                  <c:v>5051.1047024198824</c:v>
                </c:pt>
                <c:pt idx="1">
                  <c:v>5.0961412688031379E-2</c:v>
                </c:pt>
                <c:pt idx="2">
                  <c:v>14.896664486592543</c:v>
                </c:pt>
                <c:pt idx="3">
                  <c:v>0.50678875081752783</c:v>
                </c:pt>
                <c:pt idx="4">
                  <c:v>0.8041595814257686</c:v>
                </c:pt>
                <c:pt idx="5">
                  <c:v>497.93263570961415</c:v>
                </c:pt>
                <c:pt idx="6">
                  <c:v>501.74820143884892</c:v>
                </c:pt>
                <c:pt idx="7">
                  <c:v>2.5000784826684117</c:v>
                </c:pt>
                <c:pt idx="8">
                  <c:v>33.448005232177891</c:v>
                </c:pt>
                <c:pt idx="9">
                  <c:v>0.84834532374100724</c:v>
                </c:pt>
                <c:pt idx="10">
                  <c:v>24.682799215173315</c:v>
                </c:pt>
                <c:pt idx="11">
                  <c:v>47.992151733158927</c:v>
                </c:pt>
                <c:pt idx="12">
                  <c:v>275.92117724002628</c:v>
                </c:pt>
                <c:pt idx="13">
                  <c:v>5.4614977109221723</c:v>
                </c:pt>
                <c:pt idx="14">
                  <c:v>2.5402223675604952E-2</c:v>
                </c:pt>
                <c:pt idx="15">
                  <c:v>1.0017331589274037</c:v>
                </c:pt>
                <c:pt idx="16">
                  <c:v>0.50219097449313255</c:v>
                </c:pt>
              </c:numCache>
            </c:numRef>
          </c:val>
          <c:extLst>
            <c:ext xmlns:c16="http://schemas.microsoft.com/office/drawing/2014/chart" uri="{C3380CC4-5D6E-409C-BE32-E72D297353CC}">
              <c16:uniqueId val="{00000001-AF92-4DE8-8495-EAC1FB740069}"/>
            </c:ext>
          </c:extLst>
        </c:ser>
        <c:ser>
          <c:idx val="3"/>
          <c:order val="3"/>
          <c:tx>
            <c:strRef>
              <c:f>NumericParameterSummary!$E$1</c:f>
              <c:strCache>
                <c:ptCount val="1"/>
                <c:pt idx="0">
                  <c:v>Percentage Difference</c:v>
                </c:pt>
              </c:strCache>
            </c:strRef>
          </c:tx>
          <c:spPr>
            <a:solidFill>
              <a:srgbClr val="FFFF6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NumericParameterSummary!$A$2:$A$18</c:f>
              <c:strCache>
                <c:ptCount val="17"/>
                <c:pt idx="0">
                  <c:v>avg_order_volume</c:v>
                </c:pt>
                <c:pt idx="1">
                  <c:v>defect_rate</c:v>
                </c:pt>
                <c:pt idx="2">
                  <c:v>delivery_time_days</c:v>
                </c:pt>
                <c:pt idx="3">
                  <c:v>demand_volatility_index</c:v>
                </c:pt>
                <c:pt idx="4">
                  <c:v>forecast_accuracy</c:v>
                </c:pt>
                <c:pt idx="5">
                  <c:v>items_offered</c:v>
                </c:pt>
                <c:pt idx="6">
                  <c:v>items_requested</c:v>
                </c:pt>
                <c:pt idx="7">
                  <c:v>lead_time_variance</c:v>
                </c:pt>
                <c:pt idx="8">
                  <c:v>offer_validity_days</c:v>
                </c:pt>
                <c:pt idx="9">
                  <c:v>on_time_delivery_rate</c:v>
                </c:pt>
                <c:pt idx="10">
                  <c:v>order_frequency_monthly</c:v>
                </c:pt>
                <c:pt idx="11">
                  <c:v>payment_term_days</c:v>
                </c:pt>
                <c:pt idx="12">
                  <c:v>price_per_unit</c:v>
                </c:pt>
                <c:pt idx="13">
                  <c:v>quality_score</c:v>
                </c:pt>
                <c:pt idx="14">
                  <c:v>return_rate</c:v>
                </c:pt>
                <c:pt idx="15">
                  <c:v>seasonality_index</c:v>
                </c:pt>
                <c:pt idx="16">
                  <c:v>supplier_reliability_score</c:v>
                </c:pt>
              </c:strCache>
            </c:strRef>
          </c:cat>
          <c:val>
            <c:numRef>
              <c:f>NumericParameterSummary!$E$2:$E$18</c:f>
              <c:numCache>
                <c:formatCode>0.00\ "%"</c:formatCode>
                <c:ptCount val="17"/>
                <c:pt idx="0">
                  <c:v>-1.9</c:v>
                </c:pt>
                <c:pt idx="1">
                  <c:v>-4.18</c:v>
                </c:pt>
                <c:pt idx="2">
                  <c:v>0.86</c:v>
                </c:pt>
                <c:pt idx="3">
                  <c:v>-1.52</c:v>
                </c:pt>
                <c:pt idx="4">
                  <c:v>-0.78</c:v>
                </c:pt>
                <c:pt idx="5">
                  <c:v>2.57</c:v>
                </c:pt>
                <c:pt idx="6">
                  <c:v>2.41</c:v>
                </c:pt>
                <c:pt idx="7">
                  <c:v>0.37</c:v>
                </c:pt>
                <c:pt idx="8">
                  <c:v>-2.0699999999999998</c:v>
                </c:pt>
                <c:pt idx="9">
                  <c:v>0.04</c:v>
                </c:pt>
                <c:pt idx="10">
                  <c:v>1.52</c:v>
                </c:pt>
                <c:pt idx="11">
                  <c:v>1.26</c:v>
                </c:pt>
                <c:pt idx="12">
                  <c:v>-0.87</c:v>
                </c:pt>
                <c:pt idx="13">
                  <c:v>-0.68</c:v>
                </c:pt>
                <c:pt idx="14">
                  <c:v>-1.28</c:v>
                </c:pt>
                <c:pt idx="15">
                  <c:v>0.35</c:v>
                </c:pt>
                <c:pt idx="16">
                  <c:v>1.22</c:v>
                </c:pt>
              </c:numCache>
            </c:numRef>
          </c:val>
          <c:extLst>
            <c:ext xmlns:c16="http://schemas.microsoft.com/office/drawing/2014/chart" uri="{C3380CC4-5D6E-409C-BE32-E72D297353CC}">
              <c16:uniqueId val="{00000002-AF92-4DE8-8495-EAC1FB740069}"/>
            </c:ext>
          </c:extLst>
        </c:ser>
        <c:dLbls>
          <c:showLegendKey val="0"/>
          <c:showVal val="1"/>
          <c:showCatName val="0"/>
          <c:showSerName val="0"/>
          <c:showPercent val="0"/>
          <c:showBubbleSize val="0"/>
        </c:dLbls>
        <c:gapWidth val="50"/>
        <c:shape val="box"/>
        <c:axId val="1086039359"/>
        <c:axId val="1086044639"/>
        <c:axId val="0"/>
        <c:extLst>
          <c:ext xmlns:c15="http://schemas.microsoft.com/office/drawing/2012/chart" uri="{02D57815-91ED-43cb-92C2-25804820EDAC}">
            <c15:filteredBarSeries>
              <c15:ser>
                <c:idx val="2"/>
                <c:order val="2"/>
                <c:tx>
                  <c:strRef>
                    <c:extLst>
                      <c:ext uri="{02D57815-91ED-43cb-92C2-25804820EDAC}">
                        <c15:formulaRef>
                          <c15:sqref>NumericParameterSummary!$D$1</c15:sqref>
                        </c15:formulaRef>
                      </c:ext>
                    </c:extLst>
                    <c:strCache>
                      <c:ptCount val="1"/>
                      <c:pt idx="0">
                        <c:v>Difference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NumericParameterSummary!$A$2:$A$18</c15:sqref>
                        </c15:formulaRef>
                      </c:ext>
                    </c:extLst>
                    <c:strCache>
                      <c:ptCount val="17"/>
                      <c:pt idx="0">
                        <c:v>avg_order_volume</c:v>
                      </c:pt>
                      <c:pt idx="1">
                        <c:v>defect_rate</c:v>
                      </c:pt>
                      <c:pt idx="2">
                        <c:v>delivery_time_days</c:v>
                      </c:pt>
                      <c:pt idx="3">
                        <c:v>demand_volatility_index</c:v>
                      </c:pt>
                      <c:pt idx="4">
                        <c:v>forecast_accuracy</c:v>
                      </c:pt>
                      <c:pt idx="5">
                        <c:v>items_offered</c:v>
                      </c:pt>
                      <c:pt idx="6">
                        <c:v>items_requested</c:v>
                      </c:pt>
                      <c:pt idx="7">
                        <c:v>lead_time_variance</c:v>
                      </c:pt>
                      <c:pt idx="8">
                        <c:v>offer_validity_days</c:v>
                      </c:pt>
                      <c:pt idx="9">
                        <c:v>on_time_delivery_rate</c:v>
                      </c:pt>
                      <c:pt idx="10">
                        <c:v>order_frequency_monthly</c:v>
                      </c:pt>
                      <c:pt idx="11">
                        <c:v>payment_term_days</c:v>
                      </c:pt>
                      <c:pt idx="12">
                        <c:v>price_per_unit</c:v>
                      </c:pt>
                      <c:pt idx="13">
                        <c:v>quality_score</c:v>
                      </c:pt>
                      <c:pt idx="14">
                        <c:v>return_rate</c:v>
                      </c:pt>
                      <c:pt idx="15">
                        <c:v>seasonality_index</c:v>
                      </c:pt>
                      <c:pt idx="16">
                        <c:v>supplier_reliability_score</c:v>
                      </c:pt>
                    </c:strCache>
                  </c:strRef>
                </c:cat>
                <c:val>
                  <c:numRef>
                    <c:extLst>
                      <c:ext uri="{02D57815-91ED-43cb-92C2-25804820EDAC}">
                        <c15:formulaRef>
                          <c15:sqref>NumericParameterSummary!$D$2:$D$18</c15:sqref>
                        </c15:formulaRef>
                      </c:ext>
                    </c:extLst>
                    <c:numCache>
                      <c:formatCode>General</c:formatCode>
                      <c:ptCount val="17"/>
                      <c:pt idx="0">
                        <c:v>-96.038465240396363</c:v>
                      </c:pt>
                      <c:pt idx="1">
                        <c:v>-2.1280793546979843E-3</c:v>
                      </c:pt>
                      <c:pt idx="2">
                        <c:v>0.12833551340745686</c:v>
                      </c:pt>
                      <c:pt idx="3">
                        <c:v>-7.7246482534252259E-3</c:v>
                      </c:pt>
                      <c:pt idx="4">
                        <c:v>-6.307017323204267E-3</c:v>
                      </c:pt>
                      <c:pt idx="5">
                        <c:v>12.780184803206339</c:v>
                      </c:pt>
                      <c:pt idx="6">
                        <c:v>12.07551650986909</c:v>
                      </c:pt>
                      <c:pt idx="7">
                        <c:v>9.1907481008188796E-3</c:v>
                      </c:pt>
                      <c:pt idx="8">
                        <c:v>-0.69095395012661243</c:v>
                      </c:pt>
                      <c:pt idx="9">
                        <c:v>3.3416343847991747E-4</c:v>
                      </c:pt>
                      <c:pt idx="10">
                        <c:v>0.37489309251899172</c:v>
                      </c:pt>
                      <c:pt idx="11">
                        <c:v>0.60400211299491957</c:v>
                      </c:pt>
                      <c:pt idx="12">
                        <c:v>-2.4125169836160012</c:v>
                      </c:pt>
                      <c:pt idx="13">
                        <c:v>-3.7087454511915752E-2</c:v>
                      </c:pt>
                      <c:pt idx="14">
                        <c:v>-3.253005986817957E-4</c:v>
                      </c:pt>
                      <c:pt idx="15">
                        <c:v>3.5424820982372651E-3</c:v>
                      </c:pt>
                      <c:pt idx="16">
                        <c:v>6.1295383273802795E-3</c:v>
                      </c:pt>
                    </c:numCache>
                  </c:numRef>
                </c:val>
                <c:extLst>
                  <c:ext xmlns:c16="http://schemas.microsoft.com/office/drawing/2014/chart" uri="{C3380CC4-5D6E-409C-BE32-E72D297353CC}">
                    <c16:uniqueId val="{00000003-AF92-4DE8-8495-EAC1FB740069}"/>
                  </c:ext>
                </c:extLst>
              </c15:ser>
            </c15:filteredBarSeries>
          </c:ext>
        </c:extLst>
      </c:bar3DChart>
      <c:catAx>
        <c:axId val="1086039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086044639"/>
        <c:crosses val="autoZero"/>
        <c:auto val="1"/>
        <c:lblAlgn val="ctr"/>
        <c:lblOffset val="100"/>
        <c:noMultiLvlLbl val="0"/>
      </c:catAx>
      <c:valAx>
        <c:axId val="108604463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086039359"/>
        <c:crosses val="autoZero"/>
        <c:crossBetween val="between"/>
      </c:valAx>
      <c:spPr>
        <a:noFill/>
        <a:ln>
          <a:noFill/>
        </a:ln>
        <a:effectLst/>
      </c:spPr>
    </c:plotArea>
    <c:legend>
      <c:legendPos val="t"/>
      <c:layout>
        <c:manualLayout>
          <c:xMode val="edge"/>
          <c:yMode val="edge"/>
          <c:x val="0.36912819258808632"/>
          <c:y val="0.24480859062121813"/>
          <c:w val="0.26426846069888527"/>
          <c:h val="0.10721966989705482"/>
        </c:manualLayout>
      </c:layou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[analysis_viz.xlsx]MonthlyPivot!PivotTable34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Procurement Volume by Month</a:t>
            </a:r>
          </a:p>
        </c:rich>
      </c:tx>
      <c:layout>
        <c:manualLayout>
          <c:xMode val="edge"/>
          <c:yMode val="edge"/>
          <c:x val="0.69118468789587895"/>
          <c:y val="0.4471392899102657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A26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ACC"/>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8720155373439"/>
          <c:y val="8.3584623124152338E-2"/>
          <c:w val="0.49890649302589685"/>
          <c:h val="0.63280876348789739"/>
        </c:manualLayout>
      </c:layout>
      <c:line3DChart>
        <c:grouping val="standard"/>
        <c:varyColors val="0"/>
        <c:ser>
          <c:idx val="0"/>
          <c:order val="0"/>
          <c:tx>
            <c:strRef>
              <c:f>MonthlyPivot!$B$1:$B$2</c:f>
              <c:strCache>
                <c:ptCount val="1"/>
                <c:pt idx="0">
                  <c:v>Rejected</c:v>
                </c:pt>
              </c:strCache>
            </c:strRef>
          </c:tx>
          <c:spPr>
            <a:solidFill>
              <a:srgbClr val="F4A261"/>
            </a:solidFill>
            <a:ln>
              <a:noFill/>
            </a:ln>
            <a:effectLst>
              <a:outerShdw blurRad="57150" dist="19050" dir="5400000" algn="ctr" rotWithShape="0">
                <a:srgbClr val="000000">
                  <a:alpha val="63000"/>
                </a:srgbClr>
              </a:outerShdw>
            </a:effectLst>
            <a:sp3d/>
          </c:spPr>
          <c:cat>
            <c:strRef>
              <c:f>MonthlyPivot!$A$3:$A$14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MonthlyPivot!$B$3:$B$14</c:f>
              <c:numCache>
                <c:formatCode>General</c:formatCode>
                <c:ptCount val="12"/>
                <c:pt idx="0">
                  <c:v>129</c:v>
                </c:pt>
                <c:pt idx="1">
                  <c:v>138</c:v>
                </c:pt>
                <c:pt idx="2">
                  <c:v>118</c:v>
                </c:pt>
                <c:pt idx="3">
                  <c:v>137</c:v>
                </c:pt>
                <c:pt idx="4">
                  <c:v>128</c:v>
                </c:pt>
                <c:pt idx="5">
                  <c:v>130</c:v>
                </c:pt>
                <c:pt idx="6">
                  <c:v>123</c:v>
                </c:pt>
                <c:pt idx="7">
                  <c:v>122</c:v>
                </c:pt>
                <c:pt idx="8">
                  <c:v>127</c:v>
                </c:pt>
                <c:pt idx="9">
                  <c:v>113</c:v>
                </c:pt>
                <c:pt idx="10">
                  <c:v>145</c:v>
                </c:pt>
                <c:pt idx="11">
                  <c:v>119</c:v>
                </c:pt>
              </c:numCache>
            </c:numRef>
          </c:val>
          <c:smooth val="0"/>
          <c:extLst>
            <c:ext xmlns:c16="http://schemas.microsoft.com/office/drawing/2014/chart" uri="{C3380CC4-5D6E-409C-BE32-E72D297353CC}">
              <c16:uniqueId val="{00000000-3030-4F69-94EE-E47615B522D5}"/>
            </c:ext>
          </c:extLst>
        </c:ser>
        <c:ser>
          <c:idx val="1"/>
          <c:order val="1"/>
          <c:tx>
            <c:strRef>
              <c:f>MonthlyPivot!$C$1:$C$2</c:f>
              <c:strCache>
                <c:ptCount val="1"/>
                <c:pt idx="0">
                  <c:v>Selected</c:v>
                </c:pt>
              </c:strCache>
            </c:strRef>
          </c:tx>
          <c:spPr>
            <a:solidFill>
              <a:srgbClr val="007ACC"/>
            </a:solidFill>
            <a:ln>
              <a:noFill/>
            </a:ln>
            <a:effectLst>
              <a:outerShdw blurRad="57150" dist="19050" dir="5400000" algn="ctr" rotWithShape="0">
                <a:srgbClr val="000000">
                  <a:alpha val="63000"/>
                </a:srgbClr>
              </a:outerShdw>
            </a:effectLst>
            <a:sp3d/>
          </c:spPr>
          <c:cat>
            <c:strRef>
              <c:f>MonthlyPivot!$A$3:$A$14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MonthlyPivot!$C$3:$C$14</c:f>
              <c:numCache>
                <c:formatCode>General</c:formatCode>
                <c:ptCount val="12"/>
                <c:pt idx="0">
                  <c:v>143</c:v>
                </c:pt>
                <c:pt idx="1">
                  <c:v>149</c:v>
                </c:pt>
                <c:pt idx="2">
                  <c:v>118</c:v>
                </c:pt>
                <c:pt idx="3">
                  <c:v>110</c:v>
                </c:pt>
                <c:pt idx="4">
                  <c:v>134</c:v>
                </c:pt>
                <c:pt idx="5">
                  <c:v>128</c:v>
                </c:pt>
                <c:pt idx="6">
                  <c:v>124</c:v>
                </c:pt>
                <c:pt idx="7">
                  <c:v>114</c:v>
                </c:pt>
                <c:pt idx="8">
                  <c:v>136</c:v>
                </c:pt>
                <c:pt idx="9">
                  <c:v>132</c:v>
                </c:pt>
                <c:pt idx="10">
                  <c:v>127</c:v>
                </c:pt>
                <c:pt idx="11">
                  <c:v>145</c:v>
                </c:pt>
              </c:numCache>
            </c:numRef>
          </c:val>
          <c:smooth val="0"/>
          <c:extLst>
            <c:ext xmlns:c16="http://schemas.microsoft.com/office/drawing/2014/chart" uri="{C3380CC4-5D6E-409C-BE32-E72D297353CC}">
              <c16:uniqueId val="{00000001-3030-4F69-94EE-E47615B522D5}"/>
            </c:ext>
          </c:extLst>
        </c:ser>
        <c:dLbls>
          <c:showLegendKey val="0"/>
          <c:showVal val="0"/>
          <c:showCatName val="0"/>
          <c:showSerName val="0"/>
          <c:showPercent val="0"/>
          <c:showBubbleSize val="0"/>
        </c:dLbls>
        <c:axId val="1498311183"/>
        <c:axId val="1498302063"/>
        <c:axId val="2118227855"/>
      </c:line3DChart>
      <c:catAx>
        <c:axId val="149831118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8302063"/>
        <c:crosses val="autoZero"/>
        <c:auto val="1"/>
        <c:lblAlgn val="ctr"/>
        <c:lblOffset val="100"/>
        <c:noMultiLvlLbl val="0"/>
      </c:catAx>
      <c:valAx>
        <c:axId val="14983020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8311183"/>
        <c:crosses val="autoZero"/>
        <c:crossBetween val="between"/>
      </c:valAx>
      <c:serAx>
        <c:axId val="2118227855"/>
        <c:scaling>
          <c:orientation val="minMax"/>
        </c:scaling>
        <c:delete val="1"/>
        <c:axPos val="b"/>
        <c:majorTickMark val="out"/>
        <c:minorTickMark val="none"/>
        <c:tickLblPos val="nextTo"/>
        <c:crossAx val="1498302063"/>
        <c:crosses val="autoZero"/>
      </c:serAx>
      <c:spPr>
        <a:noFill/>
        <a:ln>
          <a:noFill/>
        </a:ln>
        <a:effectLst/>
      </c:spPr>
    </c:plotArea>
    <c:legend>
      <c:legendPos val="r"/>
      <c:layout>
        <c:manualLayout>
          <c:xMode val="edge"/>
          <c:yMode val="edge"/>
          <c:x val="3.2149039310000384E-2"/>
          <c:y val="0.41898184601924759"/>
          <c:w val="0.1142505791926223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[analysis_viz.xlsx]CategoryPivots!PivotTable2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Supplier Selection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A26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ACC"/>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A26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A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A26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A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227592658184"/>
          <c:y val="3.6111240532803221E-2"/>
          <c:w val="0.556180239580779"/>
          <c:h val="0.51722188572582273"/>
        </c:manualLayout>
      </c:layout>
      <c:barChart>
        <c:barDir val="col"/>
        <c:grouping val="clustered"/>
        <c:varyColors val="0"/>
        <c:ser>
          <c:idx val="0"/>
          <c:order val="0"/>
          <c:tx>
            <c:strRef>
              <c:f>CategoryPivots!$B$3:$B$4</c:f>
              <c:strCache>
                <c:ptCount val="1"/>
                <c:pt idx="0">
                  <c:v>Rejected</c:v>
                </c:pt>
              </c:strCache>
            </c:strRef>
          </c:tx>
          <c:spPr>
            <a:solidFill>
              <a:srgbClr val="F4A261"/>
            </a:solidFill>
            <a:ln>
              <a:noFill/>
            </a:ln>
            <a:effectLst>
              <a:outerShdw blurRad="57150" dist="19050" dir="5400000" algn="ctr" rotWithShape="0">
                <a:srgbClr val="000000">
                  <a:alpha val="63000"/>
                </a:srgbClr>
              </a:outerShdw>
            </a:effectLst>
          </c:spPr>
          <c:invertIfNegative val="0"/>
          <c:cat>
            <c:strRef>
              <c:f>CategoryPivots!$A$5:$A$25</c:f>
              <c:strCache>
                <c:ptCount val="21"/>
                <c:pt idx="0">
                  <c:v>Average</c:v>
                </c:pt>
                <c:pt idx="1">
                  <c:v>Average (85–94.99%)</c:v>
                </c:pt>
                <c:pt idx="2">
                  <c:v>Critical (&lt;80%)</c:v>
                </c:pt>
                <c:pt idx="3">
                  <c:v>Excellent</c:v>
                </c:pt>
                <c:pt idx="4">
                  <c:v>Extreme Risk</c:v>
                </c:pt>
                <c:pt idx="5">
                  <c:v>Good</c:v>
                </c:pt>
                <c:pt idx="6">
                  <c:v>High</c:v>
                </c:pt>
                <c:pt idx="7">
                  <c:v>High (95–96.99%)</c:v>
                </c:pt>
                <c:pt idx="8">
                  <c:v>High Risk</c:v>
                </c:pt>
                <c:pt idx="9">
                  <c:v>Highly Inconsistent</c:v>
                </c:pt>
                <c:pt idx="10">
                  <c:v>Inconsistent</c:v>
                </c:pt>
                <c:pt idx="11">
                  <c:v>Low</c:v>
                </c:pt>
                <c:pt idx="12">
                  <c:v>Low Risk</c:v>
                </c:pt>
                <c:pt idx="13">
                  <c:v>Medium</c:v>
                </c:pt>
                <c:pt idx="14">
                  <c:v>Medium Risk</c:v>
                </c:pt>
                <c:pt idx="15">
                  <c:v>Moderately Consistent</c:v>
                </c:pt>
                <c:pt idx="16">
                  <c:v>Needs Improvement (80–84.99%)</c:v>
                </c:pt>
                <c:pt idx="17">
                  <c:v>Over-Delivery (&gt;100%)</c:v>
                </c:pt>
                <c:pt idx="18">
                  <c:v>Poor</c:v>
                </c:pt>
                <c:pt idx="19">
                  <c:v>Very Consistent</c:v>
                </c:pt>
                <c:pt idx="20">
                  <c:v>World-Class (97%–100%)</c:v>
                </c:pt>
              </c:strCache>
            </c:strRef>
          </c:cat>
          <c:val>
            <c:numRef>
              <c:f>CategoryPivots!$B$5:$B$25</c:f>
              <c:numCache>
                <c:formatCode>0.00\ "%"</c:formatCode>
                <c:ptCount val="21"/>
                <c:pt idx="0">
                  <c:v>17.16</c:v>
                </c:pt>
                <c:pt idx="1">
                  <c:v>2.0699999999999998</c:v>
                </c:pt>
                <c:pt idx="2">
                  <c:v>20.04</c:v>
                </c:pt>
                <c:pt idx="3">
                  <c:v>1.17</c:v>
                </c:pt>
                <c:pt idx="4">
                  <c:v>28.68</c:v>
                </c:pt>
                <c:pt idx="5">
                  <c:v>5.79</c:v>
                </c:pt>
                <c:pt idx="6">
                  <c:v>22.14</c:v>
                </c:pt>
                <c:pt idx="7">
                  <c:v>0.45</c:v>
                </c:pt>
                <c:pt idx="8">
                  <c:v>10.55</c:v>
                </c:pt>
                <c:pt idx="9">
                  <c:v>19.88</c:v>
                </c:pt>
                <c:pt idx="10">
                  <c:v>9.61</c:v>
                </c:pt>
                <c:pt idx="11">
                  <c:v>10.94</c:v>
                </c:pt>
                <c:pt idx="12">
                  <c:v>3.46</c:v>
                </c:pt>
                <c:pt idx="13">
                  <c:v>16.41</c:v>
                </c:pt>
                <c:pt idx="14">
                  <c:v>6.8</c:v>
                </c:pt>
                <c:pt idx="15">
                  <c:v>10</c:v>
                </c:pt>
                <c:pt idx="16">
                  <c:v>0.97</c:v>
                </c:pt>
                <c:pt idx="17">
                  <c:v>25.28</c:v>
                </c:pt>
                <c:pt idx="18">
                  <c:v>25.38</c:v>
                </c:pt>
                <c:pt idx="19">
                  <c:v>10</c:v>
                </c:pt>
                <c:pt idx="20">
                  <c:v>0.68</c:v>
                </c:pt>
              </c:numCache>
            </c:numRef>
          </c:val>
          <c:extLst>
            <c:ext xmlns:c16="http://schemas.microsoft.com/office/drawing/2014/chart" uri="{C3380CC4-5D6E-409C-BE32-E72D297353CC}">
              <c16:uniqueId val="{00000000-3940-430F-B643-C0934455AD95}"/>
            </c:ext>
          </c:extLst>
        </c:ser>
        <c:ser>
          <c:idx val="1"/>
          <c:order val="1"/>
          <c:tx>
            <c:strRef>
              <c:f>CategoryPivots!$C$3:$C$4</c:f>
              <c:strCache>
                <c:ptCount val="1"/>
                <c:pt idx="0">
                  <c:v>Selected</c:v>
                </c:pt>
              </c:strCache>
            </c:strRef>
          </c:tx>
          <c:spPr>
            <a:solidFill>
              <a:srgbClr val="007ACC"/>
            </a:solidFill>
            <a:ln>
              <a:noFill/>
            </a:ln>
            <a:effectLst>
              <a:outerShdw blurRad="57150" dist="19050" dir="5400000" algn="ctr" rotWithShape="0">
                <a:srgbClr val="000000">
                  <a:alpha val="63000"/>
                </a:srgbClr>
              </a:outerShdw>
            </a:effectLst>
          </c:spPr>
          <c:invertIfNegative val="0"/>
          <c:cat>
            <c:strRef>
              <c:f>CategoryPivots!$A$5:$A$25</c:f>
              <c:strCache>
                <c:ptCount val="21"/>
                <c:pt idx="0">
                  <c:v>Average</c:v>
                </c:pt>
                <c:pt idx="1">
                  <c:v>Average (85–94.99%)</c:v>
                </c:pt>
                <c:pt idx="2">
                  <c:v>Critical (&lt;80%)</c:v>
                </c:pt>
                <c:pt idx="3">
                  <c:v>Excellent</c:v>
                </c:pt>
                <c:pt idx="4">
                  <c:v>Extreme Risk</c:v>
                </c:pt>
                <c:pt idx="5">
                  <c:v>Good</c:v>
                </c:pt>
                <c:pt idx="6">
                  <c:v>High</c:v>
                </c:pt>
                <c:pt idx="7">
                  <c:v>High (95–96.99%)</c:v>
                </c:pt>
                <c:pt idx="8">
                  <c:v>High Risk</c:v>
                </c:pt>
                <c:pt idx="9">
                  <c:v>Highly Inconsistent</c:v>
                </c:pt>
                <c:pt idx="10">
                  <c:v>Inconsistent</c:v>
                </c:pt>
                <c:pt idx="11">
                  <c:v>Low</c:v>
                </c:pt>
                <c:pt idx="12">
                  <c:v>Low Risk</c:v>
                </c:pt>
                <c:pt idx="13">
                  <c:v>Medium</c:v>
                </c:pt>
                <c:pt idx="14">
                  <c:v>Medium Risk</c:v>
                </c:pt>
                <c:pt idx="15">
                  <c:v>Moderately Consistent</c:v>
                </c:pt>
                <c:pt idx="16">
                  <c:v>Needs Improvement (80–84.99%)</c:v>
                </c:pt>
                <c:pt idx="17">
                  <c:v>Over-Delivery (&gt;100%)</c:v>
                </c:pt>
                <c:pt idx="18">
                  <c:v>Poor</c:v>
                </c:pt>
                <c:pt idx="19">
                  <c:v>Very Consistent</c:v>
                </c:pt>
                <c:pt idx="20">
                  <c:v>World-Class (97%–100%)</c:v>
                </c:pt>
              </c:strCache>
            </c:strRef>
          </c:cat>
          <c:val>
            <c:numRef>
              <c:f>CategoryPivots!$C$5:$C$25</c:f>
              <c:numCache>
                <c:formatCode>0.00\ "%"</c:formatCode>
                <c:ptCount val="21"/>
                <c:pt idx="0">
                  <c:v>19</c:v>
                </c:pt>
                <c:pt idx="1">
                  <c:v>2.69</c:v>
                </c:pt>
                <c:pt idx="2">
                  <c:v>20.14</c:v>
                </c:pt>
                <c:pt idx="3">
                  <c:v>1.59</c:v>
                </c:pt>
                <c:pt idx="4">
                  <c:v>28.88</c:v>
                </c:pt>
                <c:pt idx="5">
                  <c:v>4.8600000000000003</c:v>
                </c:pt>
                <c:pt idx="6">
                  <c:v>22.6</c:v>
                </c:pt>
                <c:pt idx="7">
                  <c:v>0.65</c:v>
                </c:pt>
                <c:pt idx="8">
                  <c:v>10.039999999999999</c:v>
                </c:pt>
                <c:pt idx="9">
                  <c:v>20.14</c:v>
                </c:pt>
                <c:pt idx="10">
                  <c:v>9.4499999999999993</c:v>
                </c:pt>
                <c:pt idx="11">
                  <c:v>11.65</c:v>
                </c:pt>
                <c:pt idx="12">
                  <c:v>4.1399999999999997</c:v>
                </c:pt>
                <c:pt idx="13">
                  <c:v>16.25</c:v>
                </c:pt>
                <c:pt idx="14">
                  <c:v>7.45</c:v>
                </c:pt>
                <c:pt idx="15">
                  <c:v>11.23</c:v>
                </c:pt>
                <c:pt idx="16">
                  <c:v>1.55</c:v>
                </c:pt>
                <c:pt idx="17">
                  <c:v>24.89</c:v>
                </c:pt>
                <c:pt idx="18">
                  <c:v>25.06</c:v>
                </c:pt>
                <c:pt idx="19">
                  <c:v>9.68</c:v>
                </c:pt>
                <c:pt idx="20">
                  <c:v>0.57999999999999996</c:v>
                </c:pt>
              </c:numCache>
            </c:numRef>
          </c:val>
          <c:extLst>
            <c:ext xmlns:c16="http://schemas.microsoft.com/office/drawing/2014/chart" uri="{C3380CC4-5D6E-409C-BE32-E72D297353CC}">
              <c16:uniqueId val="{00000001-3940-430F-B643-C0934455AD95}"/>
            </c:ext>
          </c:extLst>
        </c:ser>
        <c:dLbls>
          <c:showLegendKey val="0"/>
          <c:showVal val="0"/>
          <c:showCatName val="0"/>
          <c:showSerName val="0"/>
          <c:showPercent val="0"/>
          <c:showBubbleSize val="0"/>
        </c:dLbls>
        <c:gapWidth val="100"/>
        <c:axId val="1742142799"/>
        <c:axId val="1742141359"/>
      </c:barChart>
      <c:catAx>
        <c:axId val="174214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141359"/>
        <c:crosses val="autoZero"/>
        <c:auto val="1"/>
        <c:lblAlgn val="ctr"/>
        <c:lblOffset val="100"/>
        <c:noMultiLvlLbl val="0"/>
      </c:catAx>
      <c:valAx>
        <c:axId val="1742141359"/>
        <c:scaling>
          <c:orientation val="minMax"/>
        </c:scaling>
        <c:delete val="0"/>
        <c:axPos val="l"/>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142799"/>
        <c:crosses val="autoZero"/>
        <c:crossBetween val="between"/>
      </c:valAx>
      <c:dTable>
        <c:showHorzBorder val="0"/>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1965960</xdr:colOff>
      <xdr:row>41</xdr:row>
      <xdr:rowOff>30480</xdr:rowOff>
    </xdr:from>
    <xdr:ext cx="3985260" cy="4259580"/>
    <xdr:sp macro="" textlink="">
      <xdr:nvSpPr>
        <xdr:cNvPr id="2" name="TextBox 1">
          <a:extLst>
            <a:ext uri="{FF2B5EF4-FFF2-40B4-BE49-F238E27FC236}">
              <a16:creationId xmlns:a16="http://schemas.microsoft.com/office/drawing/2014/main" id="{E5F27F66-3276-0B1A-D6E4-258D20500674}"/>
            </a:ext>
          </a:extLst>
        </xdr:cNvPr>
        <xdr:cNvSpPr txBox="1"/>
      </xdr:nvSpPr>
      <xdr:spPr>
        <a:xfrm>
          <a:off x="8991600" y="7528560"/>
          <a:ext cx="3985260" cy="425958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Highest correlation:</a:t>
          </a:r>
          <a:r>
            <a:rPr lang="en-US" b="0" i="0">
              <a:solidFill>
                <a:srgbClr val="F9FAFB"/>
              </a:solidFill>
              <a:effectLst/>
              <a:latin typeface="quote-cjk-patch"/>
            </a:rPr>
            <a:t> </a:t>
          </a:r>
          <a:r>
            <a:rPr lang="en-US" b="0" i="0">
              <a:solidFill>
                <a:srgbClr val="F9FAFB"/>
              </a:solidFill>
              <a:effectLst/>
              <a:latin typeface="Menlo"/>
            </a:rPr>
            <a:t>order_accuracy</a:t>
          </a:r>
          <a:r>
            <a:rPr lang="en-US" b="0" i="0">
              <a:solidFill>
                <a:srgbClr val="F9FAFB"/>
              </a:solidFill>
              <a:effectLst/>
              <a:latin typeface="quote-cjk-patch"/>
            </a:rPr>
            <a:t> = 0.0378 (3.8%)</a:t>
          </a:r>
        </a:p>
        <a:p>
          <a:pPr algn="l">
            <a:lnSpc>
              <a:spcPts val="1650"/>
            </a:lnSpc>
            <a:spcBef>
              <a:spcPts val="450"/>
            </a:spcBef>
            <a:spcAft>
              <a:spcPts val="1200"/>
            </a:spcAft>
            <a:buFont typeface="Arial" panose="020B0604020202020204" pitchFamily="34" charset="0"/>
            <a:buChar char="•"/>
          </a:pPr>
          <a:r>
            <a:rPr lang="en-US" b="1" i="0">
              <a:solidFill>
                <a:srgbClr val="F9FAFB"/>
              </a:solidFill>
              <a:effectLst/>
              <a:latin typeface="quote-cjk-patch"/>
            </a:rPr>
            <a:t>Lowest correlation:</a:t>
          </a:r>
          <a:r>
            <a:rPr lang="en-US" b="0" i="0">
              <a:solidFill>
                <a:srgbClr val="F9FAFB"/>
              </a:solidFill>
              <a:effectLst/>
              <a:latin typeface="quote-cjk-patch"/>
            </a:rPr>
            <a:t> </a:t>
          </a:r>
          <a:r>
            <a:rPr lang="en-US" b="0" i="0">
              <a:solidFill>
                <a:srgbClr val="F9FAFB"/>
              </a:solidFill>
              <a:effectLst/>
              <a:latin typeface="Menlo"/>
            </a:rPr>
            <a:t>defect_rate</a:t>
          </a:r>
          <a:r>
            <a:rPr lang="en-US" b="0" i="0">
              <a:solidFill>
                <a:srgbClr val="F9FAFB"/>
              </a:solidFill>
              <a:effectLst/>
              <a:latin typeface="quote-cjk-patch"/>
            </a:rPr>
            <a:t> = -0.0359 (-3.6%)</a:t>
          </a:r>
        </a:p>
        <a:p>
          <a:pPr algn="l">
            <a:spcBef>
              <a:spcPts val="450"/>
            </a:spcBef>
            <a:spcAft>
              <a:spcPts val="1200"/>
            </a:spcAft>
            <a:buFont typeface="Arial" panose="020B0604020202020204" pitchFamily="34" charset="0"/>
            <a:buChar char="•"/>
          </a:pPr>
          <a:r>
            <a:rPr lang="en-US" b="1" i="0">
              <a:solidFill>
                <a:srgbClr val="F9FAFB"/>
              </a:solidFill>
              <a:effectLst/>
              <a:latin typeface="quote-cjk-patch"/>
            </a:rPr>
            <a:t>Everything else:</a:t>
          </a:r>
          <a:r>
            <a:rPr lang="en-US" b="0" i="0">
              <a:solidFill>
                <a:srgbClr val="F9FAFB"/>
              </a:solidFill>
              <a:effectLst/>
              <a:latin typeface="quote-cjk-patch"/>
            </a:rPr>
            <a:t> &lt; 2% correlation</a:t>
          </a:r>
        </a:p>
        <a:p>
          <a:pPr algn="l">
            <a:spcBef>
              <a:spcPts val="1200"/>
            </a:spcBef>
            <a:spcAft>
              <a:spcPts val="1200"/>
            </a:spcAft>
            <a:buNone/>
          </a:pPr>
          <a:r>
            <a:rPr lang="en-US" b="1" i="0">
              <a:solidFill>
                <a:srgbClr val="F9FAFB"/>
              </a:solidFill>
              <a:effectLst/>
              <a:latin typeface="quote-cjk-patch"/>
            </a:rPr>
            <a:t>This tells us:</a:t>
          </a:r>
          <a:endParaRPr lang="en-US" b="0" i="0">
            <a:solidFill>
              <a:srgbClr val="F9FAFB"/>
            </a:solidFill>
            <a:effectLst/>
            <a:latin typeface="quote-cjk-patch"/>
          </a:endParaRPr>
        </a:p>
        <a:p>
          <a:pPr algn="l">
            <a:spcBef>
              <a:spcPts val="1200"/>
            </a:spcBef>
            <a:spcAft>
              <a:spcPts val="1200"/>
            </a:spcAft>
            <a:buFont typeface="+mj-lt"/>
            <a:buAutoNum type="arabicPeriod"/>
          </a:pPr>
          <a:r>
            <a:rPr lang="en-US" b="1" i="0">
              <a:solidFill>
                <a:srgbClr val="F9FAFB"/>
              </a:solidFill>
              <a:effectLst/>
              <a:latin typeface="quote-cjk-patch"/>
            </a:rPr>
            <a:t>No single metric strongly predicts selection</a:t>
          </a:r>
          <a:r>
            <a:rPr lang="en-US" b="0" i="0">
              <a:solidFill>
                <a:srgbClr val="F9FAFB"/>
              </a:solidFill>
              <a:effectLst/>
              <a:latin typeface="quote-cjk-patch"/>
            </a:rPr>
            <a:t> (all correlations &lt; 4%)</a:t>
          </a:r>
        </a:p>
        <a:p>
          <a:pPr algn="l">
            <a:spcBef>
              <a:spcPts val="450"/>
            </a:spcBef>
            <a:spcAft>
              <a:spcPts val="600"/>
            </a:spcAft>
            <a:buFont typeface="+mj-lt"/>
            <a:buAutoNum type="arabicPeriod"/>
          </a:pPr>
          <a:r>
            <a:rPr lang="en-US" b="1" i="0">
              <a:solidFill>
                <a:srgbClr val="F9FAFB"/>
              </a:solidFill>
              <a:effectLst/>
              <a:latin typeface="quote-cjk-patch"/>
            </a:rPr>
            <a:t>Selection decisions are likely:</a:t>
          </a:r>
          <a:endParaRPr lang="en-US" b="0" i="0">
            <a:solidFill>
              <a:srgbClr val="F9FAFB"/>
            </a:solidFill>
            <a:effectLst/>
            <a:latin typeface="quote-cjk-patch"/>
          </a:endParaRPr>
        </a:p>
        <a:p>
          <a:pPr marL="742950" lvl="1" indent="-285750" algn="l">
            <a:spcBef>
              <a:spcPts val="300"/>
            </a:spcBef>
            <a:spcAft>
              <a:spcPts val="1200"/>
            </a:spcAft>
            <a:buFont typeface="+mj-lt"/>
            <a:buAutoNum type="arabicPeriod"/>
          </a:pPr>
          <a:r>
            <a:rPr lang="en-US" b="0" i="0">
              <a:solidFill>
                <a:srgbClr val="F9FAFB"/>
              </a:solidFill>
              <a:effectLst/>
              <a:latin typeface="quote-cjk-patch"/>
            </a:rPr>
            <a:t>Based on </a:t>
          </a:r>
          <a:r>
            <a:rPr lang="en-US" b="1" i="0">
              <a:solidFill>
                <a:srgbClr val="F9FAFB"/>
              </a:solidFill>
              <a:effectLst/>
              <a:latin typeface="quote-cjk-patch"/>
            </a:rPr>
            <a:t>multiple factors combined</a:t>
          </a:r>
          <a:endParaRPr lang="en-US" b="0" i="0">
            <a:solidFill>
              <a:srgbClr val="F9FAFB"/>
            </a:solidFill>
            <a:effectLst/>
            <a:latin typeface="quote-cjk-patch"/>
          </a:endParaRPr>
        </a:p>
        <a:p>
          <a:pPr marL="742950" lvl="1" indent="-285750" algn="l">
            <a:spcBef>
              <a:spcPts val="450"/>
            </a:spcBef>
            <a:spcAft>
              <a:spcPts val="1200"/>
            </a:spcAft>
            <a:buFont typeface="+mj-lt"/>
            <a:buAutoNum type="arabicPeriod"/>
          </a:pPr>
          <a:r>
            <a:rPr lang="en-US" b="0" i="0">
              <a:solidFill>
                <a:srgbClr val="F9FAFB"/>
              </a:solidFill>
              <a:effectLst/>
              <a:latin typeface="quote-cjk-patch"/>
            </a:rPr>
            <a:t>Influenced by </a:t>
          </a:r>
          <a:r>
            <a:rPr lang="en-US" b="1" i="0">
              <a:solidFill>
                <a:srgbClr val="F9FAFB"/>
              </a:solidFill>
              <a:effectLst/>
              <a:latin typeface="quote-cjk-patch"/>
            </a:rPr>
            <a:t>qualitative factors</a:t>
          </a:r>
          <a:r>
            <a:rPr lang="en-US" b="0" i="0">
              <a:solidFill>
                <a:srgbClr val="F9FAFB"/>
              </a:solidFill>
              <a:effectLst/>
              <a:latin typeface="quote-cjk-patch"/>
            </a:rPr>
            <a:t> not in your data</a:t>
          </a:r>
        </a:p>
        <a:p>
          <a:pPr marL="742950" lvl="1" indent="-285750" algn="l">
            <a:spcBef>
              <a:spcPts val="450"/>
            </a:spcBef>
            <a:spcAft>
              <a:spcPts val="1200"/>
            </a:spcAft>
            <a:buFont typeface="+mj-lt"/>
            <a:buAutoNum type="arabicPeriod"/>
          </a:pPr>
          <a:r>
            <a:rPr lang="en-US" b="0" i="0">
              <a:solidFill>
                <a:srgbClr val="F9FAFB"/>
              </a:solidFill>
              <a:effectLst/>
              <a:latin typeface="quote-cjk-patch"/>
            </a:rPr>
            <a:t>Possibly </a:t>
          </a:r>
          <a:r>
            <a:rPr lang="en-US" b="1" i="0">
              <a:solidFill>
                <a:srgbClr val="F9FAFB"/>
              </a:solidFill>
              <a:effectLst/>
              <a:latin typeface="quote-cjk-patch"/>
            </a:rPr>
            <a:t>inconsistent</a:t>
          </a:r>
          <a:r>
            <a:rPr lang="en-US" b="0" i="0">
              <a:solidFill>
                <a:srgbClr val="F9FAFB"/>
              </a:solidFill>
              <a:effectLst/>
              <a:latin typeface="quote-cjk-patch"/>
            </a:rPr>
            <a:t> across different evaluators</a:t>
          </a:r>
        </a:p>
        <a:p>
          <a:pPr marL="742950" lvl="1" indent="-285750" algn="l">
            <a:spcBef>
              <a:spcPts val="450"/>
            </a:spcBef>
            <a:spcAft>
              <a:spcPts val="1200"/>
            </a:spcAft>
            <a:buFont typeface="+mj-lt"/>
            <a:buAutoNum type="arabicPeriod"/>
          </a:pPr>
          <a:r>
            <a:rPr lang="en-US" b="1" i="0">
              <a:solidFill>
                <a:srgbClr val="F9FAFB"/>
              </a:solidFill>
              <a:effectLst/>
              <a:latin typeface="quote-cjk-patch"/>
            </a:rPr>
            <a:t>Weighted combinations</a:t>
          </a:r>
          <a:r>
            <a:rPr lang="en-US" b="0" i="0">
              <a:solidFill>
                <a:srgbClr val="F9FAFB"/>
              </a:solidFill>
              <a:effectLst/>
              <a:latin typeface="quote-cjk-patch"/>
            </a:rPr>
            <a:t> rather than single metrics</a:t>
          </a:r>
        </a:p>
        <a:p>
          <a:endParaRPr lang="en-US" sz="1100"/>
        </a:p>
      </xdr:txBody>
    </xdr:sp>
    <xdr:clientData/>
  </xdr:oneCellAnchor>
  <xdr:oneCellAnchor>
    <xdr:from>
      <xdr:col>13</xdr:col>
      <xdr:colOff>99060</xdr:colOff>
      <xdr:row>0</xdr:row>
      <xdr:rowOff>45720</xdr:rowOff>
    </xdr:from>
    <xdr:ext cx="3985260" cy="4259580"/>
    <xdr:sp macro="" textlink="">
      <xdr:nvSpPr>
        <xdr:cNvPr id="3" name="TextBox 2">
          <a:extLst>
            <a:ext uri="{FF2B5EF4-FFF2-40B4-BE49-F238E27FC236}">
              <a16:creationId xmlns:a16="http://schemas.microsoft.com/office/drawing/2014/main" id="{3C5FA517-2788-5E5B-FCE8-B48761350602}"/>
            </a:ext>
          </a:extLst>
        </xdr:cNvPr>
        <xdr:cNvSpPr txBox="1"/>
      </xdr:nvSpPr>
      <xdr:spPr>
        <a:xfrm>
          <a:off x="13815060" y="45720"/>
          <a:ext cx="3985260" cy="425958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CORRELATION ANALYSIS FINDINGS: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NO SINGLE METRIC strongly predicts selection (all &lt; 4%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Selection appears to be MULTI-FACTORIAL decision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The strongest influencers are:</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1. Order Accuracy (+3.8%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2. Defect Rate (-3.6%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3. Forecast Accuracy (-2.7% correlation)</a:t>
          </a:r>
        </a:p>
        <a:p>
          <a:pPr algn="l">
            <a:lnSpc>
              <a:spcPts val="1650"/>
            </a:lnSpc>
            <a:spcBef>
              <a:spcPts val="1200"/>
            </a:spcBef>
            <a:spcAft>
              <a:spcPts val="1200"/>
            </a:spcAft>
            <a:buFont typeface="Arial" panose="020B0604020202020204" pitchFamily="34" charset="0"/>
            <a:buChar char="•"/>
          </a:pPr>
          <a:endParaRPr lang="en-US" b="1" i="0">
            <a:solidFill>
              <a:srgbClr val="F9FAFB"/>
            </a:solidFill>
            <a:effectLst/>
            <a:latin typeface="quote-cjk-patch"/>
          </a:endParaRP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IMPLICATION: Selection criteria likely involves: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Weighted scoring of multiple factors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Qualitative assessment not captured in data</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Trade-off balancing between competing priorities</a:t>
          </a:r>
          <a:endParaRPr lang="en-US" sz="1100"/>
        </a:p>
      </xdr:txBody>
    </xdr:sp>
    <xdr:clientData/>
  </xdr:oneCellAnchor>
  <xdr:oneCellAnchor>
    <xdr:from>
      <xdr:col>0</xdr:col>
      <xdr:colOff>1196340</xdr:colOff>
      <xdr:row>40</xdr:row>
      <xdr:rowOff>38100</xdr:rowOff>
    </xdr:from>
    <xdr:ext cx="3985260" cy="7063740"/>
    <xdr:sp macro="" textlink="">
      <xdr:nvSpPr>
        <xdr:cNvPr id="4" name="TextBox 3">
          <a:extLst>
            <a:ext uri="{FF2B5EF4-FFF2-40B4-BE49-F238E27FC236}">
              <a16:creationId xmlns:a16="http://schemas.microsoft.com/office/drawing/2014/main" id="{3A0A89DB-094F-DA00-F0E8-58351CC290B3}"/>
            </a:ext>
          </a:extLst>
        </xdr:cNvPr>
        <xdr:cNvSpPr txBox="1"/>
      </xdr:nvSpPr>
      <xdr:spPr>
        <a:xfrm>
          <a:off x="1196340" y="7353300"/>
          <a:ext cx="3985260" cy="706374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spcBef>
              <a:spcPts val="1200"/>
            </a:spcBef>
            <a:spcAft>
              <a:spcPts val="1200"/>
            </a:spcAft>
            <a:buFont typeface="Arial" panose="020B0604020202020204" pitchFamily="34" charset="0"/>
            <a:buChar char="•"/>
          </a:pPr>
          <a:r>
            <a:rPr lang="en-US" b="1" i="0">
              <a:solidFill>
                <a:srgbClr val="F9FAFB"/>
              </a:solidFill>
              <a:effectLst/>
              <a:latin typeface="quote-cjk-patch"/>
            </a:rPr>
            <a:t>Strength:</a:t>
          </a:r>
          <a:br>
            <a:rPr lang="en-US" b="1" i="0">
              <a:solidFill>
                <a:srgbClr val="F9FAFB"/>
              </a:solidFill>
              <a:effectLst/>
              <a:latin typeface="quote-cjk-patch"/>
            </a:rPr>
          </a:br>
          <a:r>
            <a:rPr lang="en-US" b="1" i="0">
              <a:solidFill>
                <a:srgbClr val="F9FAFB"/>
              </a:solidFill>
              <a:effectLst/>
              <a:latin typeface="quote-cjk-patch"/>
            </a:rPr>
            <a:t>=IF(ABS(C2) &gt;= 0.05, "Moderate",IF(ABS(C2) &gt;= 0.02, "Weak",  "Very Weak"))</a:t>
          </a:r>
        </a:p>
        <a:p>
          <a:pPr algn="l">
            <a:spcBef>
              <a:spcPts val="1200"/>
            </a:spcBef>
            <a:spcAft>
              <a:spcPts val="1200"/>
            </a:spcAft>
            <a:buFont typeface="Arial" panose="020B0604020202020204" pitchFamily="34" charset="0"/>
            <a:buChar char="•"/>
          </a:pPr>
          <a:r>
            <a:rPr lang="en-US" b="1" i="0">
              <a:solidFill>
                <a:srgbClr val="F9FAFB"/>
              </a:solidFill>
              <a:effectLst/>
              <a:latin typeface="quote-cjk-patch"/>
            </a:rPr>
            <a:t>≥ 5% correlation</a:t>
          </a:r>
          <a:r>
            <a:rPr lang="en-US" b="0" i="0">
              <a:solidFill>
                <a:srgbClr val="F9FAFB"/>
              </a:solidFill>
              <a:effectLst/>
              <a:latin typeface="quote-cjk-patch"/>
            </a:rPr>
            <a:t> = "Moderate" (you have none in this range)</a:t>
          </a:r>
        </a:p>
        <a:p>
          <a:pPr algn="l">
            <a:spcBef>
              <a:spcPts val="450"/>
            </a:spcBef>
            <a:spcAft>
              <a:spcPts val="1200"/>
            </a:spcAft>
            <a:buFont typeface="Arial" panose="020B0604020202020204" pitchFamily="34" charset="0"/>
            <a:buChar char="•"/>
          </a:pPr>
          <a:r>
            <a:rPr lang="en-US" b="1" i="0">
              <a:solidFill>
                <a:srgbClr val="F9FAFB"/>
              </a:solidFill>
              <a:effectLst/>
              <a:latin typeface="quote-cjk-patch"/>
            </a:rPr>
            <a:t>≥ 2% correlation</a:t>
          </a:r>
          <a:r>
            <a:rPr lang="en-US" b="0" i="0">
              <a:solidFill>
                <a:srgbClr val="F9FAFB"/>
              </a:solidFill>
              <a:effectLst/>
              <a:latin typeface="quote-cjk-patch"/>
            </a:rPr>
            <a:t> = "Weak" (a few metrics)</a:t>
          </a:r>
        </a:p>
        <a:p>
          <a:pPr algn="l" latinLnBrk="1">
            <a:lnSpc>
              <a:spcPts val="1650"/>
            </a:lnSpc>
            <a:buNone/>
          </a:pPr>
          <a:r>
            <a:rPr lang="en-US" b="1" i="0">
              <a:solidFill>
                <a:srgbClr val="F9FAFB"/>
              </a:solidFill>
              <a:effectLst/>
              <a:latin typeface="quote-cjk-patch"/>
            </a:rPr>
            <a:t>&lt; 2% correlation</a:t>
          </a:r>
          <a:r>
            <a:rPr lang="en-US" b="0" i="0">
              <a:solidFill>
                <a:srgbClr val="F9FAFB"/>
              </a:solidFill>
              <a:effectLst/>
              <a:latin typeface="quote-cjk-patch"/>
            </a:rPr>
            <a:t> = "Very Weak" (most of your metrics)</a:t>
          </a:r>
          <a:br>
            <a:rPr lang="en-US" b="0" i="0">
              <a:solidFill>
                <a:srgbClr val="F9FAFB"/>
              </a:solidFill>
              <a:effectLst/>
              <a:latin typeface="quote-cjk-patch"/>
            </a:rPr>
          </a:br>
          <a:br>
            <a:rPr lang="en-US" b="0" i="0">
              <a:solidFill>
                <a:srgbClr val="F9FAFB"/>
              </a:solidFill>
              <a:effectLst/>
              <a:latin typeface="quote-cjk-patch"/>
            </a:rPr>
          </a:br>
          <a:br>
            <a:rPr lang="en-US" b="0" i="0">
              <a:solidFill>
                <a:srgbClr val="F9FAFB"/>
              </a:solidFill>
              <a:effectLst/>
              <a:latin typeface="quote-cjk-patch"/>
            </a:rPr>
          </a:br>
          <a:r>
            <a:rPr lang="en-US" b="1" i="0">
              <a:solidFill>
                <a:srgbClr val="F9FAFB"/>
              </a:solidFill>
              <a:effectLst/>
              <a:latin typeface="quote-cjk-patch"/>
            </a:rPr>
            <a:t>Business Insight</a:t>
          </a:r>
          <a:br>
            <a:rPr lang="en-US" b="1" i="0">
              <a:solidFill>
                <a:srgbClr val="F9FAFB"/>
              </a:solidFill>
              <a:effectLst/>
              <a:latin typeface="quote-cjk-patch"/>
            </a:rPr>
          </a:br>
          <a:br>
            <a:rPr lang="en-US" b="1" i="0">
              <a:solidFill>
                <a:srgbClr val="F9FAFB"/>
              </a:solidFill>
              <a:effectLst/>
              <a:latin typeface="quote-cjk-patch"/>
            </a:rPr>
          </a:br>
          <a:r>
            <a:rPr lang="en-US" b="0">
              <a:solidFill>
                <a:srgbClr val="F9FAFB"/>
              </a:solidFill>
              <a:effectLst/>
              <a:latin typeface="Menlo"/>
            </a:rPr>
            <a:t>=IF(ABS(C2) &lt; 0.01, "No meaningful relationship with selection",</a:t>
          </a:r>
        </a:p>
        <a:p>
          <a:pPr algn="l" latinLnBrk="1">
            <a:lnSpc>
              <a:spcPts val="1650"/>
            </a:lnSpc>
            <a:buNone/>
          </a:pPr>
          <a:r>
            <a:rPr lang="en-US" b="0">
              <a:solidFill>
                <a:srgbClr val="F9FAFB"/>
              </a:solidFill>
              <a:effectLst/>
              <a:latin typeface="Menlo"/>
            </a:rPr>
            <a:t> IF(C2 &gt; 0, </a:t>
          </a:r>
        </a:p>
        <a:p>
          <a:pPr algn="l" latinLnBrk="1">
            <a:lnSpc>
              <a:spcPts val="1650"/>
            </a:lnSpc>
            <a:buNone/>
          </a:pPr>
          <a:r>
            <a:rPr lang="en-US" b="0">
              <a:solidFill>
                <a:srgbClr val="F9FAFB"/>
              </a:solidFill>
              <a:effectLst/>
              <a:latin typeface="Menlo"/>
            </a:rPr>
            <a:t>    IF(ABS(C2) &gt;= 0.02, "Slight tendency to be selected", "Minimal influence on selection"),</a:t>
          </a:r>
        </a:p>
        <a:p>
          <a:pPr algn="l" latinLnBrk="1">
            <a:lnSpc>
              <a:spcPts val="1650"/>
            </a:lnSpc>
            <a:buNone/>
          </a:pPr>
          <a:r>
            <a:rPr lang="en-US" b="0">
              <a:solidFill>
                <a:srgbClr val="F9FAFB"/>
              </a:solidFill>
              <a:effectLst/>
              <a:latin typeface="Menlo"/>
            </a:rPr>
            <a:t>    IF(ABS(C2) &gt;= 0.02, "Slight tendency to be rejected", "Minimal influence on selection")))</a:t>
          </a:r>
        </a:p>
        <a:p>
          <a:pPr algn="l">
            <a:spcBef>
              <a:spcPts val="1200"/>
            </a:spcBef>
            <a:spcAft>
              <a:spcPts val="1200"/>
            </a:spcAft>
            <a:buNone/>
          </a:pPr>
          <a:br>
            <a:rPr lang="en-US" b="0" i="0">
              <a:solidFill>
                <a:srgbClr val="F9FAFB"/>
              </a:solidFill>
              <a:effectLst/>
              <a:latin typeface="quote-cjk-patch"/>
            </a:rPr>
          </a:br>
          <a:r>
            <a:rPr lang="en-US" b="1" i="0">
              <a:solidFill>
                <a:srgbClr val="F9FAFB"/>
              </a:solidFill>
              <a:effectLst/>
              <a:latin typeface="quote-cjk-patch"/>
            </a:rPr>
            <a:t>What this does:</a:t>
          </a:r>
          <a:endParaRPr lang="en-US" b="0" i="0">
            <a:solidFill>
              <a:srgbClr val="F9FAFB"/>
            </a:solidFill>
            <a:effectLst/>
            <a:latin typeface="quote-cjk-patch"/>
          </a:endParaRPr>
        </a:p>
        <a:p>
          <a:pPr algn="l">
            <a:spcBef>
              <a:spcPts val="1200"/>
            </a:spcBef>
            <a:spcAft>
              <a:spcPts val="1200"/>
            </a:spcAft>
            <a:buFont typeface="+mj-lt"/>
            <a:buAutoNum type="arabicPeriod"/>
          </a:pPr>
          <a:r>
            <a:rPr lang="en-US" b="1" i="0">
              <a:solidFill>
                <a:srgbClr val="F9FAFB"/>
              </a:solidFill>
              <a:effectLst/>
              <a:latin typeface="quote-cjk-patch"/>
            </a:rPr>
            <a:t>Correlation &lt; 1%</a:t>
          </a:r>
          <a:r>
            <a:rPr lang="en-US" b="0" i="0">
              <a:solidFill>
                <a:srgbClr val="F9FAFB"/>
              </a:solidFill>
              <a:effectLst/>
              <a:latin typeface="quote-cjk-patch"/>
            </a:rPr>
            <a:t> → "No meaningful relationship"</a:t>
          </a:r>
        </a:p>
        <a:p>
          <a:pPr algn="l">
            <a:spcBef>
              <a:spcPts val="450"/>
            </a:spcBef>
            <a:spcAft>
              <a:spcPts val="1200"/>
            </a:spcAft>
            <a:buFont typeface="+mj-lt"/>
            <a:buAutoNum type="arabicPeriod"/>
          </a:pPr>
          <a:r>
            <a:rPr lang="en-US" b="1" i="0">
              <a:solidFill>
                <a:srgbClr val="F9FAFB"/>
              </a:solidFill>
              <a:effectLst/>
              <a:latin typeface="quote-cjk-patch"/>
            </a:rPr>
            <a:t>Positive correlation ≥ 2%</a:t>
          </a:r>
          <a:r>
            <a:rPr lang="en-US" b="0" i="0">
              <a:solidFill>
                <a:srgbClr val="F9FAFB"/>
              </a:solidFill>
              <a:effectLst/>
              <a:latin typeface="quote-cjk-patch"/>
            </a:rPr>
            <a:t> → "Slight tendency to be selected"</a:t>
          </a:r>
        </a:p>
        <a:p>
          <a:pPr algn="l">
            <a:spcBef>
              <a:spcPts val="450"/>
            </a:spcBef>
            <a:spcAft>
              <a:spcPts val="1200"/>
            </a:spcAft>
            <a:buFont typeface="+mj-lt"/>
            <a:buAutoNum type="arabicPeriod"/>
          </a:pPr>
          <a:r>
            <a:rPr lang="en-US" b="1" i="0">
              <a:solidFill>
                <a:srgbClr val="F9FAFB"/>
              </a:solidFill>
              <a:effectLst/>
              <a:latin typeface="quote-cjk-patch"/>
            </a:rPr>
            <a:t>Positive correlation &lt; 2%</a:t>
          </a:r>
          <a:r>
            <a:rPr lang="en-US" b="0" i="0">
              <a:solidFill>
                <a:srgbClr val="F9FAFB"/>
              </a:solidFill>
              <a:effectLst/>
              <a:latin typeface="quote-cjk-patch"/>
            </a:rPr>
            <a:t> → "Minimal influence"</a:t>
          </a:r>
        </a:p>
        <a:p>
          <a:pPr algn="l">
            <a:spcBef>
              <a:spcPts val="450"/>
            </a:spcBef>
            <a:spcAft>
              <a:spcPts val="1200"/>
            </a:spcAft>
            <a:buFont typeface="+mj-lt"/>
            <a:buAutoNum type="arabicPeriod"/>
          </a:pPr>
          <a:r>
            <a:rPr lang="en-US" b="1" i="0">
              <a:solidFill>
                <a:srgbClr val="F9FAFB"/>
              </a:solidFill>
              <a:effectLst/>
              <a:latin typeface="quote-cjk-patch"/>
            </a:rPr>
            <a:t>Negative correlation ≥ 2%</a:t>
          </a:r>
          <a:r>
            <a:rPr lang="en-US" b="0" i="0">
              <a:solidFill>
                <a:srgbClr val="F9FAFB"/>
              </a:solidFill>
              <a:effectLst/>
              <a:latin typeface="quote-cjk-patch"/>
            </a:rPr>
            <a:t> → "Slight tendency to be rejected"</a:t>
          </a:r>
        </a:p>
        <a:p>
          <a:pPr algn="l">
            <a:spcBef>
              <a:spcPts val="450"/>
            </a:spcBef>
            <a:spcAft>
              <a:spcPts val="1200"/>
            </a:spcAft>
            <a:buFont typeface="+mj-lt"/>
            <a:buAutoNum type="arabicPeriod"/>
          </a:pPr>
          <a:r>
            <a:rPr lang="en-US" b="1" i="0">
              <a:solidFill>
                <a:srgbClr val="F9FAFB"/>
              </a:solidFill>
              <a:effectLst/>
              <a:latin typeface="quote-cjk-patch"/>
            </a:rPr>
            <a:t>Negative correlation &lt; 2%</a:t>
          </a:r>
          <a:r>
            <a:rPr lang="en-US" b="0" i="0">
              <a:solidFill>
                <a:srgbClr val="F9FAFB"/>
              </a:solidFill>
              <a:effectLst/>
              <a:latin typeface="quote-cjk-patch"/>
            </a:rPr>
            <a:t> → "Minimal influence"</a:t>
          </a:r>
        </a:p>
        <a:p>
          <a:pPr algn="l">
            <a:spcBef>
              <a:spcPts val="450"/>
            </a:spcBef>
            <a:spcAft>
              <a:spcPts val="1200"/>
            </a:spcAft>
            <a:buFont typeface="Arial" panose="020B0604020202020204" pitchFamily="34" charset="0"/>
            <a:buChar char="•"/>
          </a:pPr>
          <a:br>
            <a:rPr lang="en-US" b="0" i="0">
              <a:solidFill>
                <a:srgbClr val="F9FAFB"/>
              </a:solidFill>
              <a:effectLst/>
              <a:latin typeface="quote-cjk-patch"/>
            </a:rPr>
          </a:br>
          <a:endParaRPr lang="en-US" b="0" i="0">
            <a:solidFill>
              <a:srgbClr val="F9FAFB"/>
            </a:solidFill>
            <a:effectLst/>
            <a:latin typeface="quote-cjk-patch"/>
          </a:endParaRPr>
        </a:p>
        <a:p>
          <a:endParaRPr lang="en-US" sz="1100"/>
        </a:p>
      </xdr:txBody>
    </xdr:sp>
    <xdr:clientData/>
  </xdr:oneCellAnchor>
  <xdr:oneCellAnchor>
    <xdr:from>
      <xdr:col>13</xdr:col>
      <xdr:colOff>175260</xdr:colOff>
      <xdr:row>9</xdr:row>
      <xdr:rowOff>152400</xdr:rowOff>
    </xdr:from>
    <xdr:ext cx="3985260" cy="10187940"/>
    <xdr:sp macro="" textlink="">
      <xdr:nvSpPr>
        <xdr:cNvPr id="5" name="TextBox 4">
          <a:extLst>
            <a:ext uri="{FF2B5EF4-FFF2-40B4-BE49-F238E27FC236}">
              <a16:creationId xmlns:a16="http://schemas.microsoft.com/office/drawing/2014/main" id="{78DFA8AC-6E29-A1F8-A303-F30F2920F17D}"/>
            </a:ext>
          </a:extLst>
        </xdr:cNvPr>
        <xdr:cNvSpPr txBox="1"/>
      </xdr:nvSpPr>
      <xdr:spPr>
        <a:xfrm>
          <a:off x="13891260" y="1798320"/>
          <a:ext cx="3985260" cy="1018794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CORRELATION ANALYSIS FINDINGS: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NO SINGLE METRIC strongly predicts selection (all &lt; 4% CORRELATION ANALYSIS FINDINGS: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NO SINGLE METRIC strongly predicts selection (all &lt; 4%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Selection appears to be MULTI-FACTORIAL decision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The strongest influencers are:</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1. Order Accuracy (+3.8%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2. Defect Rate (-3.6% correlation)</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3. Forecast Accuracy (-2.7% correlation)</a:t>
          </a:r>
        </a:p>
        <a:p>
          <a:pPr algn="l">
            <a:lnSpc>
              <a:spcPts val="1650"/>
            </a:lnSpc>
            <a:spcBef>
              <a:spcPts val="1200"/>
            </a:spcBef>
            <a:spcAft>
              <a:spcPts val="1200"/>
            </a:spcAft>
            <a:buFont typeface="Arial" panose="020B0604020202020204" pitchFamily="34" charset="0"/>
            <a:buChar char="•"/>
          </a:pPr>
          <a:endParaRPr lang="en-US" b="1" i="0">
            <a:solidFill>
              <a:srgbClr val="F9FAFB"/>
            </a:solidFill>
            <a:effectLst/>
            <a:latin typeface="quote-cjk-patch"/>
          </a:endParaRP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IMPLICATION: Selection criteria likely involves: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Weighted scoring of multiple factors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Qualitative assessment not captured in data</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Trade-off balancing between competing priorities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IMPLICATION: Selection criteria likely involves: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Weighted scoring of multiple factors</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Qualitative assessment not captured in data</a:t>
          </a:r>
        </a:p>
        <a:p>
          <a:pPr algn="l">
            <a:lnSpc>
              <a:spcPts val="1650"/>
            </a:lnSpc>
            <a:spcBef>
              <a:spcPts val="1200"/>
            </a:spcBef>
            <a:spcAft>
              <a:spcPts val="1200"/>
            </a:spcAft>
            <a:buFont typeface="Arial" panose="020B0604020202020204" pitchFamily="34" charset="0"/>
            <a:buChar char="•"/>
          </a:pPr>
          <a:r>
            <a:rPr lang="en-US" b="1" i="0">
              <a:solidFill>
                <a:srgbClr val="F9FAFB"/>
              </a:solidFill>
              <a:effectLst/>
              <a:latin typeface="quote-cjk-patch"/>
            </a:rPr>
            <a:t>✓ Trade-off balancing between competing priorities</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204841</xdr:colOff>
      <xdr:row>46</xdr:row>
      <xdr:rowOff>19897</xdr:rowOff>
    </xdr:from>
    <xdr:ext cx="6568440" cy="22027637"/>
    <xdr:sp macro="" textlink="">
      <xdr:nvSpPr>
        <xdr:cNvPr id="4" name="TextBox 3">
          <a:extLst>
            <a:ext uri="{FF2B5EF4-FFF2-40B4-BE49-F238E27FC236}">
              <a16:creationId xmlns:a16="http://schemas.microsoft.com/office/drawing/2014/main" id="{A78A91C4-FD63-1EAE-000B-9D4DEADDE449}"/>
            </a:ext>
          </a:extLst>
        </xdr:cNvPr>
        <xdr:cNvSpPr txBox="1"/>
      </xdr:nvSpPr>
      <xdr:spPr>
        <a:xfrm>
          <a:off x="13103423" y="8304915"/>
          <a:ext cx="6568440" cy="22027637"/>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u="sng">
              <a:solidFill>
                <a:schemeClr val="bg1"/>
              </a:solidFill>
              <a:latin typeface="+mn-lt"/>
              <a:ea typeface="+mn-ea"/>
              <a:cs typeface="+mn-cs"/>
            </a:rPr>
            <a:t>High‑Level Summary</a:t>
          </a:r>
        </a:p>
        <a:p>
          <a:r>
            <a:rPr lang="en-US" sz="1200">
              <a:solidFill>
                <a:schemeClr val="bg1"/>
              </a:solidFill>
              <a:latin typeface="+mn-lt"/>
              <a:ea typeface="+mn-ea"/>
              <a:cs typeface="+mn-cs"/>
            </a:rPr>
            <a:t>Selected suppliers outperform rejected suppliers mainly on cost and fulfillment efficiency, while performance KPIs (Delivery Performance, Accuracy, OTIF) are almost identical between the two groups.</a:t>
          </a:r>
        </a:p>
        <a:p>
          <a:r>
            <a:rPr lang="en-US" sz="1200">
              <a:solidFill>
                <a:schemeClr val="bg1"/>
              </a:solidFill>
              <a:latin typeface="+mn-lt"/>
              <a:ea typeface="+mn-ea"/>
              <a:cs typeface="+mn-cs"/>
            </a:rPr>
            <a:t>This means:</a:t>
          </a:r>
        </a:p>
        <a:p>
          <a:r>
            <a:rPr lang="en-US" sz="1200">
              <a:solidFill>
                <a:schemeClr val="bg1"/>
              </a:solidFill>
              <a:latin typeface="+mn-lt"/>
              <a:ea typeface="+mn-ea"/>
              <a:cs typeface="+mn-cs"/>
            </a:rPr>
            <a:t>👉 Cost efficiency and fulfillment reliability are the real drivers of supplier selection, not delivery or accuracy KPIs.</a:t>
          </a:r>
        </a:p>
        <a:p>
          <a:endParaRPr lang="en-US" sz="1200">
            <a:solidFill>
              <a:schemeClr val="bg1"/>
            </a:solidFill>
            <a:latin typeface="+mn-lt"/>
            <a:ea typeface="+mn-ea"/>
            <a:cs typeface="+mn-cs"/>
          </a:endParaRPr>
        </a:p>
        <a:p>
          <a:r>
            <a:rPr lang="en-US" sz="1200">
              <a:solidFill>
                <a:schemeClr val="bg1"/>
              </a:solidFill>
              <a:latin typeface="+mn-lt"/>
              <a:ea typeface="+mn-ea"/>
              <a:cs typeface="+mn-cs"/>
            </a:rPr>
            <a:t>Detailed Interpretation by KPI</a:t>
          </a:r>
        </a:p>
        <a:p>
          <a:r>
            <a:rPr lang="en-US" sz="1200">
              <a:solidFill>
                <a:schemeClr val="bg1"/>
              </a:solidFill>
              <a:latin typeface="+mn-lt"/>
              <a:ea typeface="+mn-ea"/>
              <a:cs typeface="+mn-cs"/>
            </a:rPr>
            <a:t>📌 1. Supplier Count</a:t>
          </a:r>
        </a:p>
        <a:p>
          <a:r>
            <a:rPr lang="en-US" sz="1200">
              <a:solidFill>
                <a:schemeClr val="bg1"/>
              </a:solidFill>
              <a:latin typeface="+mn-lt"/>
              <a:ea typeface="+mn-ea"/>
              <a:cs typeface="+mn-cs"/>
            </a:rPr>
            <a:t>• 	Rejected: 1529</a:t>
          </a:r>
        </a:p>
        <a:p>
          <a:r>
            <a:rPr lang="en-US" sz="1200">
              <a:solidFill>
                <a:schemeClr val="bg1"/>
              </a:solidFill>
              <a:latin typeface="+mn-lt"/>
              <a:ea typeface="+mn-ea"/>
              <a:cs typeface="+mn-cs"/>
            </a:rPr>
            <a:t>• 	Selected: 1560</a:t>
          </a:r>
        </a:p>
        <a:p>
          <a:r>
            <a:rPr lang="en-US" sz="1200">
              <a:solidFill>
                <a:schemeClr val="bg1"/>
              </a:solidFill>
              <a:latin typeface="+mn-lt"/>
              <a:ea typeface="+mn-ea"/>
              <a:cs typeface="+mn-cs"/>
            </a:rPr>
            <a:t>• 	Difference: +31</a:t>
          </a:r>
        </a:p>
        <a:p>
          <a:r>
            <a:rPr lang="en-US" sz="1200">
              <a:solidFill>
                <a:schemeClr val="bg1"/>
              </a:solidFill>
              <a:latin typeface="+mn-lt"/>
              <a:ea typeface="+mn-ea"/>
              <a:cs typeface="+mn-cs"/>
            </a:rPr>
            <a:t>This simply shows you have slightly more selected suppliers than rejected ones. Not analytically meaningful.</a:t>
          </a:r>
        </a:p>
        <a:p>
          <a:endParaRPr lang="en-US" sz="1200">
            <a:solidFill>
              <a:schemeClr val="bg1"/>
            </a:solidFill>
            <a:latin typeface="+mn-lt"/>
            <a:ea typeface="+mn-ea"/>
            <a:cs typeface="+mn-cs"/>
          </a:endParaRPr>
        </a:p>
        <a:p>
          <a:r>
            <a:rPr lang="en-US" sz="1200">
              <a:solidFill>
                <a:schemeClr val="bg1"/>
              </a:solidFill>
              <a:latin typeface="+mn-lt"/>
              <a:ea typeface="+mn-ea"/>
              <a:cs typeface="+mn-cs"/>
            </a:rPr>
            <a:t>📌 2. Delivery Performance</a:t>
          </a:r>
        </a:p>
        <a:p>
          <a:r>
            <a:rPr lang="en-US" sz="1200">
              <a:solidFill>
                <a:schemeClr val="bg1"/>
              </a:solidFill>
              <a:latin typeface="+mn-lt"/>
              <a:ea typeface="+mn-ea"/>
              <a:cs typeface="+mn-cs"/>
            </a:rPr>
            <a:t>• 	Rejected: 0.8050</a:t>
          </a:r>
        </a:p>
        <a:p>
          <a:r>
            <a:rPr lang="en-US" sz="1200">
              <a:solidFill>
                <a:schemeClr val="bg1"/>
              </a:solidFill>
              <a:latin typeface="+mn-lt"/>
              <a:ea typeface="+mn-ea"/>
              <a:cs typeface="+mn-cs"/>
            </a:rPr>
            <a:t>• 	Selected: 0.8072</a:t>
          </a:r>
        </a:p>
        <a:p>
          <a:r>
            <a:rPr lang="en-US" sz="1200">
              <a:solidFill>
                <a:schemeClr val="bg1"/>
              </a:solidFill>
              <a:latin typeface="+mn-lt"/>
              <a:ea typeface="+mn-ea"/>
              <a:cs typeface="+mn-cs"/>
            </a:rPr>
            <a:t>• 	Difference: +0.0022</a:t>
          </a:r>
        </a:p>
        <a:p>
          <a:r>
            <a:rPr lang="en-US" sz="1200">
              <a:solidFill>
                <a:schemeClr val="bg1"/>
              </a:solidFill>
              <a:latin typeface="+mn-lt"/>
              <a:ea typeface="+mn-ea"/>
              <a:cs typeface="+mn-cs"/>
            </a:rPr>
            <a:t>This difference is extremely small.</a:t>
          </a:r>
        </a:p>
        <a:p>
          <a:r>
            <a:rPr lang="en-US" sz="1200">
              <a:solidFill>
                <a:schemeClr val="bg1"/>
              </a:solidFill>
              <a:latin typeface="+mn-lt"/>
              <a:ea typeface="+mn-ea"/>
              <a:cs typeface="+mn-cs"/>
            </a:rPr>
            <a:t>👉 Delivery Performance does NOT strongly influence selection.</a:t>
          </a:r>
        </a:p>
        <a:p>
          <a:endParaRPr lang="en-US" sz="1200">
            <a:solidFill>
              <a:schemeClr val="bg1"/>
            </a:solidFill>
            <a:latin typeface="+mn-lt"/>
            <a:ea typeface="+mn-ea"/>
            <a:cs typeface="+mn-cs"/>
          </a:endParaRPr>
        </a:p>
        <a:p>
          <a:r>
            <a:rPr lang="en-US" sz="1200">
              <a:solidFill>
                <a:schemeClr val="bg1"/>
              </a:solidFill>
              <a:latin typeface="+mn-lt"/>
              <a:ea typeface="+mn-ea"/>
              <a:cs typeface="+mn-cs"/>
            </a:rPr>
            <a:t>📌 3. Value</a:t>
          </a:r>
        </a:p>
        <a:p>
          <a:r>
            <a:rPr lang="en-US" sz="1200">
              <a:solidFill>
                <a:schemeClr val="bg1"/>
              </a:solidFill>
              <a:latin typeface="+mn-lt"/>
              <a:ea typeface="+mn-ea"/>
              <a:cs typeface="+mn-cs"/>
            </a:rPr>
            <a:t>• 	Rejected: 0.02761</a:t>
          </a:r>
        </a:p>
        <a:p>
          <a:r>
            <a:rPr lang="en-US" sz="1200">
              <a:solidFill>
                <a:schemeClr val="bg1"/>
              </a:solidFill>
              <a:latin typeface="+mn-lt"/>
              <a:ea typeface="+mn-ea"/>
              <a:cs typeface="+mn-cs"/>
            </a:rPr>
            <a:t>• 	Selected: 0.02786</a:t>
          </a:r>
        </a:p>
        <a:p>
          <a:r>
            <a:rPr lang="en-US" sz="1200">
              <a:solidFill>
                <a:schemeClr val="bg1"/>
              </a:solidFill>
              <a:latin typeface="+mn-lt"/>
              <a:ea typeface="+mn-ea"/>
              <a:cs typeface="+mn-cs"/>
            </a:rPr>
            <a:t>• 	Difference: +0.0003</a:t>
          </a:r>
        </a:p>
        <a:p>
          <a:r>
            <a:rPr lang="en-US" sz="1200">
              <a:solidFill>
                <a:schemeClr val="bg1"/>
              </a:solidFill>
              <a:latin typeface="+mn-lt"/>
              <a:ea typeface="+mn-ea"/>
              <a:cs typeface="+mn-cs"/>
            </a:rPr>
            <a:t>Again, almost no difference.</a:t>
          </a:r>
        </a:p>
        <a:p>
          <a:r>
            <a:rPr lang="en-US" sz="1200">
              <a:solidFill>
                <a:schemeClr val="bg1"/>
              </a:solidFill>
              <a:latin typeface="+mn-lt"/>
              <a:ea typeface="+mn-ea"/>
              <a:cs typeface="+mn-cs"/>
            </a:rPr>
            <a:t>👉 Value score is not a major differentiator.</a:t>
          </a:r>
        </a:p>
        <a:p>
          <a:endParaRPr lang="en-US" sz="1200">
            <a:solidFill>
              <a:schemeClr val="bg1"/>
            </a:solidFill>
            <a:latin typeface="+mn-lt"/>
            <a:ea typeface="+mn-ea"/>
            <a:cs typeface="+mn-cs"/>
          </a:endParaRPr>
        </a:p>
        <a:p>
          <a:r>
            <a:rPr lang="en-US" sz="1200">
              <a:solidFill>
                <a:schemeClr val="bg1"/>
              </a:solidFill>
              <a:latin typeface="+mn-lt"/>
              <a:ea typeface="+mn-ea"/>
              <a:cs typeface="+mn-cs"/>
            </a:rPr>
            <a:t>📌 4. Accuracy</a:t>
          </a:r>
        </a:p>
        <a:p>
          <a:r>
            <a:rPr lang="en-US" sz="1200">
              <a:solidFill>
                <a:schemeClr val="bg1"/>
              </a:solidFill>
              <a:latin typeface="+mn-lt"/>
              <a:ea typeface="+mn-ea"/>
              <a:cs typeface="+mn-cs"/>
            </a:rPr>
            <a:t>• 	Rejected: 0.9249</a:t>
          </a:r>
        </a:p>
        <a:p>
          <a:r>
            <a:rPr lang="en-US" sz="1200">
              <a:solidFill>
                <a:schemeClr val="bg1"/>
              </a:solidFill>
              <a:latin typeface="+mn-lt"/>
              <a:ea typeface="+mn-ea"/>
              <a:cs typeface="+mn-cs"/>
            </a:rPr>
            <a:t>• 	Selected: 0.9273</a:t>
          </a:r>
        </a:p>
        <a:p>
          <a:r>
            <a:rPr lang="en-US" sz="1200">
              <a:solidFill>
                <a:schemeClr val="bg1"/>
              </a:solidFill>
              <a:latin typeface="+mn-lt"/>
              <a:ea typeface="+mn-ea"/>
              <a:cs typeface="+mn-cs"/>
            </a:rPr>
            <a:t>• 	Difference: +0.0024</a:t>
          </a:r>
        </a:p>
        <a:p>
          <a:r>
            <a:rPr lang="en-US" sz="1200">
              <a:solidFill>
                <a:schemeClr val="bg1"/>
              </a:solidFill>
              <a:latin typeface="+mn-lt"/>
              <a:ea typeface="+mn-ea"/>
              <a:cs typeface="+mn-cs"/>
            </a:rPr>
            <a:t>Very small improvement.</a:t>
          </a:r>
        </a:p>
        <a:p>
          <a:r>
            <a:rPr lang="en-US" sz="1200">
              <a:solidFill>
                <a:schemeClr val="bg1"/>
              </a:solidFill>
              <a:latin typeface="+mn-lt"/>
              <a:ea typeface="+mn-ea"/>
              <a:cs typeface="+mn-cs"/>
            </a:rPr>
            <a:t>👉 Accuracy is slightly better for selected suppliers, but not enough to be a key driver.</a:t>
          </a:r>
        </a:p>
        <a:p>
          <a:endParaRPr lang="en-US" sz="1200">
            <a:solidFill>
              <a:schemeClr val="bg1"/>
            </a:solidFill>
            <a:latin typeface="+mn-lt"/>
            <a:ea typeface="+mn-ea"/>
            <a:cs typeface="+mn-cs"/>
          </a:endParaRPr>
        </a:p>
        <a:p>
          <a:r>
            <a:rPr lang="en-US" sz="1200">
              <a:solidFill>
                <a:schemeClr val="bg1"/>
              </a:solidFill>
              <a:latin typeface="+mn-lt"/>
              <a:ea typeface="+mn-ea"/>
              <a:cs typeface="+mn-cs"/>
            </a:rPr>
            <a:t>📌 5. Risk</a:t>
          </a:r>
        </a:p>
        <a:p>
          <a:r>
            <a:rPr lang="en-US" sz="1200">
              <a:solidFill>
                <a:schemeClr val="bg1"/>
              </a:solidFill>
              <a:latin typeface="+mn-lt"/>
              <a:ea typeface="+mn-ea"/>
              <a:cs typeface="+mn-cs"/>
            </a:rPr>
            <a:t>• 	Rejected: 0.5832</a:t>
          </a:r>
        </a:p>
        <a:p>
          <a:r>
            <a:rPr lang="en-US" sz="1200">
              <a:solidFill>
                <a:schemeClr val="bg1"/>
              </a:solidFill>
              <a:latin typeface="+mn-lt"/>
              <a:ea typeface="+mn-ea"/>
              <a:cs typeface="+mn-cs"/>
            </a:rPr>
            <a:t>• 	Selected: 0.5730</a:t>
          </a:r>
        </a:p>
        <a:p>
          <a:r>
            <a:rPr lang="en-US" sz="1200">
              <a:solidFill>
                <a:schemeClr val="bg1"/>
              </a:solidFill>
              <a:latin typeface="+mn-lt"/>
              <a:ea typeface="+mn-ea"/>
              <a:cs typeface="+mn-cs"/>
            </a:rPr>
            <a:t>• 	Difference: –0.0102</a:t>
          </a:r>
        </a:p>
        <a:p>
          <a:r>
            <a:rPr lang="en-US" sz="1200">
              <a:solidFill>
                <a:schemeClr val="bg1"/>
              </a:solidFill>
              <a:latin typeface="+mn-lt"/>
              <a:ea typeface="+mn-ea"/>
              <a:cs typeface="+mn-cs"/>
            </a:rPr>
            <a:t>Lower risk is better.</a:t>
          </a:r>
        </a:p>
        <a:p>
          <a:r>
            <a:rPr lang="en-US" sz="1200">
              <a:solidFill>
                <a:schemeClr val="bg1"/>
              </a:solidFill>
              <a:latin typeface="+mn-lt"/>
              <a:ea typeface="+mn-ea"/>
              <a:cs typeface="+mn-cs"/>
            </a:rPr>
            <a:t>👉 Selected suppliers have slightly lower risk, but the difference is modest.</a:t>
          </a:r>
        </a:p>
        <a:p>
          <a:endParaRPr lang="en-US" sz="1200">
            <a:solidFill>
              <a:schemeClr val="bg1"/>
            </a:solidFill>
            <a:latin typeface="+mn-lt"/>
            <a:ea typeface="+mn-ea"/>
            <a:cs typeface="+mn-cs"/>
          </a:endParaRPr>
        </a:p>
        <a:p>
          <a:r>
            <a:rPr lang="en-US" sz="1200">
              <a:solidFill>
                <a:schemeClr val="bg1"/>
              </a:solidFill>
              <a:latin typeface="+mn-lt"/>
              <a:ea typeface="+mn-ea"/>
              <a:cs typeface="+mn-cs"/>
            </a:rPr>
            <a:t>📌 6. OTIF (On‑Time In‑Full)</a:t>
          </a:r>
        </a:p>
        <a:p>
          <a:r>
            <a:rPr lang="en-US" sz="1200">
              <a:solidFill>
                <a:schemeClr val="bg1"/>
              </a:solidFill>
              <a:latin typeface="+mn-lt"/>
              <a:ea typeface="+mn-ea"/>
              <a:cs typeface="+mn-cs"/>
            </a:rPr>
            <a:t>• 	Rejected: 0.140346</a:t>
          </a:r>
        </a:p>
        <a:p>
          <a:r>
            <a:rPr lang="en-US" sz="1200">
              <a:solidFill>
                <a:schemeClr val="bg1"/>
              </a:solidFill>
              <a:latin typeface="+mn-lt"/>
              <a:ea typeface="+mn-ea"/>
              <a:cs typeface="+mn-cs"/>
            </a:rPr>
            <a:t>• 	Selected: 0.140345</a:t>
          </a:r>
        </a:p>
        <a:p>
          <a:r>
            <a:rPr lang="en-US" sz="1200">
              <a:solidFill>
                <a:schemeClr val="bg1"/>
              </a:solidFill>
              <a:latin typeface="+mn-lt"/>
              <a:ea typeface="+mn-ea"/>
              <a:cs typeface="+mn-cs"/>
            </a:rPr>
            <a:t>• 	Difference: 0</a:t>
          </a:r>
        </a:p>
        <a:p>
          <a:r>
            <a:rPr lang="en-US" sz="1200">
              <a:solidFill>
                <a:schemeClr val="bg1"/>
              </a:solidFill>
              <a:latin typeface="+mn-lt"/>
              <a:ea typeface="+mn-ea"/>
              <a:cs typeface="+mn-cs"/>
            </a:rPr>
            <a:t>This is identical.</a:t>
          </a:r>
        </a:p>
        <a:p>
          <a:r>
            <a:rPr lang="en-US" sz="1200">
              <a:solidFill>
                <a:schemeClr val="bg1"/>
              </a:solidFill>
              <a:latin typeface="+mn-lt"/>
              <a:ea typeface="+mn-ea"/>
              <a:cs typeface="+mn-cs"/>
            </a:rPr>
            <a:t>👉 OTIF is NOT influencing supplier selection at all.</a:t>
          </a:r>
        </a:p>
        <a:p>
          <a:endParaRPr lang="en-US" sz="1200">
            <a:solidFill>
              <a:schemeClr val="bg1"/>
            </a:solidFill>
            <a:latin typeface="+mn-lt"/>
            <a:ea typeface="+mn-ea"/>
            <a:cs typeface="+mn-cs"/>
          </a:endParaRPr>
        </a:p>
        <a:p>
          <a:r>
            <a:rPr lang="en-US" sz="1200">
              <a:solidFill>
                <a:schemeClr val="bg1"/>
              </a:solidFill>
              <a:latin typeface="+mn-lt"/>
              <a:ea typeface="+mn-ea"/>
              <a:cs typeface="+mn-cs"/>
            </a:rPr>
            <a:t>📌 7. Fulfillment</a:t>
          </a:r>
        </a:p>
        <a:p>
          <a:r>
            <a:rPr lang="en-US" sz="1200">
              <a:solidFill>
                <a:schemeClr val="bg1"/>
              </a:solidFill>
              <a:latin typeface="+mn-lt"/>
              <a:ea typeface="+mn-ea"/>
              <a:cs typeface="+mn-cs"/>
            </a:rPr>
            <a:t>• 	Rejected: 251.08</a:t>
          </a:r>
        </a:p>
        <a:p>
          <a:r>
            <a:rPr lang="en-US" sz="1200">
              <a:solidFill>
                <a:schemeClr val="bg1"/>
              </a:solidFill>
              <a:latin typeface="+mn-lt"/>
              <a:ea typeface="+mn-ea"/>
              <a:cs typeface="+mn-cs"/>
            </a:rPr>
            <a:t>• 	Selected: 220.41</a:t>
          </a:r>
        </a:p>
        <a:p>
          <a:r>
            <a:rPr lang="en-US" sz="1200">
              <a:solidFill>
                <a:schemeClr val="bg1"/>
              </a:solidFill>
              <a:latin typeface="+mn-lt"/>
              <a:ea typeface="+mn-ea"/>
              <a:cs typeface="+mn-cs"/>
            </a:rPr>
            <a:t>• 	Difference: –30.67</a:t>
          </a:r>
        </a:p>
        <a:p>
          <a:r>
            <a:rPr lang="en-US" sz="1200">
              <a:solidFill>
                <a:schemeClr val="bg1"/>
              </a:solidFill>
              <a:latin typeface="+mn-lt"/>
              <a:ea typeface="+mn-ea"/>
              <a:cs typeface="+mn-cs"/>
            </a:rPr>
            <a:t>Lower is better here.</a:t>
          </a:r>
        </a:p>
        <a:p>
          <a:r>
            <a:rPr lang="en-US" sz="1200">
              <a:solidFill>
                <a:schemeClr val="bg1"/>
              </a:solidFill>
              <a:latin typeface="+mn-lt"/>
              <a:ea typeface="+mn-ea"/>
              <a:cs typeface="+mn-cs"/>
            </a:rPr>
            <a:t>👉 Selected suppliers fulfill orders more efficiently.</a:t>
          </a:r>
        </a:p>
        <a:p>
          <a:r>
            <a:rPr lang="en-US" sz="1200">
              <a:solidFill>
                <a:schemeClr val="bg1"/>
              </a:solidFill>
              <a:latin typeface="+mn-lt"/>
              <a:ea typeface="+mn-ea"/>
              <a:cs typeface="+mn-cs"/>
            </a:rPr>
            <a:t>This is a meaningful difference.</a:t>
          </a:r>
        </a:p>
        <a:p>
          <a:endParaRPr lang="en-US" sz="1200">
            <a:solidFill>
              <a:schemeClr val="bg1"/>
            </a:solidFill>
            <a:latin typeface="+mn-lt"/>
            <a:ea typeface="+mn-ea"/>
            <a:cs typeface="+mn-cs"/>
          </a:endParaRPr>
        </a:p>
        <a:p>
          <a:r>
            <a:rPr lang="en-US" sz="1200">
              <a:solidFill>
                <a:schemeClr val="bg1"/>
              </a:solidFill>
              <a:latin typeface="+mn-lt"/>
              <a:ea typeface="+mn-ea"/>
              <a:cs typeface="+mn-cs"/>
            </a:rPr>
            <a:t>📌 8. Shipping Cost</a:t>
          </a:r>
        </a:p>
        <a:p>
          <a:r>
            <a:rPr lang="en-US" sz="1200">
              <a:solidFill>
                <a:schemeClr val="bg1"/>
              </a:solidFill>
              <a:latin typeface="+mn-lt"/>
              <a:ea typeface="+mn-ea"/>
              <a:cs typeface="+mn-cs"/>
            </a:rPr>
            <a:t>• 	Rejected: 135.47</a:t>
          </a:r>
        </a:p>
        <a:p>
          <a:r>
            <a:rPr lang="en-US" sz="1200">
              <a:solidFill>
                <a:schemeClr val="bg1"/>
              </a:solidFill>
              <a:latin typeface="+mn-lt"/>
              <a:ea typeface="+mn-ea"/>
              <a:cs typeface="+mn-cs"/>
            </a:rPr>
            <a:t>• 	Selected: 132.08</a:t>
          </a:r>
        </a:p>
        <a:p>
          <a:r>
            <a:rPr lang="en-US" sz="1200">
              <a:solidFill>
                <a:schemeClr val="bg1"/>
              </a:solidFill>
              <a:latin typeface="+mn-lt"/>
              <a:ea typeface="+mn-ea"/>
              <a:cs typeface="+mn-cs"/>
            </a:rPr>
            <a:t>• 	Difference: –3.39</a:t>
          </a:r>
        </a:p>
        <a:p>
          <a:r>
            <a:rPr lang="en-US" sz="1200">
              <a:solidFill>
                <a:schemeClr val="bg1"/>
              </a:solidFill>
              <a:latin typeface="+mn-lt"/>
              <a:ea typeface="+mn-ea"/>
              <a:cs typeface="+mn-cs"/>
            </a:rPr>
            <a:t>Lower is better.</a:t>
          </a:r>
        </a:p>
        <a:p>
          <a:r>
            <a:rPr lang="en-US" sz="1200">
              <a:solidFill>
                <a:schemeClr val="bg1"/>
              </a:solidFill>
              <a:latin typeface="+mn-lt"/>
              <a:ea typeface="+mn-ea"/>
              <a:cs typeface="+mn-cs"/>
            </a:rPr>
            <a:t>👉 Selected suppliers are cheaper to ship with.</a:t>
          </a:r>
        </a:p>
        <a:p>
          <a:endParaRPr lang="en-US" sz="1200">
            <a:solidFill>
              <a:schemeClr val="bg1"/>
            </a:solidFill>
            <a:latin typeface="+mn-lt"/>
            <a:ea typeface="+mn-ea"/>
            <a:cs typeface="+mn-cs"/>
          </a:endParaRPr>
        </a:p>
        <a:p>
          <a:r>
            <a:rPr lang="en-US" sz="1200">
              <a:solidFill>
                <a:schemeClr val="bg1"/>
              </a:solidFill>
              <a:latin typeface="+mn-lt"/>
              <a:ea typeface="+mn-ea"/>
              <a:cs typeface="+mn-cs"/>
            </a:rPr>
            <a:t>📌 9. Total Cost Impact</a:t>
          </a:r>
        </a:p>
        <a:p>
          <a:r>
            <a:rPr lang="en-US" sz="1200">
              <a:solidFill>
                <a:schemeClr val="bg1"/>
              </a:solidFill>
              <a:latin typeface="+mn-lt"/>
              <a:ea typeface="+mn-ea"/>
              <a:cs typeface="+mn-cs"/>
            </a:rPr>
            <a:t>• 	Rejected: 1,509,690</a:t>
          </a:r>
        </a:p>
        <a:p>
          <a:r>
            <a:rPr lang="en-US" sz="1200">
              <a:solidFill>
                <a:schemeClr val="bg1"/>
              </a:solidFill>
              <a:latin typeface="+mn-lt"/>
              <a:ea typeface="+mn-ea"/>
              <a:cs typeface="+mn-cs"/>
            </a:rPr>
            <a:t>• 	Selected: 1,449,706</a:t>
          </a:r>
        </a:p>
        <a:p>
          <a:r>
            <a:rPr lang="en-US" sz="1200">
              <a:solidFill>
                <a:schemeClr val="bg1"/>
              </a:solidFill>
              <a:latin typeface="+mn-lt"/>
              <a:ea typeface="+mn-ea"/>
              <a:cs typeface="+mn-cs"/>
            </a:rPr>
            <a:t>• 	Difference: –59,984</a:t>
          </a:r>
        </a:p>
        <a:p>
          <a:r>
            <a:rPr lang="en-US" sz="1200">
              <a:solidFill>
                <a:schemeClr val="bg1"/>
              </a:solidFill>
              <a:latin typeface="+mn-lt"/>
              <a:ea typeface="+mn-ea"/>
              <a:cs typeface="+mn-cs"/>
            </a:rPr>
            <a:t>This is a big cost difference.</a:t>
          </a:r>
        </a:p>
        <a:p>
          <a:r>
            <a:rPr lang="en-US" sz="1200">
              <a:solidFill>
                <a:schemeClr val="bg1"/>
              </a:solidFill>
              <a:latin typeface="+mn-lt"/>
              <a:ea typeface="+mn-ea"/>
              <a:cs typeface="+mn-cs"/>
            </a:rPr>
            <a:t>👉 Selected suppliers reduce total cost impact significantly.</a:t>
          </a:r>
        </a:p>
        <a:p>
          <a:r>
            <a:rPr lang="en-US" sz="1200">
              <a:solidFill>
                <a:schemeClr val="bg1"/>
              </a:solidFill>
              <a:latin typeface="+mn-lt"/>
              <a:ea typeface="+mn-ea"/>
              <a:cs typeface="+mn-cs"/>
            </a:rPr>
            <a:t>This is one of the strongest signals in your entire table.</a:t>
          </a:r>
        </a:p>
        <a:p>
          <a:endParaRPr lang="en-US" sz="1200">
            <a:solidFill>
              <a:schemeClr val="bg1"/>
            </a:solidFill>
            <a:latin typeface="+mn-lt"/>
            <a:ea typeface="+mn-ea"/>
            <a:cs typeface="+mn-cs"/>
          </a:endParaRPr>
        </a:p>
        <a:p>
          <a:r>
            <a:rPr lang="en-US" sz="1200">
              <a:solidFill>
                <a:schemeClr val="bg1"/>
              </a:solidFill>
              <a:latin typeface="+mn-lt"/>
              <a:ea typeface="+mn-ea"/>
              <a:cs typeface="+mn-cs"/>
            </a:rPr>
            <a:t>📌 10. Customer Satisfaction</a:t>
          </a:r>
        </a:p>
        <a:p>
          <a:r>
            <a:rPr lang="en-US" sz="1200">
              <a:solidFill>
                <a:schemeClr val="bg1"/>
              </a:solidFill>
              <a:latin typeface="+mn-lt"/>
              <a:ea typeface="+mn-ea"/>
              <a:cs typeface="+mn-cs"/>
            </a:rPr>
            <a:t>• 	Rejected: 83.39</a:t>
          </a:r>
        </a:p>
        <a:p>
          <a:r>
            <a:rPr lang="en-US" sz="1200">
              <a:solidFill>
                <a:schemeClr val="bg1"/>
              </a:solidFill>
              <a:latin typeface="+mn-lt"/>
              <a:ea typeface="+mn-ea"/>
              <a:cs typeface="+mn-cs"/>
            </a:rPr>
            <a:t>• 	Selected: 83.49</a:t>
          </a:r>
        </a:p>
        <a:p>
          <a:r>
            <a:rPr lang="en-US" sz="1200">
              <a:solidFill>
                <a:schemeClr val="bg1"/>
              </a:solidFill>
              <a:latin typeface="+mn-lt"/>
              <a:ea typeface="+mn-ea"/>
              <a:cs typeface="+mn-cs"/>
            </a:rPr>
            <a:t>• 	Difference: +0.093</a:t>
          </a:r>
        </a:p>
        <a:p>
          <a:r>
            <a:rPr lang="en-US" sz="1200">
              <a:solidFill>
                <a:schemeClr val="bg1"/>
              </a:solidFill>
              <a:latin typeface="+mn-lt"/>
              <a:ea typeface="+mn-ea"/>
              <a:cs typeface="+mn-cs"/>
            </a:rPr>
            <a:t>Very small improvement.</a:t>
          </a:r>
        </a:p>
        <a:p>
          <a:r>
            <a:rPr lang="en-US" sz="1200">
              <a:solidFill>
                <a:schemeClr val="bg1"/>
              </a:solidFill>
              <a:latin typeface="+mn-lt"/>
              <a:ea typeface="+mn-ea"/>
              <a:cs typeface="+mn-cs"/>
            </a:rPr>
            <a:t>👉 Customer satisfaction is slightly higher but not a major factor.</a:t>
          </a:r>
        </a:p>
        <a:p>
          <a:endParaRPr lang="en-US" sz="1200">
            <a:solidFill>
              <a:schemeClr val="bg1"/>
            </a:solidFill>
            <a:latin typeface="+mn-lt"/>
            <a:ea typeface="+mn-ea"/>
            <a:cs typeface="+mn-cs"/>
          </a:endParaRPr>
        </a:p>
        <a:p>
          <a:endParaRPr lang="en-US" sz="1200">
            <a:solidFill>
              <a:schemeClr val="bg1"/>
            </a:solidFill>
            <a:latin typeface="+mn-lt"/>
            <a:ea typeface="+mn-ea"/>
            <a:cs typeface="+mn-cs"/>
          </a:endParaRPr>
        </a:p>
        <a:p>
          <a:r>
            <a:rPr lang="en-US" sz="1200">
              <a:solidFill>
                <a:schemeClr val="bg1"/>
              </a:solidFill>
              <a:latin typeface="+mn-lt"/>
              <a:ea typeface="+mn-ea"/>
              <a:cs typeface="+mn-cs"/>
            </a:rPr>
            <a:t>⭐ What This Table Really Tells You</a:t>
          </a:r>
        </a:p>
        <a:p>
          <a:r>
            <a:rPr lang="en-US" sz="1200">
              <a:solidFill>
                <a:schemeClr val="bg1"/>
              </a:solidFill>
              <a:latin typeface="+mn-lt"/>
              <a:ea typeface="+mn-ea"/>
              <a:cs typeface="+mn-cs"/>
            </a:rPr>
            <a:t>✔ Performance KPIs (Delivery Performance, Accuracy, OTIF)</a:t>
          </a:r>
        </a:p>
        <a:p>
          <a:r>
            <a:rPr lang="en-US" sz="1200">
              <a:solidFill>
                <a:schemeClr val="bg1"/>
              </a:solidFill>
              <a:latin typeface="+mn-lt"/>
              <a:ea typeface="+mn-ea"/>
              <a:cs typeface="+mn-cs"/>
            </a:rPr>
            <a:t>→ Almost identical</a:t>
          </a:r>
        </a:p>
        <a:p>
          <a:r>
            <a:rPr lang="en-US" sz="1200">
              <a:solidFill>
                <a:schemeClr val="bg1"/>
              </a:solidFill>
              <a:latin typeface="+mn-lt"/>
              <a:ea typeface="+mn-ea"/>
              <a:cs typeface="+mn-cs"/>
            </a:rPr>
            <a:t>→ These KPIs do not drive supplier selection.</a:t>
          </a:r>
        </a:p>
        <a:p>
          <a:r>
            <a:rPr lang="en-US" sz="1200">
              <a:solidFill>
                <a:schemeClr val="bg1"/>
              </a:solidFill>
              <a:latin typeface="+mn-lt"/>
              <a:ea typeface="+mn-ea"/>
              <a:cs typeface="+mn-cs"/>
            </a:rPr>
            <a:t>✔ Risk</a:t>
          </a:r>
        </a:p>
        <a:p>
          <a:r>
            <a:rPr lang="en-US" sz="1200">
              <a:solidFill>
                <a:schemeClr val="bg1"/>
              </a:solidFill>
              <a:latin typeface="+mn-lt"/>
              <a:ea typeface="+mn-ea"/>
              <a:cs typeface="+mn-cs"/>
            </a:rPr>
            <a:t>→ Slightly lower for selected suppliers</a:t>
          </a:r>
        </a:p>
        <a:p>
          <a:r>
            <a:rPr lang="en-US" sz="1200">
              <a:solidFill>
                <a:schemeClr val="bg1"/>
              </a:solidFill>
              <a:latin typeface="+mn-lt"/>
              <a:ea typeface="+mn-ea"/>
              <a:cs typeface="+mn-cs"/>
            </a:rPr>
            <a:t>→ Minor influence.</a:t>
          </a:r>
        </a:p>
        <a:p>
          <a:r>
            <a:rPr lang="en-US" sz="1200">
              <a:solidFill>
                <a:schemeClr val="bg1"/>
              </a:solidFill>
              <a:latin typeface="+mn-lt"/>
              <a:ea typeface="+mn-ea"/>
              <a:cs typeface="+mn-cs"/>
            </a:rPr>
            <a:t>✔ Cost KPIs (Shipping Cost, Total Cost Impact)</a:t>
          </a:r>
        </a:p>
        <a:p>
          <a:r>
            <a:rPr lang="en-US" sz="1200">
              <a:solidFill>
                <a:schemeClr val="bg1"/>
              </a:solidFill>
              <a:latin typeface="+mn-lt"/>
              <a:ea typeface="+mn-ea"/>
              <a:cs typeface="+mn-cs"/>
            </a:rPr>
            <a:t>→ Significantly lower for selected suppliers</a:t>
          </a:r>
        </a:p>
        <a:p>
          <a:r>
            <a:rPr lang="en-US" sz="1200">
              <a:solidFill>
                <a:schemeClr val="bg1"/>
              </a:solidFill>
              <a:latin typeface="+mn-lt"/>
              <a:ea typeface="+mn-ea"/>
              <a:cs typeface="+mn-cs"/>
            </a:rPr>
            <a:t>→ Strong influence.</a:t>
          </a:r>
        </a:p>
        <a:p>
          <a:r>
            <a:rPr lang="en-US" sz="1200">
              <a:solidFill>
                <a:schemeClr val="bg1"/>
              </a:solidFill>
              <a:latin typeface="+mn-lt"/>
              <a:ea typeface="+mn-ea"/>
              <a:cs typeface="+mn-cs"/>
            </a:rPr>
            <a:t>✔ Fulfillment</a:t>
          </a:r>
        </a:p>
        <a:p>
          <a:r>
            <a:rPr lang="en-US" sz="1200">
              <a:solidFill>
                <a:schemeClr val="bg1"/>
              </a:solidFill>
              <a:latin typeface="+mn-lt"/>
              <a:ea typeface="+mn-ea"/>
              <a:cs typeface="+mn-cs"/>
            </a:rPr>
            <a:t>→ Much better for selected suppliers</a:t>
          </a:r>
        </a:p>
        <a:p>
          <a:r>
            <a:rPr lang="en-US" sz="1200">
              <a:solidFill>
                <a:schemeClr val="bg1"/>
              </a:solidFill>
              <a:latin typeface="+mn-lt"/>
              <a:ea typeface="+mn-ea"/>
              <a:cs typeface="+mn-cs"/>
            </a:rPr>
            <a:t>→ Strong influence.</a:t>
          </a:r>
        </a:p>
        <a:p>
          <a:r>
            <a:rPr lang="en-US" sz="1200">
              <a:solidFill>
                <a:schemeClr val="bg1"/>
              </a:solidFill>
              <a:latin typeface="+mn-lt"/>
              <a:ea typeface="+mn-ea"/>
              <a:cs typeface="+mn-cs"/>
            </a:rPr>
            <a:t>✔ Customer Satisfaction</a:t>
          </a:r>
        </a:p>
        <a:p>
          <a:r>
            <a:rPr lang="en-US" sz="1200">
              <a:solidFill>
                <a:schemeClr val="bg1"/>
              </a:solidFill>
              <a:latin typeface="+mn-lt"/>
              <a:ea typeface="+mn-ea"/>
              <a:cs typeface="+mn-cs"/>
            </a:rPr>
            <a:t>→ Slight improvement</a:t>
          </a:r>
        </a:p>
        <a:p>
          <a:r>
            <a:rPr lang="en-US" sz="1200">
              <a:solidFill>
                <a:schemeClr val="bg1"/>
              </a:solidFill>
              <a:latin typeface="+mn-lt"/>
              <a:ea typeface="+mn-ea"/>
              <a:cs typeface="+mn-cs"/>
            </a:rPr>
            <a:t>→ Weak influence.</a:t>
          </a:r>
        </a:p>
        <a:p>
          <a:endParaRPr lang="en-US" sz="1200">
            <a:solidFill>
              <a:schemeClr val="bg1"/>
            </a:solidFill>
            <a:latin typeface="+mn-lt"/>
            <a:ea typeface="+mn-ea"/>
            <a:cs typeface="+mn-cs"/>
          </a:endParaRPr>
        </a:p>
        <a:p>
          <a:endParaRPr lang="en-US" sz="1200">
            <a:solidFill>
              <a:schemeClr val="bg1"/>
            </a:solidFill>
            <a:latin typeface="+mn-lt"/>
            <a:ea typeface="+mn-ea"/>
            <a:cs typeface="+mn-cs"/>
          </a:endParaRPr>
        </a:p>
        <a:p>
          <a:r>
            <a:rPr lang="en-US" sz="1200">
              <a:solidFill>
                <a:schemeClr val="bg1"/>
              </a:solidFill>
              <a:latin typeface="+mn-lt"/>
              <a:ea typeface="+mn-ea"/>
              <a:cs typeface="+mn-cs"/>
            </a:rPr>
            <a:t>⭐  Core Insight (the one you put in your report)</a:t>
          </a:r>
        </a:p>
        <a:p>
          <a:endParaRPr lang="en-US" sz="1200">
            <a:solidFill>
              <a:schemeClr val="bg1"/>
            </a:solidFill>
            <a:latin typeface="+mn-lt"/>
            <a:ea typeface="+mn-ea"/>
            <a:cs typeface="+mn-cs"/>
          </a:endParaRPr>
        </a:p>
        <a:p>
          <a:r>
            <a:rPr lang="en-US" sz="1200">
              <a:solidFill>
                <a:schemeClr val="bg1"/>
              </a:solidFill>
              <a:latin typeface="+mn-lt"/>
              <a:ea typeface="+mn-ea"/>
              <a:cs typeface="+mn-cs"/>
            </a:rPr>
            <a:t>Suppliers are primarily selected based on cost efficiency and fulfillment reliability, not on delivery performance or accuracy.</a:t>
          </a:r>
        </a:p>
        <a:p>
          <a:r>
            <a:rPr lang="en-US" sz="1200">
              <a:solidFill>
                <a:schemeClr val="bg1"/>
              </a:solidFill>
              <a:latin typeface="+mn-lt"/>
              <a:ea typeface="+mn-ea"/>
              <a:cs typeface="+mn-cs"/>
            </a:rPr>
            <a:t>The strongest predictors of selection are:</a:t>
          </a:r>
        </a:p>
        <a:p>
          <a:r>
            <a:rPr lang="en-US" sz="1200">
              <a:solidFill>
                <a:schemeClr val="bg1"/>
              </a:solidFill>
              <a:latin typeface="+mn-lt"/>
              <a:ea typeface="+mn-ea"/>
              <a:cs typeface="+mn-cs"/>
            </a:rPr>
            <a:t>• 	Lower Total Cost Impact</a:t>
          </a:r>
        </a:p>
        <a:p>
          <a:r>
            <a:rPr lang="en-US" sz="1200">
              <a:solidFill>
                <a:schemeClr val="bg1"/>
              </a:solidFill>
              <a:latin typeface="+mn-lt"/>
              <a:ea typeface="+mn-ea"/>
              <a:cs typeface="+mn-cs"/>
            </a:rPr>
            <a:t>• 	Lower Shipping Cost</a:t>
          </a:r>
        </a:p>
        <a:p>
          <a:r>
            <a:rPr lang="en-US" sz="1200">
              <a:solidFill>
                <a:schemeClr val="bg1"/>
              </a:solidFill>
              <a:latin typeface="+mn-lt"/>
              <a:ea typeface="+mn-ea"/>
              <a:cs typeface="+mn-cs"/>
            </a:rPr>
            <a:t>• 	Better Fulfillment Score</a:t>
          </a:r>
        </a:p>
        <a:p>
          <a:r>
            <a:rPr lang="en-US" sz="1200">
              <a:solidFill>
                <a:schemeClr val="bg1"/>
              </a:solidFill>
              <a:latin typeface="+mn-lt"/>
              <a:ea typeface="+mn-ea"/>
              <a:cs typeface="+mn-cs"/>
            </a:rPr>
            <a:t>Performance KPIs such as Delivery Performance, Accuracy, and OTIF show minimal differences between selected and rejected suppliers, indicating they are not key decision drivers.</a:t>
          </a:r>
          <a:br>
            <a:rPr lang="en-US" sz="1200">
              <a:solidFill>
                <a:schemeClr val="bg1"/>
              </a:solidFill>
              <a:latin typeface="+mn-lt"/>
              <a:ea typeface="+mn-ea"/>
              <a:cs typeface="+mn-cs"/>
            </a:rPr>
          </a:br>
          <a:br>
            <a:rPr lang="en-US" sz="1200">
              <a:solidFill>
                <a:schemeClr val="bg1"/>
              </a:solidFill>
              <a:latin typeface="+mn-lt"/>
              <a:ea typeface="+mn-ea"/>
              <a:cs typeface="+mn-cs"/>
            </a:rPr>
          </a:br>
          <a:endParaRPr lang="en-US" sz="1200">
            <a:solidFill>
              <a:schemeClr val="bg1"/>
            </a:solidFill>
            <a:latin typeface="+mn-lt"/>
            <a:ea typeface="+mn-ea"/>
            <a:cs typeface="+mn-cs"/>
          </a:endParaRPr>
        </a:p>
      </xdr:txBody>
    </xdr:sp>
    <xdr:clientData/>
  </xdr:oneCellAnchor>
  <xdr:twoCellAnchor>
    <xdr:from>
      <xdr:col>1</xdr:col>
      <xdr:colOff>213359</xdr:colOff>
      <xdr:row>16</xdr:row>
      <xdr:rowOff>91440</xdr:rowOff>
    </xdr:from>
    <xdr:to>
      <xdr:col>2</xdr:col>
      <xdr:colOff>617316</xdr:colOff>
      <xdr:row>17</xdr:row>
      <xdr:rowOff>125392</xdr:rowOff>
    </xdr:to>
    <xdr:sp macro="" textlink="">
      <xdr:nvSpPr>
        <xdr:cNvPr id="3074" name="Text Box 2">
          <a:extLst>
            <a:ext uri="{FF2B5EF4-FFF2-40B4-BE49-F238E27FC236}">
              <a16:creationId xmlns:a16="http://schemas.microsoft.com/office/drawing/2014/main" id="{E6CA354F-4EAC-EF43-AD3C-C62F5BCDE6BB}"/>
            </a:ext>
          </a:extLst>
        </xdr:cNvPr>
        <xdr:cNvSpPr txBox="1">
          <a:spLocks noChangeArrowheads="1"/>
        </xdr:cNvSpPr>
      </xdr:nvSpPr>
      <xdr:spPr bwMode="auto">
        <a:xfrm>
          <a:off x="1554093" y="3023693"/>
          <a:ext cx="1474615" cy="217218"/>
        </a:xfrm>
        <a:prstGeom prst="rect">
          <a:avLst/>
        </a:prstGeom>
        <a:solidFill>
          <a:schemeClr val="accent5">
            <a:lumMod val="5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chemeClr val="bg1"/>
              </a:solidFill>
              <a:latin typeface="Calibri"/>
              <a:ea typeface="Calibri"/>
              <a:cs typeface="Calibri"/>
            </a:rPr>
            <a:t>Cost and Fulfillment Efficiency</a:t>
          </a:r>
        </a:p>
      </xdr:txBody>
    </xdr:sp>
    <xdr:clientData/>
  </xdr:twoCellAnchor>
  <xdr:twoCellAnchor>
    <xdr:from>
      <xdr:col>1</xdr:col>
      <xdr:colOff>381000</xdr:colOff>
      <xdr:row>25</xdr:row>
      <xdr:rowOff>0</xdr:rowOff>
    </xdr:from>
    <xdr:to>
      <xdr:col>2</xdr:col>
      <xdr:colOff>426720</xdr:colOff>
      <xdr:row>26</xdr:row>
      <xdr:rowOff>53340</xdr:rowOff>
    </xdr:to>
    <xdr:sp macro="" textlink="">
      <xdr:nvSpPr>
        <xdr:cNvPr id="6" name="Text Box 2">
          <a:extLst>
            <a:ext uri="{FF2B5EF4-FFF2-40B4-BE49-F238E27FC236}">
              <a16:creationId xmlns:a16="http://schemas.microsoft.com/office/drawing/2014/main" id="{72569ADF-E35E-C45A-09C7-B615FCCDAEBA}"/>
            </a:ext>
          </a:extLst>
        </xdr:cNvPr>
        <xdr:cNvSpPr txBox="1">
          <a:spLocks noChangeArrowheads="1"/>
        </xdr:cNvSpPr>
      </xdr:nvSpPr>
      <xdr:spPr bwMode="auto">
        <a:xfrm>
          <a:off x="1242060" y="4572000"/>
          <a:ext cx="1874520" cy="236220"/>
        </a:xfrm>
        <a:prstGeom prst="rect">
          <a:avLst/>
        </a:prstGeom>
        <a:solidFill>
          <a:schemeClr val="accent5">
            <a:lumMod val="5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chemeClr val="bg1"/>
              </a:solidFill>
              <a:latin typeface="Calibri"/>
              <a:ea typeface="Calibri"/>
              <a:cs typeface="Calibri"/>
            </a:rPr>
            <a:t>Performance</a:t>
          </a:r>
          <a:r>
            <a:rPr lang="en-US" sz="1000">
              <a:effectLst/>
              <a:latin typeface="+mn-lt"/>
              <a:ea typeface="+mn-ea"/>
              <a:cs typeface="+mn-cs"/>
            </a:rPr>
            <a:t> </a:t>
          </a:r>
          <a:r>
            <a:rPr lang="en-US" sz="1100" b="1" i="0" u="none" strike="noStrike" baseline="0">
              <a:solidFill>
                <a:schemeClr val="bg1"/>
              </a:solidFill>
              <a:latin typeface="Calibri"/>
              <a:ea typeface="Calibri"/>
              <a:cs typeface="Calibri"/>
            </a:rPr>
            <a:t>KPIs</a:t>
          </a:r>
          <a:r>
            <a:rPr lang="en-US" sz="1000">
              <a:effectLst/>
              <a:latin typeface="+mn-lt"/>
              <a:ea typeface="+mn-ea"/>
              <a:cs typeface="+mn-cs"/>
            </a:rPr>
            <a:t> </a:t>
          </a:r>
          <a:endParaRPr lang="en-US" sz="1100" b="1" i="0" u="none" strike="noStrike" baseline="0">
            <a:solidFill>
              <a:schemeClr val="bg1"/>
            </a:solidFill>
            <a:latin typeface="Calibri"/>
            <a:ea typeface="Calibri"/>
            <a:cs typeface="Calibri"/>
          </a:endParaRPr>
        </a:p>
      </xdr:txBody>
    </xdr:sp>
    <xdr:clientData/>
  </xdr:twoCellAnchor>
  <xdr:twoCellAnchor>
    <xdr:from>
      <xdr:col>1</xdr:col>
      <xdr:colOff>328335</xdr:colOff>
      <xdr:row>35</xdr:row>
      <xdr:rowOff>59418</xdr:rowOff>
    </xdr:from>
    <xdr:to>
      <xdr:col>2</xdr:col>
      <xdr:colOff>435691</xdr:colOff>
      <xdr:row>36</xdr:row>
      <xdr:rowOff>105138</xdr:rowOff>
    </xdr:to>
    <xdr:sp macro="" textlink="">
      <xdr:nvSpPr>
        <xdr:cNvPr id="3" name="Text Box 2">
          <a:extLst>
            <a:ext uri="{FF2B5EF4-FFF2-40B4-BE49-F238E27FC236}">
              <a16:creationId xmlns:a16="http://schemas.microsoft.com/office/drawing/2014/main" id="{25BD7244-9C60-5C35-8B01-4CC9CF90EA10}"/>
            </a:ext>
          </a:extLst>
        </xdr:cNvPr>
        <xdr:cNvSpPr txBox="1">
          <a:spLocks noChangeArrowheads="1"/>
        </xdr:cNvSpPr>
      </xdr:nvSpPr>
      <xdr:spPr bwMode="auto">
        <a:xfrm>
          <a:off x="1669069" y="6473722"/>
          <a:ext cx="1178014" cy="228986"/>
        </a:xfrm>
        <a:prstGeom prst="rect">
          <a:avLst/>
        </a:prstGeom>
        <a:solidFill>
          <a:schemeClr val="accent5">
            <a:lumMod val="5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chemeClr val="bg1"/>
              </a:solidFill>
              <a:latin typeface="+mn-lt"/>
              <a:ea typeface="Calibri"/>
              <a:cs typeface="Calibri"/>
            </a:rPr>
            <a:t>Supplier Base Size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614079</xdr:colOff>
      <xdr:row>11</xdr:row>
      <xdr:rowOff>99823</xdr:rowOff>
    </xdr:from>
    <xdr:to>
      <xdr:col>67</xdr:col>
      <xdr:colOff>373945</xdr:colOff>
      <xdr:row>102</xdr:row>
      <xdr:rowOff>3937</xdr:rowOff>
    </xdr:to>
    <xdr:grpSp>
      <xdr:nvGrpSpPr>
        <xdr:cNvPr id="13" name="Group 12">
          <a:extLst>
            <a:ext uri="{FF2B5EF4-FFF2-40B4-BE49-F238E27FC236}">
              <a16:creationId xmlns:a16="http://schemas.microsoft.com/office/drawing/2014/main" id="{C8C11A4F-A346-0E7B-FB7F-AEF76FD8A5E5}"/>
            </a:ext>
          </a:extLst>
        </xdr:cNvPr>
        <xdr:cNvGrpSpPr/>
      </xdr:nvGrpSpPr>
      <xdr:grpSpPr>
        <a:xfrm>
          <a:off x="4264059" y="2111503"/>
          <a:ext cx="39178126" cy="16546194"/>
          <a:chOff x="1339445" y="990045"/>
          <a:chExt cx="39504760" cy="15920767"/>
        </a:xfrm>
      </xdr:grpSpPr>
      <xdr:grpSp>
        <xdr:nvGrpSpPr>
          <xdr:cNvPr id="11" name="Group 10">
            <a:extLst>
              <a:ext uri="{FF2B5EF4-FFF2-40B4-BE49-F238E27FC236}">
                <a16:creationId xmlns:a16="http://schemas.microsoft.com/office/drawing/2014/main" id="{7F0D2D1C-C634-9BD7-524E-8549CE202F2F}"/>
              </a:ext>
            </a:extLst>
          </xdr:cNvPr>
          <xdr:cNvGrpSpPr/>
        </xdr:nvGrpSpPr>
        <xdr:grpSpPr>
          <a:xfrm>
            <a:off x="1339445" y="2292692"/>
            <a:ext cx="39481754" cy="14618120"/>
            <a:chOff x="166582" y="6525967"/>
            <a:chExt cx="28278713" cy="14787178"/>
          </a:xfrm>
        </xdr:grpSpPr>
        <xdr:grpSp>
          <xdr:nvGrpSpPr>
            <xdr:cNvPr id="40" name="Group 39">
              <a:extLst>
                <a:ext uri="{FF2B5EF4-FFF2-40B4-BE49-F238E27FC236}">
                  <a16:creationId xmlns:a16="http://schemas.microsoft.com/office/drawing/2014/main" id="{C3DED872-65F8-CAF7-D490-A32DF56F2993}"/>
                </a:ext>
              </a:extLst>
            </xdr:cNvPr>
            <xdr:cNvGrpSpPr/>
          </xdr:nvGrpSpPr>
          <xdr:grpSpPr>
            <a:xfrm>
              <a:off x="166582" y="6525967"/>
              <a:ext cx="28278713" cy="14787178"/>
              <a:chOff x="6013019" y="3081813"/>
              <a:chExt cx="28107920" cy="14286958"/>
            </a:xfrm>
          </xdr:grpSpPr>
          <xdr:sp macro="" textlink="">
            <xdr:nvSpPr>
              <xdr:cNvPr id="2" name="Rectangle 1">
                <a:extLst>
                  <a:ext uri="{FF2B5EF4-FFF2-40B4-BE49-F238E27FC236}">
                    <a16:creationId xmlns:a16="http://schemas.microsoft.com/office/drawing/2014/main" id="{5F4FB138-8A01-9C37-5A36-E6DBA885B66F}"/>
                  </a:ext>
                </a:extLst>
              </xdr:cNvPr>
              <xdr:cNvSpPr/>
            </xdr:nvSpPr>
            <xdr:spPr>
              <a:xfrm>
                <a:off x="6013019" y="3081813"/>
                <a:ext cx="28107920" cy="1428695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5" name="TextBox 4">
                <a:extLst>
                  <a:ext uri="{FF2B5EF4-FFF2-40B4-BE49-F238E27FC236}">
                    <a16:creationId xmlns:a16="http://schemas.microsoft.com/office/drawing/2014/main" id="{6AB82346-849A-08BA-C671-67E88EF4B13A}"/>
                  </a:ext>
                </a:extLst>
              </xdr:cNvPr>
              <xdr:cNvSpPr txBox="1"/>
            </xdr:nvSpPr>
            <xdr:spPr>
              <a:xfrm>
                <a:off x="19353256" y="3162931"/>
                <a:ext cx="14419183" cy="724726"/>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baseline="0">
                    <a:solidFill>
                      <a:schemeClr val="bg1"/>
                    </a:solidFill>
                    <a:effectLst/>
                    <a:latin typeface="+mn-lt"/>
                    <a:ea typeface="+mn-ea"/>
                    <a:cs typeface="+mn-cs"/>
                  </a:rPr>
                  <a:t>KPIs </a:t>
                </a:r>
                <a:r>
                  <a:rPr lang="en-US" sz="4000" b="1">
                    <a:solidFill>
                      <a:schemeClr val="bg1"/>
                    </a:solidFill>
                  </a:rPr>
                  <a:t>overview</a:t>
                </a:r>
              </a:p>
            </xdr:txBody>
          </xdr:sp>
          <xdr:sp macro="" textlink="">
            <xdr:nvSpPr>
              <xdr:cNvPr id="6" name="TextBox 5">
                <a:extLst>
                  <a:ext uri="{FF2B5EF4-FFF2-40B4-BE49-F238E27FC236}">
                    <a16:creationId xmlns:a16="http://schemas.microsoft.com/office/drawing/2014/main" id="{06EA15B8-B466-2FB1-A7C9-DF3901864F38}"/>
                  </a:ext>
                </a:extLst>
              </xdr:cNvPr>
              <xdr:cNvSpPr txBox="1"/>
            </xdr:nvSpPr>
            <xdr:spPr>
              <a:xfrm>
                <a:off x="19340798" y="9588391"/>
                <a:ext cx="14393406" cy="72472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Category-Based Evaluation Overview</a:t>
                </a:r>
              </a:p>
            </xdr:txBody>
          </xdr:sp>
          <xdr:sp macro="" textlink="">
            <xdr:nvSpPr>
              <xdr:cNvPr id="9" name="TextBox 8">
                <a:extLst>
                  <a:ext uri="{FF2B5EF4-FFF2-40B4-BE49-F238E27FC236}">
                    <a16:creationId xmlns:a16="http://schemas.microsoft.com/office/drawing/2014/main" id="{A15B67DA-937C-F76A-4019-DA52FF71026D}"/>
                  </a:ext>
                </a:extLst>
              </xdr:cNvPr>
              <xdr:cNvSpPr txBox="1"/>
            </xdr:nvSpPr>
            <xdr:spPr>
              <a:xfrm>
                <a:off x="11252507" y="13018183"/>
                <a:ext cx="17653457" cy="674831"/>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Monthly distribution overview</a:t>
                </a:r>
              </a:p>
            </xdr:txBody>
          </xdr:sp>
          <mc:AlternateContent xmlns:mc="http://schemas.openxmlformats.org/markup-compatibility/2006" xmlns:sle15="http://schemas.microsoft.com/office/drawing/2012/slicer">
            <mc:Choice Requires="sle15">
              <xdr:graphicFrame macro="">
                <xdr:nvGraphicFramePr>
                  <xdr:cNvPr id="7" name="KPIs">
                    <a:extLst>
                      <a:ext uri="{FF2B5EF4-FFF2-40B4-BE49-F238E27FC236}">
                        <a16:creationId xmlns:a16="http://schemas.microsoft.com/office/drawing/2014/main" id="{50AB91FD-97CA-4E18-A95B-925C4E081CA4}"/>
                      </a:ext>
                    </a:extLst>
                  </xdr:cNvPr>
                  <xdr:cNvGraphicFramePr/>
                </xdr:nvGraphicFramePr>
                <xdr:xfrm>
                  <a:off x="24845663" y="4222624"/>
                  <a:ext cx="3222897" cy="1247657"/>
                </xdr:xfrm>
                <a:graphic>
                  <a:graphicData uri="http://schemas.microsoft.com/office/drawing/2010/slicer">
                    <sle:slicer xmlns:sle="http://schemas.microsoft.com/office/drawing/2010/slicer" name="KPIs"/>
                  </a:graphicData>
                </a:graphic>
              </xdr:graphicFrame>
            </mc:Choice>
            <mc:Fallback xmlns="">
              <xdr:sp macro="" textlink="">
                <xdr:nvSpPr>
                  <xdr:cNvPr id="0" name=""/>
                  <xdr:cNvSpPr>
                    <a:spLocks noTextEdit="1"/>
                  </xdr:cNvSpPr>
                </xdr:nvSpPr>
                <xdr:spPr>
                  <a:xfrm>
                    <a:off x="30498587" y="4678431"/>
                    <a:ext cx="4489608" cy="13267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aphicFrame macro="">
            <xdr:nvGraphicFramePr>
              <xdr:cNvPr id="8" name="Chart 7">
                <a:extLst>
                  <a:ext uri="{FF2B5EF4-FFF2-40B4-BE49-F238E27FC236}">
                    <a16:creationId xmlns:a16="http://schemas.microsoft.com/office/drawing/2014/main" id="{F6F645DF-D750-9147-5AC1-08F5942E6458}"/>
                  </a:ext>
                </a:extLst>
              </xdr:cNvPr>
              <xdr:cNvGraphicFramePr/>
            </xdr:nvGraphicFramePr>
            <xdr:xfrm>
              <a:off x="28826993" y="4022280"/>
              <a:ext cx="4961870" cy="511772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
                <a:extLst>
                  <a:ext uri="{FF2B5EF4-FFF2-40B4-BE49-F238E27FC236}">
                    <a16:creationId xmlns:a16="http://schemas.microsoft.com/office/drawing/2014/main" id="{036623CE-152F-6022-C2F8-719E5538AD04}"/>
                  </a:ext>
                </a:extLst>
              </xdr:cNvPr>
              <xdr:cNvGraphicFramePr/>
            </xdr:nvGraphicFramePr>
            <xdr:xfrm>
              <a:off x="6610222" y="4114324"/>
              <a:ext cx="8832469" cy="512096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1">
                <a:extLst>
                  <a:ext uri="{FF2B5EF4-FFF2-40B4-BE49-F238E27FC236}">
                    <a16:creationId xmlns:a16="http://schemas.microsoft.com/office/drawing/2014/main" id="{776F1CA0-D286-0BCF-1505-3F367349FA2F}"/>
                  </a:ext>
                </a:extLst>
              </xdr:cNvPr>
              <xdr:cNvGraphicFramePr/>
            </xdr:nvGraphicFramePr>
            <xdr:xfrm>
              <a:off x="19243194" y="4090569"/>
              <a:ext cx="4963940" cy="511772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sle15="http://schemas.microsoft.com/office/drawing/2012/slicer">
            <mc:Choice Requires="sle15">
              <xdr:graphicFrame macro="">
                <xdr:nvGraphicFramePr>
                  <xdr:cNvPr id="17" name="KPIs 1">
                    <a:extLst>
                      <a:ext uri="{FF2B5EF4-FFF2-40B4-BE49-F238E27FC236}">
                        <a16:creationId xmlns:a16="http://schemas.microsoft.com/office/drawing/2014/main" id="{11F3F26A-1D04-4BB8-BF04-9681158007F6}"/>
                      </a:ext>
                    </a:extLst>
                  </xdr:cNvPr>
                  <xdr:cNvGraphicFramePr/>
                </xdr:nvGraphicFramePr>
                <xdr:xfrm>
                  <a:off x="24881672" y="6761306"/>
                  <a:ext cx="3219260" cy="1890006"/>
                </xdr:xfrm>
                <a:graphic>
                  <a:graphicData uri="http://schemas.microsoft.com/office/drawing/2010/slicer">
                    <sle:slicer xmlns:sle="http://schemas.microsoft.com/office/drawing/2010/slicer" name="KPIs 1"/>
                  </a:graphicData>
                </a:graphic>
              </xdr:graphicFrame>
            </mc:Choice>
            <mc:Fallback xmlns="">
              <xdr:sp macro="" textlink="">
                <xdr:nvSpPr>
                  <xdr:cNvPr id="0" name=""/>
                  <xdr:cNvSpPr>
                    <a:spLocks noTextEdit="1"/>
                  </xdr:cNvSpPr>
                </xdr:nvSpPr>
                <xdr:spPr>
                  <a:xfrm>
                    <a:off x="30548749" y="7377999"/>
                    <a:ext cx="4484541" cy="20097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sp macro="" textlink="">
            <xdr:nvSpPr>
              <xdr:cNvPr id="24" name="TextBox 23">
                <a:extLst>
                  <a:ext uri="{FF2B5EF4-FFF2-40B4-BE49-F238E27FC236}">
                    <a16:creationId xmlns:a16="http://schemas.microsoft.com/office/drawing/2014/main" id="{7FE453BB-279F-3E9D-5C24-EFB868CBE230}"/>
                  </a:ext>
                </a:extLst>
              </xdr:cNvPr>
              <xdr:cNvSpPr txBox="1"/>
            </xdr:nvSpPr>
            <xdr:spPr>
              <a:xfrm>
                <a:off x="6509997" y="9729545"/>
                <a:ext cx="8933443" cy="663803"/>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Numeric Parameters Overview</a:t>
                </a:r>
              </a:p>
            </xdr:txBody>
          </xdr:sp>
          <xdr:sp macro="" textlink="">
            <xdr:nvSpPr>
              <xdr:cNvPr id="4" name="TextBox 3">
                <a:extLst>
                  <a:ext uri="{FF2B5EF4-FFF2-40B4-BE49-F238E27FC236}">
                    <a16:creationId xmlns:a16="http://schemas.microsoft.com/office/drawing/2014/main" id="{2FFB275F-F61C-2256-7901-710A1F51FC1F}"/>
                  </a:ext>
                </a:extLst>
              </xdr:cNvPr>
              <xdr:cNvSpPr txBox="1"/>
            </xdr:nvSpPr>
            <xdr:spPr>
              <a:xfrm>
                <a:off x="6668749" y="3239774"/>
                <a:ext cx="8742174" cy="66098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Selection overview</a:t>
                </a:r>
              </a:p>
            </xdr:txBody>
          </xdr:sp>
          <xdr:graphicFrame macro="">
            <xdr:nvGraphicFramePr>
              <xdr:cNvPr id="21" name="Chart 20">
                <a:extLst>
                  <a:ext uri="{FF2B5EF4-FFF2-40B4-BE49-F238E27FC236}">
                    <a16:creationId xmlns:a16="http://schemas.microsoft.com/office/drawing/2014/main" id="{0F8CBBB6-A2D7-4FC1-9A81-AF7B5FEFBDA1}"/>
                  </a:ext>
                </a:extLst>
              </xdr:cNvPr>
              <xdr:cNvGraphicFramePr>
                <a:graphicFrameLocks/>
              </xdr:cNvGraphicFramePr>
            </xdr:nvGraphicFramePr>
            <xdr:xfrm>
              <a:off x="6463861" y="10646133"/>
              <a:ext cx="7275264" cy="199545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sle15="http://schemas.microsoft.com/office/drawing/2012/slicer">
            <mc:Choice Requires="sle15">
              <xdr:graphicFrame macro="">
                <xdr:nvGraphicFramePr>
                  <xdr:cNvPr id="23" name="Parameter">
                    <a:extLst>
                      <a:ext uri="{FF2B5EF4-FFF2-40B4-BE49-F238E27FC236}">
                        <a16:creationId xmlns:a16="http://schemas.microsoft.com/office/drawing/2014/main" id="{3CA1F652-21B3-4509-8D65-858D0A9A0A3A}"/>
                      </a:ext>
                    </a:extLst>
                  </xdr:cNvPr>
                  <xdr:cNvGraphicFramePr/>
                </xdr:nvGraphicFramePr>
                <xdr:xfrm>
                  <a:off x="13980242" y="10646133"/>
                  <a:ext cx="1486040" cy="1898593"/>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5362678" y="11509021"/>
                    <a:ext cx="2070105" cy="20189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aphicFrame macro="">
            <xdr:nvGraphicFramePr>
              <xdr:cNvPr id="26" name="Chart 25">
                <a:extLst>
                  <a:ext uri="{FF2B5EF4-FFF2-40B4-BE49-F238E27FC236}">
                    <a16:creationId xmlns:a16="http://schemas.microsoft.com/office/drawing/2014/main" id="{0C92770D-170E-4476-A0A0-45D1DF9D28D8}"/>
                  </a:ext>
                </a:extLst>
              </xdr:cNvPr>
              <xdr:cNvGraphicFramePr>
                <a:graphicFrameLocks/>
              </xdr:cNvGraphicFramePr>
            </xdr:nvGraphicFramePr>
            <xdr:xfrm>
              <a:off x="13758005" y="13884717"/>
              <a:ext cx="12277126" cy="2105311"/>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3" name="Chart 2">
              <a:extLst>
                <a:ext uri="{FF2B5EF4-FFF2-40B4-BE49-F238E27FC236}">
                  <a16:creationId xmlns:a16="http://schemas.microsoft.com/office/drawing/2014/main" id="{396312EA-CBDD-46D1-8277-E0FD3EEF87FC}"/>
                </a:ext>
              </a:extLst>
            </xdr:cNvPr>
            <xdr:cNvGraphicFramePr>
              <a:graphicFrameLocks/>
            </xdr:cNvGraphicFramePr>
          </xdr:nvGraphicFramePr>
          <xdr:xfrm>
            <a:off x="13576271" y="14355132"/>
            <a:ext cx="12006944" cy="2068285"/>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10" name="category_type 1">
                  <a:extLst>
                    <a:ext uri="{FF2B5EF4-FFF2-40B4-BE49-F238E27FC236}">
                      <a16:creationId xmlns:a16="http://schemas.microsoft.com/office/drawing/2014/main" id="{D25399AA-FD68-4897-8AF4-E2AEC0167786}"/>
                    </a:ext>
                  </a:extLst>
                </xdr:cNvPr>
                <xdr:cNvGraphicFramePr/>
              </xdr:nvGraphicFramePr>
              <xdr:xfrm>
                <a:off x="25999395" y="14355133"/>
                <a:ext cx="1823357" cy="1656844"/>
              </xdr:xfrm>
              <a:graphic>
                <a:graphicData uri="http://schemas.microsoft.com/office/drawing/2010/slicer">
                  <sle:slicer xmlns:sle="http://schemas.microsoft.com/office/drawing/2010/slicer" name="category_type 1"/>
                </a:graphicData>
              </a:graphic>
            </xdr:graphicFrame>
          </mc:Choice>
          <mc:Fallback xmlns="">
            <xdr:sp macro="" textlink="">
              <xdr:nvSpPr>
                <xdr:cNvPr id="0" name=""/>
                <xdr:cNvSpPr>
                  <a:spLocks noTextEdit="1"/>
                </xdr:cNvSpPr>
              </xdr:nvSpPr>
              <xdr:spPr>
                <a:xfrm>
                  <a:off x="40032724" y="11509023"/>
                  <a:ext cx="2524659" cy="1702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2" name="Rectangle: Rounded Corners 11">
            <a:extLst>
              <a:ext uri="{FF2B5EF4-FFF2-40B4-BE49-F238E27FC236}">
                <a16:creationId xmlns:a16="http://schemas.microsoft.com/office/drawing/2014/main" id="{BD39A194-A9B9-A566-0B12-7704A810739E}"/>
              </a:ext>
            </a:extLst>
          </xdr:cNvPr>
          <xdr:cNvSpPr/>
        </xdr:nvSpPr>
        <xdr:spPr>
          <a:xfrm>
            <a:off x="1360413" y="990045"/>
            <a:ext cx="39483792" cy="1186100"/>
          </a:xfrm>
          <a:prstGeom prst="roundRect">
            <a:avLst/>
          </a:prstGeom>
          <a:solidFill>
            <a:schemeClr val="bg2">
              <a:lumMod val="2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6600" b="1" cap="none" spc="50">
                <a:ln w="0"/>
                <a:solidFill>
                  <a:schemeClr val="bg2"/>
                </a:solidFill>
                <a:effectLst>
                  <a:innerShdw blurRad="63500" dist="50800" dir="13500000">
                    <a:srgbClr val="000000">
                      <a:alpha val="50000"/>
                    </a:srgbClr>
                  </a:innerShdw>
                </a:effectLst>
              </a:rPr>
              <a:t>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3.664648611113" createdVersion="8" refreshedVersion="8" minRefreshableVersion="3" recordCount="3089" xr:uid="{D6F47F8E-5F09-42E4-85F2-C831239E35FC}">
  <cacheSource type="worksheet">
    <worksheetSource name="SupplyChainData"/>
  </cacheSource>
  <cacheFields count="40">
    <cacheField name="price_per_unit" numFmtId="0">
      <sharedItems containsSemiMixedTypes="0" containsString="0" containsNumber="1" minValue="50.01" maxValue="499.87"/>
    </cacheField>
    <cacheField name="quality_score" numFmtId="0">
      <sharedItems containsSemiMixedTypes="0" containsString="0" containsNumber="1" minValue="1" maxValue="10"/>
    </cacheField>
    <cacheField name="delivery_time_days" numFmtId="0">
      <sharedItems containsSemiMixedTypes="0" containsString="0" containsNumber="1" containsInteger="1" minValue="1" maxValue="29"/>
    </cacheField>
    <cacheField name="on_time_delivery_rate" numFmtId="0">
      <sharedItems containsSemiMixedTypes="0" containsString="0" containsNumber="1" minValue="0.7" maxValue="1"/>
    </cacheField>
    <cacheField name="defect_rate" numFmtId="0">
      <sharedItems containsSemiMixedTypes="0" containsString="0" containsNumber="1" minValue="0" maxValue="0.1"/>
    </cacheField>
    <cacheField name="return_rate" numFmtId="0">
      <sharedItems containsSemiMixedTypes="0" containsString="0" containsNumber="1" minValue="0" maxValue="0.05"/>
    </cacheField>
    <cacheField name="delivery_mode" numFmtId="0">
      <sharedItems/>
    </cacheField>
    <cacheField name="lead_time_variance" numFmtId="0">
      <sharedItems containsSemiMixedTypes="0" containsString="0" containsNumber="1" minValue="0" maxValue="5"/>
    </cacheField>
    <cacheField name="forecast_accuracy" numFmtId="0">
      <sharedItems containsSemiMixedTypes="0" containsString="0" containsNumber="1" minValue="0.6" maxValue="1"/>
    </cacheField>
    <cacheField name="seasonality_index" numFmtId="0">
      <sharedItems containsSemiMixedTypes="0" containsString="0" containsNumber="1" minValue="0.8" maxValue="1.2"/>
    </cacheField>
    <cacheField name="demand_volatility_index" numFmtId="0">
      <sharedItems containsSemiMixedTypes="0" containsString="0" containsNumber="1" minValue="0" maxValue="1"/>
    </cacheField>
    <cacheField name="order_frequency_monthly" numFmtId="0">
      <sharedItems containsSemiMixedTypes="0" containsString="0" containsNumber="1" containsInteger="1" minValue="1" maxValue="49"/>
    </cacheField>
    <cacheField name="avg_order_volume" numFmtId="0">
      <sharedItems containsSemiMixedTypes="0" containsString="0" containsNumber="1" minValue="103.87" maxValue="9999.01"/>
    </cacheField>
    <cacheField name="payment_term_days" numFmtId="0">
      <sharedItems containsSemiMixedTypes="0" containsString="0" containsNumber="1" containsInteger="1" minValue="15" maxValue="90"/>
    </cacheField>
    <cacheField name="offer_validity_days" numFmtId="0">
      <sharedItems containsSemiMixedTypes="0" containsString="0" containsNumber="1" containsInteger="1" minValue="7" maxValue="59"/>
    </cacheField>
    <cacheField name="procurement_action_code" numFmtId="0">
      <sharedItems containsSemiMixedTypes="0" containsString="0" containsNumber="1" containsInteger="1" minValue="0" maxValue="3"/>
    </cacheField>
    <cacheField name="delivery_term_code" numFmtId="0">
      <sharedItems containsSemiMixedTypes="0" containsString="0" containsNumber="1" containsInteger="1" minValue="0" maxValue="3"/>
    </cacheField>
    <cacheField name="items_requested" numFmtId="0">
      <sharedItems containsSemiMixedTypes="0" containsString="0" containsNumber="1" containsInteger="1" minValue="10" maxValue="999"/>
    </cacheField>
    <cacheField name="items_offered" numFmtId="0">
      <sharedItems containsSemiMixedTypes="0" containsString="0" containsNumber="1" containsInteger="1" minValue="10" maxValue="999"/>
    </cacheField>
    <cacheField name="temporal_month" numFmtId="0">
      <sharedItems containsSemiMixedTypes="0" containsString="0" containsNumber="1" containsInteger="1" minValue="1" maxValue="12"/>
    </cacheField>
    <cacheField name="supplier_reliability_score" numFmtId="0">
      <sharedItems containsSemiMixedTypes="0" containsString="0" containsNumber="1" minValue="0" maxValue="1"/>
    </cacheField>
    <cacheField name="selected_supplier_flag" numFmtId="0">
      <sharedItems containsSemiMixedTypes="0" containsString="0" containsNumber="1" containsInteger="1" minValue="0" maxValue="1"/>
    </cacheField>
    <cacheField name="selection_status" numFmtId="0">
      <sharedItems count="2">
        <s v="Selected"/>
        <s v="Rejected"/>
      </sharedItems>
    </cacheField>
    <cacheField name="delivery_term" numFmtId="0">
      <sharedItems/>
    </cacheField>
    <cacheField name="procurement_action" numFmtId="0">
      <sharedItems/>
    </cacheField>
    <cacheField name="month_name" numFmtId="0">
      <sharedItems count="12">
        <s v="September"/>
        <s v="November"/>
        <s v="January"/>
        <s v="March"/>
        <s v="June"/>
        <s v="February"/>
        <s v="April"/>
        <s v="July"/>
        <s v="December"/>
        <s v="October"/>
        <s v="May"/>
        <s v="August"/>
      </sharedItems>
    </cacheField>
    <cacheField name="delivery_performance_score" numFmtId="0">
      <sharedItems containsSemiMixedTypes="0" containsString="0" containsNumber="1" minValue="0.63" maxValue="0.99"/>
    </cacheField>
    <cacheField name="order_accuracy" numFmtId="0">
      <sharedItems containsSemiMixedTypes="0" containsString="0" containsNumber="1" minValue="0.85499999999999998" maxValue="1"/>
    </cacheField>
    <cacheField name="on_time_in_full" numFmtId="0">
      <sharedItems containsSemiMixedTypes="0" containsString="0" containsNumber="1" minValue="0" maxValue="0.29403000000000001"/>
    </cacheField>
    <cacheField name="risk_score" numFmtId="0">
      <sharedItems containsSemiMixedTypes="0" containsString="0" containsNumber="1" minValue="0.02" maxValue="1.1299999999999999"/>
    </cacheField>
    <cacheField name="risk_category" numFmtId="0">
      <sharedItems/>
    </cacheField>
    <cacheField name="value_score" numFmtId="0">
      <sharedItems containsSemiMixedTypes="0" containsString="0" containsNumber="1" minValue="2.0350184360581089E-3" maxValue="0.18681948424068767"/>
    </cacheField>
    <cacheField name="value_category" numFmtId="0">
      <sharedItems/>
    </cacheField>
    <cacheField name="price_category" numFmtId="0">
      <sharedItems/>
    </cacheField>
    <cacheField name="lead_time_category" numFmtId="0">
      <sharedItems/>
    </cacheField>
    <cacheField name="fulfillment_ratio percentage" numFmtId="0">
      <sharedItems containsSemiMixedTypes="0" containsString="0" containsNumber="1" minValue="1.0101010101010102" maxValue="8240"/>
    </cacheField>
    <cacheField name="fulfillment_category" numFmtId="0">
      <sharedItems/>
    </cacheField>
    <cacheField name="shipping_cost_estimate" numFmtId="0">
      <sharedItems containsSemiMixedTypes="0" containsString="0" containsNumber="1" minValue="1.0387" maxValue="499.90500000000003"/>
    </cacheField>
    <cacheField name="total_cost_impact" numFmtId="0">
      <sharedItems containsSemiMixedTypes="0" containsString="0" containsNumber="1" minValue="8151.3537769999994" maxValue="5407466.0520799998"/>
    </cacheField>
    <cacheField name="customer_satisfaction_estimate" numFmtId="0">
      <sharedItems containsSemiMixedTypes="0" containsString="0" containsNumber="1" minValue="67.050000000000011" maxValue="99.5599999999999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3.664649189814" createdVersion="8" refreshedVersion="8" minRefreshableVersion="3" recordCount="42" xr:uid="{4E38B1DE-C6CA-4FE2-B4C0-97A71A8AD1E3}">
  <cacheSource type="worksheet">
    <worksheetSource name="CategoryDistributions"/>
  </cacheSource>
  <cacheFields count="6">
    <cacheField name="category_type" numFmtId="0">
      <sharedItems count="5">
        <s v="risk"/>
        <s v="value"/>
        <s v="price"/>
        <s v="lead_time"/>
        <s v="fulfillment"/>
      </sharedItems>
    </cacheField>
    <cacheField name="selection_status" numFmtId="0">
      <sharedItems count="2">
        <s v="Selected"/>
        <s v="Rejected"/>
      </sharedItems>
    </cacheField>
    <cacheField name="category" numFmtId="0">
      <sharedItems count="21">
        <s v="Low Risk"/>
        <s v="High Risk"/>
        <s v="Extreme Risk"/>
        <s v="Medium Risk"/>
        <s v="Poor"/>
        <s v="Average"/>
        <s v="Good"/>
        <s v="Excellent"/>
        <s v="Medium"/>
        <s v="High"/>
        <s v="Low"/>
        <s v="Inconsistent"/>
        <s v="Moderately Consistent"/>
        <s v="Highly Inconsistent"/>
        <s v="Very Consistent"/>
        <s v="Critical (&lt;80%)"/>
        <s v="Average (85–94.99%)"/>
        <s v="Over-Delivery (&gt;100%)"/>
        <s v="World-Class (97%–100%)"/>
        <s v="Needs Improvement (80–84.99%)"/>
        <s v="High (95–96.99%)"/>
      </sharedItems>
    </cacheField>
    <cacheField name="count" numFmtId="0">
      <sharedItems containsSemiMixedTypes="0" containsString="0" containsNumber="1" containsInteger="1" minValue="14" maxValue="892"/>
    </cacheField>
    <cacheField name="totals" numFmtId="0">
      <sharedItems containsSemiMixedTypes="0" containsString="0" containsNumber="1" containsInteger="1" minValue="3089" maxValue="3089"/>
    </cacheField>
    <cacheField name="percentage_count" numFmtId="164">
      <sharedItems containsSemiMixedTypes="0" containsString="0" containsNumber="1" minValue="0.45" maxValue="28.88"/>
    </cacheField>
  </cacheFields>
  <extLst>
    <ext xmlns:x14="http://schemas.microsoft.com/office/spreadsheetml/2009/9/main" uri="{725AE2AE-9491-48be-B2B4-4EB974FC3084}">
      <x14:pivotCacheDefinition pivotCacheId="21008486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3.664650347222" createdVersion="8" refreshedVersion="8" minRefreshableVersion="3" recordCount="2" xr:uid="{6A655D84-F2BE-4E42-8782-DE2B978DB788}">
  <cacheSource type="worksheet">
    <worksheetSource name="ExternalData_1" sheet="SummaryKPIs"/>
  </cacheSource>
  <cacheFields count="11">
    <cacheField name="Category" numFmtId="0">
      <sharedItems count="2">
        <s v="Selected"/>
        <s v="Rejected"/>
      </sharedItems>
    </cacheField>
    <cacheField name="Suppliers Count" numFmtId="0">
      <sharedItems containsSemiMixedTypes="0" containsString="0" containsNumber="1" containsInteger="1" minValue="1529" maxValue="1560"/>
    </cacheField>
    <cacheField name="Avg Delivery Performance" numFmtId="0">
      <sharedItems containsSemiMixedTypes="0" containsString="0" containsNumber="1" minValue="0.80504002616088932" maxValue="0.80724743589743586"/>
    </cacheField>
    <cacheField name="Avg Accuracy" numFmtId="0">
      <sharedItems containsSemiMixedTypes="0" containsString="0" containsNumber="1" minValue="0.92490686723348592" maxValue="0.92730070512820517"/>
    </cacheField>
    <cacheField name="Avg Risk" numFmtId="0">
      <sharedItems containsSemiMixedTypes="0" containsString="0" containsNumber="1" minValue="0.57297435897435967" maxValue="0.58315238718116436"/>
    </cacheField>
    <cacheField name="Avg OTIF" numFmtId="0">
      <sharedItems containsSemiMixedTypes="0" containsString="0" containsNumber="1" minValue="0.14034469102564112" maxValue="0.14034619293655981"/>
    </cacheField>
    <cacheField name="Avg Value" numFmtId="0">
      <sharedItems containsSemiMixedTypes="0" containsString="0" containsNumber="1" minValue="2.7608767904865911E-2" maxValue="2.7862835817844486E-2"/>
    </cacheField>
    <cacheField name="Avg Fulfillment" numFmtId="0">
      <sharedItems containsSemiMixedTypes="0" containsString="0" containsNumber="1" minValue="220.4069311972068" maxValue="251.0796317758373"/>
    </cacheField>
    <cacheField name="Avg shipping_cost" numFmtId="0">
      <sharedItems containsSemiMixedTypes="0" containsString="0" containsNumber="1" minValue="132.08189217948706" maxValue="135.46686252452582"/>
    </cacheField>
    <cacheField name="Avg Total Cost Impact" numFmtId="0">
      <sharedItems containsSemiMixedTypes="0" containsString="0" containsNumber="1" minValue="1449706.9147671717" maxValue="1509690.7745900345"/>
    </cacheField>
    <cacheField name="Avg Customer Satisfication" numFmtId="0">
      <sharedItems containsSemiMixedTypes="0" containsString="0" containsNumber="1" minValue="83.392400261608898" maxValue="83.4857307692307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9">
  <r>
    <n v="218.54"/>
    <n v="3.28"/>
    <n v="13"/>
    <n v="0.82"/>
    <n v="0.01"/>
    <n v="0.04"/>
    <s v="Sea"/>
    <n v="2.67"/>
    <n v="0.64"/>
    <n v="1.03"/>
    <n v="0.03"/>
    <n v="15"/>
    <n v="3677.39"/>
    <n v="30"/>
    <n v="46"/>
    <n v="3"/>
    <n v="0"/>
    <n v="885"/>
    <n v="423"/>
    <n v="9"/>
    <n v="0.6"/>
    <n v="1"/>
    <x v="0"/>
    <s v="EXW"/>
    <s v="Extension"/>
    <x v="0"/>
    <n v="0.81179999999999997"/>
    <n v="0.95039999999999991"/>
    <n v="0.17107200000000006"/>
    <n v="0.08"/>
    <s v="Low Risk"/>
    <n v="1.5008694060583874E-2"/>
    <s v="Poor"/>
    <s v="Medium"/>
    <s v="Inconsistent"/>
    <n v="47.79661016949153"/>
    <s v="Critical (&lt;80%)"/>
    <n v="36.773899999999998"/>
    <n v="843888.09506599989"/>
    <n v="72.23"/>
  </r>
  <r>
    <n v="477.82"/>
    <n v="5.05"/>
    <n v="2"/>
    <n v="0.89"/>
    <n v="0.06"/>
    <n v="0.02"/>
    <s v="Road"/>
    <n v="1.68"/>
    <n v="0.85"/>
    <n v="0.84"/>
    <n v="0.27"/>
    <n v="44"/>
    <n v="4533.3100000000004"/>
    <n v="45"/>
    <n v="19"/>
    <n v="0"/>
    <n v="2"/>
    <n v="941"/>
    <n v="608"/>
    <n v="11"/>
    <n v="0.34"/>
    <n v="0"/>
    <x v="1"/>
    <s v="CIF"/>
    <s v="New Procurement"/>
    <x v="1"/>
    <n v="0.83660000000000001"/>
    <n v="0.92119999999999991"/>
    <n v="0.10133199999999998"/>
    <n v="0.35000000000000003"/>
    <s v="High Risk"/>
    <n v="1.0568833451927504E-2"/>
    <s v="Poor"/>
    <s v="High"/>
    <s v="Moderately Consistent"/>
    <n v="64.612114771519657"/>
    <s v="Critical (&lt;80%)"/>
    <n v="90.666200000000003"/>
    <n v="2339501.3998880005"/>
    <n v="84.12"/>
  </r>
  <r>
    <n v="379.4"/>
    <n v="9.6199999999999992"/>
    <n v="2"/>
    <n v="0.71"/>
    <n v="7.0000000000000007E-2"/>
    <n v="0.04"/>
    <s v="Sea"/>
    <n v="1.66"/>
    <n v="0.7"/>
    <n v="1.03"/>
    <n v="0.9"/>
    <n v="12"/>
    <n v="2983.06"/>
    <n v="90"/>
    <n v="58"/>
    <n v="2"/>
    <n v="2"/>
    <n v="746"/>
    <n v="683"/>
    <n v="1"/>
    <n v="0.33"/>
    <n v="0"/>
    <x v="1"/>
    <s v="CIF"/>
    <s v="Amendment"/>
    <x v="2"/>
    <n v="0.66029999999999989"/>
    <n v="0.89279999999999993"/>
    <n v="0.25891199999999998"/>
    <n v="1.01"/>
    <s v="Extreme Risk"/>
    <n v="2.5355824986821297E-2"/>
    <s v="Average"/>
    <s v="High"/>
    <s v="Moderately Consistent"/>
    <n v="91.554959785522797"/>
    <s v="Average (85–94.99%)"/>
    <n v="29.8306"/>
    <n v="1256310.4167199999"/>
    <n v="71.44"/>
  </r>
  <r>
    <n v="319.39999999999998"/>
    <n v="4.59"/>
    <n v="15"/>
    <n v="0.72"/>
    <n v="0.02"/>
    <n v="0.02"/>
    <s v="Road"/>
    <n v="4.49"/>
    <n v="0.92"/>
    <n v="1.18"/>
    <n v="0.13"/>
    <n v="2"/>
    <n v="7687.09"/>
    <n v="90"/>
    <n v="15"/>
    <n v="3"/>
    <n v="2"/>
    <n v="275"/>
    <n v="890"/>
    <n v="3"/>
    <n v="0.87"/>
    <n v="1"/>
    <x v="0"/>
    <s v="CIF"/>
    <s v="Extension"/>
    <x v="3"/>
    <n v="0.7056"/>
    <n v="0.96039999999999992"/>
    <n v="0.26891200000000004"/>
    <n v="0.17"/>
    <s v="Medium Risk"/>
    <n v="1.4370695053224797E-2"/>
    <s v="Poor"/>
    <s v="High"/>
    <s v="Highly Inconsistent"/>
    <n v="323.63636363636363"/>
    <s v="Over-Delivery (&gt;100%)"/>
    <n v="153.74180000000001"/>
    <n v="2553649.2317599999"/>
    <n v="82.51"/>
  </r>
  <r>
    <n v="120.21"/>
    <n v="8.56"/>
    <n v="23"/>
    <n v="0.84"/>
    <n v="0.04"/>
    <n v="0.05"/>
    <s v="Road"/>
    <n v="2.2599999999999998"/>
    <n v="0.76"/>
    <n v="0.94"/>
    <n v="0.33"/>
    <n v="9"/>
    <n v="4154.5200000000004"/>
    <n v="45"/>
    <n v="11"/>
    <n v="3"/>
    <n v="0"/>
    <n v="171"/>
    <n v="895"/>
    <n v="1"/>
    <n v="0.54"/>
    <n v="0"/>
    <x v="1"/>
    <s v="EXW"/>
    <s v="Extension"/>
    <x v="2"/>
    <n v="0.80639999999999989"/>
    <n v="0.91199999999999992"/>
    <n v="0.14591999999999999"/>
    <n v="0.42000000000000004"/>
    <s v="High Risk"/>
    <n v="7.1208718076699123E-2"/>
    <s v="Good"/>
    <s v="Low"/>
    <s v="Inconsistent"/>
    <n v="523.39181286549717"/>
    <s v="Over-Delivery (&gt;100%)"/>
    <n v="83.090400000000017"/>
    <n v="544450.70952000003"/>
    <n v="83.54"/>
  </r>
  <r>
    <n v="120.2"/>
    <n v="2.7"/>
    <n v="29"/>
    <n v="0.86"/>
    <n v="0.09"/>
    <n v="0.04"/>
    <s v="Air"/>
    <n v="2.0299999999999998"/>
    <n v="0.78"/>
    <n v="1.06"/>
    <n v="0.32"/>
    <n v="35"/>
    <n v="8881.56"/>
    <n v="45"/>
    <n v="49"/>
    <n v="2"/>
    <n v="0"/>
    <n v="54"/>
    <n v="869"/>
    <n v="6"/>
    <n v="0.27"/>
    <n v="0"/>
    <x v="1"/>
    <s v="EXW"/>
    <s v="Amendment"/>
    <x v="4"/>
    <n v="0.78259999999999996"/>
    <n v="0.87360000000000004"/>
    <n v="0.12230400000000001"/>
    <n v="0.45"/>
    <s v="High Risk"/>
    <n v="2.2462562396006656E-2"/>
    <s v="Average"/>
    <s v="Low"/>
    <s v="Inconsistent"/>
    <n v="1609.2592592592591"/>
    <s v="Over-Delivery (&gt;100%)"/>
    <n v="444.07799999999997"/>
    <n v="1206795.7266799998"/>
    <n v="94.47"/>
  </r>
  <r>
    <n v="76.14"/>
    <n v="7.05"/>
    <n v="17"/>
    <n v="0.97"/>
    <n v="0.02"/>
    <n v="0.05"/>
    <s v="Air"/>
    <n v="0.2"/>
    <n v="0.86"/>
    <n v="1.18"/>
    <n v="0.8"/>
    <n v="1"/>
    <n v="9639.5300000000007"/>
    <n v="15"/>
    <n v="13"/>
    <n v="2"/>
    <n v="0"/>
    <n v="840"/>
    <n v="10"/>
    <n v="1"/>
    <n v="0.54"/>
    <n v="0"/>
    <x v="1"/>
    <s v="EXW"/>
    <s v="Amendment"/>
    <x v="2"/>
    <n v="0.9506"/>
    <n v="0.93099999999999994"/>
    <n v="2.7930000000000024E-2"/>
    <n v="0.87000000000000011"/>
    <s v="Extreme Risk"/>
    <n v="9.2592592592592587E-2"/>
    <s v="Good"/>
    <s v="Low"/>
    <s v="Very Consistent"/>
    <n v="1.1904761904761905"/>
    <s v="Critical (&lt;80%)"/>
    <n v="481.97650000000004"/>
    <n v="785812.86225399992"/>
    <n v="98.199999999999989"/>
  </r>
  <r>
    <n v="439.78"/>
    <n v="9.7899999999999991"/>
    <n v="7"/>
    <n v="0.73"/>
    <n v="7.0000000000000007E-2"/>
    <n v="0.03"/>
    <s v="Air"/>
    <n v="1.82"/>
    <n v="0.9"/>
    <n v="1.1200000000000001"/>
    <n v="0.42"/>
    <n v="46"/>
    <n v="8612.09"/>
    <n v="45"/>
    <n v="44"/>
    <n v="3"/>
    <n v="1"/>
    <n v="790"/>
    <n v="377"/>
    <n v="2"/>
    <n v="0.27"/>
    <n v="0"/>
    <x v="1"/>
    <s v="FOB"/>
    <s v="Extension"/>
    <x v="5"/>
    <n v="0.67889999999999995"/>
    <n v="0.9020999999999999"/>
    <n v="0.24356699999999998"/>
    <n v="0.52"/>
    <s v="Extreme Risk"/>
    <n v="2.2261130565282641E-2"/>
    <s v="Average"/>
    <s v="High"/>
    <s v="Moderately Consistent"/>
    <n v="47.721518987341774"/>
    <s v="Critical (&lt;80%)"/>
    <n v="430.60450000000003"/>
    <n v="4166614.0467119995"/>
    <n v="95.48"/>
  </r>
  <r>
    <n v="320.5"/>
    <n v="1.92"/>
    <n v="28"/>
    <n v="0.95"/>
    <n v="7.0000000000000007E-2"/>
    <n v="0.02"/>
    <s v="Air"/>
    <n v="4.25"/>
    <n v="0.69"/>
    <n v="1.08"/>
    <n v="0.61"/>
    <n v="31"/>
    <n v="5273.99"/>
    <n v="45"/>
    <n v="50"/>
    <n v="1"/>
    <n v="3"/>
    <n v="34"/>
    <n v="932"/>
    <n v="9"/>
    <n v="0.19"/>
    <n v="0"/>
    <x v="1"/>
    <s v="DDP"/>
    <s v="Renewal/Reorder"/>
    <x v="0"/>
    <n v="0.88349999999999995"/>
    <n v="0.91139999999999988"/>
    <n v="4.5570000000000041E-2"/>
    <n v="0.7"/>
    <s v="Extreme Risk"/>
    <n v="5.9906396255850229E-3"/>
    <s v="Poor"/>
    <s v="High"/>
    <s v="Highly Inconsistent"/>
    <n v="2741.1764705882351"/>
    <s v="Over-Delivery (&gt;100%)"/>
    <n v="263.6995"/>
    <n v="1842732.9785499999"/>
    <n v="93.25"/>
  </r>
  <r>
    <n v="368.63"/>
    <n v="1.07"/>
    <n v="14"/>
    <n v="0.76"/>
    <n v="0.04"/>
    <n v="0.04"/>
    <s v="Air"/>
    <n v="3.8"/>
    <n v="0.99"/>
    <n v="1.19"/>
    <n v="0.4"/>
    <n v="28"/>
    <n v="5147.1000000000004"/>
    <n v="30"/>
    <n v="50"/>
    <n v="2"/>
    <n v="1"/>
    <n v="904"/>
    <n v="640"/>
    <n v="11"/>
    <n v="0.28000000000000003"/>
    <n v="1"/>
    <x v="0"/>
    <s v="FOB"/>
    <s v="Amendment"/>
    <x v="1"/>
    <n v="0.72960000000000003"/>
    <n v="0.92159999999999997"/>
    <n v="0.22118399999999999"/>
    <n v="0.48000000000000004"/>
    <s v="High Risk"/>
    <n v="2.9026395030247133E-3"/>
    <s v="Poor"/>
    <s v="High"/>
    <s v="Highly Inconsistent"/>
    <n v="70.796460176991147"/>
    <s v="Critical (&lt;80%)"/>
    <n v="257.35500000000002"/>
    <n v="2049450.8817199999"/>
    <n v="94.199999999999989"/>
  </r>
  <r>
    <n v="59.26"/>
    <n v="4.9000000000000004"/>
    <n v="12"/>
    <n v="0.82"/>
    <n v="0.09"/>
    <n v="0.04"/>
    <s v="Sea"/>
    <n v="1.1000000000000001"/>
    <n v="0.85"/>
    <n v="0.87"/>
    <n v="0.55000000000000004"/>
    <n v="45"/>
    <n v="2237.14"/>
    <n v="90"/>
    <n v="44"/>
    <n v="1"/>
    <n v="1"/>
    <n v="309"/>
    <n v="385"/>
    <n v="1"/>
    <n v="0.63"/>
    <n v="1"/>
    <x v="0"/>
    <s v="FOB"/>
    <s v="Renewal/Reorder"/>
    <x v="2"/>
    <n v="0.74619999999999997"/>
    <n v="0.87360000000000004"/>
    <n v="0.15724800000000005"/>
    <n v="0.68"/>
    <s v="Extreme Risk"/>
    <n v="8.2686466419169768E-2"/>
    <s v="Good"/>
    <s v="Low"/>
    <s v="Moderately Consistent"/>
    <n v="124.59546925566343"/>
    <s v="Over-Delivery (&gt;100%)"/>
    <n v="22.371399999999998"/>
    <n v="149831.07065199997"/>
    <n v="71.399999999999991"/>
  </r>
  <r>
    <n v="486.46"/>
    <n v="1.83"/>
    <n v="17"/>
    <n v="0.79"/>
    <n v="7.0000000000000007E-2"/>
    <n v="0.05"/>
    <s v="Sea"/>
    <n v="2.0699999999999998"/>
    <n v="0.6"/>
    <n v="1.1100000000000001"/>
    <n v="0.06"/>
    <n v="37"/>
    <n v="5963.55"/>
    <n v="15"/>
    <n v="37"/>
    <n v="3"/>
    <n v="2"/>
    <n v="234"/>
    <n v="775"/>
    <n v="4"/>
    <n v="0.52"/>
    <n v="1"/>
    <x v="0"/>
    <s v="CIF"/>
    <s v="Extension"/>
    <x v="6"/>
    <n v="0.73470000000000002"/>
    <n v="0.88349999999999995"/>
    <n v="0.18553499999999995"/>
    <n v="0.18"/>
    <s v="Medium Risk"/>
    <n v="3.7618714796694491E-3"/>
    <s v="Poor"/>
    <s v="High"/>
    <s v="Inconsistent"/>
    <n v="331.19658119658118"/>
    <s v="Over-Delivery (&gt;100%)"/>
    <n v="59.6355"/>
    <n v="3249231.7319039996"/>
    <n v="70.83"/>
  </r>
  <r>
    <n v="424.6"/>
    <n v="7.74"/>
    <n v="14"/>
    <n v="0.82"/>
    <n v="0.05"/>
    <n v="0.02"/>
    <s v="Sea"/>
    <n v="0.98"/>
    <n v="0.77"/>
    <n v="0.96"/>
    <n v="0.37"/>
    <n v="7"/>
    <n v="9531.98"/>
    <n v="60"/>
    <n v="10"/>
    <n v="0"/>
    <n v="2"/>
    <n v="83"/>
    <n v="200"/>
    <n v="6"/>
    <n v="0.16"/>
    <n v="0"/>
    <x v="1"/>
    <s v="CIF"/>
    <s v="New Procurement"/>
    <x v="4"/>
    <n v="0.77899999999999991"/>
    <n v="0.93099999999999994"/>
    <n v="0.16758000000000003"/>
    <n v="0.44"/>
    <s v="High Risk"/>
    <n v="1.8228921337729628E-2"/>
    <s v="Poor"/>
    <s v="High"/>
    <s v="Very Consistent"/>
    <n v="240.96385542168676"/>
    <s v="Over-Delivery (&gt;100%)"/>
    <n v="95.319800000000001"/>
    <n v="4330691.8595200004"/>
    <n v="73.12"/>
  </r>
  <r>
    <n v="145.55000000000001"/>
    <n v="9.23"/>
    <n v="6"/>
    <n v="0.75"/>
    <n v="0.06"/>
    <n v="0.04"/>
    <s v="Sea"/>
    <n v="4.7699999999999996"/>
    <n v="0.77"/>
    <n v="0.94"/>
    <n v="0.86"/>
    <n v="46"/>
    <n v="898"/>
    <n v="15"/>
    <n v="19"/>
    <n v="1"/>
    <n v="3"/>
    <n v="125"/>
    <n v="299"/>
    <n v="2"/>
    <n v="0.91"/>
    <n v="1"/>
    <x v="0"/>
    <s v="DDP"/>
    <s v="Renewal/Reorder"/>
    <x v="5"/>
    <n v="0.70499999999999996"/>
    <n v="0.90239999999999987"/>
    <n v="0.22559999999999997"/>
    <n v="0.96"/>
    <s v="Extreme Risk"/>
    <n v="6.3414634146341464E-2"/>
    <s v="Good"/>
    <s v="Low"/>
    <s v="Highly Inconsistent"/>
    <n v="239.2"/>
    <s v="Over-Delivery (&gt;100%)"/>
    <n v="8.98"/>
    <n v="143797.15547"/>
    <n v="68.63"/>
  </r>
  <r>
    <n v="131.82"/>
    <n v="4.91"/>
    <n v="19"/>
    <n v="0.85"/>
    <n v="7.0000000000000007E-2"/>
    <n v="0.01"/>
    <s v="Air"/>
    <n v="2.99"/>
    <n v="0.92"/>
    <n v="1.01"/>
    <n v="0.69"/>
    <n v="16"/>
    <n v="7549.33"/>
    <n v="90"/>
    <n v="50"/>
    <n v="1"/>
    <n v="3"/>
    <n v="161"/>
    <n v="872"/>
    <n v="1"/>
    <n v="0.5"/>
    <n v="0"/>
    <x v="1"/>
    <s v="DDP"/>
    <s v="Renewal/Reorder"/>
    <x v="2"/>
    <n v="0.79049999999999998"/>
    <n v="0.92069999999999996"/>
    <n v="0.13810500000000001"/>
    <n v="0.76999999999999991"/>
    <s v="Extreme Risk"/>
    <n v="3.7247762099833111E-2"/>
    <s v="Average"/>
    <s v="Low"/>
    <s v="Inconsistent"/>
    <n v="541.61490683229806"/>
    <s v="Over-Delivery (&gt;100%)"/>
    <n v="377.4665"/>
    <n v="1075150.2443839998"/>
    <n v="94.710000000000008"/>
  </r>
  <r>
    <n v="132.53"/>
    <n v="3.33"/>
    <n v="24"/>
    <n v="0.94"/>
    <n v="0.06"/>
    <n v="0.03"/>
    <s v="Sea"/>
    <n v="3.77"/>
    <n v="0.72"/>
    <n v="0.81"/>
    <n v="0.98"/>
    <n v="14"/>
    <n v="8708.44"/>
    <n v="60"/>
    <n v="21"/>
    <n v="1"/>
    <n v="0"/>
    <n v="590"/>
    <n v="809"/>
    <n v="4"/>
    <n v="0.79"/>
    <n v="0"/>
    <x v="1"/>
    <s v="EXW"/>
    <s v="Renewal/Reorder"/>
    <x v="6"/>
    <n v="0.88359999999999994"/>
    <n v="0.91179999999999994"/>
    <n v="5.4708000000000041E-2"/>
    <n v="1.07"/>
    <s v="Extreme Risk"/>
    <n v="2.5126386478533162E-2"/>
    <s v="Average"/>
    <s v="Low"/>
    <s v="Highly Inconsistent"/>
    <n v="137.11864406779662"/>
    <s v="Over-Delivery (&gt;100%)"/>
    <n v="87.084400000000002"/>
    <n v="1258098.2901500002"/>
    <n v="69.83"/>
  </r>
  <r>
    <n v="186.91"/>
    <n v="4.91"/>
    <n v="6"/>
    <n v="0.83"/>
    <n v="0.09"/>
    <n v="0.01"/>
    <s v="Sea"/>
    <n v="3.57"/>
    <n v="0.73"/>
    <n v="0.93"/>
    <n v="0.79"/>
    <n v="33"/>
    <n v="9868.36"/>
    <n v="45"/>
    <n v="46"/>
    <n v="1"/>
    <n v="2"/>
    <n v="723"/>
    <n v="637"/>
    <n v="3"/>
    <n v="0.33"/>
    <n v="0"/>
    <x v="1"/>
    <s v="CIF"/>
    <s v="Renewal/Reorder"/>
    <x v="3"/>
    <n v="0.75529999999999997"/>
    <n v="0.90090000000000003"/>
    <n v="0.15315300000000004"/>
    <n v="0.89"/>
    <s v="Extreme Risk"/>
    <n v="2.6269327483815743E-2"/>
    <s v="Average"/>
    <s v="Medium"/>
    <s v="Highly Inconsistent"/>
    <n v="88.105117565698478"/>
    <s v="Average (85–94.99%)"/>
    <n v="98.683600000000013"/>
    <n v="2029056.713334"/>
    <n v="69.53"/>
  </r>
  <r>
    <n v="286.14"/>
    <n v="7.51"/>
    <n v="27"/>
    <n v="0.85"/>
    <n v="0.04"/>
    <n v="0.02"/>
    <s v="Road"/>
    <n v="4.37"/>
    <n v="0.63"/>
    <n v="0.87"/>
    <n v="0.45"/>
    <n v="6"/>
    <n v="3414.1"/>
    <n v="30"/>
    <n v="19"/>
    <n v="1"/>
    <n v="1"/>
    <n v="824"/>
    <n v="208"/>
    <n v="7"/>
    <n v="0.96"/>
    <n v="0"/>
    <x v="1"/>
    <s v="FOB"/>
    <s v="Renewal/Reorder"/>
    <x v="7"/>
    <n v="0.81599999999999995"/>
    <n v="0.94079999999999997"/>
    <n v="0.14112000000000002"/>
    <n v="0.51"/>
    <s v="Extreme Risk"/>
    <n v="2.6245893618508424E-2"/>
    <s v="Average"/>
    <s v="Medium"/>
    <s v="Highly Inconsistent"/>
    <n v="25.242718446601941"/>
    <s v="Critical (&lt;80%)"/>
    <n v="68.281999999999996"/>
    <n v="1035618.4990759998"/>
    <n v="82.03"/>
  </r>
  <r>
    <n v="244.38"/>
    <n v="1.08"/>
    <n v="18"/>
    <n v="0.95"/>
    <n v="0.03"/>
    <n v="0.05"/>
    <s v="Air"/>
    <n v="4.75"/>
    <n v="0.71"/>
    <n v="0.86"/>
    <n v="0.68"/>
    <n v="21"/>
    <n v="3620.18"/>
    <n v="30"/>
    <n v="49"/>
    <n v="1"/>
    <n v="3"/>
    <n v="100"/>
    <n v="244"/>
    <n v="7"/>
    <n v="0.75"/>
    <n v="0"/>
    <x v="1"/>
    <s v="DDP"/>
    <s v="Renewal/Reorder"/>
    <x v="7"/>
    <n v="0.92149999999999999"/>
    <n v="0.92149999999999999"/>
    <n v="4.607500000000004E-2"/>
    <n v="0.76"/>
    <s v="Extreme Risk"/>
    <n v="4.419346918733121E-3"/>
    <s v="Poor"/>
    <s v="Medium"/>
    <s v="Highly Inconsistent"/>
    <n v="244"/>
    <s v="Over-Delivery (&gt;100%)"/>
    <n v="181.00900000000001"/>
    <n v="955679.78057199984"/>
    <n v="93.35"/>
  </r>
  <r>
    <n v="181.05"/>
    <n v="6.31"/>
    <n v="24"/>
    <n v="0.91"/>
    <n v="0.02"/>
    <n v="0.01"/>
    <s v="Sea"/>
    <n v="0.16"/>
    <n v="0.89"/>
    <n v="0.93"/>
    <n v="0.78"/>
    <n v="10"/>
    <n v="2374.77"/>
    <n v="90"/>
    <n v="49"/>
    <n v="0"/>
    <n v="3"/>
    <n v="571"/>
    <n v="239"/>
    <n v="12"/>
    <n v="0.45"/>
    <n v="0"/>
    <x v="1"/>
    <s v="DDP"/>
    <s v="New Procurement"/>
    <x v="8"/>
    <n v="0.89180000000000004"/>
    <n v="0.97019999999999995"/>
    <n v="8.7317999999999979E-2"/>
    <n v="0.81"/>
    <s v="Extreme Risk"/>
    <n v="3.4852250759458706E-2"/>
    <s v="Average"/>
    <s v="Medium"/>
    <s v="Very Consistent"/>
    <n v="41.856392294220669"/>
    <s v="Critical (&lt;80%)"/>
    <n v="23.747700000000002"/>
    <n v="442874.99881500006"/>
    <n v="75.040000000000006"/>
  </r>
  <r>
    <n v="325.33"/>
    <n v="6.52"/>
    <n v="5"/>
    <n v="0.85"/>
    <n v="0"/>
    <n v="0.03"/>
    <s v="Sea"/>
    <n v="4.88"/>
    <n v="0.85"/>
    <n v="1.1200000000000001"/>
    <n v="0.27"/>
    <n v="32"/>
    <n v="7911.73"/>
    <n v="90"/>
    <n v="49"/>
    <n v="0"/>
    <n v="1"/>
    <n v="893"/>
    <n v="235"/>
    <n v="10"/>
    <n v="0.9"/>
    <n v="1"/>
    <x v="0"/>
    <s v="FOB"/>
    <s v="New Procurement"/>
    <x v="9"/>
    <n v="0.85"/>
    <n v="0.97"/>
    <n v="0.14550000000000002"/>
    <n v="0.30000000000000004"/>
    <s v="High Risk"/>
    <n v="2.0041188946608061E-2"/>
    <s v="Average"/>
    <s v="High"/>
    <s v="Highly Inconsistent"/>
    <n v="26.315789473684209"/>
    <s v="Critical (&lt;80%)"/>
    <n v="79.1173"/>
    <n v="2651251.6840349995"/>
    <n v="70.52000000000001"/>
  </r>
  <r>
    <n v="112.77"/>
    <n v="6.74"/>
    <n v="24"/>
    <n v="0.78"/>
    <n v="0"/>
    <n v="0.03"/>
    <s v="Sea"/>
    <n v="4.3499999999999996"/>
    <n v="0.63"/>
    <n v="0.88"/>
    <n v="0.06"/>
    <n v="6"/>
    <n v="1486.39"/>
    <n v="30"/>
    <n v="32"/>
    <n v="0"/>
    <n v="0"/>
    <n v="941"/>
    <n v="439"/>
    <n v="11"/>
    <n v="0.72"/>
    <n v="0"/>
    <x v="1"/>
    <s v="EXW"/>
    <s v="New Procurement"/>
    <x v="1"/>
    <n v="0.78"/>
    <n v="0.97"/>
    <n v="0.21339999999999998"/>
    <n v="0.09"/>
    <s v="Low Risk"/>
    <n v="5.97676687062162E-2"/>
    <s v="Good"/>
    <s v="Low"/>
    <s v="Highly Inconsistent"/>
    <n v="46.652497343251859"/>
    <s v="Critical (&lt;80%)"/>
    <n v="14.863900000000001"/>
    <n v="172673.481199"/>
    <n v="71.05"/>
  </r>
  <r>
    <n v="181.47"/>
    <n v="3.18"/>
    <n v="24"/>
    <n v="0.97"/>
    <n v="0.09"/>
    <n v="0.01"/>
    <s v="Air"/>
    <n v="1.91"/>
    <n v="0.65"/>
    <n v="1.01"/>
    <n v="0.41"/>
    <n v="2"/>
    <n v="2750.89"/>
    <n v="60"/>
    <n v="25"/>
    <n v="1"/>
    <n v="2"/>
    <n v="298"/>
    <n v="205"/>
    <n v="7"/>
    <n v="0.43"/>
    <n v="1"/>
    <x v="0"/>
    <s v="CIF"/>
    <s v="Renewal/Reorder"/>
    <x v="7"/>
    <n v="0.88270000000000004"/>
    <n v="0.90090000000000003"/>
    <n v="2.7027000000000027E-2"/>
    <n v="0.51"/>
    <s v="Extreme Risk"/>
    <n v="1.7523557612828568E-2"/>
    <s v="Poor"/>
    <s v="Medium"/>
    <s v="Moderately Consistent"/>
    <n v="68.791946308724832"/>
    <s v="Critical (&lt;80%)"/>
    <n v="137.5445"/>
    <n v="549268.88578400004"/>
    <n v="95.19"/>
  </r>
  <r>
    <n v="214.86"/>
    <n v="7.43"/>
    <n v="6"/>
    <n v="0.87"/>
    <n v="7.0000000000000007E-2"/>
    <n v="0.02"/>
    <s v="Sea"/>
    <n v="4.1900000000000004"/>
    <n v="0.75"/>
    <n v="1.1000000000000001"/>
    <n v="0.14000000000000001"/>
    <n v="39"/>
    <n v="3023.1"/>
    <n v="60"/>
    <n v="59"/>
    <n v="3"/>
    <n v="2"/>
    <n v="101"/>
    <n v="476"/>
    <n v="9"/>
    <n v="0.97"/>
    <n v="1"/>
    <x v="0"/>
    <s v="CIF"/>
    <s v="Extension"/>
    <x v="0"/>
    <n v="0.80909999999999993"/>
    <n v="0.91139999999999988"/>
    <n v="0.11848199999999999"/>
    <n v="0.23000000000000004"/>
    <s v="Medium Risk"/>
    <n v="3.4580657172112068E-2"/>
    <s v="Average"/>
    <s v="Medium"/>
    <s v="Highly Inconsistent"/>
    <n v="471.28712871287127"/>
    <s v="Over-Delivery (&gt;100%)"/>
    <n v="30.230999999999998"/>
    <n v="708050.39620800002"/>
    <n v="69.31"/>
  </r>
  <r>
    <n v="255.23"/>
    <n v="1.82"/>
    <n v="2"/>
    <n v="0.77"/>
    <n v="7.0000000000000007E-2"/>
    <n v="0.03"/>
    <s v="Road"/>
    <n v="3.68"/>
    <n v="0.9"/>
    <n v="0.9"/>
    <n v="0.28000000000000003"/>
    <n v="49"/>
    <n v="3811.81"/>
    <n v="15"/>
    <n v="55"/>
    <n v="2"/>
    <n v="1"/>
    <n v="881"/>
    <n v="450"/>
    <n v="9"/>
    <n v="0.3"/>
    <n v="0"/>
    <x v="1"/>
    <s v="FOB"/>
    <s v="Amendment"/>
    <x v="0"/>
    <n v="0.71609999999999996"/>
    <n v="0.9020999999999999"/>
    <n v="0.20748299999999997"/>
    <n v="0.38"/>
    <s v="High Risk"/>
    <n v="7.1308231790933674E-3"/>
    <s v="Poor"/>
    <s v="Medium"/>
    <s v="Highly Inconsistent"/>
    <n v="51.078320090805903"/>
    <s v="Critical (&lt;80%)"/>
    <n v="76.236199999999997"/>
    <n v="1070272.114058"/>
    <n v="81.61999999999999"/>
  </r>
  <r>
    <n v="403.33"/>
    <n v="2.79"/>
    <n v="8"/>
    <n v="0.78"/>
    <n v="0.06"/>
    <n v="0.01"/>
    <s v="Air"/>
    <n v="3.97"/>
    <n v="0.93"/>
    <n v="1.17"/>
    <n v="0.95"/>
    <n v="27"/>
    <n v="4274.4799999999996"/>
    <n v="45"/>
    <n v="7"/>
    <n v="1"/>
    <n v="0"/>
    <n v="756"/>
    <n v="799"/>
    <n v="4"/>
    <n v="0.26"/>
    <n v="0"/>
    <x v="1"/>
    <s v="EXW"/>
    <s v="Renewal/Reorder"/>
    <x v="6"/>
    <n v="0.73319999999999996"/>
    <n v="0.93059999999999998"/>
    <n v="0.20473199999999994"/>
    <n v="1.02"/>
    <s v="Extreme Risk"/>
    <n v="6.9174125405995091E-3"/>
    <s v="Poor"/>
    <s v="High"/>
    <s v="Highly Inconsistent"/>
    <n v="105.6878306878307"/>
    <s v="Over-Delivery (&gt;100%)"/>
    <n v="213.72399999999999"/>
    <n v="1844953.5880899997"/>
    <n v="94.029999999999987"/>
  </r>
  <r>
    <n v="139.85"/>
    <n v="8.9"/>
    <n v="15"/>
    <n v="0.94"/>
    <n v="0.08"/>
    <n v="0.04"/>
    <s v="Road"/>
    <n v="1.1000000000000001"/>
    <n v="0.61"/>
    <n v="1.1499999999999999"/>
    <n v="0.85"/>
    <n v="14"/>
    <n v="5634.35"/>
    <n v="60"/>
    <n v="19"/>
    <n v="0"/>
    <n v="1"/>
    <n v="396"/>
    <n v="166"/>
    <n v="9"/>
    <n v="0.89"/>
    <n v="0"/>
    <x v="1"/>
    <s v="FOB"/>
    <s v="New Procurement"/>
    <x v="0"/>
    <n v="0.86480000000000001"/>
    <n v="0.88319999999999999"/>
    <n v="5.2992000000000053E-2"/>
    <n v="0.97"/>
    <s v="Extreme Risk"/>
    <n v="6.3639613872005729E-2"/>
    <s v="Good"/>
    <s v="Low"/>
    <s v="Moderately Consistent"/>
    <n v="41.919191919191917"/>
    <s v="Critical (&lt;80%)"/>
    <n v="112.68700000000001"/>
    <n v="882635.2729000001"/>
    <n v="83.7"/>
  </r>
  <r>
    <n v="281.41000000000003"/>
    <n v="7.65"/>
    <n v="15"/>
    <n v="0.71"/>
    <n v="0.05"/>
    <n v="0.05"/>
    <s v="Air"/>
    <n v="3.24"/>
    <n v="0.73"/>
    <n v="0.9"/>
    <n v="0.59"/>
    <n v="23"/>
    <n v="9488.9"/>
    <n v="45"/>
    <n v="31"/>
    <n v="3"/>
    <n v="2"/>
    <n v="424"/>
    <n v="491"/>
    <n v="11"/>
    <n v="0.71"/>
    <n v="1"/>
    <x v="0"/>
    <s v="CIF"/>
    <s v="Extension"/>
    <x v="1"/>
    <n v="0.67449999999999999"/>
    <n v="0.90249999999999997"/>
    <n v="0.26172499999999999"/>
    <n v="0.69"/>
    <s v="Extreme Risk"/>
    <n v="2.7184535020077467E-2"/>
    <s v="Average"/>
    <s v="Medium"/>
    <s v="Highly Inconsistent"/>
    <n v="115.80188679245282"/>
    <s v="Over-Delivery (&gt;100%)"/>
    <n v="474.44499999999999"/>
    <n v="2937791.1642679996"/>
    <n v="94.26"/>
  </r>
  <r>
    <n v="316.58999999999997"/>
    <n v="1.1200000000000001"/>
    <n v="11"/>
    <n v="1"/>
    <n v="0.09"/>
    <n v="0.01"/>
    <s v="Sea"/>
    <n v="0.13"/>
    <n v="0.77"/>
    <n v="1.2"/>
    <n v="0.4"/>
    <n v="39"/>
    <n v="2548.0700000000002"/>
    <n v="90"/>
    <n v="26"/>
    <n v="3"/>
    <n v="1"/>
    <n v="837"/>
    <n v="363"/>
    <n v="7"/>
    <n v="0.35"/>
    <n v="0"/>
    <x v="1"/>
    <s v="FOB"/>
    <s v="Extension"/>
    <x v="7"/>
    <n v="0.91"/>
    <n v="0.90090000000000003"/>
    <n v="0"/>
    <n v="0.5"/>
    <s v="High Risk"/>
    <n v="3.5376986007138577E-3"/>
    <s v="Poor"/>
    <s v="High"/>
    <s v="Very Consistent"/>
    <n v="43.369175627240139"/>
    <s v="Critical (&lt;80%)"/>
    <n v="25.480700000000002"/>
    <n v="887389.13326399995"/>
    <n v="72.97"/>
  </r>
  <r>
    <n v="70.900000000000006"/>
    <n v="3.24"/>
    <n v="22"/>
    <n v="0.74"/>
    <n v="0.04"/>
    <n v="0.01"/>
    <s v="Air"/>
    <n v="4.24"/>
    <n v="0.96"/>
    <n v="1.07"/>
    <n v="0.26"/>
    <n v="21"/>
    <n v="7814.28"/>
    <n v="60"/>
    <n v="47"/>
    <n v="1"/>
    <n v="1"/>
    <n v="550"/>
    <n v="822"/>
    <n v="6"/>
    <n v="0.23"/>
    <n v="0"/>
    <x v="1"/>
    <s v="FOB"/>
    <s v="Renewal/Reorder"/>
    <x v="4"/>
    <n v="0.71039999999999992"/>
    <n v="0.95039999999999991"/>
    <n v="0.24710399999999999"/>
    <n v="0.31"/>
    <s v="High Risk"/>
    <n v="4.5698166431593794E-2"/>
    <s v="Average"/>
    <s v="Low"/>
    <s v="Highly Inconsistent"/>
    <n v="149.45454545454547"/>
    <s v="Over-Delivery (&gt;100%)"/>
    <n v="390.714"/>
    <n v="582130.80092000007"/>
    <n v="94.359999999999985"/>
  </r>
  <r>
    <n v="323.39999999999998"/>
    <n v="2.93"/>
    <n v="22"/>
    <n v="0.94"/>
    <n v="0.09"/>
    <n v="0.02"/>
    <s v="Air"/>
    <n v="4.76"/>
    <n v="0.8"/>
    <n v="0.91"/>
    <n v="0.56999999999999995"/>
    <n v="41"/>
    <n v="6796.26"/>
    <n v="60"/>
    <n v="29"/>
    <n v="0"/>
    <n v="2"/>
    <n v="181"/>
    <n v="694"/>
    <n v="11"/>
    <n v="0.18"/>
    <n v="1"/>
    <x v="0"/>
    <s v="CIF"/>
    <s v="New Procurement"/>
    <x v="1"/>
    <n v="0.85539999999999994"/>
    <n v="0.89180000000000004"/>
    <n v="5.3508000000000049E-2"/>
    <n v="0.67999999999999994"/>
    <s v="Extreme Risk"/>
    <n v="9.0599876314162043E-3"/>
    <s v="Poor"/>
    <s v="High"/>
    <s v="Highly Inconsistent"/>
    <n v="383.42541436464091"/>
    <s v="Over-Delivery (&gt;100%)"/>
    <n v="339.81300000000005"/>
    <n v="2440051.2379199998"/>
    <n v="92.14"/>
  </r>
  <r>
    <n v="126.74"/>
    <n v="3.44"/>
    <n v="24"/>
    <n v="0.82"/>
    <n v="7.0000000000000007E-2"/>
    <n v="0.04"/>
    <s v="Air"/>
    <n v="3.31"/>
    <n v="0.71"/>
    <n v="1.07"/>
    <n v="0.53"/>
    <n v="30"/>
    <n v="1248.9000000000001"/>
    <n v="60"/>
    <n v="30"/>
    <n v="2"/>
    <n v="2"/>
    <n v="694"/>
    <n v="844"/>
    <n v="9"/>
    <n v="0.31"/>
    <n v="1"/>
    <x v="0"/>
    <s v="CIF"/>
    <s v="Amendment"/>
    <x v="0"/>
    <n v="0.76259999999999994"/>
    <n v="0.89279999999999993"/>
    <n v="0.16070400000000001"/>
    <n v="0.64"/>
    <s v="Extreme Risk"/>
    <n v="2.7142180842670033E-2"/>
    <s v="Average"/>
    <s v="Low"/>
    <s v="Highly Inconsistent"/>
    <n v="121.61383285302594"/>
    <s v="Over-Delivery (&gt;100%)"/>
    <n v="62.445000000000007"/>
    <n v="175767.83564800004"/>
    <n v="93.789999999999992"/>
  </r>
  <r>
    <n v="79.27"/>
    <n v="3.23"/>
    <n v="1"/>
    <n v="0.85"/>
    <n v="0.03"/>
    <n v="0.01"/>
    <s v="Road"/>
    <n v="2.56"/>
    <n v="0.76"/>
    <n v="1.07"/>
    <n v="0.78"/>
    <n v="25"/>
    <n v="8122.73"/>
    <n v="15"/>
    <n v="49"/>
    <n v="2"/>
    <n v="2"/>
    <n v="381"/>
    <n v="542"/>
    <n v="4"/>
    <n v="0.13"/>
    <n v="0"/>
    <x v="1"/>
    <s v="CIF"/>
    <s v="Amendment"/>
    <x v="6"/>
    <n v="0.82450000000000001"/>
    <n v="0.96029999999999993"/>
    <n v="0.14404500000000001"/>
    <n v="0.82000000000000006"/>
    <s v="Extreme Risk"/>
    <n v="4.0746814683991425E-2"/>
    <s v="Average"/>
    <s v="Low"/>
    <s v="Inconsistent"/>
    <n v="142.25721784776903"/>
    <s v="Over-Delivery (&gt;100%)"/>
    <n v="162.4546"/>
    <n v="669810.87260800006"/>
    <n v="84.339999999999989"/>
  </r>
  <r>
    <n v="477"/>
    <n v="1.56"/>
    <n v="18"/>
    <n v="0.96"/>
    <n v="0.06"/>
    <n v="0"/>
    <s v="Air"/>
    <n v="3.63"/>
    <n v="0.77"/>
    <n v="1.04"/>
    <n v="0.93"/>
    <n v="24"/>
    <n v="997.06"/>
    <n v="90"/>
    <n v="47"/>
    <n v="0"/>
    <n v="1"/>
    <n v="507"/>
    <n v="517"/>
    <n v="1"/>
    <n v="0.15"/>
    <n v="0"/>
    <x v="1"/>
    <s v="FOB"/>
    <s v="New Procurement"/>
    <x v="2"/>
    <n v="0.90239999999999987"/>
    <n v="0.94"/>
    <n v="3.7600000000000029E-2"/>
    <n v="0.99"/>
    <s v="Extreme Risk"/>
    <n v="3.2704402515723271E-3"/>
    <s v="Poor"/>
    <s v="High"/>
    <s v="Highly Inconsistent"/>
    <n v="101.97238658777121"/>
    <s v="Over-Delivery (&gt;100%)"/>
    <n v="49.853000000000002"/>
    <n v="504217.96039999998"/>
    <n v="94.57"/>
  </r>
  <r>
    <n v="484.53"/>
    <n v="5.13"/>
    <n v="12"/>
    <n v="0.82"/>
    <n v="0.05"/>
    <n v="0.03"/>
    <s v="Sea"/>
    <n v="1.63"/>
    <n v="0.87"/>
    <n v="1.08"/>
    <n v="0.33"/>
    <n v="11"/>
    <n v="7415.37"/>
    <n v="30"/>
    <n v="55"/>
    <n v="0"/>
    <n v="1"/>
    <n v="245"/>
    <n v="414"/>
    <n v="6"/>
    <n v="0.78"/>
    <n v="1"/>
    <x v="0"/>
    <s v="FOB"/>
    <s v="New Procurement"/>
    <x v="4"/>
    <n v="0.77899999999999991"/>
    <n v="0.92149999999999999"/>
    <n v="0.16587000000000005"/>
    <n v="0.41000000000000003"/>
    <s v="High Risk"/>
    <n v="1.0587579716426227E-2"/>
    <s v="Poor"/>
    <s v="High"/>
    <s v="Moderately Consistent"/>
    <n v="168.9795918367347"/>
    <s v="Over-Delivery (&gt;100%)"/>
    <n v="74.153700000000001"/>
    <n v="3880496.7135659996"/>
    <n v="72.27"/>
  </r>
  <r>
    <n v="413.78"/>
    <n v="7.59"/>
    <n v="12"/>
    <n v="0.86"/>
    <n v="0.01"/>
    <n v="0.05"/>
    <s v="Air"/>
    <n v="3.13"/>
    <n v="0.62"/>
    <n v="0.91"/>
    <n v="0.21"/>
    <n v="35"/>
    <n v="7186.29"/>
    <n v="15"/>
    <n v="45"/>
    <n v="3"/>
    <n v="1"/>
    <n v="51"/>
    <n v="709"/>
    <n v="1"/>
    <n v="0.06"/>
    <n v="0"/>
    <x v="1"/>
    <s v="FOB"/>
    <s v="Extension"/>
    <x v="2"/>
    <n v="0.85139999999999993"/>
    <n v="0.9405"/>
    <n v="0.13166999999999998"/>
    <n v="0.27"/>
    <s v="Medium Risk"/>
    <n v="1.8343080864227368E-2"/>
    <s v="Poor"/>
    <s v="High"/>
    <s v="Highly Inconsistent"/>
    <n v="1390.1960784313726"/>
    <s v="Over-Delivery (&gt;100%)"/>
    <n v="359.31450000000001"/>
    <n v="3152340.8778999997"/>
    <n v="95.57"/>
  </r>
  <r>
    <n v="187.08"/>
    <n v="6.46"/>
    <n v="25"/>
    <n v="0.71"/>
    <n v="0.06"/>
    <n v="0.02"/>
    <s v="Air"/>
    <n v="3.59"/>
    <n v="0.76"/>
    <n v="1.19"/>
    <n v="0.4"/>
    <n v="4"/>
    <n v="6925.08"/>
    <n v="15"/>
    <n v="46"/>
    <n v="1"/>
    <n v="0"/>
    <n v="158"/>
    <n v="986"/>
    <n v="10"/>
    <n v="0.44"/>
    <n v="1"/>
    <x v="0"/>
    <s v="EXW"/>
    <s v="Renewal/Reorder"/>
    <x v="9"/>
    <n v="0.66739999999999988"/>
    <n v="0.92119999999999991"/>
    <n v="0.267148"/>
    <n v="0.48000000000000004"/>
    <s v="High Risk"/>
    <n v="3.4530682061150307E-2"/>
    <s v="Average"/>
    <s v="Medium"/>
    <s v="Highly Inconsistent"/>
    <n v="624.05063291139243"/>
    <s v="Over-Delivery (&gt;100%)"/>
    <n v="346.25400000000002"/>
    <n v="1399547.1700559999"/>
    <n v="94.21"/>
  </r>
  <r>
    <n v="93.95"/>
    <n v="7.06"/>
    <n v="11"/>
    <n v="0.7"/>
    <n v="0.03"/>
    <n v="0.02"/>
    <s v="Sea"/>
    <n v="0.71"/>
    <n v="0.86"/>
    <n v="1.1399999999999999"/>
    <n v="0.44"/>
    <n v="37"/>
    <n v="2839.25"/>
    <n v="60"/>
    <n v="36"/>
    <n v="1"/>
    <n v="3"/>
    <n v="809"/>
    <n v="806"/>
    <n v="9"/>
    <n v="0.4"/>
    <n v="0"/>
    <x v="1"/>
    <s v="DDP"/>
    <s v="Renewal/Reorder"/>
    <x v="0"/>
    <n v="0.67899999999999994"/>
    <n v="0.9506"/>
    <n v="0.28518000000000004"/>
    <n v="0.49"/>
    <s v="High Risk"/>
    <n v="7.5146354443853106E-2"/>
    <s v="Good"/>
    <s v="Low"/>
    <s v="Very Consistent"/>
    <n v="99.629171817058094"/>
    <s v="World-Class (97%–100%)"/>
    <n v="28.392500000000002"/>
    <n v="280114.64096500009"/>
    <n v="73.989999999999995"/>
  </r>
  <r>
    <n v="357.9"/>
    <n v="1.73"/>
    <n v="28"/>
    <n v="0.77"/>
    <n v="0.01"/>
    <n v="0.05"/>
    <s v="Sea"/>
    <n v="0.7"/>
    <n v="0.71"/>
    <n v="1.1000000000000001"/>
    <n v="0.04"/>
    <n v="36"/>
    <n v="5776.33"/>
    <n v="15"/>
    <n v="40"/>
    <n v="1"/>
    <n v="0"/>
    <n v="933"/>
    <n v="298"/>
    <n v="5"/>
    <n v="0.96"/>
    <n v="1"/>
    <x v="0"/>
    <s v="EXW"/>
    <s v="Renewal/Reorder"/>
    <x v="10"/>
    <n v="0.76229999999999998"/>
    <n v="0.9405"/>
    <n v="0.21631499999999998"/>
    <n v="0.1"/>
    <s v="Low Risk"/>
    <n v="4.8337524448169881E-3"/>
    <s v="Poor"/>
    <s v="High"/>
    <s v="Very Consistent"/>
    <n v="31.939978563772776"/>
    <s v="Critical (&lt;80%)"/>
    <n v="57.763300000000001"/>
    <n v="2191452.1913199998"/>
    <n v="74"/>
  </r>
  <r>
    <n v="248.07"/>
    <n v="9.56"/>
    <n v="8"/>
    <n v="0.9"/>
    <n v="0.09"/>
    <n v="0.03"/>
    <s v="Road"/>
    <n v="3.58"/>
    <n v="0.84"/>
    <n v="0.81"/>
    <n v="0.86"/>
    <n v="13"/>
    <n v="7639.62"/>
    <n v="30"/>
    <n v="52"/>
    <n v="2"/>
    <n v="3"/>
    <n v="734"/>
    <n v="688"/>
    <n v="2"/>
    <n v="0.47"/>
    <n v="0"/>
    <x v="1"/>
    <s v="DDP"/>
    <s v="Amendment"/>
    <x v="5"/>
    <n v="0.81900000000000006"/>
    <n v="0.88270000000000004"/>
    <n v="8.8269999999999987E-2"/>
    <n v="0.98"/>
    <s v="Extreme Risk"/>
    <n v="3.853750957391059E-2"/>
    <s v="Average"/>
    <s v="Medium"/>
    <s v="Highly Inconsistent"/>
    <n v="93.732970027247958"/>
    <s v="Average (85–94.99%)"/>
    <n v="152.79240000000001"/>
    <n v="2122750.3516199999"/>
    <n v="81.11999999999999"/>
  </r>
  <r>
    <n v="104.92"/>
    <n v="8.5500000000000007"/>
    <n v="28"/>
    <n v="0.74"/>
    <n v="0.06"/>
    <n v="0.04"/>
    <s v="Sea"/>
    <n v="2.16"/>
    <n v="0.74"/>
    <n v="1.04"/>
    <n v="1"/>
    <n v="9"/>
    <n v="6412.16"/>
    <n v="15"/>
    <n v="16"/>
    <n v="2"/>
    <n v="2"/>
    <n v="696"/>
    <n v="711"/>
    <n v="12"/>
    <n v="0.16"/>
    <n v="1"/>
    <x v="0"/>
    <s v="CIF"/>
    <s v="Amendment"/>
    <x v="8"/>
    <n v="0.6956"/>
    <n v="0.90239999999999987"/>
    <n v="0.234624"/>
    <n v="1.1000000000000001"/>
    <s v="Extreme Risk"/>
    <n v="8.1490659550133446E-2"/>
    <s v="Good"/>
    <s v="Low"/>
    <s v="Inconsistent"/>
    <n v="102.15517241379311"/>
    <s v="Over-Delivery (&gt;100%)"/>
    <n v="64.121600000000001"/>
    <n v="740108.86406399985"/>
    <n v="71.240000000000009"/>
  </r>
  <r>
    <n v="272.83"/>
    <n v="8.25"/>
    <n v="7"/>
    <n v="0.73"/>
    <n v="0.09"/>
    <n v="0.03"/>
    <s v="Sea"/>
    <n v="4.45"/>
    <n v="0.9"/>
    <n v="1.08"/>
    <n v="0.92"/>
    <n v="28"/>
    <n v="8062.63"/>
    <n v="15"/>
    <n v="47"/>
    <n v="2"/>
    <n v="3"/>
    <n v="620"/>
    <n v="99"/>
    <n v="8"/>
    <n v="0.09"/>
    <n v="0"/>
    <x v="1"/>
    <s v="DDP"/>
    <s v="Amendment"/>
    <x v="11"/>
    <n v="0.6643"/>
    <n v="0.88270000000000004"/>
    <n v="0.23832900000000001"/>
    <n v="1.04"/>
    <s v="Extreme Risk"/>
    <n v="3.0238610123520141E-2"/>
    <s v="Average"/>
    <s v="Medium"/>
    <s v="Highly Inconsistent"/>
    <n v="15.96774193548387"/>
    <s v="Critical (&lt;80%)"/>
    <n v="80.626300000000001"/>
    <n v="2463799.5322180004"/>
    <n v="68.25"/>
  </r>
  <r>
    <n v="65.47"/>
    <n v="8.41"/>
    <n v="23"/>
    <n v="0.82"/>
    <n v="7.0000000000000007E-2"/>
    <n v="0.05"/>
    <s v="Sea"/>
    <n v="1.56"/>
    <n v="0.62"/>
    <n v="1.1399999999999999"/>
    <n v="0.86"/>
    <n v="46"/>
    <n v="6910.04"/>
    <n v="60"/>
    <n v="7"/>
    <n v="1"/>
    <n v="0"/>
    <n v="487"/>
    <n v="391"/>
    <n v="10"/>
    <n v="0.73"/>
    <n v="1"/>
    <x v="0"/>
    <s v="EXW"/>
    <s v="Renewal/Reorder"/>
    <x v="9"/>
    <n v="0.76259999999999994"/>
    <n v="0.88349999999999995"/>
    <n v="0.15903"/>
    <n v="0.98"/>
    <s v="Extreme Risk"/>
    <n v="0.12845578127386589"/>
    <s v="Excellent"/>
    <s v="Low"/>
    <s v="Moderately Consistent"/>
    <n v="80.28747433264887"/>
    <s v="Needs Improvement (80–84.99%)"/>
    <n v="69.100400000000008"/>
    <n v="506759.50012000004"/>
    <n v="71.34"/>
  </r>
  <r>
    <n v="459.19"/>
    <n v="9.39"/>
    <n v="21"/>
    <n v="0.89"/>
    <n v="0.04"/>
    <n v="0.03"/>
    <s v="Air"/>
    <n v="0.21"/>
    <n v="0.97"/>
    <n v="1.18"/>
    <n v="0.99"/>
    <n v="16"/>
    <n v="2817.05"/>
    <n v="90"/>
    <n v="18"/>
    <n v="0"/>
    <n v="2"/>
    <n v="129"/>
    <n v="976"/>
    <n v="11"/>
    <n v="0.15"/>
    <n v="1"/>
    <x v="0"/>
    <s v="CIF"/>
    <s v="New Procurement"/>
    <x v="1"/>
    <n v="0.85439999999999994"/>
    <n v="0.93119999999999992"/>
    <n v="0.10243199999999998"/>
    <n v="1.06"/>
    <s v="Extreme Risk"/>
    <n v="2.0449051590844751E-2"/>
    <s v="Average"/>
    <s v="High"/>
    <s v="Very Consistent"/>
    <n v="756.58914728682169"/>
    <s v="Over-Delivery (&gt;100%)"/>
    <n v="140.85250000000002"/>
    <n v="1384253.2538630001"/>
    <n v="97.99"/>
  </r>
  <r>
    <n v="166.45"/>
    <n v="5.9"/>
    <n v="2"/>
    <n v="0.91"/>
    <n v="0.05"/>
    <n v="0.04"/>
    <s v="Road"/>
    <n v="3.25"/>
    <n v="0.67"/>
    <n v="1.17"/>
    <n v="0.91"/>
    <n v="6"/>
    <n v="1615.26"/>
    <n v="30"/>
    <n v="52"/>
    <n v="0"/>
    <n v="3"/>
    <n v="824"/>
    <n v="310"/>
    <n v="6"/>
    <n v="0.94"/>
    <n v="0"/>
    <x v="1"/>
    <s v="DDP"/>
    <s v="New Procurement"/>
    <x v="4"/>
    <n v="0.86449999999999994"/>
    <n v="0.91199999999999992"/>
    <n v="8.2079999999999959E-2"/>
    <n v="1"/>
    <s v="Extreme Risk"/>
    <n v="3.5446079903875043E-2"/>
    <s v="Average"/>
    <s v="Medium"/>
    <s v="Highly Inconsistent"/>
    <n v="37.621359223300971"/>
    <s v="Critical (&lt;80%)"/>
    <n v="32.305199999999999"/>
    <n v="293100.55387999996"/>
    <n v="82.449999999999989"/>
  </r>
  <r>
    <n v="348.14"/>
    <n v="2.8"/>
    <n v="11"/>
    <n v="0.75"/>
    <n v="7.0000000000000007E-2"/>
    <n v="0.03"/>
    <s v="Sea"/>
    <n v="3.42"/>
    <n v="0.66"/>
    <n v="0.96"/>
    <n v="0.69"/>
    <n v="27"/>
    <n v="6356.59"/>
    <n v="60"/>
    <n v="57"/>
    <n v="1"/>
    <n v="3"/>
    <n v="538"/>
    <n v="451"/>
    <n v="3"/>
    <n v="0.56000000000000005"/>
    <n v="1"/>
    <x v="0"/>
    <s v="DDP"/>
    <s v="Renewal/Reorder"/>
    <x v="3"/>
    <n v="0.69750000000000001"/>
    <n v="0.9020999999999999"/>
    <n v="0.22552499999999998"/>
    <n v="0.78999999999999992"/>
    <s v="Extreme Risk"/>
    <n v="8.0427414258631581E-3"/>
    <s v="Poor"/>
    <s v="High"/>
    <s v="Highly Inconsistent"/>
    <n v="83.828996282527882"/>
    <s v="Needs Improvement (80–84.99%)"/>
    <n v="63.565900000000006"/>
    <n v="2434368.9455359993"/>
    <n v="69.88"/>
  </r>
  <r>
    <n v="190.27"/>
    <n v="6.55"/>
    <n v="22"/>
    <n v="0.72"/>
    <n v="0.1"/>
    <n v="0.04"/>
    <s v="Sea"/>
    <n v="2.77"/>
    <n v="0.94"/>
    <n v="1.1599999999999999"/>
    <n v="0.17"/>
    <n v="10"/>
    <n v="7621.61"/>
    <n v="15"/>
    <n v="35"/>
    <n v="1"/>
    <n v="3"/>
    <n v="550"/>
    <n v="511"/>
    <n v="11"/>
    <n v="0.4"/>
    <n v="0"/>
    <x v="1"/>
    <s v="DDP"/>
    <s v="Renewal/Reorder"/>
    <x v="1"/>
    <n v="0.64800000000000002"/>
    <n v="0.86399999999999999"/>
    <n v="0.24192000000000005"/>
    <n v="0.31000000000000005"/>
    <s v="High Risk"/>
    <n v="3.4424764807904552E-2"/>
    <s v="Average"/>
    <s v="Medium"/>
    <s v="Inconsistent"/>
    <n v="92.909090909090907"/>
    <s v="Average (85–94.99%)"/>
    <n v="76.216099999999997"/>
    <n v="1653273.4146160001"/>
    <n v="69.430000000000007"/>
  </r>
  <r>
    <n v="284.02999999999997"/>
    <n v="7.69"/>
    <n v="10"/>
    <n v="0.98"/>
    <n v="0.03"/>
    <n v="0.01"/>
    <s v="Sea"/>
    <n v="3.42"/>
    <n v="0.95"/>
    <n v="0.8"/>
    <n v="0.16"/>
    <n v="23"/>
    <n v="1509"/>
    <n v="30"/>
    <n v="17"/>
    <n v="0"/>
    <n v="1"/>
    <n v="57"/>
    <n v="594"/>
    <n v="2"/>
    <n v="0.68"/>
    <n v="1"/>
    <x v="0"/>
    <s v="FOB"/>
    <s v="New Procurement"/>
    <x v="5"/>
    <n v="0.9506"/>
    <n v="0.96029999999999993"/>
    <n v="1.9206000000000018E-2"/>
    <n v="0.2"/>
    <s v="Medium Risk"/>
    <n v="2.707460479526811E-2"/>
    <s v="Average"/>
    <s v="Medium"/>
    <s v="Highly Inconsistent"/>
    <n v="1042.1052631578948"/>
    <s v="Over-Delivery (&gt;100%)"/>
    <n v="15.09"/>
    <n v="445779.838452"/>
    <n v="71.48"/>
  </r>
  <r>
    <n v="296.02"/>
    <n v="7.64"/>
    <n v="3"/>
    <n v="0.78"/>
    <n v="0.09"/>
    <n v="0.02"/>
    <s v="Air"/>
    <n v="2.62"/>
    <n v="0.64"/>
    <n v="0.94"/>
    <n v="0.05"/>
    <n v="21"/>
    <n v="1830.72"/>
    <n v="45"/>
    <n v="47"/>
    <n v="0"/>
    <n v="2"/>
    <n v="395"/>
    <n v="603"/>
    <n v="10"/>
    <n v="0.2"/>
    <n v="1"/>
    <x v="0"/>
    <s v="CIF"/>
    <s v="New Procurement"/>
    <x v="9"/>
    <n v="0.7098000000000001"/>
    <n v="0.89180000000000004"/>
    <n v="0.19619599999999998"/>
    <n v="0.16"/>
    <s v="Medium Risk"/>
    <n v="2.5809066954935476E-2"/>
    <s v="Average"/>
    <s v="Medium"/>
    <s v="Inconsistent"/>
    <n v="152.65822784810126"/>
    <s v="Over-Delivery (&gt;100%)"/>
    <n v="91.536000000000001"/>
    <n v="601649.05263199995"/>
    <n v="94.28"/>
  </r>
  <r>
    <n v="133.18"/>
    <n v="5.69"/>
    <n v="20"/>
    <n v="0.96"/>
    <n v="0.09"/>
    <n v="0.04"/>
    <s v="Air"/>
    <n v="3.46"/>
    <n v="0.96"/>
    <n v="0.85"/>
    <n v="0.41"/>
    <n v="26"/>
    <n v="219.49"/>
    <n v="15"/>
    <n v="23"/>
    <n v="2"/>
    <n v="1"/>
    <n v="810"/>
    <n v="394"/>
    <n v="11"/>
    <n v="0.38"/>
    <n v="0"/>
    <x v="1"/>
    <s v="FOB"/>
    <s v="Amendment"/>
    <x v="1"/>
    <n v="0.87360000000000004"/>
    <n v="0.87360000000000004"/>
    <n v="3.4944000000000031E-2"/>
    <n v="0.54"/>
    <s v="Extreme Risk"/>
    <n v="4.2724132752665567E-2"/>
    <s v="Average"/>
    <s v="Low"/>
    <s v="Highly Inconsistent"/>
    <n v="48.641975308641975"/>
    <s v="Critical (&lt;80%)"/>
    <n v="10.974500000000001"/>
    <n v="33051.986922000004"/>
    <n v="93.04"/>
  </r>
  <r>
    <n v="486.31"/>
    <n v="1.62"/>
    <n v="29"/>
    <n v="0.96"/>
    <n v="7.0000000000000007E-2"/>
    <n v="0.01"/>
    <s v="Road"/>
    <n v="0.22"/>
    <n v="0.71"/>
    <n v="1.1499999999999999"/>
    <n v="0.81"/>
    <n v="45"/>
    <n v="5364.32"/>
    <n v="90"/>
    <n v="26"/>
    <n v="3"/>
    <n v="2"/>
    <n v="137"/>
    <n v="532"/>
    <n v="4"/>
    <n v="0.03"/>
    <n v="1"/>
    <x v="0"/>
    <s v="CIF"/>
    <s v="Extension"/>
    <x v="6"/>
    <n v="0.89279999999999993"/>
    <n v="0.92069999999999996"/>
    <n v="3.6828000000000034E-2"/>
    <n v="0.89"/>
    <s v="Extreme Risk"/>
    <n v="3.3312084884127412E-3"/>
    <s v="Poor"/>
    <s v="High"/>
    <s v="Very Consistent"/>
    <n v="388.32116788321167"/>
    <s v="Over-Delivery (&gt;100%)"/>
    <n v="107.2864"/>
    <n v="2817529.6820999999"/>
    <n v="85.47999999999999"/>
  </r>
  <r>
    <n v="398.81"/>
    <n v="4.34"/>
    <n v="10"/>
    <n v="0.93"/>
    <n v="0.09"/>
    <n v="0.03"/>
    <s v="Road"/>
    <n v="1.84"/>
    <n v="0.85"/>
    <n v="1.17"/>
    <n v="0.49"/>
    <n v="3"/>
    <n v="5468.68"/>
    <n v="15"/>
    <n v="44"/>
    <n v="3"/>
    <n v="3"/>
    <n v="511"/>
    <n v="511"/>
    <n v="1"/>
    <n v="0.88"/>
    <n v="0"/>
    <x v="1"/>
    <s v="DDP"/>
    <s v="Extension"/>
    <x v="2"/>
    <n v="0.84630000000000005"/>
    <n v="0.88270000000000004"/>
    <n v="6.1788999999999948E-2"/>
    <n v="0.61"/>
    <s v="Extreme Risk"/>
    <n v="1.0882375065820817E-2"/>
    <s v="Poor"/>
    <s v="High"/>
    <s v="Moderately Consistent"/>
    <n v="100"/>
    <s v="World-Class (97%–100%)"/>
    <n v="109.37360000000001"/>
    <n v="2442804.0331040001"/>
    <n v="82.859999999999985"/>
  </r>
  <r>
    <n v="472.77"/>
    <n v="9.2899999999999991"/>
    <n v="28"/>
    <n v="0.75"/>
    <n v="0.04"/>
    <n v="0.01"/>
    <s v="Air"/>
    <n v="1.05"/>
    <n v="0.63"/>
    <n v="0.9"/>
    <n v="0.37"/>
    <n v="43"/>
    <n v="5050.75"/>
    <n v="90"/>
    <n v="12"/>
    <n v="1"/>
    <n v="3"/>
    <n v="456"/>
    <n v="991"/>
    <n v="1"/>
    <n v="0.43"/>
    <n v="0"/>
    <x v="1"/>
    <s v="DDP"/>
    <s v="Renewal/Reorder"/>
    <x v="2"/>
    <n v="0.72"/>
    <n v="0.95039999999999991"/>
    <n v="0.23759999999999998"/>
    <n v="0.42"/>
    <s v="High Risk"/>
    <n v="1.9650147005943693E-2"/>
    <s v="Poor"/>
    <s v="High"/>
    <s v="Moderately Consistent"/>
    <n v="217.32456140350877"/>
    <s v="Over-Delivery (&gt;100%)"/>
    <n v="252.53750000000002"/>
    <n v="2507497.6970450003"/>
    <n v="97.55"/>
  </r>
  <r>
    <n v="452.67"/>
    <n v="6.26"/>
    <n v="27"/>
    <n v="0.95"/>
    <n v="0.1"/>
    <n v="0.04"/>
    <s v="Sea"/>
    <n v="0.5"/>
    <n v="0.75"/>
    <n v="0.95"/>
    <n v="0.11"/>
    <n v="35"/>
    <n v="3228.5"/>
    <n v="45"/>
    <n v="26"/>
    <n v="3"/>
    <n v="0"/>
    <n v="589"/>
    <n v="258"/>
    <n v="5"/>
    <n v="0.76"/>
    <n v="0"/>
    <x v="1"/>
    <s v="EXW"/>
    <s v="Extension"/>
    <x v="10"/>
    <n v="0.85499999999999998"/>
    <n v="0.86399999999999999"/>
    <n v="4.3200000000000037E-2"/>
    <n v="0.25"/>
    <s v="Medium Risk"/>
    <n v="1.382905869618044E-2"/>
    <s v="Poor"/>
    <s v="High"/>
    <s v="Very Consistent"/>
    <n v="43.803056027164686"/>
    <s v="Critical (&lt;80%)"/>
    <n v="32.285000000000004"/>
    <n v="1666084.22"/>
    <n v="71.7"/>
  </r>
  <r>
    <n v="319.05"/>
    <n v="5.84"/>
    <n v="18"/>
    <n v="0.93"/>
    <n v="7.0000000000000007E-2"/>
    <n v="0.01"/>
    <s v="Sea"/>
    <n v="1.17"/>
    <n v="0.78"/>
    <n v="1.19"/>
    <n v="0.05"/>
    <n v="7"/>
    <n v="4335.33"/>
    <n v="60"/>
    <n v="16"/>
    <n v="3"/>
    <n v="3"/>
    <n v="48"/>
    <n v="681"/>
    <n v="10"/>
    <n v="0.92"/>
    <n v="0"/>
    <x v="1"/>
    <s v="DDP"/>
    <s v="Extension"/>
    <x v="9"/>
    <n v="0.8649"/>
    <n v="0.92069999999999996"/>
    <n v="6.4448999999999951E-2"/>
    <n v="0.13"/>
    <s v="Low Risk"/>
    <n v="1.8304341012380505E-2"/>
    <s v="Poor"/>
    <s v="High"/>
    <s v="Moderately Consistent"/>
    <n v="1418.75"/>
    <s v="Over-Delivery (&gt;100%)"/>
    <n v="43.353299999999997"/>
    <n v="1493892.81849"/>
    <n v="72.53"/>
  </r>
  <r>
    <n v="464.84"/>
    <n v="3.42"/>
    <n v="14"/>
    <n v="0.88"/>
    <n v="0"/>
    <n v="0.04"/>
    <s v="Road"/>
    <n v="0.96"/>
    <n v="0.84"/>
    <n v="1.03"/>
    <n v="0.4"/>
    <n v="27"/>
    <n v="7685.74"/>
    <n v="60"/>
    <n v="16"/>
    <n v="3"/>
    <n v="1"/>
    <n v="482"/>
    <n v="628"/>
    <n v="9"/>
    <n v="0.65"/>
    <n v="1"/>
    <x v="0"/>
    <s v="FOB"/>
    <s v="Extension"/>
    <x v="0"/>
    <n v="0.88"/>
    <n v="0.96"/>
    <n v="0.1152"/>
    <n v="0.44"/>
    <s v="High Risk"/>
    <n v="7.3573702779450995E-3"/>
    <s v="Poor"/>
    <s v="High"/>
    <s v="Very Consistent"/>
    <n v="130.29045643153526"/>
    <s v="Over-Delivery (&gt;100%)"/>
    <n v="153.7148"/>
    <n v="3715707.5965919998"/>
    <n v="86.240000000000009"/>
  </r>
  <r>
    <n v="89.82"/>
    <n v="4.32"/>
    <n v="18"/>
    <n v="0.8"/>
    <n v="0.09"/>
    <n v="0.03"/>
    <s v="Sea"/>
    <n v="4.87"/>
    <n v="0.81"/>
    <n v="1"/>
    <n v="0.1"/>
    <n v="42"/>
    <n v="1899.79"/>
    <n v="60"/>
    <n v="37"/>
    <n v="2"/>
    <n v="1"/>
    <n v="142"/>
    <n v="979"/>
    <n v="12"/>
    <n v="0.38"/>
    <n v="0"/>
    <x v="1"/>
    <s v="FOB"/>
    <s v="Amendment"/>
    <x v="8"/>
    <n v="0.72800000000000009"/>
    <n v="0.88270000000000004"/>
    <n v="0.17653999999999997"/>
    <n v="0.22"/>
    <s v="Medium Risk"/>
    <n v="4.8096192384769546E-2"/>
    <s v="Average"/>
    <s v="Low"/>
    <s v="Highly Inconsistent"/>
    <n v="689.43661971830988"/>
    <s v="Over-Delivery (&gt;100%)"/>
    <n v="18.997900000000001"/>
    <n v="191143.58070399999"/>
    <n v="67.83"/>
  </r>
  <r>
    <n v="138.19"/>
    <n v="9.06"/>
    <n v="28"/>
    <n v="0.78"/>
    <n v="0.05"/>
    <n v="0.01"/>
    <s v="Air"/>
    <n v="1.43"/>
    <n v="0.78"/>
    <n v="1"/>
    <n v="0.1"/>
    <n v="33"/>
    <n v="2095.3200000000002"/>
    <n v="30"/>
    <n v="32"/>
    <n v="2"/>
    <n v="3"/>
    <n v="128"/>
    <n v="954"/>
    <n v="5"/>
    <n v="0.62"/>
    <n v="1"/>
    <x v="0"/>
    <s v="DDP"/>
    <s v="Amendment"/>
    <x v="10"/>
    <n v="0.74099999999999999"/>
    <n v="0.9405"/>
    <n v="0.20690999999999996"/>
    <n v="0.16"/>
    <s v="Medium Risk"/>
    <n v="6.5561907518633764E-2"/>
    <s v="Good"/>
    <s v="Low"/>
    <s v="Moderately Consistent"/>
    <n v="745.3125"/>
    <s v="Over-Delivery (&gt;100%)"/>
    <n v="104.76600000000002"/>
    <n v="307034.12528199999"/>
    <n v="96.87"/>
  </r>
  <r>
    <n v="70.349999999999994"/>
    <n v="7"/>
    <n v="24"/>
    <n v="0.74"/>
    <n v="0.05"/>
    <n v="0.03"/>
    <s v="Road"/>
    <n v="1.1499999999999999"/>
    <n v="0.98"/>
    <n v="1.08"/>
    <n v="0.4"/>
    <n v="4"/>
    <n v="6703.08"/>
    <n v="90"/>
    <n v="23"/>
    <n v="0"/>
    <n v="1"/>
    <n v="333"/>
    <n v="100"/>
    <n v="6"/>
    <n v="0.36"/>
    <n v="1"/>
    <x v="0"/>
    <s v="FOB"/>
    <s v="New Procurement"/>
    <x v="4"/>
    <n v="0.70299999999999996"/>
    <n v="0.92149999999999999"/>
    <n v="0.23959"/>
    <n v="0.48000000000000004"/>
    <s v="High Risk"/>
    <n v="9.950248756218906E-2"/>
    <s v="Good"/>
    <s v="Low"/>
    <s v="Moderately Consistent"/>
    <n v="30.03003003003003"/>
    <s v="Critical (&lt;80%)"/>
    <n v="134.0616"/>
    <n v="509422.29188999993"/>
    <n v="84.749999999999986"/>
  </r>
  <r>
    <n v="196.4"/>
    <n v="8.09"/>
    <n v="8"/>
    <n v="0.85"/>
    <n v="0.06"/>
    <n v="0.01"/>
    <s v="Air"/>
    <n v="4.17"/>
    <n v="0.67"/>
    <n v="1.18"/>
    <n v="0.5"/>
    <n v="26"/>
    <n v="8682.32"/>
    <n v="15"/>
    <n v="59"/>
    <n v="1"/>
    <n v="3"/>
    <n v="61"/>
    <n v="762"/>
    <n v="10"/>
    <n v="0.56999999999999995"/>
    <n v="1"/>
    <x v="0"/>
    <s v="DDP"/>
    <s v="Renewal/Reorder"/>
    <x v="9"/>
    <n v="0.79899999999999993"/>
    <n v="0.93059999999999998"/>
    <n v="0.13959000000000002"/>
    <n v="0.56999999999999995"/>
    <s v="Extreme Risk"/>
    <n v="4.1191446028513233E-2"/>
    <s v="Average"/>
    <s v="Medium"/>
    <s v="Highly Inconsistent"/>
    <n v="1249.1803278688524"/>
    <s v="Over-Delivery (&gt;100%)"/>
    <n v="434.11599999999999"/>
    <n v="1825022.67912"/>
    <n v="93.829999999999984"/>
  </r>
  <r>
    <n v="224.9"/>
    <n v="5.09"/>
    <n v="10"/>
    <n v="0.88"/>
    <n v="0.01"/>
    <n v="0.02"/>
    <s v="Air"/>
    <n v="2.1"/>
    <n v="0.66"/>
    <n v="0.95"/>
    <n v="0.19"/>
    <n v="8"/>
    <n v="3469.9"/>
    <n v="30"/>
    <n v="20"/>
    <n v="3"/>
    <n v="0"/>
    <n v="957"/>
    <n v="725"/>
    <n v="9"/>
    <n v="0.43"/>
    <n v="1"/>
    <x v="0"/>
    <s v="EXW"/>
    <s v="Extension"/>
    <x v="0"/>
    <n v="0.87119999999999997"/>
    <n v="0.97019999999999995"/>
    <n v="0.11642399999999999"/>
    <n v="0.22"/>
    <s v="Medium Risk"/>
    <n v="2.2632281013783902E-2"/>
    <s v="Average"/>
    <s v="Medium"/>
    <s v="Inconsistent"/>
    <n v="75.757575757575751"/>
    <s v="Critical (&lt;80%)"/>
    <n v="173.495"/>
    <n v="803974.86609999998"/>
    <n v="97.2"/>
  </r>
  <r>
    <n v="172.11"/>
    <n v="6.67"/>
    <n v="22"/>
    <n v="0.81"/>
    <n v="0.05"/>
    <n v="0.02"/>
    <s v="Sea"/>
    <n v="2.11"/>
    <n v="0.89"/>
    <n v="0.87"/>
    <n v="0.68"/>
    <n v="20"/>
    <n v="9334.17"/>
    <n v="30"/>
    <n v="11"/>
    <n v="0"/>
    <n v="0"/>
    <n v="934"/>
    <n v="935"/>
    <n v="3"/>
    <n v="0.15"/>
    <n v="0"/>
    <x v="1"/>
    <s v="EXW"/>
    <s v="New Procurement"/>
    <x v="3"/>
    <n v="0.76949999999999996"/>
    <n v="0.93099999999999994"/>
    <n v="0.17688999999999994"/>
    <n v="0.75"/>
    <s v="Extreme Risk"/>
    <n v="3.8754285050258554E-2"/>
    <s v="Average"/>
    <s v="Medium"/>
    <s v="Inconsistent"/>
    <n v="100.10706638115632"/>
    <s v="Over-Delivery (&gt;100%)"/>
    <n v="93.341700000000003"/>
    <n v="1719059.883351"/>
    <n v="71.989999999999995"/>
  </r>
  <r>
    <n v="422.93"/>
    <n v="3.24"/>
    <n v="13"/>
    <n v="0.84"/>
    <n v="0.08"/>
    <n v="0"/>
    <s v="Air"/>
    <n v="2.2200000000000002"/>
    <n v="0.63"/>
    <n v="0.87"/>
    <n v="0.42"/>
    <n v="17"/>
    <n v="670.99"/>
    <n v="15"/>
    <n v="9"/>
    <n v="2"/>
    <n v="3"/>
    <n v="942"/>
    <n v="837"/>
    <n v="12"/>
    <n v="0.78"/>
    <n v="0"/>
    <x v="1"/>
    <s v="DDP"/>
    <s v="Amendment"/>
    <x v="8"/>
    <n v="0.77280000000000004"/>
    <n v="0.92"/>
    <n v="0.14720000000000003"/>
    <n v="0.5"/>
    <s v="High Risk"/>
    <n v="7.660842219752678E-3"/>
    <s v="Poor"/>
    <s v="High"/>
    <s v="Inconsistent"/>
    <n v="88.853503184713375"/>
    <s v="Average (85–94.99%)"/>
    <n v="33.549500000000002"/>
    <n v="306536.67234800005"/>
    <n v="95.38000000000001"/>
  </r>
  <r>
    <n v="210.54"/>
    <n v="7.35"/>
    <n v="21"/>
    <n v="0.81"/>
    <n v="0"/>
    <n v="0.05"/>
    <s v="Air"/>
    <n v="2.08"/>
    <n v="0.79"/>
    <n v="0.81"/>
    <n v="0.09"/>
    <n v="5"/>
    <n v="1273.3399999999999"/>
    <n v="45"/>
    <n v="49"/>
    <n v="3"/>
    <n v="0"/>
    <n v="145"/>
    <n v="403"/>
    <n v="4"/>
    <n v="0.5"/>
    <n v="0"/>
    <x v="1"/>
    <s v="EXW"/>
    <s v="Extension"/>
    <x v="6"/>
    <n v="0.81"/>
    <n v="0.95"/>
    <n v="0.18049999999999994"/>
    <n v="0.14000000000000001"/>
    <s v="Low Risk"/>
    <n v="3.4910230834995726E-2"/>
    <s v="Average"/>
    <s v="Medium"/>
    <s v="Inconsistent"/>
    <n v="277.93103448275861"/>
    <s v="Over-Delivery (&gt;100%)"/>
    <n v="63.667000000000002"/>
    <n v="281565.87924400001"/>
    <n v="96.92"/>
  </r>
  <r>
    <n v="176.42"/>
    <n v="4.8499999999999996"/>
    <n v="8"/>
    <n v="0.89"/>
    <n v="0.03"/>
    <n v="0"/>
    <s v="Sea"/>
    <n v="1.63"/>
    <n v="0.79"/>
    <n v="1.02"/>
    <n v="0.64"/>
    <n v="49"/>
    <n v="4653.6000000000004"/>
    <n v="60"/>
    <n v="57"/>
    <n v="1"/>
    <n v="3"/>
    <n v="413"/>
    <n v="981"/>
    <n v="2"/>
    <n v="0.19"/>
    <n v="0"/>
    <x v="1"/>
    <s v="DDP"/>
    <s v="Renewal/Reorder"/>
    <x v="5"/>
    <n v="0.86329999999999996"/>
    <n v="0.97"/>
    <n v="0.10669999999999999"/>
    <n v="0.67"/>
    <s v="Extreme Risk"/>
    <n v="2.7491214148055776E-2"/>
    <s v="Average"/>
    <s v="Medium"/>
    <s v="Moderately Consistent"/>
    <n v="237.53026634382567"/>
    <s v="Over-Delivery (&gt;100%)"/>
    <n v="46.536000000000001"/>
    <n v="845670.04265199986"/>
    <n v="73.47"/>
  </r>
  <r>
    <n v="294.20999999999998"/>
    <n v="4.9800000000000004"/>
    <n v="4"/>
    <n v="0.97"/>
    <n v="0"/>
    <n v="0.03"/>
    <s v="Air"/>
    <n v="1.43"/>
    <n v="0.72"/>
    <n v="1.17"/>
    <n v="0.36"/>
    <n v="9"/>
    <n v="7262.5"/>
    <n v="45"/>
    <n v="26"/>
    <n v="3"/>
    <n v="1"/>
    <n v="768"/>
    <n v="367"/>
    <n v="4"/>
    <n v="0.89"/>
    <n v="1"/>
    <x v="0"/>
    <s v="FOB"/>
    <s v="Extension"/>
    <x v="6"/>
    <n v="0.97"/>
    <n v="0.97"/>
    <n v="2.9100000000000025E-2"/>
    <n v="0.39"/>
    <s v="High Risk"/>
    <n v="1.6926685020903439E-2"/>
    <s v="Poor"/>
    <s v="Medium"/>
    <s v="Moderately Consistent"/>
    <n v="47.786458333333329"/>
    <s v="Critical (&lt;80%)"/>
    <n v="363.125"/>
    <n v="2201172.6681560003"/>
    <n v="97.969999999999985"/>
  </r>
  <r>
    <n v="113.42"/>
    <n v="6.84"/>
    <n v="27"/>
    <n v="0.75"/>
    <n v="0.04"/>
    <n v="0.02"/>
    <s v="Sea"/>
    <n v="4.41"/>
    <n v="0.97"/>
    <n v="1.0900000000000001"/>
    <n v="0.05"/>
    <n v="8"/>
    <n v="3771.29"/>
    <n v="45"/>
    <n v="57"/>
    <n v="2"/>
    <n v="3"/>
    <n v="178"/>
    <n v="158"/>
    <n v="8"/>
    <n v="0.85"/>
    <n v="1"/>
    <x v="0"/>
    <s v="DDP"/>
    <s v="Amendment"/>
    <x v="11"/>
    <n v="0.72"/>
    <n v="0.94079999999999997"/>
    <n v="0.23519999999999999"/>
    <n v="0.11"/>
    <s v="Low Risk"/>
    <n v="6.0306824193263969E-2"/>
    <s v="Good"/>
    <s v="Low"/>
    <s v="Highly Inconsistent"/>
    <n v="88.764044943820224"/>
    <s v="Average (85–94.99%)"/>
    <n v="37.712899999999998"/>
    <n v="453451.81105199992"/>
    <n v="69.989999999999995"/>
  </r>
  <r>
    <n v="410.99"/>
    <n v="9.43"/>
    <n v="4"/>
    <n v="0.81"/>
    <n v="7.0000000000000007E-2"/>
    <n v="0.03"/>
    <s v="Air"/>
    <n v="0.81"/>
    <n v="0.71"/>
    <n v="1.2"/>
    <n v="0.95"/>
    <n v="7"/>
    <n v="5592"/>
    <n v="60"/>
    <n v="52"/>
    <n v="3"/>
    <n v="2"/>
    <n v="591"/>
    <n v="484"/>
    <n v="2"/>
    <n v="0.56000000000000005"/>
    <n v="0"/>
    <x v="1"/>
    <s v="CIF"/>
    <s v="Extension"/>
    <x v="5"/>
    <n v="0.75329999999999997"/>
    <n v="0.9020999999999999"/>
    <n v="0.17139899999999994"/>
    <n v="1.05"/>
    <s v="Extreme Risk"/>
    <n v="2.2944597192145793E-2"/>
    <s v="Average"/>
    <s v="High"/>
    <s v="Very Consistent"/>
    <n v="81.895093062605753"/>
    <s v="Needs Improvement (80–84.99%)"/>
    <n v="279.60000000000002"/>
    <n v="2528367.9460380003"/>
    <n v="96.49"/>
  </r>
  <r>
    <n v="83.55"/>
    <n v="1.58"/>
    <n v="5"/>
    <n v="0.74"/>
    <n v="0.08"/>
    <n v="0.02"/>
    <s v="Sea"/>
    <n v="0.91"/>
    <n v="0.72"/>
    <n v="1.1599999999999999"/>
    <n v="0.56999999999999995"/>
    <n v="37"/>
    <n v="382.85"/>
    <n v="45"/>
    <n v="21"/>
    <n v="3"/>
    <n v="2"/>
    <n v="557"/>
    <n v="783"/>
    <n v="4"/>
    <n v="0.97"/>
    <n v="1"/>
    <x v="0"/>
    <s v="CIF"/>
    <s v="Extension"/>
    <x v="6"/>
    <n v="0.68080000000000007"/>
    <n v="0.90160000000000007"/>
    <n v="0.23441600000000001"/>
    <n v="0.66999999999999993"/>
    <s v="Extreme Risk"/>
    <n v="1.8910831837223221E-2"/>
    <s v="Poor"/>
    <s v="Low"/>
    <s v="Very Consistent"/>
    <n v="140.57450628366249"/>
    <s v="Over-Delivery (&gt;100%)"/>
    <n v="3.8285000000000005"/>
    <n v="35191.178359999998"/>
    <n v="72.290000000000006"/>
  </r>
  <r>
    <n v="494.1"/>
    <n v="8.42"/>
    <n v="1"/>
    <n v="0.89"/>
    <n v="0.09"/>
    <n v="0.03"/>
    <s v="Sea"/>
    <n v="2.86"/>
    <n v="0.69"/>
    <n v="1"/>
    <n v="0.48"/>
    <n v="36"/>
    <n v="4672.16"/>
    <n v="30"/>
    <n v="9"/>
    <n v="3"/>
    <n v="3"/>
    <n v="809"/>
    <n v="687"/>
    <n v="8"/>
    <n v="0.93"/>
    <n v="0"/>
    <x v="1"/>
    <s v="DDP"/>
    <s v="Extension"/>
    <x v="11"/>
    <n v="0.80990000000000006"/>
    <n v="0.88270000000000004"/>
    <n v="9.7096999999999989E-2"/>
    <n v="0.6"/>
    <s v="Extreme Risk"/>
    <n v="1.704108480064764E-2"/>
    <s v="Poor"/>
    <s v="High"/>
    <s v="Inconsistent"/>
    <n v="84.919653893695923"/>
    <s v="Needs Improvement (80–84.99%)"/>
    <n v="46.721600000000002"/>
    <n v="2585610.9508400001"/>
    <n v="69.84"/>
  </r>
  <r>
    <n v="397.51"/>
    <n v="3.63"/>
    <n v="17"/>
    <n v="0.92"/>
    <n v="0.06"/>
    <n v="0.04"/>
    <s v="Road"/>
    <n v="1.72"/>
    <n v="0.66"/>
    <n v="0.99"/>
    <n v="0.86"/>
    <n v="3"/>
    <n v="2501.5"/>
    <n v="15"/>
    <n v="9"/>
    <n v="3"/>
    <n v="3"/>
    <n v="526"/>
    <n v="902"/>
    <n v="7"/>
    <n v="0.9"/>
    <n v="1"/>
    <x v="0"/>
    <s v="DDP"/>
    <s v="Extension"/>
    <x v="7"/>
    <n v="0.86480000000000001"/>
    <n v="0.90239999999999987"/>
    <n v="7.2191999999999965E-2"/>
    <n v="0.96"/>
    <s v="Extreme Risk"/>
    <n v="9.1318457397298186E-3"/>
    <s v="Poor"/>
    <s v="High"/>
    <s v="Moderately Consistent"/>
    <n v="171.4828897338403"/>
    <s v="Over-Delivery (&gt;100%)"/>
    <n v="50.03"/>
    <n v="1093872.0958439999"/>
    <n v="83.679999999999993"/>
  </r>
  <r>
    <n v="139.41999999999999"/>
    <n v="5"/>
    <n v="2"/>
    <n v="0.98"/>
    <n v="0.03"/>
    <n v="0.03"/>
    <s v="Air"/>
    <n v="2.11"/>
    <n v="0.75"/>
    <n v="1.05"/>
    <n v="0.94"/>
    <n v="8"/>
    <n v="5212.05"/>
    <n v="30"/>
    <n v="29"/>
    <n v="2"/>
    <n v="3"/>
    <n v="369"/>
    <n v="637"/>
    <n v="9"/>
    <n v="0.13"/>
    <n v="0"/>
    <x v="1"/>
    <s v="DDP"/>
    <s v="Amendment"/>
    <x v="0"/>
    <n v="0.9506"/>
    <n v="0.94089999999999996"/>
    <n v="1.8818000000000015E-2"/>
    <n v="1"/>
    <s v="Extreme Risk"/>
    <n v="3.5862860421747245E-2"/>
    <s v="Average"/>
    <s v="Low"/>
    <s v="Inconsistent"/>
    <n v="172.62872628726288"/>
    <s v="Over-Delivery (&gt;100%)"/>
    <n v="260.60250000000002"/>
    <n v="770530.33768399991"/>
    <n v="96.39"/>
  </r>
  <r>
    <n v="52.48"/>
    <n v="1.2"/>
    <n v="8"/>
    <n v="0.78"/>
    <n v="0.09"/>
    <n v="0.01"/>
    <s v="Air"/>
    <n v="4.03"/>
    <n v="0.87"/>
    <n v="0.84"/>
    <n v="0.22"/>
    <n v="5"/>
    <n v="5305.75"/>
    <n v="30"/>
    <n v="15"/>
    <n v="0"/>
    <n v="0"/>
    <n v="669"/>
    <n v="451"/>
    <n v="2"/>
    <n v="0.28999999999999998"/>
    <n v="1"/>
    <x v="0"/>
    <s v="EXW"/>
    <s v="New Procurement"/>
    <x v="5"/>
    <n v="0.7098000000000001"/>
    <n v="0.90090000000000003"/>
    <n v="0.19819799999999999"/>
    <n v="0.32"/>
    <s v="High Risk"/>
    <n v="2.2865853658536585E-2"/>
    <s v="Average"/>
    <s v="Low"/>
    <s v="Highly Inconsistent"/>
    <n v="67.414050822122576"/>
    <s v="Critical (&lt;80%)"/>
    <n v="265.28750000000002"/>
    <n v="306559.85338799999"/>
    <n v="93.07"/>
  </r>
  <r>
    <n v="416.96"/>
    <n v="3.71"/>
    <n v="7"/>
    <n v="0.99"/>
    <n v="0.08"/>
    <n v="0.03"/>
    <s v="Road"/>
    <n v="4.5199999999999996"/>
    <n v="0.9"/>
    <n v="1.04"/>
    <n v="0.81"/>
    <n v="5"/>
    <n v="7556.27"/>
    <n v="90"/>
    <n v="17"/>
    <n v="3"/>
    <n v="2"/>
    <n v="246"/>
    <n v="17"/>
    <n v="4"/>
    <n v="0.41"/>
    <n v="0"/>
    <x v="1"/>
    <s v="CIF"/>
    <s v="Extension"/>
    <x v="6"/>
    <n v="0.91080000000000005"/>
    <n v="0.89239999999999997"/>
    <n v="8.9240000000000083E-3"/>
    <n v="0.92"/>
    <s v="Extreme Risk"/>
    <n v="8.8977359938603225E-3"/>
    <s v="Poor"/>
    <s v="High"/>
    <s v="Highly Inconsistent"/>
    <n v="6.9105691056910574"/>
    <s v="Critical (&lt;80%)"/>
    <n v="151.12540000000001"/>
    <n v="3497424.0150959995"/>
    <n v="80.47999999999999"/>
  </r>
  <r>
    <n v="368.09"/>
    <n v="5.52"/>
    <n v="15"/>
    <n v="0.72"/>
    <n v="0.06"/>
    <n v="0.01"/>
    <s v="Sea"/>
    <n v="3.95"/>
    <n v="0.93"/>
    <n v="0.99"/>
    <n v="0.83"/>
    <n v="17"/>
    <n v="5444.43"/>
    <n v="60"/>
    <n v="53"/>
    <n v="1"/>
    <n v="3"/>
    <n v="77"/>
    <n v="238"/>
    <n v="9"/>
    <n v="0.83"/>
    <n v="0"/>
    <x v="1"/>
    <s v="DDP"/>
    <s v="Renewal/Reorder"/>
    <x v="0"/>
    <n v="0.67679999999999996"/>
    <n v="0.93059999999999998"/>
    <n v="0.26056799999999997"/>
    <n v="0.89999999999999991"/>
    <s v="Extreme Risk"/>
    <n v="1.4996332418701947E-2"/>
    <s v="Poor"/>
    <s v="High"/>
    <s v="Highly Inconsistent"/>
    <n v="309.09090909090907"/>
    <s v="Over-Delivery (&gt;100%)"/>
    <n v="54.444300000000005"/>
    <n v="2144406.5788189997"/>
    <n v="70.05"/>
  </r>
  <r>
    <n v="378.05"/>
    <n v="1.51"/>
    <n v="26"/>
    <n v="0.88"/>
    <n v="7.0000000000000007E-2"/>
    <n v="0"/>
    <s v="Sea"/>
    <n v="1.17"/>
    <n v="0.68"/>
    <n v="1.06"/>
    <n v="0.05"/>
    <n v="47"/>
    <n v="6181.26"/>
    <n v="60"/>
    <n v="55"/>
    <n v="3"/>
    <n v="3"/>
    <n v="752"/>
    <n v="79"/>
    <n v="6"/>
    <n v="0.87"/>
    <n v="1"/>
    <x v="0"/>
    <s v="DDP"/>
    <s v="Extension"/>
    <x v="4"/>
    <n v="0.81839999999999991"/>
    <n v="0.92999999999999994"/>
    <n v="0.11159999999999999"/>
    <n v="0.12000000000000001"/>
    <s v="Low Risk"/>
    <n v="3.9941806639333423E-3"/>
    <s v="Poor"/>
    <s v="High"/>
    <s v="Moderately Consistent"/>
    <n v="10.50531914893617"/>
    <s v="Critical (&lt;80%)"/>
    <n v="61.812600000000003"/>
    <n v="2500473.7759799999"/>
    <n v="72.73"/>
  </r>
  <r>
    <n v="397.07"/>
    <n v="5.42"/>
    <n v="25"/>
    <n v="0.72"/>
    <n v="0.09"/>
    <n v="0.02"/>
    <s v="Road"/>
    <n v="4.9000000000000004"/>
    <n v="0.61"/>
    <n v="1.03"/>
    <n v="0.71"/>
    <n v="27"/>
    <n v="5343.5"/>
    <n v="30"/>
    <n v="50"/>
    <n v="1"/>
    <n v="1"/>
    <n v="159"/>
    <n v="712"/>
    <n v="9"/>
    <n v="0.75"/>
    <n v="1"/>
    <x v="0"/>
    <s v="FOB"/>
    <s v="Renewal/Reorder"/>
    <x v="0"/>
    <n v="0.6552"/>
    <n v="0.89180000000000004"/>
    <n v="0.24970400000000001"/>
    <n v="0.82"/>
    <s v="Extreme Risk"/>
    <n v="1.3649986148538041E-2"/>
    <s v="Poor"/>
    <s v="High"/>
    <s v="Highly Inconsistent"/>
    <n v="447.79874213836479"/>
    <s v="Over-Delivery (&gt;100%)"/>
    <n v="106.87"/>
    <n v="2355281.1178100002"/>
    <n v="80"/>
  </r>
  <r>
    <n v="83.32"/>
    <n v="9.34"/>
    <n v="5"/>
    <n v="0.97"/>
    <n v="7.0000000000000007E-2"/>
    <n v="0.02"/>
    <s v="Road"/>
    <n v="1.82"/>
    <n v="0.99"/>
    <n v="0.92"/>
    <n v="0.06"/>
    <n v="40"/>
    <n v="9904.74"/>
    <n v="60"/>
    <n v="55"/>
    <n v="1"/>
    <n v="1"/>
    <n v="490"/>
    <n v="683"/>
    <n v="9"/>
    <n v="0.47"/>
    <n v="1"/>
    <x v="0"/>
    <s v="FOB"/>
    <s v="Renewal/Reorder"/>
    <x v="0"/>
    <n v="0.9020999999999999"/>
    <n v="0.91139999999999988"/>
    <n v="2.7342000000000023E-2"/>
    <n v="0.15000000000000002"/>
    <s v="Medium Risk"/>
    <n v="0.11209793566970716"/>
    <s v="Excellent"/>
    <s v="Low"/>
    <s v="Moderately Consistent"/>
    <n v="139.38775510204081"/>
    <s v="Over-Delivery (&gt;100%)"/>
    <n v="198.09479999999999"/>
    <n v="899737.72875999985"/>
    <n v="83.679999999999993"/>
  </r>
  <r>
    <n v="211.31"/>
    <n v="1.95"/>
    <n v="2"/>
    <n v="0.86"/>
    <n v="0.04"/>
    <n v="0.02"/>
    <s v="Sea"/>
    <n v="0.85"/>
    <n v="0.61"/>
    <n v="1.04"/>
    <n v="0.59"/>
    <n v="39"/>
    <n v="7937.03"/>
    <n v="90"/>
    <n v="47"/>
    <n v="3"/>
    <n v="0"/>
    <n v="424"/>
    <n v="698"/>
    <n v="7"/>
    <n v="0.16"/>
    <n v="1"/>
    <x v="0"/>
    <s v="EXW"/>
    <s v="Extension"/>
    <x v="7"/>
    <n v="0.8256"/>
    <n v="0.94079999999999997"/>
    <n v="0.13171200000000002"/>
    <n v="0.64999999999999991"/>
    <s v="Extreme Risk"/>
    <n v="9.2281482182575356E-3"/>
    <s v="Poor"/>
    <s v="Medium"/>
    <s v="Very Consistent"/>
    <n v="164.62264150943395"/>
    <s v="Over-Delivery (&gt;100%)"/>
    <n v="79.3703"/>
    <n v="1777887.200428"/>
    <n v="73.550000000000011"/>
  </r>
  <r>
    <n v="102.14"/>
    <n v="7.88"/>
    <n v="7"/>
    <n v="0.9"/>
    <n v="7.0000000000000007E-2"/>
    <n v="0.04"/>
    <s v="Sea"/>
    <n v="2.5"/>
    <n v="0.98"/>
    <n v="0.95"/>
    <n v="0.67"/>
    <n v="49"/>
    <n v="7580.89"/>
    <n v="15"/>
    <n v="19"/>
    <n v="3"/>
    <n v="0"/>
    <n v="946"/>
    <n v="49"/>
    <n v="7"/>
    <n v="0.04"/>
    <n v="1"/>
    <x v="0"/>
    <s v="EXW"/>
    <s v="Extension"/>
    <x v="7"/>
    <n v="0.83699999999999997"/>
    <n v="0.89279999999999993"/>
    <n v="8.927999999999997E-2"/>
    <n v="0.78"/>
    <s v="Extreme Risk"/>
    <n v="7.714901116115136E-2"/>
    <s v="Good"/>
    <s v="Low"/>
    <s v="Inconsistent"/>
    <n v="5.1797040169133188"/>
    <s v="Critical (&lt;80%)"/>
    <n v="75.808900000000008"/>
    <n v="859567.352006"/>
    <n v="70.599999999999994"/>
  </r>
  <r>
    <n v="438.4"/>
    <n v="4.6900000000000004"/>
    <n v="8"/>
    <n v="0.95"/>
    <n v="0"/>
    <n v="0.02"/>
    <s v="Road"/>
    <n v="3.63"/>
    <n v="0.93"/>
    <n v="0.88"/>
    <n v="0.37"/>
    <n v="12"/>
    <n v="6309.87"/>
    <n v="45"/>
    <n v="14"/>
    <n v="1"/>
    <n v="2"/>
    <n v="230"/>
    <n v="863"/>
    <n v="8"/>
    <n v="0.7"/>
    <n v="0"/>
    <x v="1"/>
    <s v="CIF"/>
    <s v="Renewal/Reorder"/>
    <x v="11"/>
    <n v="0.95"/>
    <n v="0.98"/>
    <n v="4.9000000000000044E-2"/>
    <n v="0.39"/>
    <s v="High Risk"/>
    <n v="1.0697992700729929E-2"/>
    <s v="Poor"/>
    <s v="High"/>
    <s v="Highly Inconsistent"/>
    <n v="375.21739130434781"/>
    <s v="Over-Delivery (&gt;100%)"/>
    <n v="126.1974"/>
    <n v="2821729.9734"/>
    <n v="83.97"/>
  </r>
  <r>
    <n v="330.48"/>
    <n v="6.9"/>
    <n v="28"/>
    <n v="0.75"/>
    <n v="0.04"/>
    <n v="0.02"/>
    <s v="Air"/>
    <n v="0.42"/>
    <n v="0.96"/>
    <n v="1.07"/>
    <n v="0.88"/>
    <n v="28"/>
    <n v="5330.87"/>
    <n v="60"/>
    <n v="28"/>
    <n v="2"/>
    <n v="2"/>
    <n v="270"/>
    <n v="38"/>
    <n v="2"/>
    <n v="0.99"/>
    <n v="1"/>
    <x v="0"/>
    <s v="CIF"/>
    <s v="Amendment"/>
    <x v="5"/>
    <n v="0.72"/>
    <n v="0.94079999999999997"/>
    <n v="0.23519999999999999"/>
    <n v="0.94"/>
    <s v="Extreme Risk"/>
    <n v="2.0878721859114015E-2"/>
    <s v="Average"/>
    <s v="High"/>
    <s v="Very Consistent"/>
    <n v="14.074074074074074"/>
    <s v="Critical (&lt;80%)"/>
    <n v="266.54349999999999"/>
    <n v="1867719.9921879999"/>
    <n v="97.97999999999999"/>
  </r>
  <r>
    <n v="198.9"/>
    <n v="3.34"/>
    <n v="7"/>
    <n v="0.71"/>
    <n v="0.04"/>
    <n v="0"/>
    <s v="Sea"/>
    <n v="3.17"/>
    <n v="0.75"/>
    <n v="0.92"/>
    <n v="0.8"/>
    <n v="4"/>
    <n v="3513.1"/>
    <n v="30"/>
    <n v="44"/>
    <n v="0"/>
    <n v="3"/>
    <n v="275"/>
    <n v="530"/>
    <n v="10"/>
    <n v="0.35"/>
    <n v="0"/>
    <x v="1"/>
    <s v="DDP"/>
    <s v="New Procurement"/>
    <x v="9"/>
    <n v="0.68159999999999998"/>
    <n v="0.96"/>
    <n v="0.27840000000000004"/>
    <n v="0.84000000000000008"/>
    <s v="Extreme Risk"/>
    <n v="1.6792357968828556E-2"/>
    <s v="Poor"/>
    <s v="Medium"/>
    <s v="Highly Inconsistent"/>
    <n v="192.72727272727272"/>
    <s v="Over-Delivery (&gt;100%)"/>
    <n v="35.131"/>
    <n v="726753.55486000003"/>
    <n v="71.63000000000001"/>
  </r>
  <r>
    <n v="78.599999999999994"/>
    <n v="2.44"/>
    <n v="7"/>
    <n v="0.96"/>
    <n v="0.02"/>
    <n v="0.03"/>
    <s v="Road"/>
    <n v="4.29"/>
    <n v="0.68"/>
    <n v="1.1599999999999999"/>
    <n v="0.93"/>
    <n v="28"/>
    <n v="7861.28"/>
    <n v="60"/>
    <n v="33"/>
    <n v="1"/>
    <n v="2"/>
    <n v="468"/>
    <n v="286"/>
    <n v="12"/>
    <n v="0.56999999999999995"/>
    <n v="1"/>
    <x v="0"/>
    <s v="CIF"/>
    <s v="Renewal/Reorder"/>
    <x v="8"/>
    <n v="0.94079999999999997"/>
    <n v="0.9506"/>
    <n v="3.802400000000003E-2"/>
    <n v="0.98000000000000009"/>
    <s v="Extreme Risk"/>
    <n v="3.1043256997455471E-2"/>
    <s v="Average"/>
    <s v="Low"/>
    <s v="Highly Inconsistent"/>
    <n v="61.111111111111114"/>
    <s v="Critical (&lt;80%)"/>
    <n v="157.22559999999999"/>
    <n v="648955.40787999984"/>
    <n v="82.51"/>
  </r>
  <r>
    <n v="189.94"/>
    <n v="2.44"/>
    <n v="28"/>
    <n v="0.79"/>
    <n v="0"/>
    <n v="0.03"/>
    <s v="Air"/>
    <n v="1.31"/>
    <n v="0.84"/>
    <n v="0.88"/>
    <n v="0.31"/>
    <n v="25"/>
    <n v="1977.13"/>
    <n v="30"/>
    <n v="32"/>
    <n v="2"/>
    <n v="3"/>
    <n v="635"/>
    <n v="297"/>
    <n v="7"/>
    <n v="0.81"/>
    <n v="0"/>
    <x v="1"/>
    <s v="DDP"/>
    <s v="Amendment"/>
    <x v="7"/>
    <n v="0.79"/>
    <n v="0.97"/>
    <n v="0.20369999999999996"/>
    <n v="0.33999999999999997"/>
    <s v="High Risk"/>
    <n v="1.2846161945877645E-2"/>
    <s v="Poor"/>
    <s v="Medium"/>
    <s v="Moderately Consistent"/>
    <n v="46.771653543307082"/>
    <s v="Critical (&lt;80%)"/>
    <n v="98.856500000000011"/>
    <n v="386905.98729399999"/>
    <n v="98.089999999999989"/>
  </r>
  <r>
    <n v="196.33"/>
    <n v="1.63"/>
    <n v="14"/>
    <n v="0.74"/>
    <n v="0.01"/>
    <n v="0.02"/>
    <s v="Air"/>
    <n v="3.47"/>
    <n v="0.9"/>
    <n v="1.04"/>
    <n v="0.02"/>
    <n v="36"/>
    <n v="461.83"/>
    <n v="45"/>
    <n v="29"/>
    <n v="0"/>
    <n v="0"/>
    <n v="686"/>
    <n v="593"/>
    <n v="6"/>
    <n v="0.19"/>
    <n v="1"/>
    <x v="0"/>
    <s v="EXW"/>
    <s v="New Procurement"/>
    <x v="4"/>
    <n v="0.73260000000000003"/>
    <n v="0.97019999999999995"/>
    <n v="0.25225200000000003"/>
    <n v="0.05"/>
    <s v="Low Risk"/>
    <n v="8.3023480874038595E-3"/>
    <s v="Poor"/>
    <s v="Medium"/>
    <s v="Highly Inconsistent"/>
    <n v="86.443148688046648"/>
    <s v="Average (85–94.99%)"/>
    <n v="23.0915"/>
    <n v="93427.933218999999"/>
    <n v="95.83"/>
  </r>
  <r>
    <n v="378.32"/>
    <n v="2.67"/>
    <n v="21"/>
    <n v="0.84"/>
    <n v="7.0000000000000007E-2"/>
    <n v="0.04"/>
    <s v="Air"/>
    <n v="2"/>
    <n v="0.65"/>
    <n v="1.03"/>
    <n v="0.81"/>
    <n v="42"/>
    <n v="7011.9"/>
    <n v="60"/>
    <n v="45"/>
    <n v="0"/>
    <n v="0"/>
    <n v="65"/>
    <n v="192"/>
    <n v="7"/>
    <n v="0.83"/>
    <n v="1"/>
    <x v="0"/>
    <s v="EXW"/>
    <s v="New Procurement"/>
    <x v="7"/>
    <n v="0.78119999999999989"/>
    <n v="0.89279999999999993"/>
    <n v="0.142848"/>
    <n v="0.92"/>
    <s v="Extreme Risk"/>
    <n v="7.0575174455487421E-3"/>
    <s v="Poor"/>
    <s v="High"/>
    <s v="Moderately Consistent"/>
    <n v="295.38461538461542"/>
    <s v="Over-Delivery (&gt;100%)"/>
    <n v="350.59500000000003"/>
    <n v="2944909.3566799997"/>
    <n v="95.100000000000009"/>
  </r>
  <r>
    <n v="336.9"/>
    <n v="6.98"/>
    <n v="18"/>
    <n v="0.88"/>
    <n v="0.08"/>
    <n v="0.03"/>
    <s v="Air"/>
    <n v="2.0699999999999998"/>
    <n v="0.92"/>
    <n v="0.88"/>
    <n v="0.22"/>
    <n v="3"/>
    <n v="1534.03"/>
    <n v="45"/>
    <n v="37"/>
    <n v="0"/>
    <n v="0"/>
    <n v="863"/>
    <n v="948"/>
    <n v="6"/>
    <n v="0.63"/>
    <n v="0"/>
    <x v="1"/>
    <s v="EXW"/>
    <s v="New Procurement"/>
    <x v="4"/>
    <n v="0.80959999999999999"/>
    <n v="0.89239999999999997"/>
    <n v="0.10708799999999999"/>
    <n v="0.33"/>
    <s v="High Risk"/>
    <n v="2.0718314039774418E-2"/>
    <s v="Average"/>
    <s v="High"/>
    <s v="Inconsistent"/>
    <n v="109.84936268829664"/>
    <s v="Over-Delivery (&gt;100%)"/>
    <n v="76.701499999999996"/>
    <n v="573754.97392999986"/>
    <n v="94.930000000000021"/>
  </r>
  <r>
    <n v="449.25"/>
    <n v="8.94"/>
    <n v="6"/>
    <n v="0.71"/>
    <n v="0.1"/>
    <n v="0.02"/>
    <s v="Road"/>
    <n v="1.4"/>
    <n v="0.68"/>
    <n v="0.98"/>
    <n v="0.47"/>
    <n v="31"/>
    <n v="9047.8799999999992"/>
    <n v="30"/>
    <n v="35"/>
    <n v="3"/>
    <n v="1"/>
    <n v="417"/>
    <n v="531"/>
    <n v="11"/>
    <n v="0.56999999999999995"/>
    <n v="1"/>
    <x v="0"/>
    <s v="FOB"/>
    <s v="Extension"/>
    <x v="1"/>
    <n v="0.63900000000000001"/>
    <n v="0.88200000000000001"/>
    <n v="0.25578000000000006"/>
    <n v="0.59"/>
    <s v="Extreme Risk"/>
    <n v="1.9899833055091819E-2"/>
    <s v="Poor"/>
    <s v="High"/>
    <s v="Moderately Consistent"/>
    <n v="127.33812949640289"/>
    <s v="Over-Delivery (&gt;100%)"/>
    <n v="180.95759999999999"/>
    <n v="4552724.8373999996"/>
    <n v="83.2"/>
  </r>
  <r>
    <n v="262.5"/>
    <n v="8.33"/>
    <n v="4"/>
    <n v="0.78"/>
    <n v="0.03"/>
    <n v="0.03"/>
    <s v="Sea"/>
    <n v="3.12"/>
    <n v="0.8"/>
    <n v="1.07"/>
    <n v="0.82"/>
    <n v="37"/>
    <n v="7729.75"/>
    <n v="90"/>
    <n v="7"/>
    <n v="3"/>
    <n v="2"/>
    <n v="478"/>
    <n v="698"/>
    <n v="3"/>
    <n v="0.76"/>
    <n v="1"/>
    <x v="0"/>
    <s v="CIF"/>
    <s v="Extension"/>
    <x v="3"/>
    <n v="0.75660000000000005"/>
    <n v="0.94089999999999996"/>
    <n v="0.20699799999999996"/>
    <n v="0.87999999999999989"/>
    <s v="Extreme Risk"/>
    <n v="3.1733333333333336E-2"/>
    <s v="Average"/>
    <s v="Medium"/>
    <s v="Highly Inconsistent"/>
    <n v="146.02510460251045"/>
    <s v="Over-Delivery (&gt;100%)"/>
    <n v="77.297499999999999"/>
    <n v="2150896.6150000002"/>
    <n v="71.38"/>
  </r>
  <r>
    <n v="103.82"/>
    <n v="7.17"/>
    <n v="10"/>
    <n v="0.71"/>
    <n v="0.06"/>
    <n v="0.03"/>
    <s v="Air"/>
    <n v="1.8"/>
    <n v="0.94"/>
    <n v="0.93"/>
    <n v="0.22"/>
    <n v="12"/>
    <n v="6062.22"/>
    <n v="90"/>
    <n v="16"/>
    <n v="1"/>
    <n v="0"/>
    <n v="877"/>
    <n v="608"/>
    <n v="5"/>
    <n v="0.24"/>
    <n v="0"/>
    <x v="1"/>
    <s v="EXW"/>
    <s v="Renewal/Reorder"/>
    <x v="10"/>
    <n v="0.66739999999999988"/>
    <n v="0.91179999999999994"/>
    <n v="0.26442199999999999"/>
    <n v="0.31"/>
    <s v="High Risk"/>
    <n v="6.9061837796185715E-2"/>
    <s v="Good"/>
    <s v="Low"/>
    <s v="Moderately Consistent"/>
    <n v="69.327251995438999"/>
    <s v="Critical (&lt;80%)"/>
    <n v="303.11100000000005"/>
    <n v="686330.70015599998"/>
    <n v="95.8"/>
  </r>
  <r>
    <n v="370.96"/>
    <n v="1.99"/>
    <n v="18"/>
    <n v="0.83"/>
    <n v="0.09"/>
    <n v="0.03"/>
    <s v="Air"/>
    <n v="4.1500000000000004"/>
    <n v="0.68"/>
    <n v="0.85"/>
    <n v="0.31"/>
    <n v="37"/>
    <n v="3207.85"/>
    <n v="15"/>
    <n v="53"/>
    <n v="3"/>
    <n v="0"/>
    <n v="771"/>
    <n v="93"/>
    <n v="3"/>
    <n v="0.61"/>
    <n v="0"/>
    <x v="1"/>
    <s v="EXW"/>
    <s v="Extension"/>
    <x v="3"/>
    <n v="0.75529999999999997"/>
    <n v="0.88270000000000004"/>
    <n v="0.15005900000000003"/>
    <n v="0.43"/>
    <s v="High Risk"/>
    <n v="5.3644597800301926E-3"/>
    <s v="Poor"/>
    <s v="High"/>
    <s v="Highly Inconsistent"/>
    <n v="12.062256809338521"/>
    <s v="Critical (&lt;80%)"/>
    <n v="160.39250000000001"/>
    <n v="1332973.3025"/>
    <n v="92.55"/>
  </r>
  <r>
    <n v="392.35"/>
    <n v="3.6"/>
    <n v="12"/>
    <n v="0.97"/>
    <n v="0.02"/>
    <n v="0.01"/>
    <s v="Road"/>
    <n v="4.8099999999999996"/>
    <n v="0.7"/>
    <n v="1.05"/>
    <n v="0.44"/>
    <n v="37"/>
    <n v="6415.63"/>
    <n v="30"/>
    <n v="52"/>
    <n v="2"/>
    <n v="0"/>
    <n v="252"/>
    <n v="406"/>
    <n v="6"/>
    <n v="0.24"/>
    <n v="0"/>
    <x v="1"/>
    <s v="EXW"/>
    <s v="Amendment"/>
    <x v="4"/>
    <n v="0.9506"/>
    <n v="0.97019999999999995"/>
    <n v="2.9106000000000028E-2"/>
    <n v="0.47"/>
    <s v="High Risk"/>
    <n v="9.1754810755702819E-3"/>
    <s v="Poor"/>
    <s v="High"/>
    <s v="Highly Inconsistent"/>
    <n v="161.11111111111111"/>
    <s v="Over-Delivery (&gt;100%)"/>
    <n v="128.3126"/>
    <n v="2592853.6600850001"/>
    <n v="82.390000000000015"/>
  </r>
  <r>
    <n v="302.57"/>
    <n v="3.79"/>
    <n v="16"/>
    <n v="0.99"/>
    <n v="7.0000000000000007E-2"/>
    <n v="0.01"/>
    <s v="Air"/>
    <n v="4.68"/>
    <n v="0.63"/>
    <n v="0.89"/>
    <n v="0.27"/>
    <n v="4"/>
    <n v="4820.88"/>
    <n v="30"/>
    <n v="10"/>
    <n v="0"/>
    <n v="2"/>
    <n v="921"/>
    <n v="95"/>
    <n v="3"/>
    <n v="0.18"/>
    <n v="0"/>
    <x v="1"/>
    <s v="CIF"/>
    <s v="New Procurement"/>
    <x v="3"/>
    <n v="0.92069999999999996"/>
    <n v="0.92069999999999996"/>
    <n v="9.2070000000000086E-3"/>
    <n v="0.35000000000000003"/>
    <s v="High Risk"/>
    <n v="1.2526027035066266E-2"/>
    <s v="Poor"/>
    <s v="High"/>
    <s v="Highly Inconsistent"/>
    <n v="10.314875135722042"/>
    <s v="Critical (&lt;80%)"/>
    <n v="241.04400000000001"/>
    <n v="1575615.3190800003"/>
    <n v="93.02"/>
  </r>
  <r>
    <n v="396.94"/>
    <n v="3.25"/>
    <n v="25"/>
    <n v="0.89"/>
    <n v="0.08"/>
    <n v="0.01"/>
    <s v="Road"/>
    <n v="0.82"/>
    <n v="0.66"/>
    <n v="1.07"/>
    <n v="0.46"/>
    <n v="30"/>
    <n v="2982.37"/>
    <n v="30"/>
    <n v="37"/>
    <n v="0"/>
    <n v="2"/>
    <n v="523"/>
    <n v="306"/>
    <n v="12"/>
    <n v="0.62"/>
    <n v="0"/>
    <x v="1"/>
    <s v="CIF"/>
    <s v="New Procurement"/>
    <x v="8"/>
    <n v="0.81880000000000008"/>
    <n v="0.91080000000000005"/>
    <n v="0.100188"/>
    <n v="0.55000000000000004"/>
    <s v="Extreme Risk"/>
    <n v="8.1876354108933336E-3"/>
    <s v="Poor"/>
    <s v="High"/>
    <s v="Very Consistent"/>
    <n v="58.508604206500955"/>
    <s v="Critical (&lt;80%)"/>
    <n v="59.647399999999998"/>
    <n v="1290432.0803179999"/>
    <n v="84.58"/>
  </r>
  <r>
    <n v="272.20999999999998"/>
    <n v="5.64"/>
    <n v="7"/>
    <n v="0.75"/>
    <n v="0.01"/>
    <n v="0.03"/>
    <s v="Road"/>
    <n v="7.0000000000000007E-2"/>
    <n v="0.66"/>
    <n v="1.1399999999999999"/>
    <n v="0.01"/>
    <n v="38"/>
    <n v="9456.2800000000007"/>
    <n v="90"/>
    <n v="10"/>
    <n v="0"/>
    <n v="1"/>
    <n v="664"/>
    <n v="728"/>
    <n v="2"/>
    <n v="0.27"/>
    <n v="0"/>
    <x v="1"/>
    <s v="FOB"/>
    <s v="New Procurement"/>
    <x v="5"/>
    <n v="0.74249999999999994"/>
    <n v="0.96029999999999993"/>
    <n v="0.24007499999999998"/>
    <n v="0.05"/>
    <s v="Low Risk"/>
    <n v="2.0719297601116786E-2"/>
    <s v="Average"/>
    <s v="Medium"/>
    <s v="Very Consistent"/>
    <n v="109.63855421686748"/>
    <s v="Over-Delivery (&gt;100%)"/>
    <n v="189.12560000000002"/>
    <n v="2677247.2446460002"/>
    <n v="87.029999999999987"/>
  </r>
  <r>
    <n v="285.23"/>
    <n v="5.82"/>
    <n v="6"/>
    <n v="0.97"/>
    <n v="0.09"/>
    <n v="0.04"/>
    <s v="Sea"/>
    <n v="2.19"/>
    <n v="0.68"/>
    <n v="0.85"/>
    <n v="0.21"/>
    <n v="42"/>
    <n v="1702.71"/>
    <n v="90"/>
    <n v="35"/>
    <n v="3"/>
    <n v="1"/>
    <n v="178"/>
    <n v="296"/>
    <n v="11"/>
    <n v="0.71"/>
    <n v="0"/>
    <x v="1"/>
    <s v="FOB"/>
    <s v="Extension"/>
    <x v="1"/>
    <n v="0.88270000000000004"/>
    <n v="0.87360000000000004"/>
    <n v="2.6208000000000023E-2"/>
    <n v="0.33999999999999997"/>
    <s v="High Risk"/>
    <n v="2.040458577288504E-2"/>
    <s v="Average"/>
    <s v="Medium"/>
    <s v="Inconsistent"/>
    <n v="166.29213483146069"/>
    <s v="Over-Delivery (&gt;100%)"/>
    <n v="17.027100000000001"/>
    <n v="548829.81000299996"/>
    <n v="70.31"/>
  </r>
  <r>
    <n v="242.39"/>
    <n v="4.21"/>
    <n v="28"/>
    <n v="0.85"/>
    <n v="0.08"/>
    <n v="0.02"/>
    <s v="Air"/>
    <n v="3.64"/>
    <n v="0.71"/>
    <n v="0.98"/>
    <n v="0.83"/>
    <n v="38"/>
    <n v="7558.5"/>
    <n v="90"/>
    <n v="15"/>
    <n v="3"/>
    <n v="1"/>
    <n v="584"/>
    <n v="118"/>
    <n v="4"/>
    <n v="0.51"/>
    <n v="0"/>
    <x v="1"/>
    <s v="FOB"/>
    <s v="Extension"/>
    <x v="6"/>
    <n v="0.78200000000000003"/>
    <n v="0.90160000000000007"/>
    <n v="0.13524000000000003"/>
    <n v="0.92999999999999994"/>
    <s v="Extreme Risk"/>
    <n v="1.7368703329345273E-2"/>
    <s v="Poor"/>
    <s v="Medium"/>
    <s v="Highly Inconsistent"/>
    <n v="20.205479452054796"/>
    <s v="Critical (&lt;80%)"/>
    <n v="377.92500000000001"/>
    <n v="2015710.8674919999"/>
    <n v="93.560000000000016"/>
  </r>
  <r>
    <n v="61.44"/>
    <n v="4.18"/>
    <n v="5"/>
    <n v="0.75"/>
    <n v="0"/>
    <n v="0.01"/>
    <s v="Sea"/>
    <n v="4.8899999999999997"/>
    <n v="0.93"/>
    <n v="0.98"/>
    <n v="0.41"/>
    <n v="27"/>
    <n v="8020.38"/>
    <n v="60"/>
    <n v="21"/>
    <n v="3"/>
    <n v="1"/>
    <n v="442"/>
    <n v="553"/>
    <n v="9"/>
    <n v="0.69"/>
    <n v="1"/>
    <x v="0"/>
    <s v="FOB"/>
    <s v="Extension"/>
    <x v="0"/>
    <n v="0.75"/>
    <n v="0.99"/>
    <n v="0.2475"/>
    <n v="0.42"/>
    <s v="High Risk"/>
    <n v="6.8033854166666671E-2"/>
    <s v="Good"/>
    <s v="Low"/>
    <s v="Highly Inconsistent"/>
    <n v="125.1131221719457"/>
    <s v="Over-Delivery (&gt;100%)"/>
    <n v="80.203800000000001"/>
    <n v="497786.08130400005"/>
    <n v="70.910000000000011"/>
  </r>
  <r>
    <n v="98.55"/>
    <n v="8.4600000000000009"/>
    <n v="3"/>
    <n v="0.98"/>
    <n v="0.01"/>
    <n v="0.04"/>
    <s v="Road"/>
    <n v="3.92"/>
    <n v="0.97"/>
    <n v="1.05"/>
    <n v="0.64"/>
    <n v="22"/>
    <n v="9522.77"/>
    <n v="60"/>
    <n v="50"/>
    <n v="2"/>
    <n v="0"/>
    <n v="675"/>
    <n v="950"/>
    <n v="1"/>
    <n v="0.89"/>
    <n v="0"/>
    <x v="1"/>
    <s v="EXW"/>
    <s v="Amendment"/>
    <x v="2"/>
    <n v="0.97019999999999995"/>
    <n v="0.95039999999999991"/>
    <n v="1.9008000000000018E-2"/>
    <n v="0.69000000000000006"/>
    <s v="Extreme Risk"/>
    <n v="8.5844748858447506E-2"/>
    <s v="Good"/>
    <s v="Low"/>
    <s v="Highly Inconsistent"/>
    <n v="140.74074074074073"/>
    <s v="Over-Delivery (&gt;100%)"/>
    <n v="190.45540000000003"/>
    <n v="985590.61439499992"/>
    <n v="82.97999999999999"/>
  </r>
  <r>
    <n v="64.14"/>
    <n v="8.1"/>
    <n v="12"/>
    <n v="0.93"/>
    <n v="0"/>
    <n v="0.04"/>
    <s v="Air"/>
    <n v="2.9"/>
    <n v="0.76"/>
    <n v="0.93"/>
    <n v="0.23"/>
    <n v="1"/>
    <n v="5539.22"/>
    <n v="90"/>
    <n v="47"/>
    <n v="3"/>
    <n v="3"/>
    <n v="871"/>
    <n v="22"/>
    <n v="8"/>
    <n v="0.14000000000000001"/>
    <n v="1"/>
    <x v="0"/>
    <s v="DDP"/>
    <s v="Extension"/>
    <x v="11"/>
    <n v="0.93"/>
    <n v="0.96"/>
    <n v="6.7199999999999954E-2"/>
    <n v="0.27"/>
    <s v="Medium Risk"/>
    <n v="0.12628624883068287"/>
    <s v="Excellent"/>
    <s v="Low"/>
    <s v="Inconsistent"/>
    <n v="2.525832376578645"/>
    <s v="Critical (&lt;80%)"/>
    <n v="276.96100000000001"/>
    <n v="369777.67475200008"/>
    <n v="96.299999999999983"/>
  </r>
  <r>
    <n v="336.38"/>
    <n v="3.77"/>
    <n v="15"/>
    <n v="0.92"/>
    <n v="0.03"/>
    <n v="0.04"/>
    <s v="Road"/>
    <n v="0.13"/>
    <n v="0.65"/>
    <n v="0.97"/>
    <n v="0.65"/>
    <n v="48"/>
    <n v="5395.26"/>
    <n v="45"/>
    <n v="9"/>
    <n v="3"/>
    <n v="1"/>
    <n v="776"/>
    <n v="386"/>
    <n v="5"/>
    <n v="7.0000000000000007E-2"/>
    <n v="1"/>
    <x v="0"/>
    <s v="FOB"/>
    <s v="Extension"/>
    <x v="10"/>
    <n v="0.89239999999999997"/>
    <n v="0.93119999999999992"/>
    <n v="7.4495999999999965E-2"/>
    <n v="0.72"/>
    <s v="Extreme Risk"/>
    <n v="1.120756287531958E-2"/>
    <s v="Poor"/>
    <s v="High"/>
    <s v="Very Consistent"/>
    <n v="49.742268041237111"/>
    <s v="Critical (&lt;80%)"/>
    <n v="107.90520000000001"/>
    <n v="1942006.3677039999"/>
    <n v="86.169999999999987"/>
  </r>
  <r>
    <n v="191.46"/>
    <n v="9.2200000000000006"/>
    <n v="10"/>
    <n v="0.91"/>
    <n v="0.05"/>
    <n v="0.03"/>
    <s v="Road"/>
    <n v="4.13"/>
    <n v="0.69"/>
    <n v="0.8"/>
    <n v="1"/>
    <n v="43"/>
    <n v="9210.86"/>
    <n v="60"/>
    <n v="21"/>
    <n v="3"/>
    <n v="3"/>
    <n v="587"/>
    <n v="418"/>
    <n v="2"/>
    <n v="0.4"/>
    <n v="0"/>
    <x v="1"/>
    <s v="DDP"/>
    <s v="Extension"/>
    <x v="5"/>
    <n v="0.86449999999999994"/>
    <n v="0.92149999999999999"/>
    <n v="8.2934999999999967E-2"/>
    <n v="1.08"/>
    <s v="Extreme Risk"/>
    <n v="4.8156272850726003E-2"/>
    <s v="Average"/>
    <s v="Medium"/>
    <s v="Highly Inconsistent"/>
    <n v="71.209540034071551"/>
    <s v="Critical (&lt;80%)"/>
    <n v="184.21720000000002"/>
    <n v="1904792.1878440003"/>
    <n v="81.769999999999982"/>
  </r>
  <r>
    <n v="278.86"/>
    <n v="9.58"/>
    <n v="26"/>
    <n v="0.76"/>
    <n v="0.05"/>
    <n v="0.04"/>
    <s v="Road"/>
    <n v="0.89"/>
    <n v="0.89"/>
    <n v="0.85"/>
    <n v="0.6"/>
    <n v="38"/>
    <n v="8030.82"/>
    <n v="60"/>
    <n v="59"/>
    <n v="2"/>
    <n v="0"/>
    <n v="895"/>
    <n v="734"/>
    <n v="9"/>
    <n v="0.72"/>
    <n v="1"/>
    <x v="0"/>
    <s v="EXW"/>
    <s v="Amendment"/>
    <x v="0"/>
    <n v="0.72199999999999998"/>
    <n v="0.91199999999999992"/>
    <n v="0.21887999999999996"/>
    <n v="0.69"/>
    <s v="Extreme Risk"/>
    <n v="3.4354156207415908E-2"/>
    <s v="Average"/>
    <s v="Medium"/>
    <s v="Very Consistent"/>
    <n v="82.011173184357546"/>
    <s v="Needs Improvement (80–84.99%)"/>
    <n v="160.6164"/>
    <n v="2441192.7471759999"/>
    <n v="84.809999999999988"/>
  </r>
  <r>
    <n v="458.4"/>
    <n v="3.94"/>
    <n v="20"/>
    <n v="0.76"/>
    <n v="0.03"/>
    <n v="0"/>
    <s v="Air"/>
    <n v="0.28000000000000003"/>
    <n v="0.87"/>
    <n v="1.03"/>
    <n v="0.63"/>
    <n v="20"/>
    <n v="7660"/>
    <n v="60"/>
    <n v="17"/>
    <n v="3"/>
    <n v="0"/>
    <n v="294"/>
    <n v="973"/>
    <n v="2"/>
    <n v="0.89"/>
    <n v="1"/>
    <x v="0"/>
    <s v="EXW"/>
    <s v="Extension"/>
    <x v="5"/>
    <n v="0.73719999999999997"/>
    <n v="0.97"/>
    <n v="0.23279999999999998"/>
    <n v="0.66"/>
    <s v="Extreme Risk"/>
    <n v="8.5951134380453757E-3"/>
    <s v="Poor"/>
    <s v="High"/>
    <s v="Very Consistent"/>
    <n v="330.95238095238091"/>
    <s v="Over-Delivery (&gt;100%)"/>
    <n v="383"/>
    <n v="3617069.8870399999"/>
    <n v="98.82"/>
  </r>
  <r>
    <n v="162.18"/>
    <n v="4.1900000000000004"/>
    <n v="19"/>
    <n v="0.91"/>
    <n v="0.09"/>
    <n v="0.01"/>
    <s v="Road"/>
    <n v="4.25"/>
    <n v="0.99"/>
    <n v="0.89"/>
    <n v="0.11"/>
    <n v="18"/>
    <n v="7912.46"/>
    <n v="60"/>
    <n v="12"/>
    <n v="1"/>
    <n v="2"/>
    <n v="463"/>
    <n v="639"/>
    <n v="11"/>
    <n v="0.03"/>
    <n v="1"/>
    <x v="0"/>
    <s v="CIF"/>
    <s v="Renewal/Reorder"/>
    <x v="1"/>
    <n v="0.82810000000000006"/>
    <n v="0.90090000000000003"/>
    <n v="8.1080999999999973E-2"/>
    <n v="0.21"/>
    <s v="Medium Risk"/>
    <n v="2.5835491429276113E-2"/>
    <s v="Average"/>
    <s v="Medium"/>
    <s v="Highly Inconsistent"/>
    <n v="138.01295896328293"/>
    <s v="Over-Delivery (&gt;100%)"/>
    <n v="158.2492"/>
    <n v="1411739.0735800003"/>
    <n v="80.849999999999994"/>
  </r>
  <r>
    <n v="234.67"/>
    <n v="5.55"/>
    <n v="16"/>
    <n v="0.77"/>
    <n v="0.04"/>
    <n v="0"/>
    <s v="Road"/>
    <n v="2.83"/>
    <n v="0.61"/>
    <n v="0.86"/>
    <n v="0.4"/>
    <n v="6"/>
    <n v="4982.49"/>
    <n v="15"/>
    <n v="53"/>
    <n v="3"/>
    <n v="3"/>
    <n v="197"/>
    <n v="627"/>
    <n v="11"/>
    <n v="0.79"/>
    <n v="1"/>
    <x v="0"/>
    <s v="DDP"/>
    <s v="Extension"/>
    <x v="1"/>
    <n v="0.73919999999999997"/>
    <n v="0.96"/>
    <n v="0.22079999999999997"/>
    <n v="0.44"/>
    <s v="High Risk"/>
    <n v="2.3650232241019305E-2"/>
    <s v="Average"/>
    <s v="Medium"/>
    <s v="Inconsistent"/>
    <n v="318.2741116751269"/>
    <s v="Over-Delivery (&gt;100%)"/>
    <n v="99.649799999999999"/>
    <n v="1216123.4975539998"/>
    <n v="83.97"/>
  </r>
  <r>
    <n v="390"/>
    <n v="9.4700000000000006"/>
    <n v="28"/>
    <n v="0.83"/>
    <n v="0"/>
    <n v="0.04"/>
    <s v="Air"/>
    <n v="0.64"/>
    <n v="0.9"/>
    <n v="0.93"/>
    <n v="0.86"/>
    <n v="49"/>
    <n v="510.04"/>
    <n v="60"/>
    <n v="13"/>
    <n v="1"/>
    <n v="3"/>
    <n v="714"/>
    <n v="24"/>
    <n v="3"/>
    <n v="0.08"/>
    <n v="1"/>
    <x v="0"/>
    <s v="DDP"/>
    <s v="Renewal/Reorder"/>
    <x v="3"/>
    <n v="0.83"/>
    <n v="0.96"/>
    <n v="0.16320000000000004"/>
    <n v="0.9"/>
    <s v="Extreme Risk"/>
    <n v="2.4282051282051284E-2"/>
    <s v="Average"/>
    <s v="High"/>
    <s v="Very Consistent"/>
    <n v="3.3613445378151261"/>
    <s v="Critical (&lt;80%)"/>
    <n v="25.502000000000002"/>
    <n v="206902.71800000002"/>
    <n v="98.559999999999988"/>
  </r>
  <r>
    <n v="152.96"/>
    <n v="8.89"/>
    <n v="11"/>
    <n v="0.93"/>
    <n v="0.03"/>
    <n v="0"/>
    <s v="Sea"/>
    <n v="1.93"/>
    <n v="0.8"/>
    <n v="0.87"/>
    <n v="0.83"/>
    <n v="12"/>
    <n v="2062.8200000000002"/>
    <n v="45"/>
    <n v="57"/>
    <n v="2"/>
    <n v="0"/>
    <n v="305"/>
    <n v="841"/>
    <n v="1"/>
    <n v="0.57999999999999996"/>
    <n v="1"/>
    <x v="0"/>
    <s v="EXW"/>
    <s v="Amendment"/>
    <x v="2"/>
    <n v="0.90210000000000001"/>
    <n v="0.97"/>
    <n v="6.7899999999999947E-2"/>
    <n v="0.86"/>
    <s v="Extreme Risk"/>
    <n v="5.8119769874476986E-2"/>
    <s v="Good"/>
    <s v="Medium"/>
    <s v="Moderately Consistent"/>
    <n v="275.73770491803276"/>
    <s v="Over-Delivery (&gt;100%)"/>
    <n v="20.628200000000003"/>
    <n v="325021.34807200002"/>
    <n v="73.17"/>
  </r>
  <r>
    <n v="84.64"/>
    <n v="1.92"/>
    <n v="8"/>
    <n v="0.94"/>
    <n v="0.05"/>
    <n v="0.02"/>
    <s v="Road"/>
    <n v="0.43"/>
    <n v="0.96"/>
    <n v="0.82"/>
    <n v="0.52"/>
    <n v="17"/>
    <n v="6465.62"/>
    <n v="15"/>
    <n v="52"/>
    <n v="1"/>
    <n v="2"/>
    <n v="532"/>
    <n v="734"/>
    <n v="1"/>
    <n v="0.34"/>
    <n v="0"/>
    <x v="1"/>
    <s v="CIF"/>
    <s v="Renewal/Reorder"/>
    <x v="2"/>
    <n v="0.8929999999999999"/>
    <n v="0.93099999999999994"/>
    <n v="5.5860000000000049E-2"/>
    <n v="0.59000000000000008"/>
    <s v="Extreme Risk"/>
    <n v="2.268431001890359E-2"/>
    <s v="Average"/>
    <s v="Low"/>
    <s v="Very Consistent"/>
    <n v="137.96992481203009"/>
    <s v="Over-Delivery (&gt;100%)"/>
    <n v="129.3124"/>
    <n v="585687.62248000014"/>
    <n v="85.669999999999987"/>
  </r>
  <r>
    <n v="180.39"/>
    <n v="4.53"/>
    <n v="3"/>
    <n v="0.84"/>
    <n v="0.04"/>
    <n v="0.02"/>
    <s v="Sea"/>
    <n v="3.19"/>
    <n v="0.83"/>
    <n v="0.91"/>
    <n v="0.9"/>
    <n v="22"/>
    <n v="4022.04"/>
    <n v="60"/>
    <n v="10"/>
    <n v="2"/>
    <n v="1"/>
    <n v="701"/>
    <n v="197"/>
    <n v="2"/>
    <n v="0.02"/>
    <n v="1"/>
    <x v="0"/>
    <s v="FOB"/>
    <s v="Amendment"/>
    <x v="5"/>
    <n v="0.80639999999999989"/>
    <n v="0.94079999999999997"/>
    <n v="0.15052800000000002"/>
    <n v="0.96"/>
    <s v="Extreme Risk"/>
    <n v="2.5112256776983206E-2"/>
    <s v="Average"/>
    <s v="Medium"/>
    <s v="Highly Inconsistent"/>
    <n v="28.102710413694719"/>
    <s v="Critical (&lt;80%)"/>
    <n v="40.220399999999998"/>
    <n v="769119.67261799995"/>
    <n v="71.210000000000008"/>
  </r>
  <r>
    <n v="122.55"/>
    <n v="5.98"/>
    <n v="23"/>
    <n v="0.94"/>
    <n v="0.03"/>
    <n v="0.02"/>
    <s v="Sea"/>
    <n v="1.41"/>
    <n v="0.78"/>
    <n v="0.87"/>
    <n v="0.14000000000000001"/>
    <n v="18"/>
    <n v="6107.03"/>
    <n v="30"/>
    <n v="27"/>
    <n v="3"/>
    <n v="1"/>
    <n v="391"/>
    <n v="243"/>
    <n v="2"/>
    <n v="0.1"/>
    <n v="1"/>
    <x v="0"/>
    <s v="FOB"/>
    <s v="Extension"/>
    <x v="5"/>
    <n v="0.91179999999999994"/>
    <n v="0.9506"/>
    <n v="5.7036000000000045E-2"/>
    <n v="0.19"/>
    <s v="Medium Risk"/>
    <n v="4.8796409628722975E-2"/>
    <s v="Average"/>
    <s v="Low"/>
    <s v="Moderately Consistent"/>
    <n v="62.148337595907932"/>
    <s v="Critical (&lt;80%)"/>
    <n v="61.070299999999996"/>
    <n v="785901.87903499999"/>
    <n v="73.290000000000006"/>
  </r>
  <r>
    <n v="468.36"/>
    <n v="5.53"/>
    <n v="7"/>
    <n v="0.95"/>
    <n v="0.01"/>
    <n v="0.04"/>
    <s v="Sea"/>
    <n v="4.33"/>
    <n v="0.87"/>
    <n v="1.1200000000000001"/>
    <n v="0.66"/>
    <n v="10"/>
    <n v="5561.61"/>
    <n v="15"/>
    <n v="7"/>
    <n v="3"/>
    <n v="2"/>
    <n v="352"/>
    <n v="894"/>
    <n v="6"/>
    <n v="0.35"/>
    <n v="1"/>
    <x v="0"/>
    <s v="CIF"/>
    <s v="Extension"/>
    <x v="4"/>
    <n v="0.9405"/>
    <n v="0.95039999999999991"/>
    <n v="4.7520000000000041E-2"/>
    <n v="0.71000000000000008"/>
    <s v="Extreme Risk"/>
    <n v="1.1807156887864037E-2"/>
    <s v="Poor"/>
    <s v="High"/>
    <s v="Highly Inconsistent"/>
    <n v="253.97727272727272"/>
    <s v="Over-Delivery (&gt;100%)"/>
    <n v="55.616099999999996"/>
    <n v="2735173.6186560001"/>
    <n v="70.569999999999993"/>
  </r>
  <r>
    <n v="413.65"/>
    <n v="2.74"/>
    <n v="23"/>
    <n v="0.9"/>
    <n v="0.08"/>
    <n v="0.01"/>
    <s v="Sea"/>
    <n v="1.79"/>
    <n v="0.93"/>
    <n v="0.83"/>
    <n v="0.25"/>
    <n v="24"/>
    <n v="4442.74"/>
    <n v="60"/>
    <n v="29"/>
    <n v="1"/>
    <n v="2"/>
    <n v="611"/>
    <n v="785"/>
    <n v="11"/>
    <n v="0.95"/>
    <n v="0"/>
    <x v="1"/>
    <s v="CIF"/>
    <s v="Renewal/Reorder"/>
    <x v="1"/>
    <n v="0.82800000000000007"/>
    <n v="0.91080000000000005"/>
    <n v="9.107999999999998E-2"/>
    <n v="0.33999999999999997"/>
    <s v="High Risk"/>
    <n v="6.6239574519521343E-3"/>
    <s v="Poor"/>
    <s v="High"/>
    <s v="Moderately Consistent"/>
    <n v="128.47790507364977"/>
    <s v="Over-Delivery (&gt;100%)"/>
    <n v="44.427399999999999"/>
    <n v="2003195.1831599995"/>
    <n v="71.610000000000014"/>
  </r>
  <r>
    <n v="335.03"/>
    <n v="8.73"/>
    <n v="29"/>
    <n v="0.77"/>
    <n v="0.1"/>
    <n v="0.02"/>
    <s v="Sea"/>
    <n v="2.4700000000000002"/>
    <n v="0.71"/>
    <n v="1.1000000000000001"/>
    <n v="0.65"/>
    <n v="20"/>
    <n v="2423.81"/>
    <n v="45"/>
    <n v="19"/>
    <n v="3"/>
    <n v="1"/>
    <n v="232"/>
    <n v="744"/>
    <n v="8"/>
    <n v="0.15"/>
    <n v="1"/>
    <x v="0"/>
    <s v="FOB"/>
    <s v="Extension"/>
    <x v="11"/>
    <n v="0.69300000000000006"/>
    <n v="0.88200000000000001"/>
    <n v="0.20285999999999998"/>
    <n v="0.77"/>
    <s v="Extreme Risk"/>
    <n v="2.6057367996895803E-2"/>
    <s v="Average"/>
    <s v="High"/>
    <s v="Inconsistent"/>
    <n v="320.68965517241378"/>
    <s v="Over-Delivery (&gt;100%)"/>
    <n v="24.238099999999999"/>
    <n v="909535.74059799989"/>
    <n v="70.13000000000001"/>
  </r>
  <r>
    <n v="442.16"/>
    <n v="7.09"/>
    <n v="7"/>
    <n v="0.78"/>
    <n v="0.03"/>
    <n v="0.04"/>
    <s v="Sea"/>
    <n v="0.32"/>
    <n v="0.64"/>
    <n v="0.95"/>
    <n v="0.09"/>
    <n v="12"/>
    <n v="7217.7"/>
    <n v="90"/>
    <n v="49"/>
    <n v="1"/>
    <n v="0"/>
    <n v="344"/>
    <n v="467"/>
    <n v="12"/>
    <n v="0.27"/>
    <n v="0"/>
    <x v="1"/>
    <s v="EXW"/>
    <s v="Renewal/Reorder"/>
    <x v="8"/>
    <n v="0.75660000000000005"/>
    <n v="0.93119999999999992"/>
    <n v="0.20486399999999996"/>
    <n v="0.16"/>
    <s v="Medium Risk"/>
    <n v="1.6034919486158854E-2"/>
    <s v="Poor"/>
    <s v="High"/>
    <s v="Very Consistent"/>
    <n v="135.75581395348837"/>
    <s v="Over-Delivery (&gt;100%)"/>
    <n v="72.177000000000007"/>
    <n v="3414849.7150640008"/>
    <n v="73.98"/>
  </r>
  <r>
    <n v="411.65"/>
    <n v="8.5399999999999991"/>
    <n v="14"/>
    <n v="0.79"/>
    <n v="0.04"/>
    <n v="0"/>
    <s v="Air"/>
    <n v="1.38"/>
    <n v="0.77"/>
    <n v="1.07"/>
    <n v="0.94"/>
    <n v="4"/>
    <n v="9099.5499999999993"/>
    <n v="60"/>
    <n v="34"/>
    <n v="2"/>
    <n v="0"/>
    <n v="466"/>
    <n v="734"/>
    <n v="4"/>
    <n v="0.99"/>
    <n v="0"/>
    <x v="1"/>
    <s v="EXW"/>
    <s v="Amendment"/>
    <x v="6"/>
    <n v="0.75839999999999996"/>
    <n v="0.96"/>
    <n v="0.20159999999999995"/>
    <n v="0.98"/>
    <s v="Extreme Risk"/>
    <n v="2.0745779181343373E-2"/>
    <s v="Average"/>
    <s v="High"/>
    <s v="Moderately Consistent"/>
    <n v="157.5107296137339"/>
    <s v="Over-Delivery (&gt;100%)"/>
    <n v="454.97749999999996"/>
    <n v="3896129.2868399993"/>
    <n v="97.42"/>
  </r>
  <r>
    <n v="133.96"/>
    <n v="8.73"/>
    <n v="2"/>
    <n v="0.74"/>
    <n v="0.06"/>
    <n v="0.03"/>
    <s v="Air"/>
    <n v="3.38"/>
    <n v="0.69"/>
    <n v="0.82"/>
    <n v="0.79"/>
    <n v="42"/>
    <n v="7722.64"/>
    <n v="30"/>
    <n v="35"/>
    <n v="3"/>
    <n v="2"/>
    <n v="457"/>
    <n v="154"/>
    <n v="3"/>
    <n v="0.48"/>
    <n v="1"/>
    <x v="0"/>
    <s v="CIF"/>
    <s v="Extension"/>
    <x v="3"/>
    <n v="0.6956"/>
    <n v="0.91179999999999994"/>
    <n v="0.237068"/>
    <n v="0.88"/>
    <s v="Extreme Risk"/>
    <n v="6.5168707076739329E-2"/>
    <s v="Good"/>
    <s v="Low"/>
    <s v="Highly Inconsistent"/>
    <n v="33.698030634573307"/>
    <s v="Critical (&lt;80%)"/>
    <n v="386.13200000000006"/>
    <n v="1128027.2789920003"/>
    <n v="94.22"/>
  </r>
  <r>
    <n v="451.65"/>
    <n v="7.74"/>
    <n v="10"/>
    <n v="0.78"/>
    <n v="7.0000000000000007E-2"/>
    <n v="0.04"/>
    <s v="Sea"/>
    <n v="3.68"/>
    <n v="0.77"/>
    <n v="1.17"/>
    <n v="0.2"/>
    <n v="5"/>
    <n v="1288.3800000000001"/>
    <n v="45"/>
    <n v="24"/>
    <n v="3"/>
    <n v="0"/>
    <n v="747"/>
    <n v="526"/>
    <n v="2"/>
    <n v="0.26"/>
    <n v="1"/>
    <x v="0"/>
    <s v="EXW"/>
    <s v="Extension"/>
    <x v="5"/>
    <n v="0.72539999999999993"/>
    <n v="0.89279999999999993"/>
    <n v="0.19641599999999995"/>
    <n v="0.31000000000000005"/>
    <s v="High Risk"/>
    <n v="1.7137163732979077E-2"/>
    <s v="Poor"/>
    <s v="High"/>
    <s v="Highly Inconsistent"/>
    <n v="70.414993306559566"/>
    <s v="Critical (&lt;80%)"/>
    <n v="12.883800000000001"/>
    <n v="645951.60321000009"/>
    <n v="69.42"/>
  </r>
  <r>
    <n v="292.7"/>
    <n v="4.95"/>
    <n v="19"/>
    <n v="0.76"/>
    <n v="0.04"/>
    <n v="0.05"/>
    <s v="Air"/>
    <n v="1.21"/>
    <n v="1"/>
    <n v="1.1100000000000001"/>
    <n v="0.64"/>
    <n v="26"/>
    <n v="5425.7"/>
    <n v="15"/>
    <n v="29"/>
    <n v="3"/>
    <n v="0"/>
    <n v="624"/>
    <n v="150"/>
    <n v="1"/>
    <n v="0.62"/>
    <n v="0"/>
    <x v="1"/>
    <s v="EXW"/>
    <s v="Extension"/>
    <x v="2"/>
    <n v="0.72960000000000003"/>
    <n v="0.91199999999999992"/>
    <n v="0.21887999999999999"/>
    <n v="0.73"/>
    <s v="Extreme Risk"/>
    <n v="1.6911513495046125E-2"/>
    <s v="Poor"/>
    <s v="Medium"/>
    <s v="Moderately Consistent"/>
    <n v="24.03846153846154"/>
    <s v="Critical (&lt;80%)"/>
    <n v="271.28500000000003"/>
    <n v="1731309.9734399999"/>
    <n v="96.589999999999989"/>
  </r>
  <r>
    <n v="413.35"/>
    <n v="6.49"/>
    <n v="26"/>
    <n v="0.84"/>
    <n v="0.09"/>
    <n v="0.04"/>
    <s v="Air"/>
    <n v="2.52"/>
    <n v="0.83"/>
    <n v="0.86"/>
    <n v="0.76"/>
    <n v="36"/>
    <n v="8370.1299999999992"/>
    <n v="45"/>
    <n v="34"/>
    <n v="0"/>
    <n v="3"/>
    <n v="346"/>
    <n v="542"/>
    <n v="8"/>
    <n v="0.44"/>
    <n v="0"/>
    <x v="1"/>
    <s v="DDP"/>
    <s v="New Procurement"/>
    <x v="11"/>
    <n v="0.76439999999999997"/>
    <n v="0.87360000000000004"/>
    <n v="0.13977600000000004"/>
    <n v="0.89"/>
    <s v="Extreme Risk"/>
    <n v="1.5700979799201646E-2"/>
    <s v="Poor"/>
    <s v="High"/>
    <s v="Inconsistent"/>
    <n v="156.64739884393063"/>
    <s v="Over-Delivery (&gt;100%)"/>
    <n v="418.50649999999996"/>
    <n v="3910005.6954550003"/>
    <n v="93.97999999999999"/>
  </r>
  <r>
    <n v="453.24"/>
    <n v="2.44"/>
    <n v="9"/>
    <n v="0.97"/>
    <n v="0.06"/>
    <n v="0.02"/>
    <s v="Sea"/>
    <n v="4.09"/>
    <n v="0.88"/>
    <n v="0.89"/>
    <n v="0.21"/>
    <n v="16"/>
    <n v="5950.72"/>
    <n v="60"/>
    <n v="15"/>
    <n v="0"/>
    <n v="1"/>
    <n v="364"/>
    <n v="638"/>
    <n v="7"/>
    <n v="0.86"/>
    <n v="1"/>
    <x v="0"/>
    <s v="FOB"/>
    <s v="New Procurement"/>
    <x v="7"/>
    <n v="0.91179999999999994"/>
    <n v="0.92119999999999991"/>
    <n v="2.7636000000000022E-2"/>
    <n v="0.28999999999999998"/>
    <s v="Medium Risk"/>
    <n v="5.3834613008560588E-3"/>
    <s v="Poor"/>
    <s v="High"/>
    <s v="Highly Inconsistent"/>
    <n v="175.27472527472528"/>
    <s v="Over-Delivery (&gt;100%)"/>
    <n v="59.507200000000005"/>
    <n v="2912969.2616559998"/>
    <n v="69.710000000000008"/>
  </r>
  <r>
    <n v="193.1"/>
    <n v="7.06"/>
    <n v="16"/>
    <n v="0.73"/>
    <n v="0.05"/>
    <n v="0.03"/>
    <s v="Sea"/>
    <n v="1.9"/>
    <n v="0.87"/>
    <n v="1.06"/>
    <n v="0.09"/>
    <n v="5"/>
    <n v="4451.7299999999996"/>
    <n v="30"/>
    <n v="59"/>
    <n v="1"/>
    <n v="2"/>
    <n v="365"/>
    <n v="901"/>
    <n v="11"/>
    <n v="0.01"/>
    <n v="0"/>
    <x v="1"/>
    <s v="CIF"/>
    <s v="Renewal/Reorder"/>
    <x v="1"/>
    <n v="0.69350000000000001"/>
    <n v="0.92149999999999999"/>
    <n v="0.248805"/>
    <n v="0.16999999999999998"/>
    <s v="Medium Risk"/>
    <n v="3.656136716727084E-2"/>
    <s v="Average"/>
    <s v="Medium"/>
    <s v="Moderately Consistent"/>
    <n v="246.84931506849318"/>
    <s v="Over-Delivery (&gt;100%)"/>
    <n v="44.517299999999999"/>
    <n v="928451.24313999969"/>
    <n v="72"/>
  </r>
  <r>
    <n v="99.52"/>
    <n v="2.61"/>
    <n v="19"/>
    <n v="0.92"/>
    <n v="0.06"/>
    <n v="0"/>
    <s v="Road"/>
    <n v="0.67"/>
    <n v="0.93"/>
    <n v="1.17"/>
    <n v="0.35"/>
    <n v="26"/>
    <n v="2917.01"/>
    <n v="45"/>
    <n v="49"/>
    <n v="0"/>
    <n v="1"/>
    <n v="908"/>
    <n v="124"/>
    <n v="2"/>
    <n v="1"/>
    <n v="0"/>
    <x v="1"/>
    <s v="FOB"/>
    <s v="New Procurement"/>
    <x v="5"/>
    <n v="0.86480000000000001"/>
    <n v="0.94"/>
    <n v="7.5199999999999961E-2"/>
    <n v="0.41"/>
    <s v="High Risk"/>
    <n v="2.6225884244372989E-2"/>
    <s v="Average"/>
    <s v="Low"/>
    <s v="Very Consistent"/>
    <n v="13.656387665198238"/>
    <s v="Critical (&lt;80%)"/>
    <n v="58.340200000000003"/>
    <n v="307778.55908000004"/>
    <n v="85.53"/>
  </r>
  <r>
    <n v="152.57"/>
    <n v="7.25"/>
    <n v="18"/>
    <n v="0.91"/>
    <n v="0.1"/>
    <n v="0.01"/>
    <s v="Air"/>
    <n v="2.16"/>
    <n v="0.98"/>
    <n v="0.98"/>
    <n v="0.14000000000000001"/>
    <n v="19"/>
    <n v="3370.87"/>
    <n v="45"/>
    <n v="12"/>
    <n v="3"/>
    <n v="3"/>
    <n v="241"/>
    <n v="53"/>
    <n v="12"/>
    <n v="7.0000000000000007E-2"/>
    <n v="0"/>
    <x v="1"/>
    <s v="DDP"/>
    <s v="Extension"/>
    <x v="8"/>
    <n v="0.81900000000000006"/>
    <n v="0.89100000000000001"/>
    <n v="8.018999999999997E-2"/>
    <n v="0.25"/>
    <s v="Medium Risk"/>
    <n v="4.7519171527823298E-2"/>
    <s v="Average"/>
    <s v="Medium"/>
    <s v="Inconsistent"/>
    <n v="21.991701244813278"/>
    <s v="Critical (&lt;80%)"/>
    <n v="168.54349999999999"/>
    <n v="571041.070373"/>
    <n v="94.640000000000015"/>
  </r>
  <r>
    <n v="242.2"/>
    <n v="3.07"/>
    <n v="9"/>
    <n v="0.73"/>
    <n v="0.08"/>
    <n v="0"/>
    <s v="Sea"/>
    <n v="3"/>
    <n v="0.86"/>
    <n v="0.99"/>
    <n v="0.56999999999999995"/>
    <n v="6"/>
    <n v="2497.35"/>
    <n v="90"/>
    <n v="22"/>
    <n v="0"/>
    <n v="0"/>
    <n v="276"/>
    <n v="213"/>
    <n v="7"/>
    <n v="0.54"/>
    <n v="1"/>
    <x v="0"/>
    <s v="EXW"/>
    <s v="New Procurement"/>
    <x v="7"/>
    <n v="0.67159999999999997"/>
    <n v="0.92"/>
    <n v="0.24840000000000004"/>
    <n v="0.64999999999999991"/>
    <s v="Extreme Risk"/>
    <n v="1.2675474814203138E-2"/>
    <s v="Poor"/>
    <s v="Medium"/>
    <s v="Inconsistent"/>
    <n v="77.173913043478265"/>
    <s v="Critical (&lt;80%)"/>
    <n v="24.973500000000001"/>
    <n v="653286.32909999986"/>
    <n v="70.600000000000009"/>
  </r>
  <r>
    <n v="418.11"/>
    <n v="2.06"/>
    <n v="16"/>
    <n v="0.98"/>
    <n v="0"/>
    <n v="0.02"/>
    <s v="Air"/>
    <n v="0.04"/>
    <n v="0.79"/>
    <n v="0.9"/>
    <n v="0.42"/>
    <n v="24"/>
    <n v="2037.69"/>
    <n v="90"/>
    <n v="43"/>
    <n v="1"/>
    <n v="0"/>
    <n v="805"/>
    <n v="482"/>
    <n v="12"/>
    <n v="0.7"/>
    <n v="1"/>
    <x v="0"/>
    <s v="EXW"/>
    <s v="Renewal/Reorder"/>
    <x v="8"/>
    <n v="0.98"/>
    <n v="0.98"/>
    <n v="1.9600000000000017E-2"/>
    <n v="0.44"/>
    <s v="High Risk"/>
    <n v="4.9269331037286842E-3"/>
    <s v="Poor"/>
    <s v="High"/>
    <s v="Very Consistent"/>
    <n v="59.875776397515523"/>
    <s v="Critical (&lt;80%)"/>
    <n v="101.8845"/>
    <n v="869120.35620600008"/>
    <n v="99.559999999999988"/>
  </r>
  <r>
    <n v="437.33"/>
    <n v="2.4900000000000002"/>
    <n v="13"/>
    <n v="0.87"/>
    <n v="0.03"/>
    <n v="0.04"/>
    <s v="Air"/>
    <n v="1.74"/>
    <n v="0.73"/>
    <n v="0.95"/>
    <n v="0.46"/>
    <n v="31"/>
    <n v="5929.76"/>
    <n v="60"/>
    <n v="7"/>
    <n v="0"/>
    <n v="3"/>
    <n v="199"/>
    <n v="318"/>
    <n v="6"/>
    <n v="0.55000000000000004"/>
    <n v="1"/>
    <x v="0"/>
    <s v="DDP"/>
    <s v="New Procurement"/>
    <x v="4"/>
    <n v="0.84389999999999998"/>
    <n v="0.93119999999999992"/>
    <n v="0.12105599999999998"/>
    <n v="0.53"/>
    <s v="Extreme Risk"/>
    <n v="5.6936409576292509E-3"/>
    <s v="Poor"/>
    <s v="High"/>
    <s v="Moderately Consistent"/>
    <n v="159.79899497487438"/>
    <s v="Over-Delivery (&gt;100%)"/>
    <n v="296.488"/>
    <n v="2775101.9837400001"/>
    <n v="96.56"/>
  </r>
  <r>
    <n v="53.13"/>
    <n v="1.02"/>
    <n v="10"/>
    <n v="0.81"/>
    <n v="0.05"/>
    <n v="0.02"/>
    <s v="Air"/>
    <n v="3.04"/>
    <n v="0.74"/>
    <n v="0.91"/>
    <n v="0.54"/>
    <n v="31"/>
    <n v="5142.91"/>
    <n v="15"/>
    <n v="28"/>
    <n v="2"/>
    <n v="1"/>
    <n v="57"/>
    <n v="933"/>
    <n v="8"/>
    <n v="0.3"/>
    <n v="1"/>
    <x v="0"/>
    <s v="FOB"/>
    <s v="Amendment"/>
    <x v="11"/>
    <n v="0.76949999999999996"/>
    <n v="0.93099999999999994"/>
    <n v="0.17688999999999994"/>
    <n v="0.6100000000000001"/>
    <s v="Extreme Risk"/>
    <n v="1.9198193111236588E-2"/>
    <s v="Poor"/>
    <s v="Low"/>
    <s v="Highly Inconsistent"/>
    <n v="1636.8421052631579"/>
    <s v="Over-Delivery (&gt;100%)"/>
    <n v="257.14550000000003"/>
    <n v="292630.18068500009"/>
    <n v="95.06"/>
  </r>
  <r>
    <n v="279.83999999999997"/>
    <n v="7.47"/>
    <n v="25"/>
    <n v="0.93"/>
    <n v="0.03"/>
    <n v="0.03"/>
    <s v="Road"/>
    <n v="4.76"/>
    <n v="0.73"/>
    <n v="0.94"/>
    <n v="0.98"/>
    <n v="7"/>
    <n v="7374.85"/>
    <n v="15"/>
    <n v="52"/>
    <n v="2"/>
    <n v="3"/>
    <n v="293"/>
    <n v="331"/>
    <n v="6"/>
    <n v="0.86"/>
    <n v="1"/>
    <x v="0"/>
    <s v="DDP"/>
    <s v="Amendment"/>
    <x v="4"/>
    <n v="0.90210000000000001"/>
    <n v="0.94089999999999996"/>
    <n v="6.5862999999999949E-2"/>
    <n v="1.04"/>
    <s v="Extreme Risk"/>
    <n v="2.6693825042881647E-2"/>
    <s v="Average"/>
    <s v="Medium"/>
    <s v="Highly Inconsistent"/>
    <n v="112.96928327645051"/>
    <s v="Over-Delivery (&gt;100%)"/>
    <n v="147.49700000000001"/>
    <n v="2187778.8432080001"/>
    <n v="81.739999999999995"/>
  </r>
  <r>
    <n v="237.83"/>
    <n v="7.59"/>
    <n v="20"/>
    <n v="0.78"/>
    <n v="7.0000000000000007E-2"/>
    <n v="0.02"/>
    <s v="Sea"/>
    <n v="2.04"/>
    <n v="0.73"/>
    <n v="0.81"/>
    <n v="0.79"/>
    <n v="10"/>
    <n v="3148.5"/>
    <n v="30"/>
    <n v="29"/>
    <n v="0"/>
    <n v="0"/>
    <n v="823"/>
    <n v="414"/>
    <n v="4"/>
    <n v="0.43"/>
    <n v="0"/>
    <x v="1"/>
    <s v="EXW"/>
    <s v="New Procurement"/>
    <x v="6"/>
    <n v="0.72539999999999993"/>
    <n v="0.91139999999999988"/>
    <n v="0.20050799999999994"/>
    <n v="0.88"/>
    <s v="Extreme Risk"/>
    <n v="3.1913551696589999E-2"/>
    <s v="Average"/>
    <s v="Medium"/>
    <s v="Inconsistent"/>
    <n v="50.303766707168897"/>
    <s v="Critical (&lt;80%)"/>
    <n v="31.484999999999999"/>
    <n v="816241.64141399995"/>
    <n v="71.460000000000008"/>
  </r>
  <r>
    <n v="149.94999999999999"/>
    <n v="5.63"/>
    <n v="14"/>
    <n v="0.91"/>
    <n v="0.08"/>
    <n v="0.02"/>
    <s v="Air"/>
    <n v="0.81"/>
    <n v="0.88"/>
    <n v="0.82"/>
    <n v="0.63"/>
    <n v="39"/>
    <n v="4662.16"/>
    <n v="60"/>
    <n v="27"/>
    <n v="2"/>
    <n v="0"/>
    <n v="969"/>
    <n v="370"/>
    <n v="8"/>
    <n v="0.3"/>
    <n v="1"/>
    <x v="0"/>
    <s v="EXW"/>
    <s v="Amendment"/>
    <x v="11"/>
    <n v="0.83720000000000006"/>
    <n v="0.90160000000000007"/>
    <n v="8.1143999999999966E-2"/>
    <n v="0.73"/>
    <s v="Extreme Risk"/>
    <n v="3.7545848616205406E-2"/>
    <s v="Average"/>
    <s v="Low"/>
    <s v="Very Consistent"/>
    <n v="38.183694530443759"/>
    <s v="Critical (&lt;80%)"/>
    <n v="233.108"/>
    <n v="769235.51838999998"/>
    <n v="96.390000000000015"/>
  </r>
  <r>
    <n v="103.94"/>
    <n v="2.4500000000000002"/>
    <n v="12"/>
    <n v="0.71"/>
    <n v="7.0000000000000007E-2"/>
    <n v="0.05"/>
    <s v="Sea"/>
    <n v="2.67"/>
    <n v="0.84"/>
    <n v="1.07"/>
    <n v="0.36"/>
    <n v="22"/>
    <n v="6835.67"/>
    <n v="15"/>
    <n v="57"/>
    <n v="2"/>
    <n v="1"/>
    <n v="64"/>
    <n v="135"/>
    <n v="1"/>
    <n v="0.77"/>
    <n v="0"/>
    <x v="1"/>
    <s v="FOB"/>
    <s v="Amendment"/>
    <x v="2"/>
    <n v="0.66029999999999989"/>
    <n v="0.88349999999999995"/>
    <n v="0.25621499999999997"/>
    <n v="0.48"/>
    <s v="High Risk"/>
    <n v="2.3571291129497789E-2"/>
    <s v="Average"/>
    <s v="Low"/>
    <s v="Inconsistent"/>
    <n v="210.9375"/>
    <s v="Over-Delivery (&gt;100%)"/>
    <n v="68.356700000000004"/>
    <n v="795833.39167200006"/>
    <n v="70.23"/>
  </r>
  <r>
    <n v="201.93"/>
    <n v="1.75"/>
    <n v="25"/>
    <n v="0.95"/>
    <n v="0.1"/>
    <n v="0.01"/>
    <s v="Air"/>
    <n v="1.43"/>
    <n v="0.68"/>
    <n v="1.07"/>
    <n v="0.03"/>
    <n v="14"/>
    <n v="9636.01"/>
    <n v="45"/>
    <n v="37"/>
    <n v="0"/>
    <n v="0"/>
    <n v="348"/>
    <n v="129"/>
    <n v="10"/>
    <n v="0.15"/>
    <n v="1"/>
    <x v="0"/>
    <s v="EXW"/>
    <s v="New Procurement"/>
    <x v="9"/>
    <n v="0.85499999999999998"/>
    <n v="0.89100000000000001"/>
    <n v="4.4550000000000041E-2"/>
    <n v="0.14000000000000001"/>
    <s v="Low Risk"/>
    <n v="8.6663695339969302E-3"/>
    <s v="Poor"/>
    <s v="Medium"/>
    <s v="Moderately Consistent"/>
    <n v="37.068965517241381"/>
    <s v="Critical (&lt;80%)"/>
    <n v="481.80050000000006"/>
    <n v="2160325.0199209996"/>
    <n v="95.37"/>
  </r>
  <r>
    <n v="474.31"/>
    <n v="1.17"/>
    <n v="19"/>
    <n v="0.83"/>
    <n v="0.03"/>
    <n v="0.03"/>
    <s v="Sea"/>
    <n v="1.07"/>
    <n v="0.99"/>
    <n v="0.93"/>
    <n v="0.12"/>
    <n v="28"/>
    <n v="3553.82"/>
    <n v="60"/>
    <n v="44"/>
    <n v="2"/>
    <n v="1"/>
    <n v="128"/>
    <n v="223"/>
    <n v="1"/>
    <n v="0.21"/>
    <n v="0"/>
    <x v="1"/>
    <s v="FOB"/>
    <s v="Amendment"/>
    <x v="2"/>
    <n v="0.80509999999999993"/>
    <n v="0.94089999999999996"/>
    <n v="0.15995300000000004"/>
    <n v="0.18"/>
    <s v="Medium Risk"/>
    <n v="2.4667411608441736E-3"/>
    <s v="Poor"/>
    <s v="High"/>
    <s v="Moderately Consistent"/>
    <n v="174.21875"/>
    <s v="Over-Delivery (&gt;100%)"/>
    <n v="35.538200000000003"/>
    <n v="1786794.7944860002"/>
    <n v="73.430000000000007"/>
  </r>
  <r>
    <n v="195.44"/>
    <n v="2.4900000000000002"/>
    <n v="7"/>
    <n v="0.89"/>
    <n v="0.09"/>
    <n v="0.02"/>
    <s v="Sea"/>
    <n v="2.95"/>
    <n v="0.77"/>
    <n v="1.1499999999999999"/>
    <n v="0.73"/>
    <n v="42"/>
    <n v="3052.27"/>
    <n v="45"/>
    <n v="34"/>
    <n v="1"/>
    <n v="2"/>
    <n v="11"/>
    <n v="834"/>
    <n v="4"/>
    <n v="0.25"/>
    <n v="0"/>
    <x v="1"/>
    <s v="CIF"/>
    <s v="Renewal/Reorder"/>
    <x v="6"/>
    <n v="0.80990000000000006"/>
    <n v="0.89180000000000004"/>
    <n v="9.8097999999999991E-2"/>
    <n v="0.84"/>
    <s v="Extreme Risk"/>
    <n v="1.2740483012689317E-2"/>
    <s v="Poor"/>
    <s v="Medium"/>
    <s v="Inconsistent"/>
    <n v="7581.8181818181811"/>
    <s v="Over-Delivery (&gt;100%)"/>
    <n v="30.5227"/>
    <n v="662196.62382799992"/>
    <n v="69.95"/>
  </r>
  <r>
    <n v="283.45999999999998"/>
    <n v="9.02"/>
    <n v="23"/>
    <n v="0.77"/>
    <n v="0.08"/>
    <n v="0"/>
    <s v="Sea"/>
    <n v="4.58"/>
    <n v="0.83"/>
    <n v="0.91"/>
    <n v="0.37"/>
    <n v="22"/>
    <n v="4547.95"/>
    <n v="30"/>
    <n v="50"/>
    <n v="1"/>
    <n v="0"/>
    <n v="233"/>
    <n v="320"/>
    <n v="1"/>
    <n v="0.43"/>
    <n v="1"/>
    <x v="0"/>
    <s v="EXW"/>
    <s v="Renewal/Reorder"/>
    <x v="2"/>
    <n v="0.70840000000000003"/>
    <n v="0.92"/>
    <n v="0.21159999999999998"/>
    <n v="0.45"/>
    <s v="High Risk"/>
    <n v="3.182106822832146E-2"/>
    <s v="Average"/>
    <s v="Medium"/>
    <s v="Highly Inconsistent"/>
    <n v="137.33905579399141"/>
    <s v="Over-Delivery (&gt;100%)"/>
    <n v="45.479500000000002"/>
    <n v="1392366.3039959997"/>
    <n v="69.02000000000001"/>
  </r>
  <r>
    <n v="366.36"/>
    <n v="3.17"/>
    <n v="15"/>
    <n v="0.9"/>
    <n v="0.04"/>
    <n v="0.02"/>
    <s v="Air"/>
    <n v="4.18"/>
    <n v="0.88"/>
    <n v="0.96"/>
    <n v="0.33"/>
    <n v="32"/>
    <n v="7266.35"/>
    <n v="60"/>
    <n v="33"/>
    <n v="3"/>
    <n v="0"/>
    <n v="757"/>
    <n v="651"/>
    <n v="5"/>
    <n v="0.02"/>
    <n v="1"/>
    <x v="0"/>
    <s v="EXW"/>
    <s v="Extension"/>
    <x v="10"/>
    <n v="0.86399999999999999"/>
    <n v="0.94079999999999997"/>
    <n v="9.4079999999999969E-2"/>
    <n v="0.39"/>
    <s v="High Risk"/>
    <n v="8.6526913418495457E-3"/>
    <s v="Poor"/>
    <s v="High"/>
    <s v="Highly Inconsistent"/>
    <n v="85.997357992073972"/>
    <s v="Average (85–94.99%)"/>
    <n v="363.31750000000005"/>
    <n v="2822219.9303560001"/>
    <n v="94.22"/>
  </r>
  <r>
    <n v="213.63"/>
    <n v="4.1900000000000004"/>
    <n v="16"/>
    <n v="0.93"/>
    <n v="7.0000000000000007E-2"/>
    <n v="0.04"/>
    <s v="Road"/>
    <n v="0.91"/>
    <n v="0.85"/>
    <n v="1.0900000000000001"/>
    <n v="0.89"/>
    <n v="11"/>
    <n v="9619.35"/>
    <n v="30"/>
    <n v="45"/>
    <n v="1"/>
    <n v="1"/>
    <n v="212"/>
    <n v="615"/>
    <n v="11"/>
    <n v="0.99"/>
    <n v="0"/>
    <x v="1"/>
    <s v="FOB"/>
    <s v="Renewal/Reorder"/>
    <x v="1"/>
    <n v="0.8649"/>
    <n v="0.89279999999999993"/>
    <n v="6.2495999999999947E-2"/>
    <n v="1"/>
    <s v="Extreme Risk"/>
    <n v="1.9613350184899125E-2"/>
    <s v="Poor"/>
    <s v="Medium"/>
    <s v="Very Consistent"/>
    <n v="290.09433962264148"/>
    <s v="Over-Delivery (&gt;100%)"/>
    <n v="192.387"/>
    <n v="2281226.0070210001"/>
    <n v="84.189999999999984"/>
  </r>
  <r>
    <n v="487.3"/>
    <n v="1.95"/>
    <n v="27"/>
    <n v="0.84"/>
    <n v="0.01"/>
    <n v="0"/>
    <s v="Sea"/>
    <n v="3.83"/>
    <n v="0.72"/>
    <n v="1.1000000000000001"/>
    <n v="0.48"/>
    <n v="14"/>
    <n v="5411.71"/>
    <n v="90"/>
    <n v="48"/>
    <n v="3"/>
    <n v="2"/>
    <n v="665"/>
    <n v="74"/>
    <n v="9"/>
    <n v="0.6"/>
    <n v="1"/>
    <x v="0"/>
    <s v="CIF"/>
    <s v="Extension"/>
    <x v="0"/>
    <n v="0.83160000000000001"/>
    <n v="0.99"/>
    <n v="0.15840000000000004"/>
    <n v="0.49"/>
    <s v="High Risk"/>
    <n v="4.0016416991586288E-3"/>
    <s v="Poor"/>
    <s v="High"/>
    <s v="Highly Inconsistent"/>
    <n v="11.12781954887218"/>
    <s v="Critical (&lt;80%)"/>
    <n v="54.117100000000001"/>
    <n v="2663588.9901100001"/>
    <n v="71.87"/>
  </r>
  <r>
    <n v="483.1"/>
    <n v="3"/>
    <n v="8"/>
    <n v="0.89"/>
    <n v="0.08"/>
    <n v="0"/>
    <s v="Road"/>
    <n v="1.1499999999999999"/>
    <n v="0.92"/>
    <n v="1.1399999999999999"/>
    <n v="0.9"/>
    <n v="31"/>
    <n v="8143.16"/>
    <n v="30"/>
    <n v="48"/>
    <n v="3"/>
    <n v="0"/>
    <n v="20"/>
    <n v="375"/>
    <n v="9"/>
    <n v="0.97"/>
    <n v="0"/>
    <x v="1"/>
    <s v="EXW"/>
    <s v="Extension"/>
    <x v="0"/>
    <n v="0.81880000000000008"/>
    <n v="0.92"/>
    <n v="0.1012"/>
    <n v="0.98"/>
    <s v="Extreme Risk"/>
    <n v="6.2098944317946596E-3"/>
    <s v="Poor"/>
    <s v="High"/>
    <s v="Moderately Consistent"/>
    <n v="1875"/>
    <s v="Over-Delivery (&gt;100%)"/>
    <n v="162.86320000000001"/>
    <n v="4248851.41818"/>
    <n v="84.45"/>
  </r>
  <r>
    <n v="163.30000000000001"/>
    <n v="5.67"/>
    <n v="10"/>
    <n v="0.84"/>
    <n v="0.05"/>
    <n v="0.01"/>
    <s v="Sea"/>
    <n v="1.45"/>
    <n v="0.64"/>
    <n v="0.81"/>
    <n v="0.89"/>
    <n v="44"/>
    <n v="4697.5600000000004"/>
    <n v="90"/>
    <n v="19"/>
    <n v="0"/>
    <n v="0"/>
    <n v="268"/>
    <n v="214"/>
    <n v="9"/>
    <n v="0.81"/>
    <n v="0"/>
    <x v="1"/>
    <s v="EXW"/>
    <s v="New Procurement"/>
    <x v="0"/>
    <n v="0.79799999999999993"/>
    <n v="0.9405"/>
    <n v="0.15048000000000003"/>
    <n v="0.95000000000000007"/>
    <s v="Extreme Risk"/>
    <n v="3.4721371708511937E-2"/>
    <s v="Average"/>
    <s v="Medium"/>
    <s v="Moderately Consistent"/>
    <n v="79.850746268656707"/>
    <s v="Critical (&lt;80%)"/>
    <n v="46.975600000000007"/>
    <n v="813189.95218000002"/>
    <n v="72.850000000000009"/>
  </r>
  <r>
    <n v="273.76"/>
    <n v="6.47"/>
    <n v="4"/>
    <n v="0.97"/>
    <n v="0.03"/>
    <n v="0.04"/>
    <s v="Road"/>
    <n v="4.5999999999999996"/>
    <n v="0.83"/>
    <n v="0.87"/>
    <n v="0.08"/>
    <n v="4"/>
    <n v="494.59"/>
    <n v="60"/>
    <n v="38"/>
    <n v="2"/>
    <n v="2"/>
    <n v="960"/>
    <n v="908"/>
    <n v="6"/>
    <n v="0.13"/>
    <n v="0"/>
    <x v="1"/>
    <s v="CIF"/>
    <s v="Amendment"/>
    <x v="4"/>
    <n v="0.94089999999999996"/>
    <n v="0.93119999999999992"/>
    <n v="2.7936000000000023E-2"/>
    <n v="0.15000000000000002"/>
    <s v="Medium Risk"/>
    <n v="2.3633839859731151E-2"/>
    <s v="Average"/>
    <s v="Medium"/>
    <s v="Highly Inconsistent"/>
    <n v="94.583333333333329"/>
    <s v="Average (85–94.99%)"/>
    <n v="9.8917999999999999"/>
    <n v="144911.963208"/>
    <n v="81.699999999999989"/>
  </r>
  <r>
    <n v="185.4"/>
    <n v="3.21"/>
    <n v="19"/>
    <n v="0.85"/>
    <n v="7.0000000000000007E-2"/>
    <n v="0.04"/>
    <s v="Sea"/>
    <n v="4.5599999999999996"/>
    <n v="0.71"/>
    <n v="1.06"/>
    <n v="0.95"/>
    <n v="45"/>
    <n v="8952.69"/>
    <n v="45"/>
    <n v="13"/>
    <n v="0"/>
    <n v="0"/>
    <n v="307"/>
    <n v="196"/>
    <n v="12"/>
    <n v="0.21"/>
    <n v="1"/>
    <x v="0"/>
    <s v="EXW"/>
    <s v="New Procurement"/>
    <x v="8"/>
    <n v="0.79049999999999998"/>
    <n v="0.89279999999999993"/>
    <n v="0.13392000000000001"/>
    <n v="1.06"/>
    <s v="Extreme Risk"/>
    <n v="1.7313915857605177E-2"/>
    <s v="Poor"/>
    <s v="Medium"/>
    <s v="Highly Inconsistent"/>
    <n v="63.843648208469048"/>
    <s v="Critical (&lt;80%)"/>
    <n v="89.526900000000012"/>
    <n v="1842516.3212400002"/>
    <n v="68.540000000000006"/>
  </r>
  <r>
    <n v="178.18"/>
    <n v="1.52"/>
    <n v="19"/>
    <n v="0.95"/>
    <n v="0.06"/>
    <n v="0.03"/>
    <s v="Road"/>
    <n v="0.84"/>
    <n v="0.85"/>
    <n v="0.94"/>
    <n v="0.08"/>
    <n v="22"/>
    <n v="2969.79"/>
    <n v="45"/>
    <n v="57"/>
    <n v="3"/>
    <n v="1"/>
    <n v="678"/>
    <n v="733"/>
    <n v="1"/>
    <n v="0.03"/>
    <n v="0"/>
    <x v="1"/>
    <s v="FOB"/>
    <s v="Extension"/>
    <x v="2"/>
    <n v="0.8929999999999999"/>
    <n v="0.91179999999999994"/>
    <n v="4.559000000000004E-2"/>
    <n v="0.16999999999999998"/>
    <s v="Medium Risk"/>
    <n v="8.5306992928499276E-3"/>
    <s v="Poor"/>
    <s v="Medium"/>
    <s v="Very Consistent"/>
    <n v="108.11209439528025"/>
    <s v="Over-Delivery (&gt;100%)"/>
    <n v="59.395800000000001"/>
    <n v="576843.71782200015"/>
    <n v="84.76"/>
  </r>
  <r>
    <n v="66.599999999999994"/>
    <n v="4.5199999999999996"/>
    <n v="28"/>
    <n v="0.94"/>
    <n v="0.02"/>
    <n v="0.02"/>
    <s v="Sea"/>
    <n v="0.32"/>
    <n v="0.69"/>
    <n v="0.82"/>
    <n v="0.96"/>
    <n v="29"/>
    <n v="1472.79"/>
    <n v="45"/>
    <n v="39"/>
    <n v="0"/>
    <n v="2"/>
    <n v="206"/>
    <n v="712"/>
    <n v="10"/>
    <n v="0.83"/>
    <n v="0"/>
    <x v="1"/>
    <s v="CIF"/>
    <s v="New Procurement"/>
    <x v="9"/>
    <n v="0.92119999999999991"/>
    <n v="0.96039999999999992"/>
    <n v="5.762400000000005E-2"/>
    <n v="1"/>
    <s v="Extreme Risk"/>
    <n v="6.7867867867867873E-2"/>
    <s v="Good"/>
    <s v="Low"/>
    <s v="Very Consistent"/>
    <n v="345.631067961165"/>
    <s v="Over-Delivery (&gt;100%)"/>
    <n v="14.7279"/>
    <n v="102026.48069999999"/>
    <n v="74.680000000000007"/>
  </r>
  <r>
    <n v="324.3"/>
    <n v="3.11"/>
    <n v="21"/>
    <n v="0.82"/>
    <n v="0"/>
    <n v="0.04"/>
    <s v="Sea"/>
    <n v="1.47"/>
    <n v="0.91"/>
    <n v="1.03"/>
    <n v="0.45"/>
    <n v="35"/>
    <n v="9962"/>
    <n v="30"/>
    <n v="53"/>
    <n v="2"/>
    <n v="2"/>
    <n v="613"/>
    <n v="270"/>
    <n v="5"/>
    <n v="0.59"/>
    <n v="1"/>
    <x v="0"/>
    <s v="CIF"/>
    <s v="Amendment"/>
    <x v="10"/>
    <n v="0.82"/>
    <n v="0.96"/>
    <n v="0.17280000000000004"/>
    <n v="0.49"/>
    <s v="High Risk"/>
    <n v="9.5898859081097743E-3"/>
    <s v="Poor"/>
    <s v="High"/>
    <s v="Moderately Consistent"/>
    <n v="44.045676998368677"/>
    <s v="Critical (&lt;80%)"/>
    <n v="99.62"/>
    <n v="3360012.8184199999"/>
    <n v="73.73"/>
  </r>
  <r>
    <n v="276.20999999999998"/>
    <n v="2.98"/>
    <n v="27"/>
    <n v="0.77"/>
    <n v="0.04"/>
    <n v="0.04"/>
    <s v="Road"/>
    <n v="2.91"/>
    <n v="0.69"/>
    <n v="0.96"/>
    <n v="0.76"/>
    <n v="13"/>
    <n v="3539.25"/>
    <n v="60"/>
    <n v="52"/>
    <n v="2"/>
    <n v="3"/>
    <n v="424"/>
    <n v="843"/>
    <n v="10"/>
    <n v="0.22"/>
    <n v="0"/>
    <x v="1"/>
    <s v="DDP"/>
    <s v="Amendment"/>
    <x v="9"/>
    <n v="0.73919999999999997"/>
    <n v="0.92159999999999997"/>
    <n v="0.21196799999999996"/>
    <n v="0.84"/>
    <s v="Extreme Risk"/>
    <n v="1.0788892509322618E-2"/>
    <s v="Poor"/>
    <s v="Medium"/>
    <s v="Inconsistent"/>
    <n v="198.82075471698113"/>
    <s v="Over-Delivery (&gt;100%)"/>
    <n v="70.784999999999997"/>
    <n v="1055869.2023219999"/>
    <n v="83.09"/>
  </r>
  <r>
    <n v="73.17"/>
    <n v="9.64"/>
    <n v="15"/>
    <n v="0.82"/>
    <n v="0.06"/>
    <n v="0.04"/>
    <s v="Sea"/>
    <n v="4.38"/>
    <n v="0.96"/>
    <n v="0.95"/>
    <n v="0.71"/>
    <n v="20"/>
    <n v="1451.73"/>
    <n v="60"/>
    <n v="19"/>
    <n v="2"/>
    <n v="0"/>
    <n v="342"/>
    <n v="99"/>
    <n v="2"/>
    <n v="0.97"/>
    <n v="0"/>
    <x v="1"/>
    <s v="EXW"/>
    <s v="Amendment"/>
    <x v="5"/>
    <n v="0.77079999999999993"/>
    <n v="0.90239999999999987"/>
    <n v="0.16243200000000005"/>
    <n v="0.80999999999999994"/>
    <s v="Extreme Risk"/>
    <n v="0.13174798414650812"/>
    <s v="Excellent"/>
    <s v="Low"/>
    <s v="Highly Inconsistent"/>
    <n v="28.947368421052634"/>
    <s v="Critical (&lt;80%)"/>
    <n v="14.517300000000001"/>
    <n v="116866.31950200001"/>
    <n v="69.02000000000001"/>
  </r>
  <r>
    <n v="175.39"/>
    <n v="6.55"/>
    <n v="14"/>
    <n v="0.95"/>
    <n v="0.09"/>
    <n v="0.04"/>
    <s v="Air"/>
    <n v="0.59"/>
    <n v="0.94"/>
    <n v="0.91"/>
    <n v="0.52"/>
    <n v="19"/>
    <n v="3184.27"/>
    <n v="90"/>
    <n v="38"/>
    <n v="3"/>
    <n v="2"/>
    <n v="162"/>
    <n v="766"/>
    <n v="12"/>
    <n v="0.74"/>
    <n v="0"/>
    <x v="1"/>
    <s v="CIF"/>
    <s v="Extension"/>
    <x v="8"/>
    <n v="0.86449999999999994"/>
    <n v="0.87360000000000004"/>
    <n v="4.3680000000000038E-2"/>
    <n v="0.65"/>
    <s v="Extreme Risk"/>
    <n v="3.7345344660470951E-2"/>
    <s v="Average"/>
    <s v="Medium"/>
    <s v="Very Consistent"/>
    <n v="472.83950617283949"/>
    <s v="Over-Delivery (&gt;100%)"/>
    <n v="159.21350000000001"/>
    <n v="631253.98339099984"/>
    <n v="95.910000000000011"/>
  </r>
  <r>
    <n v="458.72"/>
    <n v="6.01"/>
    <n v="1"/>
    <n v="0.77"/>
    <n v="0.09"/>
    <n v="0.03"/>
    <s v="Sea"/>
    <n v="2.0699999999999998"/>
    <n v="0.74"/>
    <n v="0.8"/>
    <n v="0.62"/>
    <n v="15"/>
    <n v="5186.99"/>
    <n v="60"/>
    <n v="13"/>
    <n v="0"/>
    <n v="2"/>
    <n v="385"/>
    <n v="998"/>
    <n v="1"/>
    <n v="0.71"/>
    <n v="1"/>
    <x v="0"/>
    <s v="CIF"/>
    <s v="New Procurement"/>
    <x v="2"/>
    <n v="0.70069999999999999"/>
    <n v="0.88270000000000004"/>
    <n v="0.20302099999999998"/>
    <n v="0.74"/>
    <s v="Extreme Risk"/>
    <n v="1.3101674223927448E-2"/>
    <s v="Poor"/>
    <s v="High"/>
    <s v="Inconsistent"/>
    <n v="259.22077922077926"/>
    <s v="Over-Delivery (&gt;100%)"/>
    <n v="51.869900000000001"/>
    <n v="2664972.0400440004"/>
    <n v="70.63000000000001"/>
  </r>
  <r>
    <n v="157.80000000000001"/>
    <n v="4.74"/>
    <n v="16"/>
    <n v="0.86"/>
    <n v="0.05"/>
    <n v="0.02"/>
    <s v="Sea"/>
    <n v="1.36"/>
    <n v="0.75"/>
    <n v="0.87"/>
    <n v="0.95"/>
    <n v="26"/>
    <n v="970.78"/>
    <n v="45"/>
    <n v="18"/>
    <n v="0"/>
    <n v="2"/>
    <n v="143"/>
    <n v="923"/>
    <n v="5"/>
    <n v="0.27"/>
    <n v="1"/>
    <x v="0"/>
    <s v="CIF"/>
    <s v="New Procurement"/>
    <x v="10"/>
    <n v="0.81699999999999995"/>
    <n v="0.93099999999999994"/>
    <n v="0.13034000000000001"/>
    <n v="1.02"/>
    <s v="Extreme Risk"/>
    <n v="3.0038022813688212E-2"/>
    <s v="Average"/>
    <s v="Medium"/>
    <s v="Moderately Consistent"/>
    <n v="645.45454545454538"/>
    <s v="Over-Delivery (&gt;100%)"/>
    <n v="9.7078000000000007"/>
    <n v="163926.31984000001"/>
    <n v="72.740000000000009"/>
  </r>
  <r>
    <n v="115.2"/>
    <n v="4.8600000000000003"/>
    <n v="10"/>
    <n v="0.94"/>
    <n v="0.08"/>
    <n v="0.04"/>
    <s v="Air"/>
    <n v="7.0000000000000007E-2"/>
    <n v="0.88"/>
    <n v="0.99"/>
    <n v="0.93"/>
    <n v="20"/>
    <n v="3590.95"/>
    <n v="60"/>
    <n v="46"/>
    <n v="3"/>
    <n v="3"/>
    <n v="965"/>
    <n v="402"/>
    <n v="5"/>
    <n v="0.31"/>
    <n v="1"/>
    <x v="0"/>
    <s v="DDP"/>
    <s v="Extension"/>
    <x v="10"/>
    <n v="0.86480000000000001"/>
    <n v="0.88319999999999999"/>
    <n v="5.2992000000000053E-2"/>
    <n v="1.05"/>
    <s v="Extreme Risk"/>
    <n v="4.2187500000000003E-2"/>
    <s v="Average"/>
    <s v="Low"/>
    <s v="Very Consistent"/>
    <n v="41.6580310880829"/>
    <s v="Critical (&lt;80%)"/>
    <n v="179.54750000000001"/>
    <n v="463498.44157999998"/>
    <n v="96.73"/>
  </r>
  <r>
    <n v="270.25"/>
    <n v="5.87"/>
    <n v="19"/>
    <n v="0.81"/>
    <n v="0.04"/>
    <n v="0.05"/>
    <s v="Air"/>
    <n v="3.94"/>
    <n v="0.64"/>
    <n v="0.91"/>
    <n v="0.65"/>
    <n v="36"/>
    <n v="6721.68"/>
    <n v="90"/>
    <n v="21"/>
    <n v="3"/>
    <n v="0"/>
    <n v="125"/>
    <n v="159"/>
    <n v="1"/>
    <n v="0.67"/>
    <n v="0"/>
    <x v="1"/>
    <s v="EXW"/>
    <s v="Extension"/>
    <x v="2"/>
    <n v="0.77760000000000007"/>
    <n v="0.91199999999999992"/>
    <n v="0.17327999999999993"/>
    <n v="0.74"/>
    <s v="Extreme Risk"/>
    <n v="2.1720629047178537E-2"/>
    <s v="Average"/>
    <s v="Medium"/>
    <s v="Highly Inconsistent"/>
    <n v="127.2"/>
    <s v="Over-Delivery (&gt;100%)"/>
    <n v="336.08400000000006"/>
    <n v="1980379.4615"/>
    <n v="93.859999999999985"/>
  </r>
  <r>
    <n v="493.54"/>
    <n v="7.27"/>
    <n v="22"/>
    <n v="0.89"/>
    <n v="7.0000000000000007E-2"/>
    <n v="0"/>
    <s v="Air"/>
    <n v="4.07"/>
    <n v="0.63"/>
    <n v="1.1499999999999999"/>
    <n v="0.66"/>
    <n v="6"/>
    <n v="9167.73"/>
    <n v="60"/>
    <n v="55"/>
    <n v="1"/>
    <n v="2"/>
    <n v="76"/>
    <n v="421"/>
    <n v="7"/>
    <n v="0.59"/>
    <n v="1"/>
    <x v="0"/>
    <s v="CIF"/>
    <s v="Renewal/Reorder"/>
    <x v="7"/>
    <n v="0.82769999999999999"/>
    <n v="0.92999999999999994"/>
    <n v="0.10229999999999997"/>
    <n v="0.73"/>
    <s v="Extreme Risk"/>
    <n v="1.4730315678567085E-2"/>
    <s v="Poor"/>
    <s v="High"/>
    <s v="Highly Inconsistent"/>
    <n v="553.9473684210526"/>
    <s v="Over-Delivery (&gt;100%)"/>
    <n v="458.38650000000001"/>
    <n v="4841864.9273500005"/>
    <n v="93.83"/>
  </r>
  <r>
    <n v="158.91999999999999"/>
    <n v="7.32"/>
    <n v="3"/>
    <n v="0.77"/>
    <n v="0.02"/>
    <n v="0"/>
    <s v="Road"/>
    <n v="1.1100000000000001"/>
    <n v="0.65"/>
    <n v="0.86"/>
    <n v="0.25"/>
    <n v="15"/>
    <n v="4034.63"/>
    <n v="60"/>
    <n v="27"/>
    <n v="0"/>
    <n v="0"/>
    <n v="671"/>
    <n v="453"/>
    <n v="3"/>
    <n v="0.65"/>
    <n v="1"/>
    <x v="0"/>
    <s v="EXW"/>
    <s v="New Procurement"/>
    <x v="3"/>
    <n v="0.75460000000000005"/>
    <n v="0.98"/>
    <n v="0.22539999999999999"/>
    <n v="0.27"/>
    <s v="Medium Risk"/>
    <n v="4.606091115026429E-2"/>
    <s v="Average"/>
    <s v="Medium"/>
    <s v="Moderately Consistent"/>
    <n v="67.511177347242921"/>
    <s v="Critical (&lt;80%)"/>
    <n v="80.692599999999999"/>
    <n v="654091.28821599996"/>
    <n v="86.29"/>
  </r>
  <r>
    <n v="352.46"/>
    <n v="2.5499999999999998"/>
    <n v="5"/>
    <n v="0.73"/>
    <n v="0.04"/>
    <n v="0.05"/>
    <s v="Air"/>
    <n v="0.76"/>
    <n v="0.82"/>
    <n v="1.1499999999999999"/>
    <n v="0.83"/>
    <n v="4"/>
    <n v="5689.19"/>
    <n v="45"/>
    <n v="18"/>
    <n v="2"/>
    <n v="2"/>
    <n v="265"/>
    <n v="149"/>
    <n v="11"/>
    <n v="0.88"/>
    <n v="1"/>
    <x v="0"/>
    <s v="CIF"/>
    <s v="Amendment"/>
    <x v="1"/>
    <n v="0.70079999999999998"/>
    <n v="0.91199999999999992"/>
    <n v="0.24623999999999999"/>
    <n v="0.91999999999999993"/>
    <s v="Extreme Risk"/>
    <n v="7.2348635306134033E-3"/>
    <s v="Poor"/>
    <s v="High"/>
    <s v="Very Consistent"/>
    <n v="56.226415094339622"/>
    <s v="Critical (&lt;80%)"/>
    <n v="284.45949999999999"/>
    <n v="2185970.7959579998"/>
    <n v="97.039999999999992"/>
  </r>
  <r>
    <n v="392.73"/>
    <n v="5.5"/>
    <n v="9"/>
    <n v="0.94"/>
    <n v="0.06"/>
    <n v="0.01"/>
    <s v="Road"/>
    <n v="0.72"/>
    <n v="0.66"/>
    <n v="0.96"/>
    <n v="0.63"/>
    <n v="6"/>
    <n v="6397.02"/>
    <n v="60"/>
    <n v="19"/>
    <n v="0"/>
    <n v="1"/>
    <n v="562"/>
    <n v="302"/>
    <n v="6"/>
    <n v="0.16"/>
    <n v="1"/>
    <x v="0"/>
    <s v="FOB"/>
    <s v="New Procurement"/>
    <x v="4"/>
    <n v="0.88359999999999994"/>
    <n v="0.93059999999999998"/>
    <n v="5.5836000000000045E-2"/>
    <n v="0.7"/>
    <s v="Extreme Risk"/>
    <n v="1.4004532375932573E-2"/>
    <s v="Poor"/>
    <s v="High"/>
    <s v="Very Consistent"/>
    <n v="53.736654804270465"/>
    <s v="Critical (&lt;80%)"/>
    <n v="127.94040000000001"/>
    <n v="2688296.3768340005"/>
    <n v="85.28"/>
  </r>
  <r>
    <n v="156.94"/>
    <n v="4.71"/>
    <n v="18"/>
    <n v="0.73"/>
    <n v="0"/>
    <n v="0.04"/>
    <s v="Air"/>
    <n v="2.3199999999999998"/>
    <n v="0.71"/>
    <n v="0.91"/>
    <n v="0.83"/>
    <n v="2"/>
    <n v="800.46"/>
    <n v="30"/>
    <n v="46"/>
    <n v="1"/>
    <n v="2"/>
    <n v="702"/>
    <n v="475"/>
    <n v="2"/>
    <n v="0.12"/>
    <n v="0"/>
    <x v="1"/>
    <s v="CIF"/>
    <s v="Renewal/Reorder"/>
    <x v="5"/>
    <n v="0.73"/>
    <n v="0.96"/>
    <n v="0.25919999999999999"/>
    <n v="0.87"/>
    <s v="Extreme Risk"/>
    <n v="3.0011469351344463E-2"/>
    <s v="Average"/>
    <s v="Medium"/>
    <s v="Inconsistent"/>
    <n v="67.663817663817667"/>
    <s v="Critical (&lt;80%)"/>
    <n v="40.023000000000003"/>
    <n v="130696.46511199999"/>
    <n v="96.88"/>
  </r>
  <r>
    <n v="377.7"/>
    <n v="8.83"/>
    <n v="11"/>
    <n v="0.78"/>
    <n v="7.0000000000000007E-2"/>
    <n v="0.02"/>
    <s v="Road"/>
    <n v="1.23"/>
    <n v="0.86"/>
    <n v="0.92"/>
    <n v="0.66"/>
    <n v="36"/>
    <n v="3488.03"/>
    <n v="90"/>
    <n v="48"/>
    <n v="2"/>
    <n v="2"/>
    <n v="197"/>
    <n v="640"/>
    <n v="9"/>
    <n v="0.56000000000000005"/>
    <n v="1"/>
    <x v="0"/>
    <s v="CIF"/>
    <s v="Amendment"/>
    <x v="0"/>
    <n v="0.72539999999999993"/>
    <n v="0.91139999999999988"/>
    <n v="0.20050799999999994"/>
    <n v="0.75"/>
    <s v="Extreme Risk"/>
    <n v="2.337834259994705E-2"/>
    <s v="Average"/>
    <s v="High"/>
    <s v="Moderately Consistent"/>
    <n v="324.87309644670052"/>
    <s v="Over-Delivery (&gt;100%)"/>
    <n v="69.760600000000011"/>
    <n v="1436076.58681"/>
    <n v="84.27"/>
  </r>
  <r>
    <n v="215.5"/>
    <n v="6.68"/>
    <n v="16"/>
    <n v="0.96"/>
    <n v="0.08"/>
    <n v="0.01"/>
    <s v="Air"/>
    <n v="2.56"/>
    <n v="0.61"/>
    <n v="0.93"/>
    <n v="0.3"/>
    <n v="15"/>
    <n v="6874.11"/>
    <n v="90"/>
    <n v="45"/>
    <n v="1"/>
    <n v="3"/>
    <n v="48"/>
    <n v="256"/>
    <n v="2"/>
    <n v="0.5"/>
    <n v="0"/>
    <x v="1"/>
    <s v="DDP"/>
    <s v="Renewal/Reorder"/>
    <x v="5"/>
    <n v="0.88319999999999999"/>
    <n v="0.91080000000000005"/>
    <n v="3.6432000000000034E-2"/>
    <n v="0.39"/>
    <s v="High Risk"/>
    <n v="3.099767981438515E-2"/>
    <s v="Average"/>
    <s v="Medium"/>
    <s v="Inconsistent"/>
    <n v="533.33333333333326"/>
    <s v="Over-Delivery (&gt;100%)"/>
    <n v="343.70550000000003"/>
    <n v="1615048.8075499998"/>
    <n v="94.840000000000018"/>
  </r>
  <r>
    <n v="334.54"/>
    <n v="5.79"/>
    <n v="2"/>
    <n v="0.8"/>
    <n v="0.04"/>
    <n v="0"/>
    <s v="Air"/>
    <n v="1.92"/>
    <n v="0.67"/>
    <n v="1"/>
    <n v="0.19"/>
    <n v="12"/>
    <n v="7383.04"/>
    <n v="90"/>
    <n v="8"/>
    <n v="3"/>
    <n v="2"/>
    <n v="832"/>
    <n v="107"/>
    <n v="2"/>
    <n v="0.4"/>
    <n v="0"/>
    <x v="1"/>
    <s v="CIF"/>
    <s v="Extension"/>
    <x v="5"/>
    <n v="0.76800000000000002"/>
    <n v="0.96"/>
    <n v="0.19199999999999995"/>
    <n v="0.23"/>
    <s v="Medium Risk"/>
    <n v="1.7307347402403299E-2"/>
    <s v="Poor"/>
    <s v="High"/>
    <s v="Moderately Consistent"/>
    <n v="12.860576923076922"/>
    <s v="Critical (&lt;80%)"/>
    <n v="369.15200000000004"/>
    <n v="2569101.088"/>
    <n v="96.88"/>
  </r>
  <r>
    <n v="335.09"/>
    <n v="2.04"/>
    <n v="12"/>
    <n v="0.99"/>
    <n v="0.04"/>
    <n v="0.01"/>
    <s v="Sea"/>
    <n v="1.05"/>
    <n v="0.97"/>
    <n v="0.94"/>
    <n v="0.08"/>
    <n v="40"/>
    <n v="3623.93"/>
    <n v="60"/>
    <n v="35"/>
    <n v="3"/>
    <n v="1"/>
    <n v="489"/>
    <n v="179"/>
    <n v="1"/>
    <n v="0.9"/>
    <n v="1"/>
    <x v="0"/>
    <s v="FOB"/>
    <s v="Extension"/>
    <x v="2"/>
    <n v="0.95039999999999991"/>
    <n v="0.95039999999999991"/>
    <n v="9.5040000000000072E-3"/>
    <n v="0.13"/>
    <s v="Low Risk"/>
    <n v="6.0879166791011378E-3"/>
    <s v="Poor"/>
    <s v="High"/>
    <s v="Moderately Consistent"/>
    <n v="36.605316973415128"/>
    <s v="Critical (&lt;80%)"/>
    <n v="36.2393"/>
    <n v="1275103.1150750001"/>
    <n v="73.550000000000011"/>
  </r>
  <r>
    <n v="291.10000000000002"/>
    <n v="6.45"/>
    <n v="22"/>
    <n v="0.99"/>
    <n v="0.09"/>
    <n v="0.01"/>
    <s v="Air"/>
    <n v="3.76"/>
    <n v="0.87"/>
    <n v="1.06"/>
    <n v="0.59"/>
    <n v="44"/>
    <n v="166.69"/>
    <n v="30"/>
    <n v="54"/>
    <n v="0"/>
    <n v="2"/>
    <n v="935"/>
    <n v="319"/>
    <n v="1"/>
    <n v="0.56000000000000005"/>
    <n v="1"/>
    <x v="0"/>
    <s v="CIF"/>
    <s v="New Procurement"/>
    <x v="2"/>
    <n v="0.90090000000000003"/>
    <n v="0.90090000000000003"/>
    <n v="9.0090000000000083E-3"/>
    <n v="0.69"/>
    <s v="Extreme Risk"/>
    <n v="2.2157334249398832E-2"/>
    <s v="Average"/>
    <s v="Medium"/>
    <s v="Highly Inconsistent"/>
    <n v="34.117647058823529"/>
    <s v="Critical (&lt;80%)"/>
    <n v="8.3345000000000002"/>
    <n v="53406.030120000003"/>
    <n v="93.34"/>
  </r>
  <r>
    <n v="90.63"/>
    <n v="2.0499999999999998"/>
    <n v="6"/>
    <n v="0.78"/>
    <n v="0.08"/>
    <n v="0.02"/>
    <s v="Sea"/>
    <n v="0.75"/>
    <n v="0.72"/>
    <n v="0.97"/>
    <n v="0.28000000000000003"/>
    <n v="41"/>
    <n v="167.97"/>
    <n v="90"/>
    <n v="35"/>
    <n v="3"/>
    <n v="1"/>
    <n v="336"/>
    <n v="435"/>
    <n v="12"/>
    <n v="0.56999999999999995"/>
    <n v="1"/>
    <x v="0"/>
    <s v="FOB"/>
    <s v="Extension"/>
    <x v="8"/>
    <n v="0.71760000000000002"/>
    <n v="0.90160000000000007"/>
    <n v="0.198352"/>
    <n v="0.38"/>
    <s v="High Risk"/>
    <n v="2.2619441685975947E-2"/>
    <s v="Average"/>
    <s v="Low"/>
    <s v="Very Consistent"/>
    <n v="129.46428571428572"/>
    <s v="Over-Delivery (&gt;100%)"/>
    <n v="1.6797"/>
    <n v="16748.47236"/>
    <n v="72.450000000000017"/>
  </r>
  <r>
    <n v="425.89"/>
    <n v="4.03"/>
    <n v="11"/>
    <n v="0.71"/>
    <n v="0.03"/>
    <n v="0.04"/>
    <s v="Air"/>
    <n v="3.99"/>
    <n v="0.62"/>
    <n v="1.07"/>
    <n v="0.63"/>
    <n v="7"/>
    <n v="5427.39"/>
    <n v="15"/>
    <n v="42"/>
    <n v="3"/>
    <n v="1"/>
    <n v="738"/>
    <n v="899"/>
    <n v="4"/>
    <n v="0.37"/>
    <n v="0"/>
    <x v="1"/>
    <s v="FOB"/>
    <s v="Extension"/>
    <x v="6"/>
    <n v="0.68869999999999998"/>
    <n v="0.93119999999999992"/>
    <n v="0.27004800000000001"/>
    <n v="0.7"/>
    <s v="Extreme Risk"/>
    <n v="9.4625372748831874E-3"/>
    <s v="Poor"/>
    <s v="High"/>
    <s v="Highly Inconsistent"/>
    <n v="121.81571815718158"/>
    <s v="Over-Delivery (&gt;100%)"/>
    <n v="271.36950000000002"/>
    <n v="2473579.4615190001"/>
    <n v="94.31"/>
  </r>
  <r>
    <n v="194.35"/>
    <n v="2.29"/>
    <n v="27"/>
    <n v="0.91"/>
    <n v="0.03"/>
    <n v="0.05"/>
    <s v="Air"/>
    <n v="2.81"/>
    <n v="0.83"/>
    <n v="1.04"/>
    <n v="0.06"/>
    <n v="22"/>
    <n v="5559.71"/>
    <n v="45"/>
    <n v="44"/>
    <n v="0"/>
    <n v="1"/>
    <n v="139"/>
    <n v="76"/>
    <n v="7"/>
    <n v="0.34"/>
    <n v="0"/>
    <x v="1"/>
    <s v="FOB"/>
    <s v="New Procurement"/>
    <x v="7"/>
    <n v="0.88270000000000004"/>
    <n v="0.92149999999999999"/>
    <n v="8.2934999999999953E-2"/>
    <n v="0.14000000000000001"/>
    <s v="Low Risk"/>
    <n v="1.178286596346797E-2"/>
    <s v="Poor"/>
    <s v="Medium"/>
    <s v="Inconsistent"/>
    <n v="54.676258992805757"/>
    <s v="Critical (&lt;80%)"/>
    <n v="277.9855"/>
    <n v="1167260.9175499999"/>
    <n v="95.289999999999992"/>
  </r>
  <r>
    <n v="133.93"/>
    <n v="7.23"/>
    <n v="8"/>
    <n v="0.84"/>
    <n v="7.0000000000000007E-2"/>
    <n v="0.02"/>
    <s v="Sea"/>
    <n v="4.16"/>
    <n v="0.69"/>
    <n v="0.9"/>
    <n v="0.38"/>
    <n v="8"/>
    <n v="5601.62"/>
    <n v="15"/>
    <n v="13"/>
    <n v="1"/>
    <n v="3"/>
    <n v="785"/>
    <n v="65"/>
    <n v="4"/>
    <n v="0.99"/>
    <n v="0"/>
    <x v="1"/>
    <s v="DDP"/>
    <s v="Renewal/Reorder"/>
    <x v="6"/>
    <n v="0.78119999999999989"/>
    <n v="0.91139999999999988"/>
    <n v="0.14582400000000001"/>
    <n v="0.47000000000000003"/>
    <s v="High Risk"/>
    <n v="5.3983424176808778E-2"/>
    <s v="Good"/>
    <s v="Low"/>
    <s v="Highly Inconsistent"/>
    <n v="8.2802547770700627"/>
    <s v="Critical (&lt;80%)"/>
    <n v="56.016199999999998"/>
    <n v="817812.37277000002"/>
    <n v="69.34"/>
  </r>
  <r>
    <n v="68.349999999999994"/>
    <n v="2.86"/>
    <n v="12"/>
    <n v="0.73"/>
    <n v="0.06"/>
    <n v="0.03"/>
    <s v="Sea"/>
    <n v="0.02"/>
    <n v="0.98"/>
    <n v="1.1299999999999999"/>
    <n v="0.26"/>
    <n v="42"/>
    <n v="7245.36"/>
    <n v="15"/>
    <n v="36"/>
    <n v="1"/>
    <n v="0"/>
    <n v="635"/>
    <n v="567"/>
    <n v="5"/>
    <n v="0.62"/>
    <n v="1"/>
    <x v="0"/>
    <s v="EXW"/>
    <s v="Renewal/Reorder"/>
    <x v="10"/>
    <n v="0.68619999999999992"/>
    <n v="0.91179999999999994"/>
    <n v="0.24618600000000002"/>
    <n v="0.35"/>
    <s v="High Risk"/>
    <n v="4.1843452816386247E-2"/>
    <s v="Average"/>
    <s v="Low"/>
    <s v="Very Consistent"/>
    <n v="89.291338582677156"/>
    <s v="Average (85–94.99%)"/>
    <n v="72.453599999999994"/>
    <n v="539862.66897999996"/>
    <n v="73.58"/>
  </r>
  <r>
    <n v="315.89999999999998"/>
    <n v="4.53"/>
    <n v="29"/>
    <n v="0.91"/>
    <n v="0.02"/>
    <n v="0.03"/>
    <s v="Road"/>
    <n v="3.75"/>
    <n v="0.87"/>
    <n v="1.1200000000000001"/>
    <n v="0.37"/>
    <n v="11"/>
    <n v="9220.57"/>
    <n v="90"/>
    <n v="29"/>
    <n v="2"/>
    <n v="0"/>
    <n v="72"/>
    <n v="526"/>
    <n v="6"/>
    <n v="0.83"/>
    <n v="1"/>
    <x v="0"/>
    <s v="EXW"/>
    <s v="Amendment"/>
    <x v="4"/>
    <n v="0.89180000000000004"/>
    <n v="0.9506"/>
    <n v="8.5553999999999977E-2"/>
    <n v="0.42"/>
    <s v="High Risk"/>
    <n v="1.4339981006647675E-2"/>
    <s v="Poor"/>
    <s v="High"/>
    <s v="Highly Inconsistent"/>
    <n v="730.55555555555554"/>
    <s v="Over-Delivery (&gt;100%)"/>
    <n v="184.41139999999999"/>
    <n v="3058625.0700499993"/>
    <n v="83.05"/>
  </r>
  <r>
    <n v="354.9"/>
    <n v="9.06"/>
    <n v="27"/>
    <n v="0.71"/>
    <n v="0.03"/>
    <n v="0.03"/>
    <s v="Sea"/>
    <n v="0.26"/>
    <n v="0.99"/>
    <n v="1.2"/>
    <n v="0.05"/>
    <n v="2"/>
    <n v="9902.69"/>
    <n v="15"/>
    <n v="57"/>
    <n v="2"/>
    <n v="1"/>
    <n v="964"/>
    <n v="577"/>
    <n v="5"/>
    <n v="0.45"/>
    <n v="0"/>
    <x v="1"/>
    <s v="FOB"/>
    <s v="Amendment"/>
    <x v="10"/>
    <n v="0.68869999999999998"/>
    <n v="0.94089999999999996"/>
    <n v="0.27286100000000002"/>
    <n v="0.11"/>
    <s v="Low Risk"/>
    <n v="2.5528317836010148E-2"/>
    <s v="Average"/>
    <s v="High"/>
    <s v="Very Consistent"/>
    <n v="59.854771784232362"/>
    <s v="Critical (&lt;80%)"/>
    <n v="99.026900000000012"/>
    <n v="3725433.4342399999"/>
    <n v="74.240000000000009"/>
  </r>
  <r>
    <n v="57.46"/>
    <n v="2.84"/>
    <n v="2"/>
    <n v="0.96"/>
    <n v="0.09"/>
    <n v="0.03"/>
    <s v="Road"/>
    <n v="4.75"/>
    <n v="0.94"/>
    <n v="0.87"/>
    <n v="0.72"/>
    <n v="30"/>
    <n v="7040.56"/>
    <n v="15"/>
    <n v="34"/>
    <n v="1"/>
    <n v="3"/>
    <n v="106"/>
    <n v="160"/>
    <n v="5"/>
    <n v="0.19"/>
    <n v="0"/>
    <x v="1"/>
    <s v="DDP"/>
    <s v="Renewal/Reorder"/>
    <x v="10"/>
    <n v="0.87360000000000004"/>
    <n v="0.88270000000000004"/>
    <n v="3.5308000000000034E-2"/>
    <n v="0.84"/>
    <s v="Extreme Risk"/>
    <n v="4.9425687434737207E-2"/>
    <s v="Average"/>
    <s v="Low"/>
    <s v="Highly Inconsistent"/>
    <n v="150.9433962264151"/>
    <s v="Over-Delivery (&gt;100%)"/>
    <n v="140.81120000000001"/>
    <n v="453242.91681200004"/>
    <n v="79.949999999999989"/>
  </r>
  <r>
    <n v="280.44"/>
    <n v="5.57"/>
    <n v="9"/>
    <n v="0.74"/>
    <n v="7.0000000000000007E-2"/>
    <n v="0"/>
    <s v="Air"/>
    <n v="3.51"/>
    <n v="0.79"/>
    <n v="1.1399999999999999"/>
    <n v="0.12"/>
    <n v="4"/>
    <n v="5188.59"/>
    <n v="30"/>
    <n v="29"/>
    <n v="3"/>
    <n v="3"/>
    <n v="421"/>
    <n v="327"/>
    <n v="4"/>
    <n v="0.32"/>
    <n v="1"/>
    <x v="0"/>
    <s v="DDP"/>
    <s v="Extension"/>
    <x v="6"/>
    <n v="0.68819999999999992"/>
    <n v="0.92999999999999994"/>
    <n v="0.24179999999999999"/>
    <n v="0.19"/>
    <s v="Medium Risk"/>
    <n v="1.9861645984880903E-2"/>
    <s v="Poor"/>
    <s v="Medium"/>
    <s v="Highly Inconsistent"/>
    <n v="77.672209026128272"/>
    <s v="Critical (&lt;80%)"/>
    <n v="259.42950000000002"/>
    <n v="1557223.46856"/>
    <n v="94.39"/>
  </r>
  <r>
    <n v="151.91999999999999"/>
    <n v="4.7699999999999996"/>
    <n v="15"/>
    <n v="0.74"/>
    <n v="0.1"/>
    <n v="0"/>
    <s v="Sea"/>
    <n v="1.6"/>
    <n v="0.87"/>
    <n v="1.1499999999999999"/>
    <n v="0.01"/>
    <n v="25"/>
    <n v="1495.85"/>
    <n v="45"/>
    <n v="42"/>
    <n v="2"/>
    <n v="0"/>
    <n v="851"/>
    <n v="150"/>
    <n v="9"/>
    <n v="0.35"/>
    <n v="1"/>
    <x v="0"/>
    <s v="EXW"/>
    <s v="Amendment"/>
    <x v="0"/>
    <n v="0.66600000000000004"/>
    <n v="0.9"/>
    <n v="0.23400000000000001"/>
    <n v="0.11"/>
    <s v="Low Risk"/>
    <n v="3.1398104265402842E-2"/>
    <s v="Average"/>
    <s v="Medium"/>
    <s v="Moderately Consistent"/>
    <n v="17.626321974148059"/>
    <s v="Critical (&lt;80%)"/>
    <n v="14.958499999999999"/>
    <n v="249994.30513999998"/>
    <n v="71.400000000000006"/>
  </r>
  <r>
    <n v="340.33"/>
    <n v="1.1599999999999999"/>
    <n v="2"/>
    <n v="0.75"/>
    <n v="0.08"/>
    <n v="0"/>
    <s v="Sea"/>
    <n v="1.6"/>
    <n v="0.92"/>
    <n v="1.06"/>
    <n v="0.95"/>
    <n v="21"/>
    <n v="3903.33"/>
    <n v="60"/>
    <n v="48"/>
    <n v="1"/>
    <n v="1"/>
    <n v="943"/>
    <n v="324"/>
    <n v="5"/>
    <n v="0.56000000000000005"/>
    <n v="0"/>
    <x v="1"/>
    <s v="FOB"/>
    <s v="Renewal/Reorder"/>
    <x v="10"/>
    <n v="0.69000000000000006"/>
    <n v="0.92"/>
    <n v="0.23"/>
    <n v="1.03"/>
    <s v="Extreme Risk"/>
    <n v="3.4084564981047808E-3"/>
    <s v="Poor"/>
    <s v="High"/>
    <s v="Moderately Consistent"/>
    <n v="34.358430540827143"/>
    <s v="Critical (&lt;80%)"/>
    <n v="39.033299999999997"/>
    <n v="1434743.8466719997"/>
    <n v="72.000000000000014"/>
  </r>
  <r>
    <n v="128.46"/>
    <n v="8.1300000000000008"/>
    <n v="29"/>
    <n v="0.99"/>
    <n v="0.09"/>
    <n v="0.01"/>
    <s v="Air"/>
    <n v="4.3099999999999996"/>
    <n v="0.83"/>
    <n v="1"/>
    <n v="0.19"/>
    <n v="25"/>
    <n v="5767.32"/>
    <n v="90"/>
    <n v="35"/>
    <n v="3"/>
    <n v="0"/>
    <n v="539"/>
    <n v="993"/>
    <n v="9"/>
    <n v="0.15"/>
    <n v="0"/>
    <x v="1"/>
    <s v="EXW"/>
    <s v="Extension"/>
    <x v="0"/>
    <n v="0.90090000000000003"/>
    <n v="0.90090000000000003"/>
    <n v="9.0090000000000083E-3"/>
    <n v="0.28999999999999998"/>
    <s v="Medium Risk"/>
    <n v="6.3288183092013076E-2"/>
    <s v="Good"/>
    <s v="Low"/>
    <s v="Highly Inconsistent"/>
    <n v="184.23005565862709"/>
    <s v="Over-Delivery (&gt;100%)"/>
    <n v="288.36599999999999"/>
    <n v="815256.35917200008"/>
    <n v="92.789999999999992"/>
  </r>
  <r>
    <n v="360.92"/>
    <n v="1.62"/>
    <n v="1"/>
    <n v="0.91"/>
    <n v="0.02"/>
    <n v="0.04"/>
    <s v="Air"/>
    <n v="4.51"/>
    <n v="0.62"/>
    <n v="1.18"/>
    <n v="0.83"/>
    <n v="9"/>
    <n v="9998.1"/>
    <n v="90"/>
    <n v="10"/>
    <n v="3"/>
    <n v="0"/>
    <n v="455"/>
    <n v="805"/>
    <n v="4"/>
    <n v="0.39"/>
    <n v="0"/>
    <x v="1"/>
    <s v="EXW"/>
    <s v="Extension"/>
    <x v="6"/>
    <n v="0.89180000000000004"/>
    <n v="0.94079999999999997"/>
    <n v="8.467199999999997E-2"/>
    <n v="0.8899999999999999"/>
    <s v="Extreme Risk"/>
    <n v="4.4885293139753967E-3"/>
    <s v="Poor"/>
    <s v="High"/>
    <s v="Highly Inconsistent"/>
    <n v="176.92307692307691"/>
    <s v="Over-Delivery (&gt;100%)"/>
    <n v="499.90500000000003"/>
    <n v="3825557.5671040001"/>
    <n v="94.089999999999989"/>
  </r>
  <r>
    <n v="224.03"/>
    <n v="5.27"/>
    <n v="10"/>
    <n v="0.94"/>
    <n v="0.08"/>
    <n v="0.01"/>
    <s v="Air"/>
    <n v="4.46"/>
    <n v="0.79"/>
    <n v="1.19"/>
    <n v="0.96"/>
    <n v="8"/>
    <n v="1357.12"/>
    <n v="15"/>
    <n v="26"/>
    <n v="1"/>
    <n v="3"/>
    <n v="726"/>
    <n v="986"/>
    <n v="9"/>
    <n v="0.1"/>
    <n v="1"/>
    <x v="0"/>
    <s v="DDP"/>
    <s v="Renewal/Reorder"/>
    <x v="0"/>
    <n v="0.86480000000000001"/>
    <n v="0.91080000000000005"/>
    <n v="5.4648000000000051E-2"/>
    <n v="1.05"/>
    <s v="Extreme Risk"/>
    <n v="2.3523635227424896E-2"/>
    <s v="Average"/>
    <s v="Medium"/>
    <s v="Highly Inconsistent"/>
    <n v="135.81267217630855"/>
    <s v="Over-Delivery (&gt;100%)"/>
    <n v="67.855999999999995"/>
    <n v="331486.63650000002"/>
    <n v="92.940000000000012"/>
  </r>
  <r>
    <n v="471.53"/>
    <n v="6.05"/>
    <n v="2"/>
    <n v="0.82"/>
    <n v="0"/>
    <n v="0.04"/>
    <s v="Air"/>
    <n v="4.04"/>
    <n v="0.65"/>
    <n v="1.06"/>
    <n v="0.53"/>
    <n v="5"/>
    <n v="7951.46"/>
    <n v="60"/>
    <n v="11"/>
    <n v="0"/>
    <n v="3"/>
    <n v="734"/>
    <n v="15"/>
    <n v="5"/>
    <n v="0.5"/>
    <n v="1"/>
    <x v="0"/>
    <s v="DDP"/>
    <s v="New Procurement"/>
    <x v="10"/>
    <n v="0.82"/>
    <n v="0.96"/>
    <n v="0.17280000000000004"/>
    <n v="0.57000000000000006"/>
    <s v="Extreme Risk"/>
    <n v="1.2830572816151678E-2"/>
    <s v="Poor"/>
    <s v="High"/>
    <s v="Highly Inconsistent"/>
    <n v="2.0435967302452318"/>
    <s v="Critical (&lt;80%)"/>
    <n v="397.57300000000004"/>
    <n v="3899761.6837759996"/>
    <n v="95.159999999999982"/>
  </r>
  <r>
    <n v="111.88"/>
    <n v="6.66"/>
    <n v="12"/>
    <n v="0.8"/>
    <n v="7.0000000000000007E-2"/>
    <n v="0.05"/>
    <s v="Sea"/>
    <n v="4.0999999999999996"/>
    <n v="0.89"/>
    <n v="0.94"/>
    <n v="0.53"/>
    <n v="46"/>
    <n v="9989.51"/>
    <n v="60"/>
    <n v="52"/>
    <n v="1"/>
    <n v="2"/>
    <n v="618"/>
    <n v="198"/>
    <n v="8"/>
    <n v="0.95"/>
    <n v="0"/>
    <x v="1"/>
    <s v="CIF"/>
    <s v="Renewal/Reorder"/>
    <x v="11"/>
    <n v="0.74399999999999999"/>
    <n v="0.88349999999999995"/>
    <n v="0.17669999999999994"/>
    <n v="0.65"/>
    <s v="Extreme Risk"/>
    <n v="5.95280657847694E-2"/>
    <s v="Good"/>
    <s v="Low"/>
    <s v="Highly Inconsistent"/>
    <n v="32.038834951456316"/>
    <s v="Critical (&lt;80%)"/>
    <n v="99.895099999999999"/>
    <n v="1251850.6135160001"/>
    <n v="68.800000000000011"/>
  </r>
  <r>
    <n v="203.48"/>
    <n v="7.2"/>
    <n v="23"/>
    <n v="0.77"/>
    <n v="0.05"/>
    <n v="0.05"/>
    <s v="Air"/>
    <n v="2.86"/>
    <n v="0.87"/>
    <n v="1.1299999999999999"/>
    <n v="0.37"/>
    <n v="28"/>
    <n v="8072.38"/>
    <n v="60"/>
    <n v="17"/>
    <n v="3"/>
    <n v="3"/>
    <n v="800"/>
    <n v="326"/>
    <n v="1"/>
    <n v="0.34"/>
    <n v="1"/>
    <x v="0"/>
    <s v="DDP"/>
    <s v="Extension"/>
    <x v="2"/>
    <n v="0.73149999999999993"/>
    <n v="0.90249999999999997"/>
    <n v="0.20757499999999995"/>
    <n v="0.47"/>
    <s v="High Risk"/>
    <n v="3.5384312954590137E-2"/>
    <s v="Average"/>
    <s v="Medium"/>
    <s v="Inconsistent"/>
    <n v="40.75"/>
    <s v="Critical (&lt;80%)"/>
    <n v="403.61900000000003"/>
    <n v="1807239.928696"/>
    <n v="94.64"/>
  </r>
  <r>
    <n v="101.06"/>
    <n v="3.28"/>
    <n v="8"/>
    <n v="0.84"/>
    <n v="0.03"/>
    <n v="0.05"/>
    <s v="Air"/>
    <n v="0.14000000000000001"/>
    <n v="1"/>
    <n v="0.84"/>
    <n v="0.43"/>
    <n v="2"/>
    <n v="7694.73"/>
    <n v="90"/>
    <n v="8"/>
    <n v="2"/>
    <n v="3"/>
    <n v="970"/>
    <n v="740"/>
    <n v="4"/>
    <n v="0.05"/>
    <n v="0"/>
    <x v="1"/>
    <s v="DDP"/>
    <s v="Amendment"/>
    <x v="6"/>
    <n v="0.81479999999999997"/>
    <n v="0.92149999999999999"/>
    <n v="0.14744000000000002"/>
    <n v="0.51"/>
    <s v="Extreme Risk"/>
    <n v="3.2455966752424299E-2"/>
    <s v="Average"/>
    <s v="Low"/>
    <s v="Very Consistent"/>
    <n v="76.288659793814432"/>
    <s v="Critical (&lt;80%)"/>
    <n v="384.73649999999998"/>
    <n v="840224.786372"/>
    <n v="97.960000000000008"/>
  </r>
  <r>
    <n v="466.11"/>
    <n v="1.0900000000000001"/>
    <n v="5"/>
    <n v="0.87"/>
    <n v="0.09"/>
    <n v="0.01"/>
    <s v="Sea"/>
    <n v="0.43"/>
    <n v="0.85"/>
    <n v="0.92"/>
    <n v="0.48"/>
    <n v="21"/>
    <n v="2660.94"/>
    <n v="90"/>
    <n v="47"/>
    <n v="3"/>
    <n v="0"/>
    <n v="245"/>
    <n v="694"/>
    <n v="4"/>
    <n v="0.61"/>
    <n v="0"/>
    <x v="1"/>
    <s v="EXW"/>
    <s v="Extension"/>
    <x v="6"/>
    <n v="0.79170000000000007"/>
    <n v="0.90090000000000003"/>
    <n v="0.117117"/>
    <n v="0.57999999999999996"/>
    <s v="Extreme Risk"/>
    <n v="2.3385037866598016E-3"/>
    <s v="Poor"/>
    <s v="High"/>
    <s v="Very Consistent"/>
    <n v="283.26530612244898"/>
    <s v="Over-Delivery (&gt;100%)"/>
    <n v="26.609400000000001"/>
    <n v="1364350.4356860002"/>
    <n v="72.67"/>
  </r>
  <r>
    <n v="444.8"/>
    <n v="7.51"/>
    <n v="22"/>
    <n v="0.89"/>
    <n v="0.09"/>
    <n v="0.03"/>
    <s v="Road"/>
    <n v="3.25"/>
    <n v="0.92"/>
    <n v="1.19"/>
    <n v="0.15"/>
    <n v="49"/>
    <n v="133.29"/>
    <n v="30"/>
    <n v="50"/>
    <n v="3"/>
    <n v="3"/>
    <n v="901"/>
    <n v="614"/>
    <n v="2"/>
    <n v="0.63"/>
    <n v="0"/>
    <x v="1"/>
    <s v="DDP"/>
    <s v="Extension"/>
    <x v="5"/>
    <n v="0.80990000000000006"/>
    <n v="0.88270000000000004"/>
    <n v="9.7096999999999989E-2"/>
    <n v="0.27"/>
    <s v="Medium Risk"/>
    <n v="1.6883992805755393E-2"/>
    <s v="Poor"/>
    <s v="High"/>
    <s v="Highly Inconsistent"/>
    <n v="68.146503884572695"/>
    <s v="Critical (&lt;80%)"/>
    <n v="2.6657999999999999"/>
    <n v="66433.456839999999"/>
    <n v="81.449999999999989"/>
  </r>
  <r>
    <n v="166.07"/>
    <n v="5.82"/>
    <n v="28"/>
    <n v="0.78"/>
    <n v="0"/>
    <n v="0.01"/>
    <s v="Sea"/>
    <n v="2.0099999999999998"/>
    <n v="0.71"/>
    <n v="1.1299999999999999"/>
    <n v="0.36"/>
    <n v="8"/>
    <n v="2337.27"/>
    <n v="90"/>
    <n v="30"/>
    <n v="1"/>
    <n v="3"/>
    <n v="689"/>
    <n v="533"/>
    <n v="3"/>
    <n v="0.48"/>
    <n v="0"/>
    <x v="1"/>
    <s v="DDP"/>
    <s v="Renewal/Reorder"/>
    <x v="3"/>
    <n v="0.78"/>
    <n v="0.99"/>
    <n v="0.21779999999999997"/>
    <n v="0.37"/>
    <s v="High Risk"/>
    <n v="3.504546275666888E-2"/>
    <s v="Average"/>
    <s v="Medium"/>
    <s v="Inconsistent"/>
    <n v="77.358490566037744"/>
    <s v="Critical (&lt;80%)"/>
    <n v="23.372700000000002"/>
    <n v="392061.98190300004"/>
    <n v="73.790000000000006"/>
  </r>
  <r>
    <n v="346.99"/>
    <n v="8.5299999999999994"/>
    <n v="1"/>
    <n v="0.98"/>
    <n v="0.06"/>
    <n v="0.04"/>
    <s v="Road"/>
    <n v="2.84"/>
    <n v="0.74"/>
    <n v="1.18"/>
    <n v="0.82"/>
    <n v="34"/>
    <n v="7919.02"/>
    <n v="90"/>
    <n v="39"/>
    <n v="3"/>
    <n v="0"/>
    <n v="581"/>
    <n v="172"/>
    <n v="8"/>
    <n v="0.4"/>
    <n v="0"/>
    <x v="1"/>
    <s v="EXW"/>
    <s v="Extension"/>
    <x v="11"/>
    <n v="0.92119999999999991"/>
    <n v="0.90239999999999987"/>
    <n v="1.8048000000000012E-2"/>
    <n v="0.91999999999999993"/>
    <s v="Extreme Risk"/>
    <n v="2.4582841004063515E-2"/>
    <s v="Average"/>
    <s v="High"/>
    <s v="Inconsistent"/>
    <n v="29.604130808950085"/>
    <s v="Critical (&lt;80%)"/>
    <n v="158.38040000000001"/>
    <n v="3022780.9142120006"/>
    <n v="82.56"/>
  </r>
  <r>
    <n v="417.75"/>
    <n v="8.39"/>
    <n v="15"/>
    <n v="0.75"/>
    <n v="0.04"/>
    <n v="0.04"/>
    <s v="Air"/>
    <n v="1.1599999999999999"/>
    <n v="0.97"/>
    <n v="1.04"/>
    <n v="0.18"/>
    <n v="23"/>
    <n v="1162.08"/>
    <n v="30"/>
    <n v="28"/>
    <n v="0"/>
    <n v="3"/>
    <n v="94"/>
    <n v="839"/>
    <n v="12"/>
    <n v="0.89"/>
    <n v="0"/>
    <x v="1"/>
    <s v="DDP"/>
    <s v="New Procurement"/>
    <x v="8"/>
    <n v="0.72"/>
    <n v="0.92159999999999997"/>
    <n v="0.23039999999999999"/>
    <n v="0.26"/>
    <s v="Medium Risk"/>
    <n v="2.0083782166367446E-2"/>
    <s v="Average"/>
    <s v="High"/>
    <s v="Moderately Consistent"/>
    <n v="892.55319148936167"/>
    <s v="Over-Delivery (&gt;100%)"/>
    <n v="58.103999999999999"/>
    <n v="524363.42940000002"/>
    <n v="96.839999999999989"/>
  </r>
  <r>
    <n v="299.83999999999997"/>
    <n v="8.59"/>
    <n v="6"/>
    <n v="0.99"/>
    <n v="0.04"/>
    <n v="0.04"/>
    <s v="Sea"/>
    <n v="3.25"/>
    <n v="0.9"/>
    <n v="0.96"/>
    <n v="0.73"/>
    <n v="15"/>
    <n v="3031.57"/>
    <n v="90"/>
    <n v="53"/>
    <n v="2"/>
    <n v="3"/>
    <n v="782"/>
    <n v="377"/>
    <n v="8"/>
    <n v="0.94"/>
    <n v="0"/>
    <x v="1"/>
    <s v="DDP"/>
    <s v="Amendment"/>
    <x v="11"/>
    <n v="0.95039999999999991"/>
    <n v="0.92159999999999997"/>
    <n v="9.2160000000000072E-3"/>
    <n v="0.80999999999999994"/>
    <s v="Extreme Risk"/>
    <n v="2.8648612593383138E-2"/>
    <s v="Average"/>
    <s v="Medium"/>
    <s v="Highly Inconsistent"/>
    <n v="48.209718670076725"/>
    <s v="Critical (&lt;80%)"/>
    <n v="30.315700000000003"/>
    <n v="981754.63000399992"/>
    <n v="70.75"/>
  </r>
  <r>
    <n v="288.33999999999997"/>
    <n v="5.37"/>
    <n v="12"/>
    <n v="0.7"/>
    <n v="0.08"/>
    <n v="0.02"/>
    <s v="Air"/>
    <n v="1.21"/>
    <n v="0.86"/>
    <n v="1.19"/>
    <n v="0.65"/>
    <n v="27"/>
    <n v="5668.8"/>
    <n v="15"/>
    <n v="12"/>
    <n v="1"/>
    <n v="2"/>
    <n v="364"/>
    <n v="526"/>
    <n v="1"/>
    <n v="0.67"/>
    <n v="1"/>
    <x v="0"/>
    <s v="CIF"/>
    <s v="Renewal/Reorder"/>
    <x v="2"/>
    <n v="0.64400000000000002"/>
    <n v="0.90160000000000007"/>
    <n v="0.27048000000000005"/>
    <n v="0.75"/>
    <s v="Extreme Risk"/>
    <n v="1.8623846847471738E-2"/>
    <s v="Poor"/>
    <s v="Medium"/>
    <s v="Moderately Consistent"/>
    <n v="144.50549450549451"/>
    <s v="Over-Delivery (&gt;100%)"/>
    <n v="283.44"/>
    <n v="1798286.3890279999"/>
    <n v="95.990000000000009"/>
  </r>
  <r>
    <n v="158.83000000000001"/>
    <n v="4"/>
    <n v="8"/>
    <n v="0.84"/>
    <n v="0.03"/>
    <n v="0.04"/>
    <s v="Sea"/>
    <n v="2.2999999999999998"/>
    <n v="0.7"/>
    <n v="0.92"/>
    <n v="0.06"/>
    <n v="2"/>
    <n v="5840.12"/>
    <n v="15"/>
    <n v="30"/>
    <n v="0"/>
    <n v="1"/>
    <n v="411"/>
    <n v="75"/>
    <n v="2"/>
    <n v="0.5"/>
    <n v="0"/>
    <x v="1"/>
    <s v="FOB"/>
    <s v="New Procurement"/>
    <x v="5"/>
    <n v="0.81479999999999997"/>
    <n v="0.93119999999999992"/>
    <n v="0.14899200000000001"/>
    <n v="0.13"/>
    <s v="Low Risk"/>
    <n v="2.5184159163885913E-2"/>
    <s v="Average"/>
    <s v="Medium"/>
    <s v="Inconsistent"/>
    <n v="18.248175182481752"/>
    <s v="Critical (&lt;80%)"/>
    <n v="58.401200000000003"/>
    <n v="992583.005152"/>
    <n v="72"/>
  </r>
  <r>
    <n v="91.9"/>
    <n v="8.1199999999999992"/>
    <n v="13"/>
    <n v="0.8"/>
    <n v="0.09"/>
    <n v="0"/>
    <s v="Road"/>
    <n v="2.39"/>
    <n v="0.88"/>
    <n v="1.1000000000000001"/>
    <n v="0.02"/>
    <n v="28"/>
    <n v="5475.59"/>
    <n v="30"/>
    <n v="35"/>
    <n v="2"/>
    <n v="2"/>
    <n v="175"/>
    <n v="724"/>
    <n v="4"/>
    <n v="7.0000000000000007E-2"/>
    <n v="1"/>
    <x v="0"/>
    <s v="CIF"/>
    <s v="Amendment"/>
    <x v="6"/>
    <n v="0.72800000000000009"/>
    <n v="0.91"/>
    <n v="0.18199999999999997"/>
    <n v="0.11"/>
    <s v="Low Risk"/>
    <n v="8.83569096844396E-2"/>
    <s v="Good"/>
    <s v="Low"/>
    <s v="Inconsistent"/>
    <n v="413.71428571428572"/>
    <s v="Over-Delivery (&gt;100%)"/>
    <n v="109.51180000000001"/>
    <n v="548609.23050999991"/>
    <n v="82.91"/>
  </r>
  <r>
    <n v="453.75"/>
    <n v="5.0599999999999996"/>
    <n v="19"/>
    <n v="0.83"/>
    <n v="0.02"/>
    <n v="0"/>
    <s v="Sea"/>
    <n v="0.89"/>
    <n v="0.95"/>
    <n v="1.02"/>
    <n v="0.35"/>
    <n v="11"/>
    <n v="9810.75"/>
    <n v="30"/>
    <n v="55"/>
    <n v="0"/>
    <n v="3"/>
    <n v="237"/>
    <n v="333"/>
    <n v="11"/>
    <n v="0.3"/>
    <n v="0"/>
    <x v="1"/>
    <s v="DDP"/>
    <s v="New Procurement"/>
    <x v="1"/>
    <n v="0.8133999999999999"/>
    <n v="0.98"/>
    <n v="0.16660000000000003"/>
    <n v="0.37"/>
    <s v="High Risk"/>
    <n v="1.115151515151515E-2"/>
    <s v="Poor"/>
    <s v="High"/>
    <s v="Very Consistent"/>
    <n v="140.50632911392404"/>
    <s v="Over-Delivery (&gt;100%)"/>
    <n v="98.107500000000002"/>
    <n v="4540766.5530000003"/>
    <n v="74.510000000000005"/>
  </r>
  <r>
    <n v="455.19"/>
    <n v="2.65"/>
    <n v="27"/>
    <n v="0.87"/>
    <n v="7.0000000000000007E-2"/>
    <n v="0.04"/>
    <s v="Air"/>
    <n v="4.38"/>
    <n v="0.69"/>
    <n v="0.89"/>
    <n v="0.69"/>
    <n v="46"/>
    <n v="221.63"/>
    <n v="15"/>
    <n v="38"/>
    <n v="3"/>
    <n v="0"/>
    <n v="376"/>
    <n v="863"/>
    <n v="6"/>
    <n v="0.28999999999999998"/>
    <n v="0"/>
    <x v="1"/>
    <s v="EXW"/>
    <s v="Extension"/>
    <x v="4"/>
    <n v="0.80909999999999993"/>
    <n v="0.89279999999999993"/>
    <n v="0.11606399999999999"/>
    <n v="0.79999999999999993"/>
    <s v="Extreme Risk"/>
    <n v="5.8217447659219225E-3"/>
    <s v="Poor"/>
    <s v="High"/>
    <s v="Highly Inconsistent"/>
    <n v="229.52127659574467"/>
    <s v="Over-Delivery (&gt;100%)"/>
    <n v="11.0815"/>
    <n v="112031.929411"/>
    <n v="92.72"/>
  </r>
  <r>
    <n v="334.9"/>
    <n v="8.69"/>
    <n v="1"/>
    <n v="0.83"/>
    <n v="7.0000000000000007E-2"/>
    <n v="0.02"/>
    <s v="Sea"/>
    <n v="2.63"/>
    <n v="0.88"/>
    <n v="0.81"/>
    <n v="0.33"/>
    <n v="21"/>
    <n v="4927.2299999999996"/>
    <n v="60"/>
    <n v="59"/>
    <n v="3"/>
    <n v="0"/>
    <n v="934"/>
    <n v="202"/>
    <n v="3"/>
    <n v="0.06"/>
    <n v="0"/>
    <x v="1"/>
    <s v="EXW"/>
    <s v="Extension"/>
    <x v="3"/>
    <n v="0.77189999999999992"/>
    <n v="0.91139999999999988"/>
    <n v="0.15493800000000002"/>
    <n v="0.42000000000000004"/>
    <s v="High Risk"/>
    <n v="2.5948044192296207E-2"/>
    <s v="Average"/>
    <s v="High"/>
    <s v="Inconsistent"/>
    <n v="21.627408993576015"/>
    <s v="Critical (&lt;80%)"/>
    <n v="49.272299999999994"/>
    <n v="1798707.8544699999"/>
    <n v="70.87"/>
  </r>
  <r>
    <n v="202.56"/>
    <n v="8.94"/>
    <n v="11"/>
    <n v="0.82"/>
    <n v="0.03"/>
    <n v="0.05"/>
    <s v="Air"/>
    <n v="4.33"/>
    <n v="0.76"/>
    <n v="0.95"/>
    <n v="0.67"/>
    <n v="42"/>
    <n v="5093.76"/>
    <n v="90"/>
    <n v="53"/>
    <n v="0"/>
    <n v="1"/>
    <n v="419"/>
    <n v="374"/>
    <n v="7"/>
    <n v="0.84"/>
    <n v="0"/>
    <x v="1"/>
    <s v="FOB"/>
    <s v="New Procurement"/>
    <x v="7"/>
    <n v="0.79539999999999988"/>
    <n v="0.92149999999999999"/>
    <n v="0.16587000000000002"/>
    <n v="0.75"/>
    <s v="Extreme Risk"/>
    <n v="4.4135071090047391E-2"/>
    <s v="Average"/>
    <s v="Medium"/>
    <s v="Highly Inconsistent"/>
    <n v="89.260143198090688"/>
    <s v="Average (85–94.99%)"/>
    <n v="254.68800000000002"/>
    <n v="1114607.6173439999"/>
    <n v="93.77"/>
  </r>
  <r>
    <n v="207.14"/>
    <n v="5.2"/>
    <n v="20"/>
    <n v="0.92"/>
    <n v="0.03"/>
    <n v="0"/>
    <s v="Sea"/>
    <n v="1.31"/>
    <n v="0.65"/>
    <n v="1.02"/>
    <n v="0.67"/>
    <n v="32"/>
    <n v="3003.89"/>
    <n v="45"/>
    <n v="36"/>
    <n v="2"/>
    <n v="0"/>
    <n v="69"/>
    <n v="379"/>
    <n v="3"/>
    <n v="0.87"/>
    <n v="0"/>
    <x v="1"/>
    <s v="EXW"/>
    <s v="Amendment"/>
    <x v="3"/>
    <n v="0.89239999999999997"/>
    <n v="0.97"/>
    <n v="7.7599999999999961E-2"/>
    <n v="0.70000000000000007"/>
    <s v="Extreme Risk"/>
    <n v="2.5103794535097038E-2"/>
    <s v="Average"/>
    <s v="Medium"/>
    <s v="Moderately Consistent"/>
    <n v="549.27536231884062"/>
    <s v="Over-Delivery (&gt;100%)"/>
    <n v="30.038899999999998"/>
    <n v="640928.01380599989"/>
    <n v="73.790000000000006"/>
  </r>
  <r>
    <n v="376.68"/>
    <n v="1.68"/>
    <n v="1"/>
    <n v="0.91"/>
    <n v="0.08"/>
    <n v="0.04"/>
    <s v="Road"/>
    <n v="0.86"/>
    <n v="0.91"/>
    <n v="0.87"/>
    <n v="0.81"/>
    <n v="32"/>
    <n v="5298.21"/>
    <n v="45"/>
    <n v="52"/>
    <n v="0"/>
    <n v="3"/>
    <n v="173"/>
    <n v="345"/>
    <n v="8"/>
    <n v="0.91"/>
    <n v="0"/>
    <x v="1"/>
    <s v="DDP"/>
    <s v="New Procurement"/>
    <x v="11"/>
    <n v="0.83720000000000006"/>
    <n v="0.88319999999999999"/>
    <n v="7.9487999999999975E-2"/>
    <n v="0.93"/>
    <s v="Extreme Risk"/>
    <n v="4.4600191143676325E-3"/>
    <s v="Poor"/>
    <s v="High"/>
    <s v="Very Consistent"/>
    <n v="199.42196531791907"/>
    <s v="Over-Delivery (&gt;100%)"/>
    <n v="105.96420000000001"/>
    <n v="2235329.7550320001"/>
    <n v="83.94"/>
  </r>
  <r>
    <n v="453.7"/>
    <n v="4.49"/>
    <n v="8"/>
    <n v="0.95"/>
    <n v="0.08"/>
    <n v="0.02"/>
    <s v="Sea"/>
    <n v="0.09"/>
    <n v="0.67"/>
    <n v="0.97"/>
    <n v="0.1"/>
    <n v="7"/>
    <n v="6765.47"/>
    <n v="30"/>
    <n v="57"/>
    <n v="0"/>
    <n v="2"/>
    <n v="239"/>
    <n v="587"/>
    <n v="6"/>
    <n v="0.74"/>
    <n v="1"/>
    <x v="0"/>
    <s v="CIF"/>
    <s v="New Procurement"/>
    <x v="4"/>
    <n v="0.874"/>
    <n v="0.90160000000000007"/>
    <n v="4.5080000000000037E-2"/>
    <n v="0.2"/>
    <s v="Medium Risk"/>
    <n v="9.8964073176107566E-3"/>
    <s v="Poor"/>
    <s v="High"/>
    <s v="Very Consistent"/>
    <n v="245.60669456066947"/>
    <s v="Over-Delivery (&gt;100%)"/>
    <n v="67.654700000000005"/>
    <n v="3376511.5842599999"/>
    <n v="73.110000000000014"/>
  </r>
  <r>
    <n v="449.19"/>
    <n v="8.23"/>
    <n v="5"/>
    <n v="0.77"/>
    <n v="0.03"/>
    <n v="0.04"/>
    <s v="Sea"/>
    <n v="0.47"/>
    <n v="0.7"/>
    <n v="1.05"/>
    <n v="0.57999999999999996"/>
    <n v="22"/>
    <n v="6760.28"/>
    <n v="45"/>
    <n v="47"/>
    <n v="0"/>
    <n v="1"/>
    <n v="891"/>
    <n v="690"/>
    <n v="8"/>
    <n v="0.71"/>
    <n v="0"/>
    <x v="1"/>
    <s v="FOB"/>
    <s v="New Procurement"/>
    <x v="11"/>
    <n v="0.74690000000000001"/>
    <n v="0.93119999999999992"/>
    <n v="0.21417599999999995"/>
    <n v="0.64999999999999991"/>
    <s v="Extreme Risk"/>
    <n v="1.8321868251742025E-2"/>
    <s v="Poor"/>
    <s v="High"/>
    <s v="Very Consistent"/>
    <n v="77.441077441077439"/>
    <s v="Critical (&lt;80%)"/>
    <n v="67.602800000000002"/>
    <n v="3249287.5105100004"/>
    <n v="73.83"/>
  </r>
  <r>
    <n v="400.94"/>
    <n v="9.1199999999999992"/>
    <n v="17"/>
    <n v="0.88"/>
    <n v="0.05"/>
    <n v="0.04"/>
    <s v="Sea"/>
    <n v="0.74"/>
    <n v="0.91"/>
    <n v="1.0900000000000001"/>
    <n v="0.06"/>
    <n v="14"/>
    <n v="969.78"/>
    <n v="60"/>
    <n v="9"/>
    <n v="2"/>
    <n v="2"/>
    <n v="603"/>
    <n v="676"/>
    <n v="7"/>
    <n v="0.48"/>
    <n v="0"/>
    <x v="1"/>
    <s v="CIF"/>
    <s v="Amendment"/>
    <x v="7"/>
    <n v="0.83599999999999997"/>
    <n v="0.91199999999999992"/>
    <n v="0.10943999999999998"/>
    <n v="0.15"/>
    <s v="Low Risk"/>
    <n v="2.2746545617798174E-2"/>
    <s v="Average"/>
    <s v="High"/>
    <s v="Very Consistent"/>
    <n v="112.10613598673301"/>
    <s v="Over-Delivery (&gt;100%)"/>
    <n v="9.6977999999999991"/>
    <n v="423833.34830000001"/>
    <n v="72.960000000000008"/>
  </r>
  <r>
    <n v="338.91"/>
    <n v="2.83"/>
    <n v="8"/>
    <n v="0.88"/>
    <n v="0.01"/>
    <n v="0.05"/>
    <s v="Sea"/>
    <n v="0.39"/>
    <n v="0.9"/>
    <n v="0.82"/>
    <n v="0.18"/>
    <n v="13"/>
    <n v="8044.35"/>
    <n v="45"/>
    <n v="31"/>
    <n v="0"/>
    <n v="0"/>
    <n v="166"/>
    <n v="597"/>
    <n v="12"/>
    <n v="0.86"/>
    <n v="1"/>
    <x v="0"/>
    <s v="EXW"/>
    <s v="New Procurement"/>
    <x v="8"/>
    <n v="0.87119999999999997"/>
    <n v="0.9405"/>
    <n v="0.11285999999999999"/>
    <n v="0.24"/>
    <s v="Medium Risk"/>
    <n v="8.3502994895399956E-3"/>
    <s v="Poor"/>
    <s v="High"/>
    <s v="Very Consistent"/>
    <n v="359.63855421686748"/>
    <s v="Over-Delivery (&gt;100%)"/>
    <n v="80.4435"/>
    <n v="2889972.3850080008"/>
    <n v="74.31"/>
  </r>
  <r>
    <n v="87.86"/>
    <n v="1.6"/>
    <n v="25"/>
    <n v="0.81"/>
    <n v="0.02"/>
    <n v="0.01"/>
    <s v="Road"/>
    <n v="4.4800000000000004"/>
    <n v="0.7"/>
    <n v="1.07"/>
    <n v="0.33"/>
    <n v="21"/>
    <n v="9314.0300000000007"/>
    <n v="15"/>
    <n v="34"/>
    <n v="3"/>
    <n v="3"/>
    <n v="936"/>
    <n v="782"/>
    <n v="5"/>
    <n v="0.51"/>
    <n v="1"/>
    <x v="0"/>
    <s v="DDP"/>
    <s v="Extension"/>
    <x v="10"/>
    <n v="0.79380000000000006"/>
    <n v="0.97019999999999995"/>
    <n v="0.18433799999999995"/>
    <n v="0.36"/>
    <s v="High Risk"/>
    <n v="1.8210789893011611E-2"/>
    <s v="Poor"/>
    <s v="Low"/>
    <s v="Highly Inconsistent"/>
    <n v="83.547008547008545"/>
    <s v="Needs Improvement (80–84.99%)"/>
    <n v="186.28060000000002"/>
    <n v="843074.74893000012"/>
    <n v="82.72"/>
  </r>
  <r>
    <n v="122.73"/>
    <n v="8.9"/>
    <n v="10"/>
    <n v="0.85"/>
    <n v="0.05"/>
    <n v="0.05"/>
    <s v="Air"/>
    <n v="4.5599999999999996"/>
    <n v="0.98"/>
    <n v="0.82"/>
    <n v="0.71"/>
    <n v="22"/>
    <n v="1323.76"/>
    <n v="30"/>
    <n v="21"/>
    <n v="1"/>
    <n v="1"/>
    <n v="712"/>
    <n v="142"/>
    <n v="5"/>
    <n v="0.03"/>
    <n v="1"/>
    <x v="0"/>
    <s v="FOB"/>
    <s v="Renewal/Reorder"/>
    <x v="10"/>
    <n v="0.8075"/>
    <n v="0.90249999999999997"/>
    <n v="0.135375"/>
    <n v="0.80999999999999994"/>
    <s v="Extreme Risk"/>
    <n v="7.2516907031695596E-2"/>
    <s v="Good"/>
    <s v="Low"/>
    <s v="Highly Inconsistent"/>
    <n v="19.943820224719101"/>
    <s v="Critical (&lt;80%)"/>
    <n v="66.188000000000002"/>
    <n v="178788.95225599996"/>
    <n v="92.94"/>
  </r>
  <r>
    <n v="454.35"/>
    <n v="4.5"/>
    <n v="2"/>
    <n v="0.79"/>
    <n v="0.01"/>
    <n v="0.01"/>
    <s v="Sea"/>
    <n v="4.6900000000000004"/>
    <n v="0.69"/>
    <n v="0.81"/>
    <n v="0.97"/>
    <n v="34"/>
    <n v="4224.74"/>
    <n v="45"/>
    <n v="23"/>
    <n v="3"/>
    <n v="0"/>
    <n v="883"/>
    <n v="863"/>
    <n v="3"/>
    <n v="0.57999999999999996"/>
    <n v="0"/>
    <x v="1"/>
    <s v="EXW"/>
    <s v="Extension"/>
    <x v="3"/>
    <n v="0.78210000000000002"/>
    <n v="0.98009999999999997"/>
    <n v="0.20582099999999998"/>
    <n v="0.99"/>
    <s v="Extreme Risk"/>
    <n v="9.9042588312974571E-3"/>
    <s v="Poor"/>
    <s v="High"/>
    <s v="Highly Inconsistent"/>
    <n v="97.734994337485844"/>
    <s v="World-Class (97%–100%)"/>
    <n v="42.247399999999999"/>
    <n v="1957985.6968099999"/>
    <n v="70.81"/>
  </r>
  <r>
    <n v="322.89"/>
    <n v="5.88"/>
    <n v="9"/>
    <n v="0.74"/>
    <n v="0.08"/>
    <n v="0"/>
    <s v="Sea"/>
    <n v="4.8"/>
    <n v="1"/>
    <n v="0.86"/>
    <n v="0.34"/>
    <n v="10"/>
    <n v="5166.33"/>
    <n v="90"/>
    <n v="8"/>
    <n v="3"/>
    <n v="0"/>
    <n v="918"/>
    <n v="150"/>
    <n v="4"/>
    <n v="0.39"/>
    <n v="0"/>
    <x v="1"/>
    <s v="EXW"/>
    <s v="Extension"/>
    <x v="6"/>
    <n v="0.68080000000000007"/>
    <n v="0.92"/>
    <n v="0.23920000000000002"/>
    <n v="0.42000000000000004"/>
    <s v="High Risk"/>
    <n v="1.8210536095884047E-2"/>
    <s v="Poor"/>
    <s v="High"/>
    <s v="Highly Inconsistent"/>
    <n v="16.33986928104575"/>
    <s v="Critical (&lt;80%)"/>
    <n v="51.6633"/>
    <n v="1801691.4579359998"/>
    <n v="68.800000000000011"/>
  </r>
  <r>
    <n v="54.14"/>
    <n v="9.7100000000000009"/>
    <n v="24"/>
    <n v="0.76"/>
    <n v="7.0000000000000007E-2"/>
    <n v="0.02"/>
    <s v="Sea"/>
    <n v="2.46"/>
    <n v="0.9"/>
    <n v="1.06"/>
    <n v="0.52"/>
    <n v="1"/>
    <n v="1434.73"/>
    <n v="30"/>
    <n v="33"/>
    <n v="0"/>
    <n v="2"/>
    <n v="765"/>
    <n v="345"/>
    <n v="8"/>
    <n v="0.52"/>
    <n v="1"/>
    <x v="0"/>
    <s v="CIF"/>
    <s v="New Procurement"/>
    <x v="11"/>
    <n v="0.70679999999999998"/>
    <n v="0.91139999999999988"/>
    <n v="0.21873599999999999"/>
    <n v="0.61"/>
    <s v="Extreme Risk"/>
    <n v="0.17934983376431476"/>
    <s v="Excellent"/>
    <s v="Low"/>
    <s v="Inconsistent"/>
    <n v="45.098039215686278"/>
    <s v="Critical (&lt;80%)"/>
    <n v="14.347300000000001"/>
    <n v="84684.15858599999"/>
    <n v="71.040000000000006"/>
  </r>
  <r>
    <n v="95.66"/>
    <n v="1.6"/>
    <n v="23"/>
    <n v="0.73"/>
    <n v="0.09"/>
    <n v="0.04"/>
    <s v="Road"/>
    <n v="2.65"/>
    <n v="0.76"/>
    <n v="0.82"/>
    <n v="0.26"/>
    <n v="1"/>
    <n v="5083.5"/>
    <n v="60"/>
    <n v="42"/>
    <n v="1"/>
    <n v="0"/>
    <n v="383"/>
    <n v="867"/>
    <n v="5"/>
    <n v="0.44"/>
    <n v="1"/>
    <x v="0"/>
    <s v="EXW"/>
    <s v="Renewal/Reorder"/>
    <x v="10"/>
    <n v="0.6643"/>
    <n v="0.87360000000000004"/>
    <n v="0.23587200000000003"/>
    <n v="0.39"/>
    <s v="High Risk"/>
    <n v="1.6725904244198203E-2"/>
    <s v="Poor"/>
    <s v="Low"/>
    <s v="Inconsistent"/>
    <n v="226.37075718015666"/>
    <s v="Over-Delivery (&gt;100%)"/>
    <n v="101.67"/>
    <n v="549611.73927999998"/>
    <n v="81.849999999999994"/>
  </r>
  <r>
    <n v="348.58"/>
    <n v="6.83"/>
    <n v="3"/>
    <n v="0.9"/>
    <n v="7.0000000000000007E-2"/>
    <n v="0.02"/>
    <s v="Air"/>
    <n v="0.65"/>
    <n v="0.65"/>
    <n v="0.81"/>
    <n v="0.68"/>
    <n v="24"/>
    <n v="2147.9"/>
    <n v="15"/>
    <n v="20"/>
    <n v="0"/>
    <n v="2"/>
    <n v="251"/>
    <n v="508"/>
    <n v="9"/>
    <n v="0.5"/>
    <n v="0"/>
    <x v="1"/>
    <s v="CIF"/>
    <s v="New Procurement"/>
    <x v="0"/>
    <n v="0.83699999999999997"/>
    <n v="0.91139999999999988"/>
    <n v="9.1139999999999971E-2"/>
    <n v="0.77"/>
    <s v="Extreme Risk"/>
    <n v="1.959378048080785E-2"/>
    <s v="Poor"/>
    <s v="High"/>
    <s v="Very Consistent"/>
    <n v="202.39043824701196"/>
    <s v="Over-Delivery (&gt;100%)"/>
    <n v="107.39500000000001"/>
    <n v="816211.25691999996"/>
    <n v="96.850000000000009"/>
  </r>
  <r>
    <n v="52.28"/>
    <n v="1.67"/>
    <n v="18"/>
    <n v="0.9"/>
    <n v="0.09"/>
    <n v="0.04"/>
    <s v="Air"/>
    <n v="0.69"/>
    <n v="0.73"/>
    <n v="0.85"/>
    <n v="0.37"/>
    <n v="3"/>
    <n v="9360.07"/>
    <n v="45"/>
    <n v="49"/>
    <n v="1"/>
    <n v="0"/>
    <n v="743"/>
    <n v="658"/>
    <n v="3"/>
    <n v="0.11"/>
    <n v="1"/>
    <x v="0"/>
    <s v="EXW"/>
    <s v="Renewal/Reorder"/>
    <x v="3"/>
    <n v="0.81900000000000006"/>
    <n v="0.87360000000000004"/>
    <n v="8.7359999999999979E-2"/>
    <n v="0.5"/>
    <s v="High Risk"/>
    <n v="3.1943381790359597E-2"/>
    <s v="Average"/>
    <s v="Low"/>
    <s v="Very Consistent"/>
    <n v="88.559892328398377"/>
    <s v="Average (85–94.99%)"/>
    <n v="468.00350000000003"/>
    <n v="553427.96431199985"/>
    <n v="95.81"/>
  </r>
  <r>
    <n v="122.36"/>
    <n v="4.38"/>
    <n v="7"/>
    <n v="0.99"/>
    <n v="0.06"/>
    <n v="0.04"/>
    <s v="Sea"/>
    <n v="3.86"/>
    <n v="0.68"/>
    <n v="1.18"/>
    <n v="0.48"/>
    <n v="31"/>
    <n v="4539.8599999999997"/>
    <n v="15"/>
    <n v="38"/>
    <n v="3"/>
    <n v="2"/>
    <n v="976"/>
    <n v="185"/>
    <n v="10"/>
    <n v="0.01"/>
    <n v="0"/>
    <x v="1"/>
    <s v="CIF"/>
    <s v="Extension"/>
    <x v="9"/>
    <n v="0.93059999999999998"/>
    <n v="0.90239999999999987"/>
    <n v="9.024000000000006E-3"/>
    <n v="0.57999999999999996"/>
    <s v="Extreme Risk"/>
    <n v="3.5796011768551815E-2"/>
    <s v="Average"/>
    <s v="Low"/>
    <s v="Highly Inconsistent"/>
    <n v="18.954918032786885"/>
    <s v="Critical (&lt;80%)"/>
    <n v="45.398599999999995"/>
    <n v="611101.8413519999"/>
    <n v="69.540000000000006"/>
  </r>
  <r>
    <n v="296.93"/>
    <n v="8.23"/>
    <n v="15"/>
    <n v="0.92"/>
    <n v="0.06"/>
    <n v="0.01"/>
    <s v="Sea"/>
    <n v="4.28"/>
    <n v="0.85"/>
    <n v="1.1599999999999999"/>
    <n v="0.56999999999999995"/>
    <n v="43"/>
    <n v="9949.52"/>
    <n v="60"/>
    <n v="18"/>
    <n v="2"/>
    <n v="2"/>
    <n v="900"/>
    <n v="809"/>
    <n v="3"/>
    <n v="0.34"/>
    <n v="1"/>
    <x v="0"/>
    <s v="CIF"/>
    <s v="Amendment"/>
    <x v="3"/>
    <n v="0.86480000000000001"/>
    <n v="0.93059999999999998"/>
    <n v="7.4447999999999959E-2"/>
    <n v="0.6399999999999999"/>
    <s v="Extreme Risk"/>
    <n v="2.7716970329707338E-2"/>
    <s v="Average"/>
    <s v="Medium"/>
    <s v="Highly Inconsistent"/>
    <n v="89.888888888888886"/>
    <s v="Average (85–94.99%)"/>
    <n v="99.495200000000011"/>
    <n v="3161237.6541600004"/>
    <n v="69.72"/>
  </r>
  <r>
    <n v="361.35"/>
    <n v="4.9000000000000004"/>
    <n v="21"/>
    <n v="0.72"/>
    <n v="0.1"/>
    <n v="0.05"/>
    <s v="Air"/>
    <n v="3.92"/>
    <n v="0.74"/>
    <n v="0.83"/>
    <n v="0.69"/>
    <n v="41"/>
    <n v="560.46"/>
    <n v="45"/>
    <n v="29"/>
    <n v="0"/>
    <n v="3"/>
    <n v="177"/>
    <n v="860"/>
    <n v="8"/>
    <n v="0.25"/>
    <n v="0"/>
    <x v="1"/>
    <s v="DDP"/>
    <s v="New Procurement"/>
    <x v="11"/>
    <n v="0.64800000000000002"/>
    <n v="0.85499999999999998"/>
    <n v="0.23940000000000003"/>
    <n v="0.84"/>
    <s v="Extreme Risk"/>
    <n v="1.3560260135602601E-2"/>
    <s v="Poor"/>
    <s v="High"/>
    <s v="Highly Inconsistent"/>
    <n v="485.87570621468927"/>
    <s v="Over-Delivery (&gt;100%)"/>
    <n v="28.023000000000003"/>
    <n v="232956.90699000002"/>
    <n v="92.080000000000013"/>
  </r>
  <r>
    <n v="343.38"/>
    <n v="9.9700000000000006"/>
    <n v="22"/>
    <n v="0.97"/>
    <n v="0.06"/>
    <n v="0"/>
    <s v="Sea"/>
    <n v="4.17"/>
    <n v="0.72"/>
    <n v="0.92"/>
    <n v="0.06"/>
    <n v="13"/>
    <n v="1363.05"/>
    <n v="30"/>
    <n v="22"/>
    <n v="3"/>
    <n v="1"/>
    <n v="130"/>
    <n v="45"/>
    <n v="8"/>
    <n v="0.25"/>
    <n v="0"/>
    <x v="1"/>
    <s v="FOB"/>
    <s v="Extension"/>
    <x v="11"/>
    <n v="0.91179999999999994"/>
    <n v="0.94"/>
    <n v="2.8200000000000024E-2"/>
    <n v="0.12"/>
    <s v="Low Risk"/>
    <n v="2.9034888461762481E-2"/>
    <s v="Average"/>
    <s v="High"/>
    <s v="Highly Inconsistent"/>
    <n v="34.615384615384613"/>
    <s v="Critical (&lt;80%)"/>
    <n v="13.6305"/>
    <n v="496169.02393200004"/>
    <n v="70.03"/>
  </r>
  <r>
    <n v="150.91999999999999"/>
    <n v="6.03"/>
    <n v="20"/>
    <n v="0.96"/>
    <n v="0"/>
    <n v="0.04"/>
    <s v="Sea"/>
    <n v="1.38"/>
    <n v="0.9"/>
    <n v="1.18"/>
    <n v="0.55000000000000004"/>
    <n v="4"/>
    <n v="4487.79"/>
    <n v="30"/>
    <n v="50"/>
    <n v="1"/>
    <n v="1"/>
    <n v="975"/>
    <n v="997"/>
    <n v="12"/>
    <n v="0.94"/>
    <n v="1"/>
    <x v="0"/>
    <s v="FOB"/>
    <s v="Renewal/Reorder"/>
    <x v="8"/>
    <n v="0.96"/>
    <n v="0.96"/>
    <n v="3.8400000000000031E-2"/>
    <n v="0.59000000000000008"/>
    <s v="Extreme Risk"/>
    <n v="3.9954943016167511E-2"/>
    <s v="Average"/>
    <s v="Medium"/>
    <s v="Moderately Consistent"/>
    <n v="102.25641025641026"/>
    <s v="Over-Delivery (&gt;100%)"/>
    <n v="44.877900000000004"/>
    <n v="704438.20076399995"/>
    <n v="73.819999999999993"/>
  </r>
  <r>
    <n v="370.48"/>
    <n v="3.89"/>
    <n v="18"/>
    <n v="0.83"/>
    <n v="7.0000000000000007E-2"/>
    <n v="0.02"/>
    <s v="Sea"/>
    <n v="2.33"/>
    <n v="0.69"/>
    <n v="0.84"/>
    <n v="0.43"/>
    <n v="23"/>
    <n v="8756.16"/>
    <n v="90"/>
    <n v="8"/>
    <n v="3"/>
    <n v="3"/>
    <n v="11"/>
    <n v="152"/>
    <n v="7"/>
    <n v="0.82"/>
    <n v="0"/>
    <x v="1"/>
    <s v="DDP"/>
    <s v="Extension"/>
    <x v="7"/>
    <n v="0.77189999999999992"/>
    <n v="0.91139999999999988"/>
    <n v="0.15493800000000002"/>
    <n v="0.52"/>
    <s v="Extreme Risk"/>
    <n v="1.049989203195854E-2"/>
    <s v="Poor"/>
    <s v="High"/>
    <s v="Inconsistent"/>
    <n v="1381.8181818181818"/>
    <s v="Over-Delivery (&gt;100%)"/>
    <n v="87.561599999999999"/>
    <n v="3536045.3768799999"/>
    <n v="71.17"/>
  </r>
  <r>
    <n v="156.76"/>
    <n v="2.98"/>
    <n v="25"/>
    <n v="0.88"/>
    <n v="0.09"/>
    <n v="0.03"/>
    <s v="Road"/>
    <n v="2.2999999999999998"/>
    <n v="0.83"/>
    <n v="0.84"/>
    <n v="0.13"/>
    <n v="6"/>
    <n v="5596.74"/>
    <n v="60"/>
    <n v="13"/>
    <n v="3"/>
    <n v="0"/>
    <n v="127"/>
    <n v="658"/>
    <n v="6"/>
    <n v="0.01"/>
    <n v="1"/>
    <x v="0"/>
    <s v="EXW"/>
    <s v="Extension"/>
    <x v="4"/>
    <n v="0.80080000000000007"/>
    <n v="0.88270000000000004"/>
    <n v="0.105924"/>
    <n v="0.25"/>
    <s v="Medium Risk"/>
    <n v="1.9009951518244451E-2"/>
    <s v="Poor"/>
    <s v="Medium"/>
    <s v="Inconsistent"/>
    <n v="518.11023622047242"/>
    <s v="Over-Delivery (&gt;100%)"/>
    <n v="111.9348"/>
    <n v="982745.50364800007"/>
    <n v="82.399999999999977"/>
  </r>
  <r>
    <n v="196.43"/>
    <n v="4.1500000000000004"/>
    <n v="3"/>
    <n v="0.99"/>
    <n v="0.08"/>
    <n v="0.02"/>
    <s v="Road"/>
    <n v="4.9800000000000004"/>
    <n v="0.68"/>
    <n v="0.83"/>
    <n v="0.21"/>
    <n v="34"/>
    <n v="7350.2"/>
    <n v="45"/>
    <n v="27"/>
    <n v="3"/>
    <n v="0"/>
    <n v="657"/>
    <n v="537"/>
    <n v="7"/>
    <n v="0.01"/>
    <n v="0"/>
    <x v="1"/>
    <s v="EXW"/>
    <s v="Extension"/>
    <x v="7"/>
    <n v="0.91080000000000005"/>
    <n v="0.90160000000000007"/>
    <n v="9.0160000000000084E-3"/>
    <n v="0.31"/>
    <s v="High Risk"/>
    <n v="2.1127119075497632E-2"/>
    <s v="Average"/>
    <s v="Medium"/>
    <s v="Highly Inconsistent"/>
    <n v="81.735159817351601"/>
    <s v="Needs Improvement (80–84.99%)"/>
    <n v="147.00399999999999"/>
    <n v="1588346.3330280001"/>
    <n v="80.22"/>
  </r>
  <r>
    <n v="385.92"/>
    <n v="4.3499999999999996"/>
    <n v="28"/>
    <n v="0.86"/>
    <n v="0.06"/>
    <n v="0.01"/>
    <s v="Air"/>
    <n v="4.75"/>
    <n v="0.89"/>
    <n v="1.19"/>
    <n v="0.88"/>
    <n v="41"/>
    <n v="4293.28"/>
    <n v="15"/>
    <n v="37"/>
    <n v="2"/>
    <n v="1"/>
    <n v="851"/>
    <n v="771"/>
    <n v="7"/>
    <n v="0.78"/>
    <n v="1"/>
    <x v="0"/>
    <s v="FOB"/>
    <s v="Amendment"/>
    <x v="7"/>
    <n v="0.8083999999999999"/>
    <n v="0.93059999999999998"/>
    <n v="0.13028399999999998"/>
    <n v="0.95"/>
    <s v="Extreme Risk"/>
    <n v="1.1271766169154228E-2"/>
    <s v="Poor"/>
    <s v="High"/>
    <s v="Highly Inconsistent"/>
    <n v="90.599294947121038"/>
    <s v="Average (85–94.99%)"/>
    <n v="214.66399999999999"/>
    <n v="1773094.3272320002"/>
    <n v="93.249999999999986"/>
  </r>
  <r>
    <n v="342.33"/>
    <n v="1.62"/>
    <n v="23"/>
    <n v="0.97"/>
    <n v="7.0000000000000007E-2"/>
    <n v="0.02"/>
    <s v="Road"/>
    <n v="2.99"/>
    <n v="0.85"/>
    <n v="1.1000000000000001"/>
    <n v="0.87"/>
    <n v="18"/>
    <n v="501.07"/>
    <n v="15"/>
    <n v="29"/>
    <n v="0"/>
    <n v="2"/>
    <n v="648"/>
    <n v="513"/>
    <n v="6"/>
    <n v="0.98"/>
    <n v="1"/>
    <x v="0"/>
    <s v="CIF"/>
    <s v="New Procurement"/>
    <x v="4"/>
    <n v="0.9020999999999999"/>
    <n v="0.91139999999999988"/>
    <n v="2.7342000000000023E-2"/>
    <n v="0.96"/>
    <s v="Extreme Risk"/>
    <n v="4.7322758741565165E-3"/>
    <s v="Poor"/>
    <s v="High"/>
    <s v="Inconsistent"/>
    <n v="79.166666666666657"/>
    <s v="Critical (&lt;80%)"/>
    <n v="10.0214"/>
    <n v="186999.60221299998"/>
    <n v="82.509999999999991"/>
  </r>
  <r>
    <n v="432.15"/>
    <n v="4.33"/>
    <n v="14"/>
    <n v="0.72"/>
    <n v="0.1"/>
    <n v="0.01"/>
    <s v="Road"/>
    <n v="0.69"/>
    <n v="0.92"/>
    <n v="0.89"/>
    <n v="0.03"/>
    <n v="36"/>
    <n v="6513.34"/>
    <n v="45"/>
    <n v="31"/>
    <n v="0"/>
    <n v="2"/>
    <n v="762"/>
    <n v="15"/>
    <n v="9"/>
    <n v="0.47"/>
    <n v="1"/>
    <x v="0"/>
    <s v="CIF"/>
    <s v="New Procurement"/>
    <x v="0"/>
    <n v="0.64800000000000002"/>
    <n v="0.89100000000000001"/>
    <n v="0.24948000000000006"/>
    <n v="0.14000000000000001"/>
    <s v="Low Risk"/>
    <n v="1.0019669096378574E-2"/>
    <s v="Poor"/>
    <s v="High"/>
    <s v="Very Consistent"/>
    <n v="1.9685039370078741"/>
    <s v="Critical (&lt;80%)"/>
    <n v="130.26680000000002"/>
    <n v="3124497.4983800002"/>
    <n v="84.11"/>
  </r>
  <r>
    <n v="345.93"/>
    <n v="5.18"/>
    <n v="24"/>
    <n v="0.76"/>
    <n v="0.01"/>
    <n v="0.01"/>
    <s v="Air"/>
    <n v="1.29"/>
    <n v="0.63"/>
    <n v="0.82"/>
    <n v="0.69"/>
    <n v="26"/>
    <n v="6376.61"/>
    <n v="60"/>
    <n v="41"/>
    <n v="0"/>
    <n v="1"/>
    <n v="516"/>
    <n v="593"/>
    <n v="5"/>
    <n v="0.43"/>
    <n v="1"/>
    <x v="0"/>
    <s v="FOB"/>
    <s v="New Procurement"/>
    <x v="10"/>
    <n v="0.75239999999999996"/>
    <n v="0.98009999999999997"/>
    <n v="0.23522399999999999"/>
    <n v="0.71"/>
    <s v="Extreme Risk"/>
    <n v="1.4974127713699303E-2"/>
    <s v="Poor"/>
    <s v="High"/>
    <s v="Moderately Consistent"/>
    <n v="114.92248062015504"/>
    <s v="Over-Delivery (&gt;100%)"/>
    <n v="318.83050000000003"/>
    <n v="2250305.6667399998"/>
    <n v="98.21"/>
  </r>
  <r>
    <n v="305.74"/>
    <n v="7.5"/>
    <n v="2"/>
    <n v="0.83"/>
    <n v="7.0000000000000007E-2"/>
    <n v="0.01"/>
    <s v="Road"/>
    <n v="1.82"/>
    <n v="0.68"/>
    <n v="1.19"/>
    <n v="0.55000000000000004"/>
    <n v="33"/>
    <n v="807.14"/>
    <n v="60"/>
    <n v="41"/>
    <n v="2"/>
    <n v="1"/>
    <n v="383"/>
    <n v="682"/>
    <n v="5"/>
    <n v="0.28000000000000003"/>
    <n v="1"/>
    <x v="0"/>
    <s v="FOB"/>
    <s v="Amendment"/>
    <x v="10"/>
    <n v="0.77189999999999992"/>
    <n v="0.92069999999999996"/>
    <n v="0.15651900000000002"/>
    <n v="0.63"/>
    <s v="Extreme Risk"/>
    <n v="2.4530646954929024E-2"/>
    <s v="Average"/>
    <s v="High"/>
    <s v="Moderately Consistent"/>
    <n v="178.06788511749346"/>
    <s v="Over-Delivery (&gt;100%)"/>
    <n v="16.142800000000001"/>
    <n v="266544.25402399997"/>
    <n v="83.879999999999981"/>
  </r>
  <r>
    <n v="92.15"/>
    <n v="6.91"/>
    <n v="14"/>
    <n v="0.88"/>
    <n v="0.03"/>
    <n v="0.02"/>
    <s v="Air"/>
    <n v="4.37"/>
    <n v="0.66"/>
    <n v="0.97"/>
    <n v="0.94"/>
    <n v="33"/>
    <n v="1791.73"/>
    <n v="15"/>
    <n v="51"/>
    <n v="2"/>
    <n v="3"/>
    <n v="117"/>
    <n v="233"/>
    <n v="6"/>
    <n v="0.67"/>
    <n v="0"/>
    <x v="1"/>
    <s v="DDP"/>
    <s v="Amendment"/>
    <x v="4"/>
    <n v="0.85360000000000003"/>
    <n v="0.9506"/>
    <n v="0.11407199999999999"/>
    <n v="0.99"/>
    <s v="Extreme Risk"/>
    <n v="7.4986435160065104E-2"/>
    <s v="Good"/>
    <s v="Low"/>
    <s v="Highly Inconsistent"/>
    <n v="199.14529914529913"/>
    <s v="Over-Delivery (&gt;100%)"/>
    <n v="89.586500000000001"/>
    <n v="173460.955885"/>
    <n v="94.33"/>
  </r>
  <r>
    <n v="215.47"/>
    <n v="7.38"/>
    <n v="22"/>
    <n v="0.94"/>
    <n v="0.06"/>
    <n v="0.04"/>
    <s v="Sea"/>
    <n v="0.85"/>
    <n v="0.68"/>
    <n v="1.04"/>
    <n v="0.91"/>
    <n v="25"/>
    <n v="4813.9399999999996"/>
    <n v="45"/>
    <n v="13"/>
    <n v="1"/>
    <n v="0"/>
    <n v="308"/>
    <n v="887"/>
    <n v="10"/>
    <n v="0.47"/>
    <n v="1"/>
    <x v="0"/>
    <s v="EXW"/>
    <s v="Renewal/Reorder"/>
    <x v="9"/>
    <n v="0.88359999999999994"/>
    <n v="0.90239999999999987"/>
    <n v="5.4144000000000046E-2"/>
    <n v="1.01"/>
    <s v="Extreme Risk"/>
    <n v="3.4250707755139928E-2"/>
    <s v="Average"/>
    <s v="Medium"/>
    <s v="Very Consistent"/>
    <n v="287.98701298701297"/>
    <s v="Over-Delivery (&gt;100%)"/>
    <n v="48.139399999999995"/>
    <n v="1141037.41937"/>
    <n v="72.55"/>
  </r>
  <r>
    <n v="169.34"/>
    <n v="1.08"/>
    <n v="11"/>
    <n v="1"/>
    <n v="0.06"/>
    <n v="0.03"/>
    <s v="Air"/>
    <n v="1.1000000000000001"/>
    <n v="0.64"/>
    <n v="0.91"/>
    <n v="0.57999999999999996"/>
    <n v="17"/>
    <n v="4521.71"/>
    <n v="45"/>
    <n v="11"/>
    <n v="0"/>
    <n v="2"/>
    <n v="442"/>
    <n v="365"/>
    <n v="11"/>
    <n v="0.17"/>
    <n v="0"/>
    <x v="1"/>
    <s v="CIF"/>
    <s v="New Procurement"/>
    <x v="1"/>
    <n v="0.94"/>
    <n v="0.91179999999999994"/>
    <n v="0"/>
    <n v="0.66999999999999993"/>
    <s v="Extreme Risk"/>
    <n v="6.377701665288768E-3"/>
    <s v="Poor"/>
    <s v="Medium"/>
    <s v="Moderately Consistent"/>
    <n v="82.579185520361989"/>
    <s v="Needs Improvement (80–84.99%)"/>
    <n v="226.08550000000002"/>
    <n v="834849.7558060002"/>
    <n v="96.499999999999986"/>
  </r>
  <r>
    <n v="159.80000000000001"/>
    <n v="2.96"/>
    <n v="16"/>
    <n v="0.82"/>
    <n v="0.02"/>
    <n v="0.04"/>
    <s v="Air"/>
    <n v="1.75"/>
    <n v="0.82"/>
    <n v="1.1000000000000001"/>
    <n v="0.14000000000000001"/>
    <n v="3"/>
    <n v="7548.93"/>
    <n v="15"/>
    <n v="38"/>
    <n v="1"/>
    <n v="3"/>
    <n v="121"/>
    <n v="947"/>
    <n v="4"/>
    <n v="0.48"/>
    <n v="0"/>
    <x v="1"/>
    <s v="DDP"/>
    <s v="Renewal/Reorder"/>
    <x v="6"/>
    <n v="0.80359999999999998"/>
    <n v="0.94079999999999997"/>
    <n v="0.16934400000000005"/>
    <n v="0.2"/>
    <s v="Medium Risk"/>
    <n v="1.8523153942428032E-2"/>
    <s v="Poor"/>
    <s v="Medium"/>
    <s v="Moderately Consistent"/>
    <n v="782.64462809917359"/>
    <s v="Over-Delivery (&gt;100%)"/>
    <n v="377.44650000000001"/>
    <n v="1279081.1943400004"/>
    <n v="96.85"/>
  </r>
  <r>
    <n v="487.85"/>
    <n v="6.96"/>
    <n v="8"/>
    <n v="0.71"/>
    <n v="0.02"/>
    <n v="0.03"/>
    <s v="Air"/>
    <n v="4.63"/>
    <n v="0.84"/>
    <n v="0.88"/>
    <n v="0.46"/>
    <n v="22"/>
    <n v="3935.39"/>
    <n v="45"/>
    <n v="59"/>
    <n v="3"/>
    <n v="1"/>
    <n v="415"/>
    <n v="836"/>
    <n v="10"/>
    <n v="0.38"/>
    <n v="1"/>
    <x v="0"/>
    <s v="FOB"/>
    <s v="Extension"/>
    <x v="9"/>
    <n v="0.69579999999999997"/>
    <n v="0.9506"/>
    <n v="0.27567399999999997"/>
    <n v="0.51"/>
    <s v="Extreme Risk"/>
    <n v="1.4266680332069282E-2"/>
    <s v="Poor"/>
    <s v="High"/>
    <s v="Highly Inconsistent"/>
    <n v="201.44578313253012"/>
    <s v="Over-Delivery (&gt;100%)"/>
    <n v="196.76949999999999"/>
    <n v="2016115.956485"/>
    <n v="94.169999999999987"/>
  </r>
  <r>
    <n v="226.89"/>
    <n v="5.36"/>
    <n v="7"/>
    <n v="0.94"/>
    <n v="0.06"/>
    <n v="0.03"/>
    <s v="Sea"/>
    <n v="2.52"/>
    <n v="0.94"/>
    <n v="1.1100000000000001"/>
    <n v="0.73"/>
    <n v="49"/>
    <n v="6666.67"/>
    <n v="45"/>
    <n v="11"/>
    <n v="1"/>
    <n v="3"/>
    <n v="979"/>
    <n v="45"/>
    <n v="10"/>
    <n v="0.89"/>
    <n v="0"/>
    <x v="1"/>
    <s v="DDP"/>
    <s v="Renewal/Reorder"/>
    <x v="9"/>
    <n v="0.88359999999999994"/>
    <n v="0.91179999999999994"/>
    <n v="5.4708000000000041E-2"/>
    <n v="0.82"/>
    <s v="Extreme Risk"/>
    <n v="2.3623782449645206E-2"/>
    <s v="Average"/>
    <s v="Medium"/>
    <s v="Inconsistent"/>
    <n v="4.5965270684371804"/>
    <s v="Critical (&lt;80%)"/>
    <n v="66.666700000000006"/>
    <n v="1648812.9263229999"/>
    <n v="71.08"/>
  </r>
  <r>
    <n v="451.42"/>
    <n v="1.05"/>
    <n v="11"/>
    <n v="0.88"/>
    <n v="0.01"/>
    <n v="0.03"/>
    <s v="Sea"/>
    <n v="3.23"/>
    <n v="0.77"/>
    <n v="0.89"/>
    <n v="0.95"/>
    <n v="35"/>
    <n v="7073.79"/>
    <n v="30"/>
    <n v="31"/>
    <n v="1"/>
    <n v="3"/>
    <n v="509"/>
    <n v="555"/>
    <n v="9"/>
    <n v="0.77"/>
    <n v="0"/>
    <x v="1"/>
    <s v="DDP"/>
    <s v="Renewal/Reorder"/>
    <x v="0"/>
    <n v="0.87119999999999997"/>
    <n v="0.96029999999999993"/>
    <n v="0.11523599999999999"/>
    <n v="0.99"/>
    <s v="Extreme Risk"/>
    <n v="2.3259935315227505E-3"/>
    <s v="Poor"/>
    <s v="High"/>
    <s v="Highly Inconsistent"/>
    <n v="109.03732809430255"/>
    <s v="Over-Delivery (&gt;100%)"/>
    <n v="70.737899999999996"/>
    <n v="3321080.192704"/>
    <n v="71.87"/>
  </r>
  <r>
    <n v="334.01"/>
    <n v="8.24"/>
    <n v="3"/>
    <n v="0.76"/>
    <n v="0.03"/>
    <n v="0.02"/>
    <s v="Sea"/>
    <n v="1.94"/>
    <n v="0.81"/>
    <n v="0.84"/>
    <n v="0.36"/>
    <n v="4"/>
    <n v="6485.54"/>
    <n v="30"/>
    <n v="37"/>
    <n v="3"/>
    <n v="2"/>
    <n v="684"/>
    <n v="907"/>
    <n v="12"/>
    <n v="0.7"/>
    <n v="0"/>
    <x v="1"/>
    <s v="CIF"/>
    <s v="Extension"/>
    <x v="8"/>
    <n v="0.73719999999999997"/>
    <n v="0.9506"/>
    <n v="0.22814399999999999"/>
    <n v="0.41"/>
    <s v="High Risk"/>
    <n v="2.4669920062273587E-2"/>
    <s v="Average"/>
    <s v="High"/>
    <s v="Moderately Consistent"/>
    <n v="132.60233918128654"/>
    <s v="Over-Delivery (&gt;100%)"/>
    <n v="64.855400000000003"/>
    <n v="2274624.791158"/>
    <n v="72.760000000000005"/>
  </r>
  <r>
    <n v="407.67"/>
    <n v="7.96"/>
    <n v="17"/>
    <n v="0.85"/>
    <n v="0.08"/>
    <n v="0.03"/>
    <s v="Air"/>
    <n v="0.94"/>
    <n v="1"/>
    <n v="0.99"/>
    <n v="0.78"/>
    <n v="28"/>
    <n v="6001.64"/>
    <n v="90"/>
    <n v="26"/>
    <n v="3"/>
    <n v="3"/>
    <n v="796"/>
    <n v="534"/>
    <n v="2"/>
    <n v="0.33"/>
    <n v="1"/>
    <x v="0"/>
    <s v="DDP"/>
    <s v="Extension"/>
    <x v="5"/>
    <n v="0.78200000000000003"/>
    <n v="0.89239999999999997"/>
    <n v="0.13386000000000003"/>
    <n v="0.89"/>
    <s v="Extreme Risk"/>
    <n v="1.952559668359212E-2"/>
    <s v="Poor"/>
    <s v="High"/>
    <s v="Very Consistent"/>
    <n v="67.085427135678387"/>
    <s v="Critical (&lt;80%)"/>
    <n v="300.08200000000005"/>
    <n v="2716132.0686640004"/>
    <n v="96.060000000000016"/>
  </r>
  <r>
    <n v="276.19"/>
    <n v="5.94"/>
    <n v="14"/>
    <n v="0.92"/>
    <n v="0.03"/>
    <n v="0"/>
    <s v="Air"/>
    <n v="1.1100000000000001"/>
    <n v="0.81"/>
    <n v="1.1299999999999999"/>
    <n v="0.68"/>
    <n v="13"/>
    <n v="8076.27"/>
    <n v="90"/>
    <n v="28"/>
    <n v="1"/>
    <n v="2"/>
    <n v="909"/>
    <n v="948"/>
    <n v="11"/>
    <n v="0.14000000000000001"/>
    <n v="0"/>
    <x v="1"/>
    <s v="CIF"/>
    <s v="Renewal/Reorder"/>
    <x v="1"/>
    <n v="0.89239999999999997"/>
    <n v="0.97"/>
    <n v="7.7599999999999961E-2"/>
    <n v="0.71000000000000008"/>
    <s v="Extreme Risk"/>
    <n v="2.1506933632644196E-2"/>
    <s v="Average"/>
    <s v="Medium"/>
    <s v="Moderately Consistent"/>
    <n v="104.29042904290429"/>
    <s v="Over-Delivery (&gt;100%)"/>
    <n v="403.81350000000003"/>
    <n v="2297912.5065569999"/>
    <n v="97.99"/>
  </r>
  <r>
    <n v="309.61"/>
    <n v="1.6"/>
    <n v="6"/>
    <n v="0.93"/>
    <n v="0.05"/>
    <n v="0.04"/>
    <s v="Air"/>
    <n v="4.01"/>
    <n v="0.83"/>
    <n v="0.95"/>
    <n v="0.08"/>
    <n v="30"/>
    <n v="6605.36"/>
    <n v="60"/>
    <n v="44"/>
    <n v="1"/>
    <n v="1"/>
    <n v="28"/>
    <n v="723"/>
    <n v="12"/>
    <n v="0.86"/>
    <n v="0"/>
    <x v="1"/>
    <s v="FOB"/>
    <s v="Renewal/Reorder"/>
    <x v="8"/>
    <n v="0.88349999999999995"/>
    <n v="0.91199999999999992"/>
    <n v="6.3839999999999952E-2"/>
    <n v="0.16999999999999998"/>
    <s v="Medium Risk"/>
    <n v="5.167791737992959E-3"/>
    <s v="Poor"/>
    <s v="High"/>
    <s v="Highly Inconsistent"/>
    <n v="2582.1428571428573"/>
    <s v="Over-Delivery (&gt;100%)"/>
    <n v="330.26800000000003"/>
    <n v="2229498.304186"/>
    <n v="93.69"/>
  </r>
  <r>
    <n v="271.63"/>
    <n v="7.9"/>
    <n v="8"/>
    <n v="0.85"/>
    <n v="0.09"/>
    <n v="0.04"/>
    <s v="Air"/>
    <n v="4.47"/>
    <n v="1"/>
    <n v="0.81"/>
    <n v="0.56000000000000005"/>
    <n v="47"/>
    <n v="8358.43"/>
    <n v="30"/>
    <n v="19"/>
    <n v="0"/>
    <n v="2"/>
    <n v="754"/>
    <n v="66"/>
    <n v="3"/>
    <n v="0.34"/>
    <n v="0"/>
    <x v="1"/>
    <s v="CIF"/>
    <s v="New Procurement"/>
    <x v="3"/>
    <n v="0.77349999999999997"/>
    <n v="0.87360000000000004"/>
    <n v="0.13104000000000005"/>
    <n v="0.69000000000000006"/>
    <s v="Extreme Risk"/>
    <n v="2.9083680005890369E-2"/>
    <s v="Average"/>
    <s v="Medium"/>
    <s v="Highly Inconsistent"/>
    <n v="8.7533156498673748"/>
    <s v="Critical (&lt;80%)"/>
    <n v="417.92150000000004"/>
    <n v="2565994.5904390006"/>
    <n v="92.03"/>
  </r>
  <r>
    <n v="137.86000000000001"/>
    <n v="6.25"/>
    <n v="22"/>
    <n v="0.79"/>
    <n v="0.02"/>
    <n v="0.01"/>
    <s v="Air"/>
    <n v="2.4700000000000002"/>
    <n v="1"/>
    <n v="1.02"/>
    <n v="0.18"/>
    <n v="12"/>
    <n v="6403.19"/>
    <n v="30"/>
    <n v="45"/>
    <n v="2"/>
    <n v="0"/>
    <n v="29"/>
    <n v="16"/>
    <n v="9"/>
    <n v="0.59"/>
    <n v="1"/>
    <x v="0"/>
    <s v="EXW"/>
    <s v="Amendment"/>
    <x v="0"/>
    <n v="0.7742"/>
    <n v="0.97019999999999995"/>
    <n v="0.20374199999999995"/>
    <n v="0.21"/>
    <s v="Medium Risk"/>
    <n v="4.5335847961700274E-2"/>
    <s v="Average"/>
    <s v="Low"/>
    <s v="Inconsistent"/>
    <n v="55.172413793103445"/>
    <s v="Critical (&lt;80%)"/>
    <n v="320.15949999999998"/>
    <n v="909553.05638600001"/>
    <n v="96.72999999999999"/>
  </r>
  <r>
    <n v="375.1"/>
    <n v="8.0399999999999991"/>
    <n v="5"/>
    <n v="0.99"/>
    <n v="0.04"/>
    <n v="0.04"/>
    <s v="Air"/>
    <n v="1.78"/>
    <n v="0.77"/>
    <n v="1.07"/>
    <n v="0.68"/>
    <n v="3"/>
    <n v="1673.83"/>
    <n v="30"/>
    <n v="8"/>
    <n v="3"/>
    <n v="1"/>
    <n v="762"/>
    <n v="452"/>
    <n v="1"/>
    <n v="0.59"/>
    <n v="1"/>
    <x v="0"/>
    <s v="FOB"/>
    <s v="Extension"/>
    <x v="2"/>
    <n v="0.95039999999999991"/>
    <n v="0.92159999999999997"/>
    <n v="9.2160000000000072E-3"/>
    <n v="0.76"/>
    <s v="Extreme Risk"/>
    <n v="2.1434284190882429E-2"/>
    <s v="Average"/>
    <s v="High"/>
    <s v="Moderately Consistent"/>
    <n v="59.317585301837269"/>
    <s v="Critical (&lt;80%)"/>
    <n v="83.691500000000005"/>
    <n v="678178.96869999997"/>
    <n v="96.22"/>
  </r>
  <r>
    <n v="176.35"/>
    <n v="7.77"/>
    <n v="27"/>
    <n v="0.9"/>
    <n v="0.06"/>
    <n v="0"/>
    <s v="Air"/>
    <n v="4.04"/>
    <n v="0.85"/>
    <n v="1.1000000000000001"/>
    <n v="0.61"/>
    <n v="21"/>
    <n v="3163.51"/>
    <n v="30"/>
    <n v="28"/>
    <n v="1"/>
    <n v="2"/>
    <n v="781"/>
    <n v="324"/>
    <n v="5"/>
    <n v="0.93"/>
    <n v="1"/>
    <x v="0"/>
    <s v="CIF"/>
    <s v="Renewal/Reorder"/>
    <x v="10"/>
    <n v="0.84599999999999997"/>
    <n v="0.94"/>
    <n v="9.3999999999999972E-2"/>
    <n v="0.66999999999999993"/>
    <s v="Extreme Risk"/>
    <n v="4.4060107740289199E-2"/>
    <s v="Average"/>
    <s v="Medium"/>
    <s v="Highly Inconsistent"/>
    <n v="41.48527528809219"/>
    <s v="Critical (&lt;80%)"/>
    <n v="158.17550000000003"/>
    <n v="591530.51238999993"/>
    <n v="94.159999999999982"/>
  </r>
  <r>
    <n v="60.94"/>
    <n v="8.23"/>
    <n v="28"/>
    <n v="0.82"/>
    <n v="0.08"/>
    <n v="0.01"/>
    <s v="Road"/>
    <n v="3.37"/>
    <n v="0.79"/>
    <n v="0.96"/>
    <n v="0.97"/>
    <n v="40"/>
    <n v="3370.52"/>
    <n v="60"/>
    <n v="15"/>
    <n v="2"/>
    <n v="1"/>
    <n v="570"/>
    <n v="120"/>
    <n v="3"/>
    <n v="0.17"/>
    <n v="1"/>
    <x v="0"/>
    <s v="FOB"/>
    <s v="Amendment"/>
    <x v="3"/>
    <n v="0.75439999999999996"/>
    <n v="0.91080000000000005"/>
    <n v="0.16394400000000006"/>
    <n v="1.06"/>
    <s v="Extreme Risk"/>
    <n v="0.13505086970790944"/>
    <s v="Excellent"/>
    <s v="Low"/>
    <s v="Highly Inconsistent"/>
    <n v="21.052631578947366"/>
    <s v="Critical (&lt;80%)"/>
    <n v="67.410399999999996"/>
    <n v="223956.96054799997"/>
    <n v="82.03"/>
  </r>
  <r>
    <n v="340.46"/>
    <n v="5.66"/>
    <n v="8"/>
    <n v="0.78"/>
    <n v="0.09"/>
    <n v="0"/>
    <s v="Sea"/>
    <n v="0.2"/>
    <n v="0.89"/>
    <n v="0.84"/>
    <n v="0.94"/>
    <n v="1"/>
    <n v="1029.76"/>
    <n v="15"/>
    <n v="57"/>
    <n v="1"/>
    <n v="3"/>
    <n v="515"/>
    <n v="125"/>
    <n v="3"/>
    <n v="0.77"/>
    <n v="1"/>
    <x v="0"/>
    <s v="DDP"/>
    <s v="Renewal/Reorder"/>
    <x v="3"/>
    <n v="0.7098000000000001"/>
    <n v="0.91"/>
    <n v="0.20019999999999999"/>
    <n v="1.03"/>
    <s v="Extreme Risk"/>
    <n v="1.6624566762615287E-2"/>
    <s v="Poor"/>
    <s v="High"/>
    <s v="Very Consistent"/>
    <n v="24.271844660194176"/>
    <s v="Critical (&lt;80%)"/>
    <n v="10.297600000000001"/>
    <n v="382157.03710399999"/>
    <n v="73.099999999999994"/>
  </r>
  <r>
    <n v="129.69999999999999"/>
    <n v="2.2599999999999998"/>
    <n v="2"/>
    <n v="0.92"/>
    <n v="0.09"/>
    <n v="0.04"/>
    <s v="Road"/>
    <n v="1.75"/>
    <n v="0.98"/>
    <n v="1.03"/>
    <n v="0.01"/>
    <n v="18"/>
    <n v="6953.84"/>
    <n v="60"/>
    <n v="8"/>
    <n v="0"/>
    <n v="1"/>
    <n v="163"/>
    <n v="316"/>
    <n v="1"/>
    <n v="0.46"/>
    <n v="1"/>
    <x v="0"/>
    <s v="FOB"/>
    <s v="New Procurement"/>
    <x v="2"/>
    <n v="0.83720000000000006"/>
    <n v="0.87360000000000004"/>
    <n v="6.9887999999999964E-2"/>
    <n v="0.14000000000000001"/>
    <s v="Low Risk"/>
    <n v="1.7424826522744796E-2"/>
    <s v="Poor"/>
    <s v="Low"/>
    <s v="Moderately Consistent"/>
    <n v="193.86503067484662"/>
    <s v="Over-Delivery (&gt;100%)"/>
    <n v="139.07680000000002"/>
    <n v="1019305.3605399999"/>
    <n v="82.749999999999986"/>
  </r>
  <r>
    <n v="473.21"/>
    <n v="7.04"/>
    <n v="15"/>
    <n v="0.77"/>
    <n v="0.08"/>
    <n v="0.04"/>
    <s v="Sea"/>
    <n v="3.41"/>
    <n v="0.72"/>
    <n v="0.93"/>
    <n v="0.08"/>
    <n v="13"/>
    <n v="5991.6"/>
    <n v="15"/>
    <n v="51"/>
    <n v="1"/>
    <n v="2"/>
    <n v="524"/>
    <n v="780"/>
    <n v="8"/>
    <n v="0.17"/>
    <n v="1"/>
    <x v="0"/>
    <s v="CIF"/>
    <s v="Renewal/Reorder"/>
    <x v="11"/>
    <n v="0.70840000000000003"/>
    <n v="0.88319999999999999"/>
    <n v="0.20313599999999998"/>
    <n v="0.2"/>
    <s v="Medium Risk"/>
    <n v="1.4877115868219184E-2"/>
    <s v="Poor"/>
    <s v="High"/>
    <s v="Highly Inconsistent"/>
    <n v="148.85496183206106"/>
    <s v="Over-Delivery (&gt;100%)"/>
    <n v="59.916000000000004"/>
    <n v="3175611.429242"/>
    <n v="69.39"/>
  </r>
  <r>
    <n v="479.27"/>
    <n v="6.58"/>
    <n v="12"/>
    <n v="0.75"/>
    <n v="0.02"/>
    <n v="0.04"/>
    <s v="Air"/>
    <n v="2.87"/>
    <n v="0.93"/>
    <n v="1.18"/>
    <n v="0.77"/>
    <n v="7"/>
    <n v="5938.57"/>
    <n v="90"/>
    <n v="38"/>
    <n v="3"/>
    <n v="3"/>
    <n v="829"/>
    <n v="676"/>
    <n v="3"/>
    <n v="0.84"/>
    <n v="1"/>
    <x v="0"/>
    <s v="DDP"/>
    <s v="Extension"/>
    <x v="3"/>
    <n v="0.73499999999999999"/>
    <n v="0.94079999999999997"/>
    <n v="0.23519999999999999"/>
    <n v="0.83000000000000007"/>
    <s v="Extreme Risk"/>
    <n v="1.3729213178375447E-2"/>
    <s v="Poor"/>
    <s v="High"/>
    <s v="Inconsistent"/>
    <n v="81.544028950542824"/>
    <s v="Needs Improvement (80–84.99%)"/>
    <n v="296.92849999999999"/>
    <n v="3017273.5891319998"/>
    <n v="95.72999999999999"/>
  </r>
  <r>
    <n v="461.69"/>
    <n v="7.68"/>
    <n v="17"/>
    <n v="0.86"/>
    <n v="0"/>
    <n v="0"/>
    <s v="Road"/>
    <n v="4.8899999999999997"/>
    <n v="0.86"/>
    <n v="1"/>
    <n v="0.69"/>
    <n v="13"/>
    <n v="4837.32"/>
    <n v="30"/>
    <n v="14"/>
    <n v="1"/>
    <n v="0"/>
    <n v="487"/>
    <n v="727"/>
    <n v="4"/>
    <n v="0.82"/>
    <n v="1"/>
    <x v="0"/>
    <s v="EXW"/>
    <s v="Renewal/Reorder"/>
    <x v="6"/>
    <n v="0.86"/>
    <n v="1"/>
    <n v="0.14000000000000001"/>
    <n v="0.69"/>
    <s v="Extreme Risk"/>
    <n v="1.6634538326582772E-2"/>
    <s v="Poor"/>
    <s v="High"/>
    <s v="Highly Inconsistent"/>
    <n v="149.28131416837783"/>
    <s v="Over-Delivery (&gt;100%)"/>
    <n v="96.746399999999994"/>
    <n v="2233484.1704820003"/>
    <n v="83.11"/>
  </r>
  <r>
    <n v="216.57"/>
    <n v="2.5299999999999998"/>
    <n v="1"/>
    <n v="0.79"/>
    <n v="0.04"/>
    <n v="0.03"/>
    <s v="Air"/>
    <n v="4.33"/>
    <n v="0.71"/>
    <n v="0.99"/>
    <n v="0.8"/>
    <n v="17"/>
    <n v="5476.93"/>
    <n v="15"/>
    <n v="22"/>
    <n v="1"/>
    <n v="1"/>
    <n v="393"/>
    <n v="319"/>
    <n v="5"/>
    <n v="0.04"/>
    <n v="1"/>
    <x v="0"/>
    <s v="FOB"/>
    <s v="Renewal/Reorder"/>
    <x v="10"/>
    <n v="0.75839999999999996"/>
    <n v="0.93119999999999992"/>
    <n v="0.19555199999999995"/>
    <n v="0.87000000000000011"/>
    <s v="Extreme Risk"/>
    <n v="1.1682135106432101E-2"/>
    <s v="Poor"/>
    <s v="Medium"/>
    <s v="Highly Inconsistent"/>
    <n v="81.170483460559794"/>
    <s v="Needs Improvement (80–84.99%)"/>
    <n v="273.84650000000005"/>
    <n v="1269461.0426690001"/>
    <n v="93.86999999999999"/>
  </r>
  <r>
    <n v="56.96"/>
    <n v="2.75"/>
    <n v="15"/>
    <n v="0.89"/>
    <n v="0.01"/>
    <n v="0.04"/>
    <s v="Road"/>
    <n v="0.3"/>
    <n v="0.92"/>
    <n v="0.92"/>
    <n v="0.27"/>
    <n v="45"/>
    <n v="180.06"/>
    <n v="60"/>
    <n v="39"/>
    <n v="3"/>
    <n v="2"/>
    <n v="813"/>
    <n v="103"/>
    <n v="5"/>
    <n v="0.71"/>
    <n v="0"/>
    <x v="1"/>
    <s v="CIF"/>
    <s v="Extension"/>
    <x v="10"/>
    <n v="0.88109999999999999"/>
    <n v="0.95039999999999991"/>
    <n v="0.10454399999999998"/>
    <n v="0.32"/>
    <s v="High Risk"/>
    <n v="4.8279494382022468E-2"/>
    <s v="Average"/>
    <s v="Low"/>
    <s v="Very Consistent"/>
    <n v="12.669126691266912"/>
    <s v="Critical (&lt;80%)"/>
    <n v="3.6012"/>
    <n v="10772.971439999998"/>
    <n v="86.6"/>
  </r>
  <r>
    <n v="467.74"/>
    <n v="9.01"/>
    <n v="14"/>
    <n v="0.74"/>
    <n v="7.0000000000000007E-2"/>
    <n v="0.01"/>
    <s v="Road"/>
    <n v="3.63"/>
    <n v="0.77"/>
    <n v="0.94"/>
    <n v="0.85"/>
    <n v="32"/>
    <n v="1052.8599999999999"/>
    <n v="15"/>
    <n v="17"/>
    <n v="0"/>
    <n v="1"/>
    <n v="690"/>
    <n v="201"/>
    <n v="12"/>
    <n v="0.15"/>
    <n v="1"/>
    <x v="0"/>
    <s v="FOB"/>
    <s v="New Procurement"/>
    <x v="8"/>
    <n v="0.68819999999999992"/>
    <n v="0.92069999999999996"/>
    <n v="0.23938199999999998"/>
    <n v="0.92999999999999994"/>
    <s v="Extreme Risk"/>
    <n v="1.9262838328986186E-2"/>
    <s v="Poor"/>
    <s v="High"/>
    <s v="Highly Inconsistent"/>
    <n v="29.130434782608695"/>
    <s v="Critical (&lt;80%)"/>
    <n v="21.057199999999998"/>
    <n v="531916.93043599988"/>
    <n v="82.07"/>
  </r>
  <r>
    <n v="242.68"/>
    <n v="7.75"/>
    <n v="20"/>
    <n v="0.9"/>
    <n v="7.0000000000000007E-2"/>
    <n v="0.03"/>
    <s v="Air"/>
    <n v="1.68"/>
    <n v="0.65"/>
    <n v="1.01"/>
    <n v="0.44"/>
    <n v="29"/>
    <n v="6865.19"/>
    <n v="45"/>
    <n v="38"/>
    <n v="3"/>
    <n v="1"/>
    <n v="207"/>
    <n v="811"/>
    <n v="2"/>
    <n v="0.61"/>
    <n v="0"/>
    <x v="1"/>
    <s v="FOB"/>
    <s v="Extension"/>
    <x v="5"/>
    <n v="0.83699999999999997"/>
    <n v="0.9020999999999999"/>
    <n v="9.0209999999999971E-2"/>
    <n v="0.54"/>
    <s v="Extreme Risk"/>
    <n v="3.1935058513268499E-2"/>
    <s v="Average"/>
    <s v="Medium"/>
    <s v="Moderately Consistent"/>
    <n v="391.7874396135266"/>
    <s v="Over-Delivery (&gt;100%)"/>
    <n v="343.2595"/>
    <n v="1833000.1536679999"/>
    <n v="95.62"/>
  </r>
  <r>
    <n v="484.99"/>
    <n v="9.17"/>
    <n v="22"/>
    <n v="0.78"/>
    <n v="0"/>
    <n v="0"/>
    <s v="Road"/>
    <n v="3.41"/>
    <n v="1"/>
    <n v="0.92"/>
    <n v="0.26"/>
    <n v="45"/>
    <n v="2688.52"/>
    <n v="90"/>
    <n v="14"/>
    <n v="1"/>
    <n v="2"/>
    <n v="188"/>
    <n v="288"/>
    <n v="7"/>
    <n v="0.64"/>
    <n v="0"/>
    <x v="1"/>
    <s v="CIF"/>
    <s v="Renewal/Reorder"/>
    <x v="7"/>
    <n v="0.78"/>
    <n v="1"/>
    <n v="0.21999999999999997"/>
    <n v="0.26"/>
    <s v="Medium Risk"/>
    <n v="1.8907606342398811E-2"/>
    <s v="Poor"/>
    <s v="High"/>
    <s v="Highly Inconsistent"/>
    <n v="153.19148936170214"/>
    <s v="Over-Delivery (&gt;100%)"/>
    <n v="53.770400000000002"/>
    <n v="1303992.1615180001"/>
    <n v="84.59"/>
  </r>
  <r>
    <n v="483.63"/>
    <n v="7.83"/>
    <n v="16"/>
    <n v="0.7"/>
    <n v="0.08"/>
    <n v="0.01"/>
    <s v="Road"/>
    <n v="3.09"/>
    <n v="0.77"/>
    <n v="1.1599999999999999"/>
    <n v="0.01"/>
    <n v="30"/>
    <n v="1168.32"/>
    <n v="90"/>
    <n v="38"/>
    <n v="0"/>
    <n v="0"/>
    <n v="624"/>
    <n v="569"/>
    <n v="6"/>
    <n v="0.67"/>
    <n v="0"/>
    <x v="1"/>
    <s v="EXW"/>
    <s v="New Procurement"/>
    <x v="4"/>
    <n v="0.64400000000000002"/>
    <n v="0.91080000000000005"/>
    <n v="0.27324000000000009"/>
    <n v="9.9999999999999992E-2"/>
    <s v="Low Risk"/>
    <n v="1.6190062651200297E-2"/>
    <s v="Poor"/>
    <s v="High"/>
    <s v="Highly Inconsistent"/>
    <n v="91.185897435897431"/>
    <s v="Average (85–94.99%)"/>
    <n v="23.366399999999999"/>
    <n v="615940.970478"/>
    <n v="82.31"/>
  </r>
  <r>
    <n v="433.85"/>
    <n v="6.37"/>
    <n v="29"/>
    <n v="0.74"/>
    <n v="0.02"/>
    <n v="0.02"/>
    <s v="Sea"/>
    <n v="2.52"/>
    <n v="0.82"/>
    <n v="0.98"/>
    <n v="0.87"/>
    <n v="11"/>
    <n v="3353.69"/>
    <n v="30"/>
    <n v="27"/>
    <n v="3"/>
    <n v="2"/>
    <n v="740"/>
    <n v="64"/>
    <n v="11"/>
    <n v="0.12"/>
    <n v="0"/>
    <x v="1"/>
    <s v="CIF"/>
    <s v="Extension"/>
    <x v="1"/>
    <n v="0.72519999999999996"/>
    <n v="0.96039999999999992"/>
    <n v="0.24970400000000001"/>
    <n v="0.91"/>
    <s v="Extreme Risk"/>
    <n v="1.4682493949521723E-2"/>
    <s v="Poor"/>
    <s v="High"/>
    <s v="Inconsistent"/>
    <n v="8.6486486486486491"/>
    <s v="Critical (&lt;80%)"/>
    <n v="33.536900000000003"/>
    <n v="1513253.7456999999"/>
    <n v="72.48"/>
  </r>
  <r>
    <n v="182.5"/>
    <n v="6.89"/>
    <n v="9"/>
    <n v="0.98"/>
    <n v="0.04"/>
    <n v="0.03"/>
    <s v="Air"/>
    <n v="4.26"/>
    <n v="0.92"/>
    <n v="0.92"/>
    <n v="0.54"/>
    <n v="14"/>
    <n v="2619.38"/>
    <n v="30"/>
    <n v="31"/>
    <n v="2"/>
    <n v="1"/>
    <n v="537"/>
    <n v="26"/>
    <n v="7"/>
    <n v="0.6"/>
    <n v="0"/>
    <x v="1"/>
    <s v="FOB"/>
    <s v="Amendment"/>
    <x v="7"/>
    <n v="0.94079999999999997"/>
    <n v="0.93119999999999992"/>
    <n v="1.8624000000000016E-2"/>
    <n v="0.6100000000000001"/>
    <s v="Extreme Risk"/>
    <n v="3.7753424657534243E-2"/>
    <s v="Average"/>
    <s v="Medium"/>
    <s v="Highly Inconsistent"/>
    <n v="4.8417132216014895"/>
    <s v="Critical (&lt;80%)"/>
    <n v="130.96900000000002"/>
    <n v="511645.94750000001"/>
    <n v="93.939999999999984"/>
  </r>
  <r>
    <n v="223.29"/>
    <n v="9"/>
    <n v="1"/>
    <n v="0.96"/>
    <n v="7.0000000000000007E-2"/>
    <n v="0.01"/>
    <s v="Air"/>
    <n v="3.54"/>
    <n v="0.98"/>
    <n v="0.86"/>
    <n v="0.98"/>
    <n v="10"/>
    <n v="390.79"/>
    <n v="60"/>
    <n v="26"/>
    <n v="2"/>
    <n v="0"/>
    <n v="56"/>
    <n v="344"/>
    <n v="10"/>
    <n v="0.1"/>
    <n v="0"/>
    <x v="1"/>
    <s v="EXW"/>
    <s v="Amendment"/>
    <x v="9"/>
    <n v="0.89279999999999993"/>
    <n v="0.92069999999999996"/>
    <n v="3.6828000000000034E-2"/>
    <n v="1.06"/>
    <s v="Extreme Risk"/>
    <n v="4.0306328093510681E-2"/>
    <s v="Average"/>
    <s v="Medium"/>
    <s v="Highly Inconsistent"/>
    <n v="614.28571428571433"/>
    <s v="Over-Delivery (&gt;100%)"/>
    <n v="19.539500000000004"/>
    <n v="94275.607459999999"/>
    <n v="94.16"/>
  </r>
  <r>
    <n v="433.01"/>
    <n v="6.21"/>
    <n v="28"/>
    <n v="0.77"/>
    <n v="0.04"/>
    <n v="0.01"/>
    <s v="Road"/>
    <n v="4.45"/>
    <n v="0.95"/>
    <n v="1.07"/>
    <n v="0.71"/>
    <n v="8"/>
    <n v="4164.5200000000004"/>
    <n v="15"/>
    <n v="7"/>
    <n v="2"/>
    <n v="0"/>
    <n v="857"/>
    <n v="71"/>
    <n v="10"/>
    <n v="0.75"/>
    <n v="1"/>
    <x v="0"/>
    <s v="EXW"/>
    <s v="Amendment"/>
    <x v="9"/>
    <n v="0.73919999999999997"/>
    <n v="0.95039999999999991"/>
    <n v="0.21859199999999995"/>
    <n v="0.76"/>
    <s v="Extreme Risk"/>
    <n v="1.4341470173898986E-2"/>
    <s v="Poor"/>
    <s v="High"/>
    <s v="Highly Inconsistent"/>
    <n v="8.2847141190198368"/>
    <s v="Critical (&lt;80%)"/>
    <n v="83.290400000000005"/>
    <n v="1893564.5737500002"/>
    <n v="82.15"/>
  </r>
  <r>
    <n v="192.61"/>
    <n v="6.69"/>
    <n v="17"/>
    <n v="0.93"/>
    <n v="0.04"/>
    <n v="0.01"/>
    <s v="Air"/>
    <n v="1.41"/>
    <n v="0.81"/>
    <n v="0.81"/>
    <n v="0.08"/>
    <n v="31"/>
    <n v="367.59"/>
    <n v="45"/>
    <n v="27"/>
    <n v="3"/>
    <n v="0"/>
    <n v="567"/>
    <n v="646"/>
    <n v="3"/>
    <n v="0.06"/>
    <n v="0"/>
    <x v="1"/>
    <s v="EXW"/>
    <s v="Extension"/>
    <x v="3"/>
    <n v="0.89280000000000004"/>
    <n v="0.95039999999999991"/>
    <n v="6.6527999999999948E-2"/>
    <n v="0.13"/>
    <s v="Low Risk"/>
    <n v="3.4733399096620113E-2"/>
    <s v="Average"/>
    <s v="Medium"/>
    <s v="Moderately Consistent"/>
    <n v="113.93298059964727"/>
    <s v="Over-Delivery (&gt;100%)"/>
    <n v="18.3795"/>
    <n v="74365.396496999994"/>
    <n v="97.189999999999984"/>
  </r>
  <r>
    <n v="126.27"/>
    <n v="2.41"/>
    <n v="29"/>
    <n v="0.88"/>
    <n v="0.01"/>
    <n v="0.01"/>
    <s v="Sea"/>
    <n v="1.74"/>
    <n v="0.82"/>
    <n v="0.98"/>
    <n v="0.59"/>
    <n v="6"/>
    <n v="103.87"/>
    <n v="90"/>
    <n v="13"/>
    <n v="0"/>
    <n v="0"/>
    <n v="621"/>
    <n v="758"/>
    <n v="8"/>
    <n v="0.76"/>
    <n v="0"/>
    <x v="1"/>
    <s v="EXW"/>
    <s v="New Procurement"/>
    <x v="11"/>
    <n v="0.87119999999999997"/>
    <n v="0.98009999999999997"/>
    <n v="0.11761199999999999"/>
    <n v="0.61"/>
    <s v="Extreme Risk"/>
    <n v="1.9086085372614241E-2"/>
    <s v="Poor"/>
    <s v="Low"/>
    <s v="Moderately Consistent"/>
    <n v="122.06119162640903"/>
    <s v="Over-Delivery (&gt;100%)"/>
    <n v="1.0387"/>
    <n v="13383.411093999999"/>
    <n v="73.760000000000005"/>
  </r>
  <r>
    <n v="300.56"/>
    <n v="5.27"/>
    <n v="13"/>
    <n v="0.99"/>
    <n v="0.04"/>
    <n v="0.01"/>
    <s v="Sea"/>
    <n v="3.11"/>
    <n v="0.71"/>
    <n v="1.02"/>
    <n v="0.02"/>
    <n v="19"/>
    <n v="7945.49"/>
    <n v="15"/>
    <n v="31"/>
    <n v="3"/>
    <n v="1"/>
    <n v="192"/>
    <n v="582"/>
    <n v="6"/>
    <n v="0.88"/>
    <n v="1"/>
    <x v="0"/>
    <s v="FOB"/>
    <s v="Extension"/>
    <x v="4"/>
    <n v="0.95039999999999991"/>
    <n v="0.95039999999999991"/>
    <n v="9.5040000000000072E-3"/>
    <n v="7.0000000000000007E-2"/>
    <s v="Low Risk"/>
    <n v="1.7533936651583711E-2"/>
    <s v="Poor"/>
    <s v="High"/>
    <s v="Highly Inconsistent"/>
    <n v="303.125"/>
    <s v="Over-Delivery (&gt;100%)"/>
    <n v="79.454899999999995"/>
    <n v="2507599.4478520001"/>
    <n v="71.489999999999995"/>
  </r>
  <r>
    <n v="471.27"/>
    <n v="7.45"/>
    <n v="21"/>
    <n v="0.81"/>
    <n v="0.08"/>
    <n v="0.02"/>
    <s v="Air"/>
    <n v="4.83"/>
    <n v="0.79"/>
    <n v="0.94"/>
    <n v="0.56000000000000005"/>
    <n v="19"/>
    <n v="3218.22"/>
    <n v="45"/>
    <n v="15"/>
    <n v="1"/>
    <n v="2"/>
    <n v="363"/>
    <n v="966"/>
    <n v="7"/>
    <n v="0.3"/>
    <n v="0"/>
    <x v="1"/>
    <s v="CIF"/>
    <s v="Renewal/Reorder"/>
    <x v="7"/>
    <n v="0.74520000000000008"/>
    <n v="0.90160000000000007"/>
    <n v="0.17130399999999996"/>
    <n v="0.66"/>
    <s v="Extreme Risk"/>
    <n v="1.5808347656332888E-2"/>
    <s v="Poor"/>
    <s v="High"/>
    <s v="Highly Inconsistent"/>
    <n v="266.11570247933884"/>
    <s v="Over-Delivery (&gt;100%)"/>
    <n v="160.911"/>
    <n v="1668522.029022"/>
    <n v="92.37"/>
  </r>
  <r>
    <n v="363.21"/>
    <n v="3.44"/>
    <n v="26"/>
    <n v="0.9"/>
    <n v="0.09"/>
    <n v="0.03"/>
    <s v="Air"/>
    <n v="1.86"/>
    <n v="0.98"/>
    <n v="1.1000000000000001"/>
    <n v="0.35"/>
    <n v="12"/>
    <n v="5719.11"/>
    <n v="15"/>
    <n v="28"/>
    <n v="3"/>
    <n v="2"/>
    <n v="496"/>
    <n v="565"/>
    <n v="9"/>
    <n v="0.78"/>
    <n v="0"/>
    <x v="1"/>
    <s v="CIF"/>
    <s v="Extension"/>
    <x v="0"/>
    <n v="0.81900000000000006"/>
    <n v="0.88270000000000004"/>
    <n v="8.8269999999999987E-2"/>
    <n v="0.47"/>
    <s v="High Risk"/>
    <n v="9.4711048704606161E-3"/>
    <s v="Poor"/>
    <s v="High"/>
    <s v="Moderately Consistent"/>
    <n v="113.91129032258065"/>
    <s v="Over-Delivery (&gt;100%)"/>
    <n v="285.95549999999997"/>
    <n v="2326805.9631839995"/>
    <n v="94.84"/>
  </r>
  <r>
    <n v="306.52999999999997"/>
    <n v="2.82"/>
    <n v="21"/>
    <n v="0.72"/>
    <n v="0.04"/>
    <n v="0.02"/>
    <s v="Sea"/>
    <n v="0.16"/>
    <n v="0.89"/>
    <n v="1.07"/>
    <n v="0.64"/>
    <n v="39"/>
    <n v="3047.73"/>
    <n v="30"/>
    <n v="8"/>
    <n v="2"/>
    <n v="3"/>
    <n v="225"/>
    <n v="336"/>
    <n v="8"/>
    <n v="0.42"/>
    <n v="1"/>
    <x v="0"/>
    <s v="DDP"/>
    <s v="Amendment"/>
    <x v="11"/>
    <n v="0.69119999999999993"/>
    <n v="0.94079999999999997"/>
    <n v="0.26342400000000005"/>
    <n v="0.7"/>
    <s v="Extreme Risk"/>
    <n v="9.1997520634195685E-3"/>
    <s v="Poor"/>
    <s v="High"/>
    <s v="Very Consistent"/>
    <n v="149.33333333333334"/>
    <s v="Over-Delivery (&gt;100%)"/>
    <n v="30.4773"/>
    <n v="990305.37571000005"/>
    <n v="74.240000000000009"/>
  </r>
  <r>
    <n v="93.73"/>
    <n v="3.82"/>
    <n v="5"/>
    <n v="0.82"/>
    <n v="0.04"/>
    <n v="0.04"/>
    <s v="Air"/>
    <n v="2.23"/>
    <n v="0.6"/>
    <n v="1.19"/>
    <n v="0.54"/>
    <n v="18"/>
    <n v="9307.23"/>
    <n v="90"/>
    <n v="59"/>
    <n v="2"/>
    <n v="3"/>
    <n v="901"/>
    <n v="902"/>
    <n v="8"/>
    <n v="0.8"/>
    <n v="0"/>
    <x v="1"/>
    <s v="DDP"/>
    <s v="Amendment"/>
    <x v="11"/>
    <n v="0.7871999999999999"/>
    <n v="0.92159999999999997"/>
    <n v="0.16588800000000004"/>
    <n v="0.62"/>
    <s v="Extreme Risk"/>
    <n v="4.0755361143710651E-2"/>
    <s v="Average"/>
    <s v="Low"/>
    <s v="Inconsistent"/>
    <n v="100.11098779134295"/>
    <s v="Over-Delivery (&gt;100%)"/>
    <n v="465.36149999999998"/>
    <n v="942625.54318999988"/>
    <n v="95.769999999999982"/>
  </r>
  <r>
    <n v="326.75"/>
    <n v="3.17"/>
    <n v="10"/>
    <n v="0.99"/>
    <n v="7.0000000000000007E-2"/>
    <n v="0.04"/>
    <s v="Road"/>
    <n v="2.72"/>
    <n v="0.65"/>
    <n v="1"/>
    <n v="0.26"/>
    <n v="3"/>
    <n v="7318.89"/>
    <n v="45"/>
    <n v="25"/>
    <n v="1"/>
    <n v="3"/>
    <n v="432"/>
    <n v="137"/>
    <n v="3"/>
    <n v="0.69"/>
    <n v="1"/>
    <x v="0"/>
    <s v="DDP"/>
    <s v="Renewal/Reorder"/>
    <x v="3"/>
    <n v="0.92069999999999996"/>
    <n v="0.89279999999999993"/>
    <n v="8.9280000000000071E-3"/>
    <n v="0.37"/>
    <s v="High Risk"/>
    <n v="9.7016067329762819E-3"/>
    <s v="Poor"/>
    <s v="High"/>
    <s v="Inconsistent"/>
    <n v="31.712962962962965"/>
    <s v="Critical (&lt;80%)"/>
    <n v="146.37780000000001"/>
    <n v="2654670.6643250003"/>
    <n v="82.379999999999981"/>
  </r>
  <r>
    <n v="495.52"/>
    <n v="2.93"/>
    <n v="6"/>
    <n v="0.86"/>
    <n v="0.09"/>
    <n v="0.01"/>
    <s v="Air"/>
    <n v="4"/>
    <n v="0.97"/>
    <n v="1.02"/>
    <n v="0.16"/>
    <n v="9"/>
    <n v="3754.79"/>
    <n v="30"/>
    <n v="12"/>
    <n v="3"/>
    <n v="0"/>
    <n v="655"/>
    <n v="509"/>
    <n v="1"/>
    <n v="0.28999999999999998"/>
    <n v="1"/>
    <x v="0"/>
    <s v="EXW"/>
    <s v="Extension"/>
    <x v="2"/>
    <n v="0.78259999999999996"/>
    <n v="0.90090000000000003"/>
    <n v="0.12612600000000002"/>
    <n v="0.26"/>
    <s v="Medium Risk"/>
    <n v="5.9129803035195359E-3"/>
    <s v="Poor"/>
    <s v="High"/>
    <s v="Highly Inconsistent"/>
    <n v="77.709923664122144"/>
    <s v="Critical (&lt;80%)"/>
    <n v="187.73950000000002"/>
    <n v="2046858.2759799997"/>
    <n v="93.100000000000009"/>
  </r>
  <r>
    <n v="113.04"/>
    <n v="4.82"/>
    <n v="24"/>
    <n v="0.79"/>
    <n v="0.03"/>
    <n v="0"/>
    <s v="Road"/>
    <n v="3.64"/>
    <n v="0.94"/>
    <n v="0.9"/>
    <n v="0.4"/>
    <n v="6"/>
    <n v="2185.21"/>
    <n v="60"/>
    <n v="11"/>
    <n v="2"/>
    <n v="0"/>
    <n v="861"/>
    <n v="268"/>
    <n v="12"/>
    <n v="0.19"/>
    <n v="0"/>
    <x v="1"/>
    <s v="EXW"/>
    <s v="Amendment"/>
    <x v="8"/>
    <n v="0.76629999999999998"/>
    <n v="0.97"/>
    <n v="0.20369999999999996"/>
    <n v="0.43000000000000005"/>
    <s v="High Risk"/>
    <n v="4.2639773531493279E-2"/>
    <s v="Average"/>
    <s v="Low"/>
    <s v="Highly Inconsistent"/>
    <n v="31.126596980255517"/>
    <s v="Critical (&lt;80%)"/>
    <n v="43.7042"/>
    <n v="254478.55606400003"/>
    <n v="83.46"/>
  </r>
  <r>
    <n v="283.25"/>
    <n v="9.17"/>
    <n v="19"/>
    <n v="0.74"/>
    <n v="0.04"/>
    <n v="0.04"/>
    <s v="Sea"/>
    <n v="4.82"/>
    <n v="0.79"/>
    <n v="0.95"/>
    <n v="0.99"/>
    <n v="1"/>
    <n v="1464.28"/>
    <n v="60"/>
    <n v="51"/>
    <n v="3"/>
    <n v="2"/>
    <n v="838"/>
    <n v="722"/>
    <n v="1"/>
    <n v="0.91"/>
    <n v="0"/>
    <x v="1"/>
    <s v="CIF"/>
    <s v="Extension"/>
    <x v="2"/>
    <n v="0.71039999999999992"/>
    <n v="0.92159999999999997"/>
    <n v="0.23961599999999997"/>
    <n v="1.07"/>
    <s v="Extreme Risk"/>
    <n v="3.2374227714033539E-2"/>
    <s v="Average"/>
    <s v="Medium"/>
    <s v="Highly Inconsistent"/>
    <n v="86.157517899761331"/>
    <s v="Average (85–94.99%)"/>
    <n v="14.642799999999999"/>
    <n v="447979.84289999993"/>
    <n v="69.179999999999993"/>
  </r>
  <r>
    <n v="444.82"/>
    <n v="5.56"/>
    <n v="25"/>
    <n v="0.91"/>
    <n v="0.08"/>
    <n v="0"/>
    <s v="Air"/>
    <n v="3.91"/>
    <n v="0.85"/>
    <n v="0.81"/>
    <n v="0.44"/>
    <n v="42"/>
    <n v="7647.94"/>
    <n v="30"/>
    <n v="16"/>
    <n v="2"/>
    <n v="0"/>
    <n v="18"/>
    <n v="844"/>
    <n v="10"/>
    <n v="0.84"/>
    <n v="0"/>
    <x v="1"/>
    <s v="EXW"/>
    <s v="Amendment"/>
    <x v="9"/>
    <n v="0.83720000000000006"/>
    <n v="0.92"/>
    <n v="8.2799999999999971E-2"/>
    <n v="0.52"/>
    <s v="Extreme Risk"/>
    <n v="1.2499437974911199E-2"/>
    <s v="Poor"/>
    <s v="High"/>
    <s v="Highly Inconsistent"/>
    <n v="4688.8888888888887"/>
    <s v="Over-Delivery (&gt;100%)"/>
    <n v="382.39699999999999"/>
    <n v="3674530.3863879996"/>
    <n v="93.690000000000012"/>
  </r>
  <r>
    <n v="383.35"/>
    <n v="2.69"/>
    <n v="13"/>
    <n v="0.89"/>
    <n v="0.06"/>
    <n v="0.01"/>
    <s v="Sea"/>
    <n v="1.49"/>
    <n v="0.72"/>
    <n v="1.08"/>
    <n v="0.75"/>
    <n v="40"/>
    <n v="4585.0600000000004"/>
    <n v="45"/>
    <n v="7"/>
    <n v="1"/>
    <n v="2"/>
    <n v="222"/>
    <n v="633"/>
    <n v="2"/>
    <n v="0.66"/>
    <n v="0"/>
    <x v="1"/>
    <s v="CIF"/>
    <s v="Renewal/Reorder"/>
    <x v="5"/>
    <n v="0.83660000000000001"/>
    <n v="0.93059999999999998"/>
    <n v="0.10236599999999997"/>
    <n v="0.82"/>
    <s v="Extreme Risk"/>
    <n v="7.0170862136428843E-3"/>
    <s v="Poor"/>
    <s v="High"/>
    <s v="Moderately Consistent"/>
    <n v="285.13513513513516"/>
    <s v="Over-Delivery (&gt;100%)"/>
    <n v="45.850600000000007"/>
    <n v="1880777.8180000002"/>
    <n v="72.510000000000005"/>
  </r>
  <r>
    <n v="363.66"/>
    <n v="1.69"/>
    <n v="1"/>
    <n v="0.81"/>
    <n v="0.01"/>
    <n v="0"/>
    <s v="Air"/>
    <n v="3.21"/>
    <n v="0.92"/>
    <n v="0.92"/>
    <n v="0.06"/>
    <n v="29"/>
    <n v="2396.44"/>
    <n v="45"/>
    <n v="32"/>
    <n v="0"/>
    <n v="3"/>
    <n v="148"/>
    <n v="876"/>
    <n v="8"/>
    <n v="0.35"/>
    <n v="1"/>
    <x v="0"/>
    <s v="DDP"/>
    <s v="New Procurement"/>
    <x v="11"/>
    <n v="0.80190000000000006"/>
    <n v="0.99"/>
    <n v="0.18809999999999993"/>
    <n v="6.9999999999999993E-2"/>
    <s v="Low Risk"/>
    <n v="4.6471979321344109E-3"/>
    <s v="Poor"/>
    <s v="High"/>
    <s v="Highly Inconsistent"/>
    <n v="591.89189189189187"/>
    <s v="Over-Delivery (&gt;100%)"/>
    <n v="119.822"/>
    <n v="880347.43307600019"/>
    <n v="96.49"/>
  </r>
  <r>
    <n v="366.12"/>
    <n v="7.27"/>
    <n v="20"/>
    <n v="0.99"/>
    <n v="0.06"/>
    <n v="0.03"/>
    <s v="Road"/>
    <n v="3.36"/>
    <n v="0.84"/>
    <n v="1.02"/>
    <n v="0.38"/>
    <n v="49"/>
    <n v="9204.2999999999993"/>
    <n v="90"/>
    <n v="32"/>
    <n v="0"/>
    <n v="2"/>
    <n v="743"/>
    <n v="913"/>
    <n v="10"/>
    <n v="0.51"/>
    <n v="1"/>
    <x v="0"/>
    <s v="CIF"/>
    <s v="New Procurement"/>
    <x v="9"/>
    <n v="0.93059999999999998"/>
    <n v="0.91179999999999994"/>
    <n v="9.1180000000000063E-3"/>
    <n v="0.47"/>
    <s v="High Risk"/>
    <n v="1.9856877526494045E-2"/>
    <s v="Poor"/>
    <s v="High"/>
    <s v="Highly Inconsistent"/>
    <n v="122.88021534320323"/>
    <s v="Over-Delivery (&gt;100%)"/>
    <n v="184.08599999999998"/>
    <n v="3673376.0537039996"/>
    <n v="82.240000000000009"/>
  </r>
  <r>
    <n v="211.77"/>
    <n v="4.45"/>
    <n v="25"/>
    <n v="0.71"/>
    <n v="0.02"/>
    <n v="0.03"/>
    <s v="Air"/>
    <n v="4.99"/>
    <n v="0.88"/>
    <n v="0.9"/>
    <n v="0.57999999999999996"/>
    <n v="35"/>
    <n v="3961.95"/>
    <n v="30"/>
    <n v="24"/>
    <n v="2"/>
    <n v="0"/>
    <n v="330"/>
    <n v="419"/>
    <n v="6"/>
    <n v="0.56000000000000005"/>
    <n v="1"/>
    <x v="0"/>
    <s v="EXW"/>
    <s v="Amendment"/>
    <x v="4"/>
    <n v="0.69579999999999997"/>
    <n v="0.9506"/>
    <n v="0.27567399999999997"/>
    <n v="0.63"/>
    <s v="Extreme Risk"/>
    <n v="2.1013363554800019E-2"/>
    <s v="Average"/>
    <s v="Medium"/>
    <s v="Highly Inconsistent"/>
    <n v="126.96969696969698"/>
    <s v="Over-Delivery (&gt;100%)"/>
    <n v="198.0975"/>
    <n v="881192.49122099997"/>
    <n v="93.809999999999988"/>
  </r>
  <r>
    <n v="182.12"/>
    <n v="8.4"/>
    <n v="15"/>
    <n v="0.79"/>
    <n v="0.05"/>
    <n v="0.05"/>
    <s v="Sea"/>
    <n v="0.69"/>
    <n v="0.75"/>
    <n v="1.05"/>
    <n v="0.75"/>
    <n v="35"/>
    <n v="5480.58"/>
    <n v="60"/>
    <n v="27"/>
    <n v="2"/>
    <n v="2"/>
    <n v="100"/>
    <n v="897"/>
    <n v="6"/>
    <n v="0.09"/>
    <n v="0"/>
    <x v="1"/>
    <s v="CIF"/>
    <s v="Amendment"/>
    <x v="4"/>
    <n v="0.75049999999999994"/>
    <n v="0.90249999999999997"/>
    <n v="0.18952499999999994"/>
    <n v="0.85"/>
    <s v="Extreme Risk"/>
    <n v="4.6123435097737753E-2"/>
    <s v="Average"/>
    <s v="Medium"/>
    <s v="Very Consistent"/>
    <n v="897.00000000000011"/>
    <s v="Over-Delivery (&gt;100%)"/>
    <n v="54.805799999999998"/>
    <n v="1097992.8716159998"/>
    <n v="72.81"/>
  </r>
  <r>
    <n v="414.21"/>
    <n v="6.94"/>
    <n v="14"/>
    <n v="0.98"/>
    <n v="0.05"/>
    <n v="0.04"/>
    <s v="Road"/>
    <n v="0.96"/>
    <n v="0.77"/>
    <n v="0.98"/>
    <n v="0.53"/>
    <n v="30"/>
    <n v="8592.2099999999991"/>
    <n v="30"/>
    <n v="52"/>
    <n v="3"/>
    <n v="2"/>
    <n v="899"/>
    <n v="152"/>
    <n v="1"/>
    <n v="0.97"/>
    <n v="0"/>
    <x v="1"/>
    <s v="CIF"/>
    <s v="Extension"/>
    <x v="2"/>
    <n v="0.93099999999999994"/>
    <n v="0.91199999999999992"/>
    <n v="1.8240000000000017E-2"/>
    <n v="0.62"/>
    <s v="Extreme Risk"/>
    <n v="1.6754786219550472E-2"/>
    <s v="Poor"/>
    <s v="High"/>
    <s v="Very Consistent"/>
    <n v="16.907675194660733"/>
    <s v="Critical (&lt;80%)"/>
    <n v="171.84419999999997"/>
    <n v="3879467.2385009993"/>
    <n v="84.74"/>
  </r>
  <r>
    <n v="414.55"/>
    <n v="8.17"/>
    <n v="8"/>
    <n v="0.8"/>
    <n v="0.09"/>
    <n v="0.02"/>
    <s v="Air"/>
    <n v="0.78"/>
    <n v="0.68"/>
    <n v="0.99"/>
    <n v="0.52"/>
    <n v="35"/>
    <n v="8350.41"/>
    <n v="15"/>
    <n v="18"/>
    <n v="0"/>
    <n v="2"/>
    <n v="324"/>
    <n v="910"/>
    <n v="2"/>
    <n v="0.09"/>
    <n v="0"/>
    <x v="1"/>
    <s v="CIF"/>
    <s v="New Procurement"/>
    <x v="5"/>
    <n v="0.72800000000000009"/>
    <n v="0.89180000000000004"/>
    <n v="0.17835999999999996"/>
    <n v="0.63"/>
    <s v="Extreme Risk"/>
    <n v="1.9708117235556627E-2"/>
    <s v="Poor"/>
    <s v="High"/>
    <s v="Very Consistent"/>
    <n v="280.8641975308642"/>
    <s v="Over-Delivery (&gt;100%)"/>
    <n v="417.52050000000003"/>
    <n v="3842869.3241849998"/>
    <n v="96.12"/>
  </r>
  <r>
    <n v="440.18"/>
    <n v="3.45"/>
    <n v="10"/>
    <n v="0.78"/>
    <n v="0.05"/>
    <n v="0.02"/>
    <s v="Sea"/>
    <n v="2.95"/>
    <n v="0.98"/>
    <n v="1.18"/>
    <n v="0.76"/>
    <n v="39"/>
    <n v="6415.74"/>
    <n v="45"/>
    <n v="44"/>
    <n v="3"/>
    <n v="0"/>
    <n v="121"/>
    <n v="406"/>
    <n v="5"/>
    <n v="0.72"/>
    <n v="0"/>
    <x v="1"/>
    <s v="EXW"/>
    <s v="Extension"/>
    <x v="10"/>
    <n v="0.74099999999999999"/>
    <n v="0.93099999999999994"/>
    <n v="0.20481999999999997"/>
    <n v="0.83000000000000007"/>
    <s v="Extreme Risk"/>
    <n v="7.8377027579626512E-3"/>
    <s v="Poor"/>
    <s v="High"/>
    <s v="Inconsistent"/>
    <n v="335.5371900826446"/>
    <s v="Over-Delivery (&gt;100%)"/>
    <n v="64.157399999999996"/>
    <n v="3021856.1915439996"/>
    <n v="71.150000000000006"/>
  </r>
  <r>
    <n v="460.96"/>
    <n v="7.23"/>
    <n v="9"/>
    <n v="0.86"/>
    <n v="0.03"/>
    <n v="0.01"/>
    <s v="Sea"/>
    <n v="0.68"/>
    <n v="0.98"/>
    <n v="1.08"/>
    <n v="0.31"/>
    <n v="22"/>
    <n v="8897.3799999999992"/>
    <n v="15"/>
    <n v="20"/>
    <n v="2"/>
    <n v="1"/>
    <n v="122"/>
    <n v="728"/>
    <n v="3"/>
    <n v="0.49"/>
    <n v="0"/>
    <x v="1"/>
    <s v="FOB"/>
    <s v="Amendment"/>
    <x v="3"/>
    <n v="0.83419999999999994"/>
    <n v="0.96029999999999993"/>
    <n v="0.13444200000000001"/>
    <n v="0.35"/>
    <s v="High Risk"/>
    <n v="1.5684658104824716E-2"/>
    <s v="Poor"/>
    <s v="High"/>
    <s v="Very Consistent"/>
    <n v="596.72131147540983"/>
    <s v="Over-Delivery (&gt;100%)"/>
    <n v="88.973799999999997"/>
    <n v="4265484.9790479988"/>
    <n v="74.22"/>
  </r>
  <r>
    <n v="280.10000000000002"/>
    <n v="3.38"/>
    <n v="17"/>
    <n v="0.95"/>
    <n v="0.02"/>
    <n v="0.01"/>
    <s v="Air"/>
    <n v="3.28"/>
    <n v="0.93"/>
    <n v="0.9"/>
    <n v="0.09"/>
    <n v="43"/>
    <n v="9525.77"/>
    <n v="60"/>
    <n v="55"/>
    <n v="0"/>
    <n v="3"/>
    <n v="719"/>
    <n v="368"/>
    <n v="2"/>
    <n v="0.76"/>
    <n v="1"/>
    <x v="0"/>
    <s v="DDP"/>
    <s v="New Procurement"/>
    <x v="5"/>
    <n v="0.93099999999999994"/>
    <n v="0.97019999999999995"/>
    <n v="4.8510000000000039E-2"/>
    <n v="0.12"/>
    <s v="Low Risk"/>
    <n v="1.2067118886112102E-2"/>
    <s v="Poor"/>
    <s v="Medium"/>
    <s v="Highly Inconsistent"/>
    <n v="51.182197496522953"/>
    <s v="Critical (&lt;80%)"/>
    <n v="476.28850000000006"/>
    <n v="2748707.8853699998"/>
    <n v="95.919999999999987"/>
  </r>
  <r>
    <n v="275.68"/>
    <n v="9.4499999999999993"/>
    <n v="9"/>
    <n v="0.73"/>
    <n v="0.09"/>
    <n v="0.01"/>
    <s v="Sea"/>
    <n v="4.0199999999999996"/>
    <n v="0.97"/>
    <n v="1"/>
    <n v="0.35"/>
    <n v="28"/>
    <n v="9357.6299999999992"/>
    <n v="45"/>
    <n v="38"/>
    <n v="3"/>
    <n v="1"/>
    <n v="383"/>
    <n v="661"/>
    <n v="9"/>
    <n v="0.26"/>
    <n v="1"/>
    <x v="0"/>
    <s v="FOB"/>
    <s v="Extension"/>
    <x v="0"/>
    <n v="0.6643"/>
    <n v="0.90090000000000003"/>
    <n v="0.24324300000000001"/>
    <n v="0.44999999999999996"/>
    <s v="High Risk"/>
    <n v="3.4278874056877538E-2"/>
    <s v="Average"/>
    <s v="Medium"/>
    <s v="Highly Inconsistent"/>
    <n v="172.58485639686685"/>
    <s v="Over-Delivery (&gt;100%)"/>
    <n v="93.576299999999989"/>
    <n v="2837798.3232119996"/>
    <n v="69.08"/>
  </r>
  <r>
    <n v="409.23"/>
    <n v="6.73"/>
    <n v="3"/>
    <n v="0.98"/>
    <n v="0.02"/>
    <n v="0.01"/>
    <s v="Road"/>
    <n v="2.16"/>
    <n v="0.87"/>
    <n v="0.99"/>
    <n v="0.16"/>
    <n v="18"/>
    <n v="3555.17"/>
    <n v="60"/>
    <n v="45"/>
    <n v="2"/>
    <n v="1"/>
    <n v="272"/>
    <n v="748"/>
    <n v="10"/>
    <n v="0.4"/>
    <n v="1"/>
    <x v="0"/>
    <s v="FOB"/>
    <s v="Amendment"/>
    <x v="9"/>
    <n v="0.96039999999999992"/>
    <n v="0.97019999999999995"/>
    <n v="1.9404000000000015E-2"/>
    <n v="0.19"/>
    <s v="Medium Risk"/>
    <n v="1.6445519634435402E-2"/>
    <s v="Poor"/>
    <s v="High"/>
    <s v="Inconsistent"/>
    <n v="275"/>
    <s v="Over-Delivery (&gt;100%)"/>
    <n v="71.103400000000008"/>
    <n v="1498617.4678090001"/>
    <n v="85.04"/>
  </r>
  <r>
    <n v="342.48"/>
    <n v="3.92"/>
    <n v="11"/>
    <n v="0.94"/>
    <n v="0.04"/>
    <n v="0.01"/>
    <s v="Air"/>
    <n v="2.8"/>
    <n v="0.69"/>
    <n v="1.1200000000000001"/>
    <n v="0.97"/>
    <n v="32"/>
    <n v="4031.99"/>
    <n v="60"/>
    <n v="41"/>
    <n v="3"/>
    <n v="1"/>
    <n v="377"/>
    <n v="328"/>
    <n v="7"/>
    <n v="0.53"/>
    <n v="1"/>
    <x v="0"/>
    <s v="FOB"/>
    <s v="Extension"/>
    <x v="7"/>
    <n v="0.90239999999999987"/>
    <n v="0.95039999999999991"/>
    <n v="5.7024000000000047E-2"/>
    <n v="1.02"/>
    <s v="Extreme Risk"/>
    <n v="1.1445923849567857E-2"/>
    <s v="Poor"/>
    <s v="High"/>
    <s v="Inconsistent"/>
    <n v="87.0026525198939"/>
    <s v="Average (85–94.99%)"/>
    <n v="201.59950000000001"/>
    <n v="1450140.51034"/>
    <n v="95.799999999999983"/>
  </r>
  <r>
    <n v="365.89"/>
    <n v="3.43"/>
    <n v="12"/>
    <n v="0.75"/>
    <n v="0.02"/>
    <n v="0.01"/>
    <s v="Road"/>
    <n v="4.5599999999999996"/>
    <n v="0.9"/>
    <n v="1.1299999999999999"/>
    <n v="0.57999999999999996"/>
    <n v="5"/>
    <n v="2480.9899999999998"/>
    <n v="60"/>
    <n v="23"/>
    <n v="3"/>
    <n v="1"/>
    <n v="387"/>
    <n v="657"/>
    <n v="1"/>
    <n v="0.12"/>
    <n v="1"/>
    <x v="0"/>
    <s v="FOB"/>
    <s v="Extension"/>
    <x v="2"/>
    <n v="0.73499999999999999"/>
    <n v="0.97019999999999995"/>
    <n v="0.24254999999999999"/>
    <n v="0.61"/>
    <s v="Extreme Risk"/>
    <n v="9.3744021427204904E-3"/>
    <s v="Poor"/>
    <s v="High"/>
    <s v="Highly Inconsistent"/>
    <n v="169.76744186046511"/>
    <s v="Over-Delivery (&gt;100%)"/>
    <n v="49.619799999999998"/>
    <n v="935085.50300099992"/>
    <n v="82.64"/>
  </r>
  <r>
    <n v="408.11"/>
    <n v="2.72"/>
    <n v="10"/>
    <n v="0.91"/>
    <n v="0.08"/>
    <n v="0.02"/>
    <s v="Sea"/>
    <n v="2.85"/>
    <n v="0.73"/>
    <n v="0.91"/>
    <n v="0.45"/>
    <n v="34"/>
    <n v="8384.6200000000008"/>
    <n v="90"/>
    <n v="16"/>
    <n v="2"/>
    <n v="0"/>
    <n v="838"/>
    <n v="979"/>
    <n v="11"/>
    <n v="0.85"/>
    <n v="0"/>
    <x v="1"/>
    <s v="EXW"/>
    <s v="Amendment"/>
    <x v="1"/>
    <n v="0.83720000000000006"/>
    <n v="0.90160000000000007"/>
    <n v="8.1143999999999966E-2"/>
    <n v="0.55000000000000004"/>
    <s v="Extreme Risk"/>
    <n v="6.6648697655043989E-3"/>
    <s v="Poor"/>
    <s v="High"/>
    <s v="Inconsistent"/>
    <n v="116.82577565632459"/>
    <s v="Over-Delivery (&gt;100%)"/>
    <n v="83.84620000000001"/>
    <n v="3764139.1034900001"/>
    <n v="70.350000000000009"/>
  </r>
  <r>
    <n v="450.5"/>
    <n v="7.25"/>
    <n v="25"/>
    <n v="0.82"/>
    <n v="0.05"/>
    <n v="0.05"/>
    <s v="Sea"/>
    <n v="1.04"/>
    <n v="0.78"/>
    <n v="1.1299999999999999"/>
    <n v="0.91"/>
    <n v="31"/>
    <n v="1306.06"/>
    <n v="60"/>
    <n v="41"/>
    <n v="3"/>
    <n v="0"/>
    <n v="834"/>
    <n v="811"/>
    <n v="1"/>
    <n v="0.99"/>
    <n v="1"/>
    <x v="0"/>
    <s v="EXW"/>
    <s v="Extension"/>
    <x v="2"/>
    <n v="0.77899999999999991"/>
    <n v="0.90249999999999997"/>
    <n v="0.16245000000000004"/>
    <n v="1.01"/>
    <s v="Extreme Risk"/>
    <n v="1.6093229744728078E-2"/>
    <s v="Poor"/>
    <s v="High"/>
    <s v="Moderately Consistent"/>
    <n v="97.242206235011992"/>
    <s v="World-Class (97%–100%)"/>
    <n v="13.060599999999999"/>
    <n v="647240.46400000004"/>
    <n v="72.460000000000008"/>
  </r>
  <r>
    <n v="202.1"/>
    <n v="2.97"/>
    <n v="17"/>
    <n v="0.82"/>
    <n v="0.04"/>
    <n v="0.03"/>
    <s v="Sea"/>
    <n v="1.72"/>
    <n v="0.71"/>
    <n v="0.87"/>
    <n v="0.9"/>
    <n v="46"/>
    <n v="3615.33"/>
    <n v="60"/>
    <n v="22"/>
    <n v="3"/>
    <n v="1"/>
    <n v="863"/>
    <n v="721"/>
    <n v="3"/>
    <n v="0.42"/>
    <n v="1"/>
    <x v="0"/>
    <s v="FOB"/>
    <s v="Extension"/>
    <x v="3"/>
    <n v="0.7871999999999999"/>
    <n v="0.93119999999999992"/>
    <n v="0.16761600000000004"/>
    <n v="0.97"/>
    <s v="Extreme Risk"/>
    <n v="1.4695695200395846E-2"/>
    <s v="Poor"/>
    <s v="Medium"/>
    <s v="Moderately Consistent"/>
    <n v="83.545770567786789"/>
    <s v="Needs Improvement (80–84.99%)"/>
    <n v="36.153300000000002"/>
    <n v="781847.37205000001"/>
    <n v="72.48"/>
  </r>
  <r>
    <n v="219.01"/>
    <n v="6.36"/>
    <n v="17"/>
    <n v="0.93"/>
    <n v="0.04"/>
    <n v="0.05"/>
    <s v="Road"/>
    <n v="2.65"/>
    <n v="0.77"/>
    <n v="1.1100000000000001"/>
    <n v="0.42"/>
    <n v="33"/>
    <n v="196.36"/>
    <n v="15"/>
    <n v="12"/>
    <n v="0"/>
    <n v="1"/>
    <n v="683"/>
    <n v="287"/>
    <n v="10"/>
    <n v="0.38"/>
    <n v="1"/>
    <x v="0"/>
    <s v="FOB"/>
    <s v="New Procurement"/>
    <x v="9"/>
    <n v="0.89280000000000004"/>
    <n v="0.91199999999999992"/>
    <n v="6.3839999999999952E-2"/>
    <n v="0.51"/>
    <s v="Extreme Risk"/>
    <n v="2.9039769873521758E-2"/>
    <s v="Average"/>
    <s v="Medium"/>
    <s v="Inconsistent"/>
    <n v="42.020497803806734"/>
    <s v="Critical (&lt;80%)"/>
    <n v="3.9272000000000005"/>
    <n v="46890.770654"/>
    <n v="83.15"/>
  </r>
  <r>
    <n v="92.29"/>
    <n v="3.38"/>
    <n v="25"/>
    <n v="0.99"/>
    <n v="0.09"/>
    <n v="0.02"/>
    <s v="Sea"/>
    <n v="0.77"/>
    <n v="0.87"/>
    <n v="0.9"/>
    <n v="0.87"/>
    <n v="4"/>
    <n v="5987"/>
    <n v="15"/>
    <n v="10"/>
    <n v="3"/>
    <n v="2"/>
    <n v="605"/>
    <n v="827"/>
    <n v="6"/>
    <n v="0.59"/>
    <n v="0"/>
    <x v="1"/>
    <s v="CIF"/>
    <s v="Extension"/>
    <x v="4"/>
    <n v="0.90090000000000003"/>
    <n v="0.89180000000000004"/>
    <n v="8.9180000000000093E-3"/>
    <n v="0.98"/>
    <s v="Extreme Risk"/>
    <n v="3.6623686206522912E-2"/>
    <s v="Average"/>
    <s v="Low"/>
    <s v="Very Consistent"/>
    <n v="136.69421487603307"/>
    <s v="Over-Delivery (&gt;100%)"/>
    <n v="59.870000000000005"/>
    <n v="613380.946566"/>
    <n v="72.13000000000001"/>
  </r>
  <r>
    <n v="310.23"/>
    <n v="6.96"/>
    <n v="11"/>
    <n v="0.74"/>
    <n v="0.06"/>
    <n v="0.02"/>
    <s v="Air"/>
    <n v="3.06"/>
    <n v="0.64"/>
    <n v="0.92"/>
    <n v="0.06"/>
    <n v="14"/>
    <n v="6618"/>
    <n v="15"/>
    <n v="58"/>
    <n v="1"/>
    <n v="2"/>
    <n v="566"/>
    <n v="661"/>
    <n v="2"/>
    <n v="0.69"/>
    <n v="0"/>
    <x v="1"/>
    <s v="CIF"/>
    <s v="Renewal/Reorder"/>
    <x v="5"/>
    <n v="0.6956"/>
    <n v="0.92119999999999991"/>
    <n v="0.239512"/>
    <n v="0.14000000000000001"/>
    <s v="Low Risk"/>
    <n v="2.2434967604680396E-2"/>
    <s v="Average"/>
    <s v="High"/>
    <s v="Highly Inconsistent"/>
    <n v="116.78445229681979"/>
    <s v="Over-Delivery (&gt;100%)"/>
    <n v="330.90000000000003"/>
    <n v="2217700.1972759999"/>
    <n v="94.74"/>
  </r>
  <r>
    <n v="66.17"/>
    <n v="8.33"/>
    <n v="22"/>
    <n v="0.83"/>
    <n v="7.0000000000000007E-2"/>
    <n v="0.02"/>
    <s v="Air"/>
    <n v="5"/>
    <n v="0.64"/>
    <n v="1.1399999999999999"/>
    <n v="0.89"/>
    <n v="15"/>
    <n v="2564.98"/>
    <n v="45"/>
    <n v="15"/>
    <n v="2"/>
    <n v="3"/>
    <n v="54"/>
    <n v="671"/>
    <n v="11"/>
    <n v="0.87"/>
    <n v="1"/>
    <x v="0"/>
    <s v="DDP"/>
    <s v="Amendment"/>
    <x v="1"/>
    <n v="0.77189999999999992"/>
    <n v="0.91139999999999988"/>
    <n v="0.15493800000000002"/>
    <n v="0.98"/>
    <s v="Extreme Risk"/>
    <n v="0.12588786459120446"/>
    <s v="Excellent"/>
    <s v="Low"/>
    <s v="Highly Inconsistent"/>
    <n v="1242.5925925925926"/>
    <s v="Over-Delivery (&gt;100%)"/>
    <n v="128.249"/>
    <n v="185134.81799400001"/>
    <n v="92.5"/>
  </r>
  <r>
    <n v="259.52"/>
    <n v="8"/>
    <n v="4"/>
    <n v="0.84"/>
    <n v="0.09"/>
    <n v="0.01"/>
    <s v="Sea"/>
    <n v="3.26"/>
    <n v="0.87"/>
    <n v="0.97"/>
    <n v="0.31"/>
    <n v="20"/>
    <n v="7393.63"/>
    <n v="90"/>
    <n v="35"/>
    <n v="3"/>
    <n v="3"/>
    <n v="280"/>
    <n v="100"/>
    <n v="8"/>
    <n v="0.37"/>
    <n v="0"/>
    <x v="1"/>
    <s v="DDP"/>
    <s v="Extension"/>
    <x v="11"/>
    <n v="0.76439999999999997"/>
    <n v="0.90090000000000003"/>
    <n v="0.14414400000000002"/>
    <n v="0.41"/>
    <s v="High Risk"/>
    <n v="3.0826140567200989E-2"/>
    <s v="Average"/>
    <s v="Medium"/>
    <s v="Highly Inconsistent"/>
    <n v="35.714285714285715"/>
    <s v="Critical (&lt;80%)"/>
    <n v="73.936300000000003"/>
    <n v="2110765.2003640002"/>
    <n v="69.84"/>
  </r>
  <r>
    <n v="294.19"/>
    <n v="7.85"/>
    <n v="7"/>
    <n v="0.81"/>
    <n v="0.09"/>
    <n v="0.01"/>
    <s v="Air"/>
    <n v="1.86"/>
    <n v="0.91"/>
    <n v="1.2"/>
    <n v="0.56999999999999995"/>
    <n v="20"/>
    <n v="3877.21"/>
    <n v="45"/>
    <n v="13"/>
    <n v="2"/>
    <n v="3"/>
    <n v="504"/>
    <n v="707"/>
    <n v="12"/>
    <n v="0.76"/>
    <n v="0"/>
    <x v="1"/>
    <s v="DDP"/>
    <s v="Amendment"/>
    <x v="8"/>
    <n v="0.73710000000000009"/>
    <n v="0.90090000000000003"/>
    <n v="0.17117099999999996"/>
    <n v="0.66999999999999993"/>
    <s v="Extreme Risk"/>
    <n v="2.6683435874774803E-2"/>
    <s v="Average"/>
    <s v="Medium"/>
    <s v="Moderately Consistent"/>
    <n v="140.27777777777777"/>
    <s v="Over-Delivery (&gt;100%)"/>
    <n v="193.8605"/>
    <n v="1254904.8552580003"/>
    <n v="95.240000000000009"/>
  </r>
  <r>
    <n v="178.94"/>
    <n v="2.69"/>
    <n v="21"/>
    <n v="0.81"/>
    <n v="0.03"/>
    <n v="0.05"/>
    <s v="Road"/>
    <n v="1.66"/>
    <n v="0.82"/>
    <n v="0.86"/>
    <n v="0.27"/>
    <n v="49"/>
    <n v="3185.94"/>
    <n v="90"/>
    <n v="22"/>
    <n v="1"/>
    <n v="2"/>
    <n v="914"/>
    <n v="91"/>
    <n v="4"/>
    <n v="0.24"/>
    <n v="1"/>
    <x v="0"/>
    <s v="CIF"/>
    <s v="Renewal/Reorder"/>
    <x v="6"/>
    <n v="0.78570000000000007"/>
    <n v="0.92149999999999999"/>
    <n v="0.17508499999999994"/>
    <n v="0.35000000000000003"/>
    <s v="High Risk"/>
    <n v="1.5032971945903655E-2"/>
    <s v="Poor"/>
    <s v="Medium"/>
    <s v="Moderately Consistent"/>
    <n v="9.9562363238512024"/>
    <s v="Critical (&lt;80%)"/>
    <n v="63.718800000000002"/>
    <n v="615769.1314960001"/>
    <n v="84.44"/>
  </r>
  <r>
    <n v="315.87"/>
    <n v="1.8"/>
    <n v="26"/>
    <n v="0.72"/>
    <n v="0.1"/>
    <n v="0.05"/>
    <s v="Road"/>
    <n v="4.66"/>
    <n v="0.67"/>
    <n v="0.99"/>
    <n v="0.98"/>
    <n v="35"/>
    <n v="9566.0400000000009"/>
    <n v="90"/>
    <n v="12"/>
    <n v="2"/>
    <n v="1"/>
    <n v="731"/>
    <n v="28"/>
    <n v="8"/>
    <n v="0.68"/>
    <n v="0"/>
    <x v="1"/>
    <s v="FOB"/>
    <s v="Amendment"/>
    <x v="11"/>
    <n v="0.64800000000000002"/>
    <n v="0.85499999999999998"/>
    <n v="0.23940000000000003"/>
    <n v="1.1299999999999999"/>
    <s v="Extreme Risk"/>
    <n v="5.6985468705480101E-3"/>
    <s v="Poor"/>
    <s v="High"/>
    <s v="Highly Inconsistent"/>
    <n v="3.8303693570451438"/>
    <s v="Critical (&lt;80%)"/>
    <n v="191.32080000000002"/>
    <n v="3475089.5729040005"/>
    <n v="79.34"/>
  </r>
  <r>
    <n v="63.73"/>
    <n v="7.29"/>
    <n v="14"/>
    <n v="0.91"/>
    <n v="0"/>
    <n v="0"/>
    <s v="Sea"/>
    <n v="4.3600000000000003"/>
    <n v="0.77"/>
    <n v="1.0900000000000001"/>
    <n v="7.0000000000000007E-2"/>
    <n v="4"/>
    <n v="5928.06"/>
    <n v="30"/>
    <n v="50"/>
    <n v="1"/>
    <n v="1"/>
    <n v="695"/>
    <n v="388"/>
    <n v="12"/>
    <n v="0.47"/>
    <n v="0"/>
    <x v="1"/>
    <s v="FOB"/>
    <s v="Renewal/Reorder"/>
    <x v="8"/>
    <n v="0.91"/>
    <n v="1"/>
    <n v="8.9999999999999969E-2"/>
    <n v="7.0000000000000007E-2"/>
    <s v="Low Risk"/>
    <n v="0.1143888278675663"/>
    <s v="Excellent"/>
    <s v="Low"/>
    <s v="Highly Inconsistent"/>
    <n v="55.827338129496404"/>
    <s v="Critical (&lt;80%)"/>
    <n v="59.280600000000007"/>
    <n v="377860.10165600001"/>
    <n v="71.64"/>
  </r>
  <r>
    <n v="66.81"/>
    <n v="4.32"/>
    <n v="7"/>
    <n v="0.83"/>
    <n v="0.04"/>
    <n v="0.01"/>
    <s v="Air"/>
    <n v="2.36"/>
    <n v="0.9"/>
    <n v="0.8"/>
    <n v="0.45"/>
    <n v="18"/>
    <n v="2597.96"/>
    <n v="30"/>
    <n v="9"/>
    <n v="1"/>
    <n v="3"/>
    <n v="256"/>
    <n v="654"/>
    <n v="7"/>
    <n v="0.66"/>
    <n v="0"/>
    <x v="1"/>
    <s v="DDP"/>
    <s v="Renewal/Reorder"/>
    <x v="7"/>
    <n v="0.79679999999999995"/>
    <n v="0.95039999999999991"/>
    <n v="0.16156800000000004"/>
    <n v="0.5"/>
    <s v="High Risk"/>
    <n v="6.4660978895374949E-2"/>
    <s v="Good"/>
    <s v="Low"/>
    <s v="Inconsistent"/>
    <n v="255.46875"/>
    <s v="Over-Delivery (&gt;100%)"/>
    <n v="129.898"/>
    <n v="182381.24441199997"/>
    <n v="96.24"/>
  </r>
  <r>
    <n v="420.17"/>
    <n v="4.8899999999999997"/>
    <n v="24"/>
    <n v="0.76"/>
    <n v="0.09"/>
    <n v="0.02"/>
    <s v="Air"/>
    <n v="1.77"/>
    <n v="0.87"/>
    <n v="0.86"/>
    <n v="0.62"/>
    <n v="24"/>
    <n v="9834.1"/>
    <n v="30"/>
    <n v="50"/>
    <n v="0"/>
    <n v="3"/>
    <n v="183"/>
    <n v="793"/>
    <n v="2"/>
    <n v="0.38"/>
    <n v="1"/>
    <x v="0"/>
    <s v="DDP"/>
    <s v="New Procurement"/>
    <x v="5"/>
    <n v="0.69159999999999999"/>
    <n v="0.89180000000000004"/>
    <n v="0.214032"/>
    <n v="0.73"/>
    <s v="Extreme Risk"/>
    <n v="1.1638146464526261E-2"/>
    <s v="Poor"/>
    <s v="High"/>
    <s v="Moderately Consistent"/>
    <n v="433.33333333333331"/>
    <s v="Over-Delivery (&gt;100%)"/>
    <n v="491.70500000000004"/>
    <n v="4587019.6936880006"/>
    <n v="95.13000000000001"/>
  </r>
  <r>
    <n v="212.09"/>
    <n v="1.28"/>
    <n v="8"/>
    <n v="0.94"/>
    <n v="0.03"/>
    <n v="0.01"/>
    <s v="Sea"/>
    <n v="3.55"/>
    <n v="0.64"/>
    <n v="0.81"/>
    <n v="0.62"/>
    <n v="27"/>
    <n v="3936.74"/>
    <n v="90"/>
    <n v="58"/>
    <n v="1"/>
    <n v="0"/>
    <n v="45"/>
    <n v="378"/>
    <n v="9"/>
    <n v="0.28999999999999998"/>
    <n v="1"/>
    <x v="0"/>
    <s v="EXW"/>
    <s v="Renewal/Reorder"/>
    <x v="0"/>
    <n v="0.91179999999999994"/>
    <n v="0.96029999999999993"/>
    <n v="5.7618000000000051E-2"/>
    <n v="0.66"/>
    <s v="Extreme Risk"/>
    <n v="6.0351737469942004E-3"/>
    <s v="Poor"/>
    <s v="Medium"/>
    <s v="Highly Inconsistent"/>
    <n v="840"/>
    <s v="Over-Delivery (&gt;100%)"/>
    <n v="39.367399999999996"/>
    <n v="868395.33985400014"/>
    <n v="71.350000000000009"/>
  </r>
  <r>
    <n v="107.18"/>
    <n v="3.34"/>
    <n v="1"/>
    <n v="0.94"/>
    <n v="0.03"/>
    <n v="0.02"/>
    <s v="Road"/>
    <n v="1.57"/>
    <n v="0.99"/>
    <n v="1.2"/>
    <n v="0.74"/>
    <n v="33"/>
    <n v="6513.51"/>
    <n v="90"/>
    <n v="20"/>
    <n v="0"/>
    <n v="3"/>
    <n v="311"/>
    <n v="690"/>
    <n v="5"/>
    <n v="0.49"/>
    <n v="1"/>
    <x v="0"/>
    <s v="DDP"/>
    <s v="New Procurement"/>
    <x v="10"/>
    <n v="0.91179999999999994"/>
    <n v="0.9506"/>
    <n v="5.7036000000000045E-2"/>
    <n v="0.79"/>
    <s v="Extreme Risk"/>
    <n v="3.116253032282142E-2"/>
    <s v="Average"/>
    <s v="Low"/>
    <s v="Moderately Consistent"/>
    <n v="221.86495176848874"/>
    <s v="Over-Delivery (&gt;100%)"/>
    <n v="130.27020000000002"/>
    <n v="733157.53754200018"/>
    <n v="85.13"/>
  </r>
  <r>
    <n v="285.01"/>
    <n v="1.3"/>
    <n v="24"/>
    <n v="0.85"/>
    <n v="0.03"/>
    <n v="0.01"/>
    <s v="Sea"/>
    <n v="0.6"/>
    <n v="0.69"/>
    <n v="1.1000000000000001"/>
    <n v="0.72"/>
    <n v="25"/>
    <n v="7266.15"/>
    <n v="45"/>
    <n v="20"/>
    <n v="3"/>
    <n v="2"/>
    <n v="819"/>
    <n v="467"/>
    <n v="6"/>
    <n v="0.9"/>
    <n v="0"/>
    <x v="1"/>
    <s v="CIF"/>
    <s v="Extension"/>
    <x v="4"/>
    <n v="0.82450000000000001"/>
    <n v="0.96029999999999993"/>
    <n v="0.14404500000000001"/>
    <n v="0.76"/>
    <s v="Extreme Risk"/>
    <n v="4.5612434651415741E-3"/>
    <s v="Poor"/>
    <s v="Medium"/>
    <s v="Very Consistent"/>
    <n v="57.020757020757017"/>
    <s v="Critical (&lt;80%)"/>
    <n v="72.661500000000004"/>
    <n v="2153838.5095799998"/>
    <n v="74.3"/>
  </r>
  <r>
    <n v="396.5"/>
    <n v="8.91"/>
    <n v="22"/>
    <n v="0.79"/>
    <n v="0.06"/>
    <n v="0.02"/>
    <s v="Air"/>
    <n v="1.55"/>
    <n v="0.69"/>
    <n v="0.95"/>
    <n v="0.79"/>
    <n v="5"/>
    <n v="4280.7299999999996"/>
    <n v="90"/>
    <n v="15"/>
    <n v="0"/>
    <n v="2"/>
    <n v="167"/>
    <n v="28"/>
    <n v="2"/>
    <n v="0.67"/>
    <n v="1"/>
    <x v="0"/>
    <s v="CIF"/>
    <s v="New Procurement"/>
    <x v="5"/>
    <n v="0.74260000000000004"/>
    <n v="0.92119999999999991"/>
    <n v="0.19345199999999996"/>
    <n v="0.87"/>
    <s v="Extreme Risk"/>
    <n v="2.2471626733921817E-2"/>
    <s v="Average"/>
    <s v="High"/>
    <s v="Moderately Consistent"/>
    <n v="16.766467065868262"/>
    <s v="Critical (&lt;80%)"/>
    <n v="214.03649999999999"/>
    <n v="1833320.5285999998"/>
    <n v="96.249999999999986"/>
  </r>
  <r>
    <n v="147.12"/>
    <n v="3.19"/>
    <n v="4"/>
    <n v="0.89"/>
    <n v="0.04"/>
    <n v="0.01"/>
    <s v="Air"/>
    <n v="2.17"/>
    <n v="0.78"/>
    <n v="0.86"/>
    <n v="0.23"/>
    <n v="18"/>
    <n v="5405.58"/>
    <n v="60"/>
    <n v="42"/>
    <n v="0"/>
    <n v="3"/>
    <n v="660"/>
    <n v="262"/>
    <n v="3"/>
    <n v="0.61"/>
    <n v="0"/>
    <x v="1"/>
    <s v="DDP"/>
    <s v="New Procurement"/>
    <x v="3"/>
    <n v="0.85439999999999994"/>
    <n v="0.95039999999999991"/>
    <n v="0.10454399999999998"/>
    <n v="0.28000000000000003"/>
    <s v="Medium Risk"/>
    <n v="2.1682979880369765E-2"/>
    <s v="Average"/>
    <s v="Low"/>
    <s v="Inconsistent"/>
    <n v="39.696969696969695"/>
    <s v="Critical (&lt;80%)"/>
    <n v="270.279"/>
    <n v="835309.04008800001"/>
    <n v="96.429999999999993"/>
  </r>
  <r>
    <n v="330.3"/>
    <n v="6.02"/>
    <n v="29"/>
    <n v="0.79"/>
    <n v="7.0000000000000007E-2"/>
    <n v="0.02"/>
    <s v="Sea"/>
    <n v="1.28"/>
    <n v="0.73"/>
    <n v="0.84"/>
    <n v="0.37"/>
    <n v="45"/>
    <n v="2473.84"/>
    <n v="60"/>
    <n v="29"/>
    <n v="3"/>
    <n v="3"/>
    <n v="895"/>
    <n v="373"/>
    <n v="10"/>
    <n v="0.72"/>
    <n v="0"/>
    <x v="1"/>
    <s v="DDP"/>
    <s v="Extension"/>
    <x v="9"/>
    <n v="0.73470000000000002"/>
    <n v="0.91139999999999988"/>
    <n v="0.19139399999999995"/>
    <n v="0.46"/>
    <s v="High Risk"/>
    <n v="1.8225855283075989E-2"/>
    <s v="Poor"/>
    <s v="High"/>
    <s v="Moderately Consistent"/>
    <n v="41.675977653631286"/>
    <s v="Critical (&lt;80%)"/>
    <n v="24.738400000000002"/>
    <n v="890682.38776000007"/>
    <n v="72.22"/>
  </r>
  <r>
    <n v="88.41"/>
    <n v="1.35"/>
    <n v="12"/>
    <n v="0.77"/>
    <n v="0.09"/>
    <n v="0"/>
    <s v="Road"/>
    <n v="1.08"/>
    <n v="0.99"/>
    <n v="1.01"/>
    <n v="0.38"/>
    <n v="46"/>
    <n v="4711.6400000000003"/>
    <n v="90"/>
    <n v="58"/>
    <n v="2"/>
    <n v="0"/>
    <n v="42"/>
    <n v="202"/>
    <n v="12"/>
    <n v="0.73"/>
    <n v="1"/>
    <x v="0"/>
    <s v="EXW"/>
    <s v="Amendment"/>
    <x v="8"/>
    <n v="0.70069999999999999"/>
    <n v="0.91"/>
    <n v="0.20929999999999999"/>
    <n v="0.47"/>
    <s v="High Risk"/>
    <n v="1.5269765863590093E-2"/>
    <s v="Poor"/>
    <s v="Low"/>
    <s v="Moderately Consistent"/>
    <n v="480.95238095238091"/>
    <s v="Over-Delivery (&gt;100%)"/>
    <n v="94.232800000000012"/>
    <n v="454142.28317199997"/>
    <n v="84.219999999999985"/>
  </r>
  <r>
    <n v="73.260000000000005"/>
    <n v="7"/>
    <n v="24"/>
    <n v="0.92"/>
    <n v="7.0000000000000007E-2"/>
    <n v="0.02"/>
    <s v="Road"/>
    <n v="0.03"/>
    <n v="0.63"/>
    <n v="1.19"/>
    <n v="0.96"/>
    <n v="20"/>
    <n v="3176.92"/>
    <n v="60"/>
    <n v="21"/>
    <n v="2"/>
    <n v="0"/>
    <n v="772"/>
    <n v="287"/>
    <n v="8"/>
    <n v="0.28999999999999998"/>
    <n v="1"/>
    <x v="0"/>
    <s v="EXW"/>
    <s v="Amendment"/>
    <x v="11"/>
    <n v="0.85560000000000003"/>
    <n v="0.91139999999999988"/>
    <n v="7.2911999999999949E-2"/>
    <n v="1.05"/>
    <s v="Extreme Risk"/>
    <n v="9.555009555009554E-2"/>
    <s v="Good"/>
    <s v="Low"/>
    <s v="Very Consistent"/>
    <n v="37.176165803108809"/>
    <s v="Critical (&lt;80%)"/>
    <n v="63.538400000000003"/>
    <n v="253751.44588400004"/>
    <n v="85.469999999999985"/>
  </r>
  <r>
    <n v="289.11"/>
    <n v="3.91"/>
    <n v="3"/>
    <n v="0.71"/>
    <n v="0.02"/>
    <n v="0.05"/>
    <s v="Sea"/>
    <n v="3.15"/>
    <n v="0.72"/>
    <n v="1.07"/>
    <n v="0.41"/>
    <n v="35"/>
    <n v="5519.83"/>
    <n v="90"/>
    <n v="13"/>
    <n v="3"/>
    <n v="0"/>
    <n v="391"/>
    <n v="666"/>
    <n v="11"/>
    <n v="0.23"/>
    <n v="0"/>
    <x v="1"/>
    <s v="EXW"/>
    <s v="Extension"/>
    <x v="1"/>
    <n v="0.69579999999999997"/>
    <n v="0.93099999999999994"/>
    <n v="0.26999000000000001"/>
    <n v="0.48"/>
    <s v="High Risk"/>
    <n v="1.3524264120922832E-2"/>
    <s v="Poor"/>
    <s v="Medium"/>
    <s v="Highly Inconsistent"/>
    <n v="170.33248081841433"/>
    <s v="Over-Delivery (&gt;100%)"/>
    <n v="55.198300000000003"/>
    <n v="1707620.1271210003"/>
    <n v="71.25"/>
  </r>
  <r>
    <n v="293.29000000000002"/>
    <n v="9.08"/>
    <n v="13"/>
    <n v="0.73"/>
    <n v="0.09"/>
    <n v="0.02"/>
    <s v="Air"/>
    <n v="3.07"/>
    <n v="0.75"/>
    <n v="0.95"/>
    <n v="0.22"/>
    <n v="6"/>
    <n v="6731.91"/>
    <n v="30"/>
    <n v="26"/>
    <n v="1"/>
    <n v="2"/>
    <n v="887"/>
    <n v="44"/>
    <n v="5"/>
    <n v="0.51"/>
    <n v="0"/>
    <x v="1"/>
    <s v="CIF"/>
    <s v="Renewal/Reorder"/>
    <x v="10"/>
    <n v="0.6643"/>
    <n v="0.89180000000000004"/>
    <n v="0.24078600000000003"/>
    <n v="0.33"/>
    <s v="High Risk"/>
    <n v="3.0959118960755563E-2"/>
    <s v="Average"/>
    <s v="Medium"/>
    <s v="Highly Inconsistent"/>
    <n v="4.96054114994363"/>
    <s v="Critical (&lt;80%)"/>
    <n v="336.59550000000002"/>
    <n v="2191940.6946350001"/>
    <n v="93.83"/>
  </r>
  <r>
    <n v="336.84"/>
    <n v="8.99"/>
    <n v="20"/>
    <n v="0.7"/>
    <n v="0.03"/>
    <n v="0.04"/>
    <s v="Road"/>
    <n v="0.94"/>
    <n v="0.8"/>
    <n v="1"/>
    <n v="0.63"/>
    <n v="27"/>
    <n v="6178.65"/>
    <n v="90"/>
    <n v="25"/>
    <n v="0"/>
    <n v="0"/>
    <n v="433"/>
    <n v="688"/>
    <n v="10"/>
    <n v="0.15"/>
    <n v="1"/>
    <x v="0"/>
    <s v="EXW"/>
    <s v="New Procurement"/>
    <x v="9"/>
    <n v="0.67899999999999994"/>
    <n v="0.93119999999999992"/>
    <n v="0.27936"/>
    <n v="0.7"/>
    <s v="Extreme Risk"/>
    <n v="2.6689229307683176E-2"/>
    <s v="Average"/>
    <s v="High"/>
    <s v="Very Consistent"/>
    <n v="158.89145496535798"/>
    <s v="Over-Delivery (&gt;100%)"/>
    <n v="123.57299999999999"/>
    <n v="2227031.5242119995"/>
    <n v="85.359999999999985"/>
  </r>
  <r>
    <n v="376.74"/>
    <n v="3.93"/>
    <n v="6"/>
    <n v="0.75"/>
    <n v="0.01"/>
    <n v="0.04"/>
    <s v="Sea"/>
    <n v="4.72"/>
    <n v="0.61"/>
    <n v="1.2"/>
    <n v="0.43"/>
    <n v="28"/>
    <n v="7789.5"/>
    <n v="30"/>
    <n v="12"/>
    <n v="2"/>
    <n v="1"/>
    <n v="847"/>
    <n v="253"/>
    <n v="1"/>
    <n v="0.47"/>
    <n v="1"/>
    <x v="0"/>
    <s v="FOB"/>
    <s v="Amendment"/>
    <x v="2"/>
    <n v="0.74249999999999994"/>
    <n v="0.95039999999999991"/>
    <n v="0.23759999999999998"/>
    <n v="0.48"/>
    <s v="High Risk"/>
    <n v="1.0431597388119128E-2"/>
    <s v="Poor"/>
    <s v="High"/>
    <s v="Highly Inconsistent"/>
    <n v="29.870129870129869"/>
    <s v="Critical (&lt;80%)"/>
    <n v="77.894999999999996"/>
    <n v="3081460.5007559997"/>
    <n v="70.179999999999993"/>
  </r>
  <r>
    <n v="489.13"/>
    <n v="9.11"/>
    <n v="11"/>
    <n v="0.72"/>
    <n v="0.01"/>
    <n v="0.05"/>
    <s v="Air"/>
    <n v="2.0499999999999998"/>
    <n v="0.63"/>
    <n v="1.01"/>
    <n v="0.25"/>
    <n v="11"/>
    <n v="511.15"/>
    <n v="15"/>
    <n v="57"/>
    <n v="2"/>
    <n v="1"/>
    <n v="692"/>
    <n v="594"/>
    <n v="9"/>
    <n v="0.69"/>
    <n v="0"/>
    <x v="1"/>
    <s v="FOB"/>
    <s v="Amendment"/>
    <x v="0"/>
    <n v="0.71279999999999999"/>
    <n v="0.9405"/>
    <n v="0.26333999999999996"/>
    <n v="0.31"/>
    <s v="High Risk"/>
    <n v="1.8624905444360393E-2"/>
    <s v="Poor"/>
    <s v="High"/>
    <s v="Inconsistent"/>
    <n v="85.838150289017349"/>
    <s v="Average (85–94.99%)"/>
    <n v="25.557500000000001"/>
    <n v="265065.5393"/>
    <n v="96.65"/>
  </r>
  <r>
    <n v="282.33999999999997"/>
    <n v="9.9700000000000006"/>
    <n v="23"/>
    <n v="1"/>
    <n v="0.06"/>
    <n v="0.04"/>
    <s v="Road"/>
    <n v="0.13"/>
    <n v="0.7"/>
    <n v="1.19"/>
    <n v="0.72"/>
    <n v="9"/>
    <n v="878.11"/>
    <n v="60"/>
    <n v="45"/>
    <n v="1"/>
    <n v="1"/>
    <n v="631"/>
    <n v="832"/>
    <n v="11"/>
    <n v="0.01"/>
    <n v="0"/>
    <x v="1"/>
    <s v="FOB"/>
    <s v="Renewal/Reorder"/>
    <x v="1"/>
    <n v="0.94"/>
    <n v="0.90239999999999987"/>
    <n v="0"/>
    <n v="0.82"/>
    <s v="Extreme Risk"/>
    <n v="3.5312035134943694E-2"/>
    <s v="Average"/>
    <s v="Medium"/>
    <s v="Very Consistent"/>
    <n v="131.85419968304279"/>
    <s v="Over-Delivery (&gt;100%)"/>
    <n v="17.562200000000001"/>
    <n v="272736.43142399995"/>
    <n v="85.27"/>
  </r>
  <r>
    <n v="195.33"/>
    <n v="8.43"/>
    <n v="4"/>
    <n v="0.79"/>
    <n v="0.01"/>
    <n v="0.03"/>
    <s v="Road"/>
    <n v="1.1000000000000001"/>
    <n v="0.82"/>
    <n v="0.81"/>
    <n v="0.19"/>
    <n v="28"/>
    <n v="2132.61"/>
    <n v="15"/>
    <n v="7"/>
    <n v="2"/>
    <n v="0"/>
    <n v="688"/>
    <n v="654"/>
    <n v="12"/>
    <n v="0.11"/>
    <n v="1"/>
    <x v="0"/>
    <s v="EXW"/>
    <s v="Amendment"/>
    <x v="8"/>
    <n v="0.78210000000000002"/>
    <n v="0.96029999999999993"/>
    <n v="0.20166299999999998"/>
    <n v="0.23"/>
    <s v="Medium Risk"/>
    <n v="4.3157733067117184E-2"/>
    <s v="Average"/>
    <s v="Medium"/>
    <s v="Moderately Consistent"/>
    <n v="95.058139534883722"/>
    <s v="High (95–96.99%)"/>
    <n v="42.652200000000001"/>
    <n v="433272.1692120001"/>
    <n v="85.999999999999986"/>
  </r>
  <r>
    <n v="407.83"/>
    <n v="8.6"/>
    <n v="20"/>
    <n v="0.74"/>
    <n v="0.01"/>
    <n v="0.04"/>
    <s v="Sea"/>
    <n v="3.46"/>
    <n v="0.91"/>
    <n v="1.0900000000000001"/>
    <n v="0.63"/>
    <n v="19"/>
    <n v="9859.4500000000007"/>
    <n v="60"/>
    <n v="13"/>
    <n v="2"/>
    <n v="2"/>
    <n v="646"/>
    <n v="82"/>
    <n v="1"/>
    <n v="0.96"/>
    <n v="0"/>
    <x v="1"/>
    <s v="CIF"/>
    <s v="Amendment"/>
    <x v="2"/>
    <n v="0.73260000000000003"/>
    <n v="0.95039999999999991"/>
    <n v="0.24710400000000002"/>
    <n v="0.68"/>
    <s v="Extreme Risk"/>
    <n v="2.1087217713262878E-2"/>
    <s v="Average"/>
    <s v="High"/>
    <s v="Highly Inconsistent"/>
    <n v="12.693498452012383"/>
    <s v="Critical (&lt;80%)"/>
    <n v="98.594500000000011"/>
    <n v="4222155.2845109999"/>
    <n v="71.44"/>
  </r>
  <r>
    <n v="171.87"/>
    <n v="3.24"/>
    <n v="16"/>
    <n v="0.77"/>
    <n v="0.03"/>
    <n v="0"/>
    <s v="Air"/>
    <n v="1.01"/>
    <n v="0.87"/>
    <n v="1.05"/>
    <n v="0.43"/>
    <n v="39"/>
    <n v="8022.65"/>
    <n v="15"/>
    <n v="41"/>
    <n v="2"/>
    <n v="2"/>
    <n v="735"/>
    <n v="636"/>
    <n v="9"/>
    <n v="0.93"/>
    <n v="0"/>
    <x v="1"/>
    <s v="CIF"/>
    <s v="Amendment"/>
    <x v="0"/>
    <n v="0.74690000000000001"/>
    <n v="0.97"/>
    <n v="0.22309999999999997"/>
    <n v="0.45999999999999996"/>
    <s v="High Risk"/>
    <n v="1.8851457496945365E-2"/>
    <s v="Poor"/>
    <s v="Medium"/>
    <s v="Moderately Consistent"/>
    <n v="86.530612244897966"/>
    <s v="Average (85–94.99%)"/>
    <n v="401.13249999999999"/>
    <n v="1420623.045439"/>
    <n v="98.09"/>
  </r>
  <r>
    <n v="247.54"/>
    <n v="6.19"/>
    <n v="7"/>
    <n v="0.98"/>
    <n v="0.03"/>
    <n v="0.02"/>
    <s v="Road"/>
    <n v="0.27"/>
    <n v="0.83"/>
    <n v="1.07"/>
    <n v="0.32"/>
    <n v="21"/>
    <n v="9248.7999999999993"/>
    <n v="90"/>
    <n v="31"/>
    <n v="3"/>
    <n v="0"/>
    <n v="304"/>
    <n v="276"/>
    <n v="10"/>
    <n v="0.42"/>
    <n v="0"/>
    <x v="1"/>
    <s v="EXW"/>
    <s v="Extension"/>
    <x v="9"/>
    <n v="0.9506"/>
    <n v="0.9506"/>
    <n v="1.9012000000000018E-2"/>
    <n v="0.37"/>
    <s v="High Risk"/>
    <n v="2.5006059626726997E-2"/>
    <s v="Average"/>
    <s v="Medium"/>
    <s v="Very Consistent"/>
    <n v="90.789473684210535"/>
    <s v="Average (85–94.99%)"/>
    <n v="184.976"/>
    <n v="2404106.6623159996"/>
    <n v="86.429999999999978"/>
  </r>
  <r>
    <n v="85.31"/>
    <n v="1.61"/>
    <n v="22"/>
    <n v="0.86"/>
    <n v="0.06"/>
    <n v="0.05"/>
    <s v="Sea"/>
    <n v="3.09"/>
    <n v="0.76"/>
    <n v="1.03"/>
    <n v="0.95"/>
    <n v="31"/>
    <n v="2793.69"/>
    <n v="15"/>
    <n v="44"/>
    <n v="2"/>
    <n v="3"/>
    <n v="702"/>
    <n v="343"/>
    <n v="6"/>
    <n v="0.59"/>
    <n v="0"/>
    <x v="1"/>
    <s v="DDP"/>
    <s v="Amendment"/>
    <x v="4"/>
    <n v="0.8083999999999999"/>
    <n v="0.8929999999999999"/>
    <n v="0.12501999999999999"/>
    <n v="1.06"/>
    <s v="Extreme Risk"/>
    <n v="1.8872347907630992E-2"/>
    <s v="Poor"/>
    <s v="Low"/>
    <s v="Highly Inconsistent"/>
    <n v="48.86039886039886"/>
    <s v="Critical (&lt;80%)"/>
    <n v="27.936900000000001"/>
    <n v="264579.16928700003"/>
    <n v="70.11"/>
  </r>
  <r>
    <n v="61.41"/>
    <n v="1.85"/>
    <n v="29"/>
    <n v="0.81"/>
    <n v="0.08"/>
    <n v="0.04"/>
    <s v="Road"/>
    <n v="2.59"/>
    <n v="0.95"/>
    <n v="0.82"/>
    <n v="0.32"/>
    <n v="42"/>
    <n v="5781.18"/>
    <n v="60"/>
    <n v="29"/>
    <n v="2"/>
    <n v="3"/>
    <n v="604"/>
    <n v="631"/>
    <n v="7"/>
    <n v="0.16"/>
    <n v="1"/>
    <x v="0"/>
    <s v="DDP"/>
    <s v="Amendment"/>
    <x v="7"/>
    <n v="0.74520000000000008"/>
    <n v="0.88319999999999999"/>
    <n v="0.16780799999999996"/>
    <n v="0.44"/>
    <s v="High Risk"/>
    <n v="3.0125386744829834E-2"/>
    <s v="Average"/>
    <s v="Low"/>
    <s v="Inconsistent"/>
    <n v="104.47019867549669"/>
    <s v="Over-Delivery (&gt;100%)"/>
    <n v="115.62360000000001"/>
    <n v="397743.74009400001"/>
    <n v="82.210000000000008"/>
  </r>
  <r>
    <n v="483.19"/>
    <n v="9.99"/>
    <n v="11"/>
    <n v="0.96"/>
    <n v="0.08"/>
    <n v="0.05"/>
    <s v="Air"/>
    <n v="3.81"/>
    <n v="0.78"/>
    <n v="0.86"/>
    <n v="0.35"/>
    <n v="7"/>
    <n v="5593.36"/>
    <n v="45"/>
    <n v="31"/>
    <n v="3"/>
    <n v="0"/>
    <n v="991"/>
    <n v="177"/>
    <n v="1"/>
    <n v="0.33"/>
    <n v="1"/>
    <x v="0"/>
    <s v="EXW"/>
    <s v="Extension"/>
    <x v="2"/>
    <n v="0.88319999999999999"/>
    <n v="0.874"/>
    <n v="3.4960000000000033E-2"/>
    <n v="0.48"/>
    <s v="High Risk"/>
    <n v="2.0675096752830149E-2"/>
    <s v="Average"/>
    <s v="High"/>
    <s v="Highly Inconsistent"/>
    <n v="17.860746720484357"/>
    <s v="Critical (&lt;80%)"/>
    <n v="279.66800000000001"/>
    <n v="3054317.3358699996"/>
    <n v="92.79"/>
  </r>
  <r>
    <n v="426.19"/>
    <n v="3.94"/>
    <n v="24"/>
    <n v="0.82"/>
    <n v="0.03"/>
    <n v="0.04"/>
    <s v="Road"/>
    <n v="3.86"/>
    <n v="0.72"/>
    <n v="1.17"/>
    <n v="0.87"/>
    <n v="37"/>
    <n v="5738.24"/>
    <n v="60"/>
    <n v="44"/>
    <n v="2"/>
    <n v="2"/>
    <n v="424"/>
    <n v="737"/>
    <n v="10"/>
    <n v="0.79"/>
    <n v="1"/>
    <x v="0"/>
    <s v="CIF"/>
    <s v="Amendment"/>
    <x v="9"/>
    <n v="0.79539999999999988"/>
    <n v="0.93119999999999992"/>
    <n v="0.16761600000000001"/>
    <n v="0.94"/>
    <s v="Extreme Risk"/>
    <n v="9.2447030667073375E-3"/>
    <s v="Poor"/>
    <s v="High"/>
    <s v="Highly Inconsistent"/>
    <n v="173.82075471698113"/>
    <s v="Over-Delivery (&gt;100%)"/>
    <n v="114.76479999999999"/>
    <n v="2616918.8076599999"/>
    <n v="82.44"/>
  </r>
  <r>
    <n v="363.19"/>
    <n v="7.73"/>
    <n v="1"/>
    <n v="0.8"/>
    <n v="0.02"/>
    <n v="0.04"/>
    <s v="Air"/>
    <n v="4.8"/>
    <n v="0.85"/>
    <n v="0.89"/>
    <n v="0.13"/>
    <n v="25"/>
    <n v="7203.91"/>
    <n v="45"/>
    <n v="17"/>
    <n v="1"/>
    <n v="1"/>
    <n v="883"/>
    <n v="349"/>
    <n v="11"/>
    <n v="0.86"/>
    <n v="0"/>
    <x v="1"/>
    <s v="FOB"/>
    <s v="Renewal/Reorder"/>
    <x v="1"/>
    <n v="0.78400000000000003"/>
    <n v="0.94079999999999997"/>
    <n v="0.18815999999999994"/>
    <n v="0.19"/>
    <s v="Medium Risk"/>
    <n v="2.1283625650485971E-2"/>
    <s v="Average"/>
    <s v="High"/>
    <s v="Highly Inconsistent"/>
    <n v="39.524348810872027"/>
    <s v="Critical (&lt;80%)"/>
    <n v="360.19550000000004"/>
    <n v="2773766.4190139999"/>
    <n v="93.8"/>
  </r>
  <r>
    <n v="234.03"/>
    <n v="8.26"/>
    <n v="26"/>
    <n v="0.76"/>
    <n v="0.1"/>
    <n v="0.04"/>
    <s v="Road"/>
    <n v="0.28999999999999998"/>
    <n v="0.88"/>
    <n v="1.2"/>
    <n v="0.11"/>
    <n v="28"/>
    <n v="4000.4"/>
    <n v="90"/>
    <n v="40"/>
    <n v="0"/>
    <n v="3"/>
    <n v="328"/>
    <n v="106"/>
    <n v="1"/>
    <n v="0.41"/>
    <n v="0"/>
    <x v="1"/>
    <s v="DDP"/>
    <s v="New Procurement"/>
    <x v="2"/>
    <n v="0.68400000000000005"/>
    <n v="0.86399999999999999"/>
    <n v="0.20735999999999999"/>
    <n v="0.25"/>
    <s v="Medium Risk"/>
    <n v="3.5294620347818655E-2"/>
    <s v="Average"/>
    <s v="Medium"/>
    <s v="Very Consistent"/>
    <n v="32.31707317073171"/>
    <s v="Critical (&lt;80%)"/>
    <n v="80.00800000000001"/>
    <n v="1067364.8830540001"/>
    <n v="83.91"/>
  </r>
  <r>
    <n v="127.98"/>
    <n v="8.7200000000000006"/>
    <n v="29"/>
    <n v="0.81"/>
    <n v="0"/>
    <n v="0.04"/>
    <s v="Road"/>
    <n v="0.19"/>
    <n v="0.76"/>
    <n v="1.07"/>
    <n v="0.28000000000000003"/>
    <n v="36"/>
    <n v="6804.38"/>
    <n v="60"/>
    <n v="37"/>
    <n v="3"/>
    <n v="1"/>
    <n v="34"/>
    <n v="909"/>
    <n v="5"/>
    <n v="0.31"/>
    <n v="1"/>
    <x v="0"/>
    <s v="FOB"/>
    <s v="Extension"/>
    <x v="10"/>
    <n v="0.81"/>
    <n v="0.96"/>
    <n v="0.18239999999999995"/>
    <n v="0.32"/>
    <s v="High Risk"/>
    <n v="6.813564619471793E-2"/>
    <s v="Good"/>
    <s v="Low"/>
    <s v="Very Consistent"/>
    <n v="2673.5294117647059"/>
    <s v="Over-Delivery (&gt;100%)"/>
    <n v="136.08760000000001"/>
    <n v="905794.10842000006"/>
    <n v="87.01"/>
  </r>
  <r>
    <n v="120.4"/>
    <n v="9.98"/>
    <n v="27"/>
    <n v="0.8"/>
    <n v="0.09"/>
    <n v="0.03"/>
    <s v="Sea"/>
    <n v="4.9400000000000004"/>
    <n v="0.61"/>
    <n v="0.98"/>
    <n v="0.59"/>
    <n v="17"/>
    <n v="7905.53"/>
    <n v="15"/>
    <n v="44"/>
    <n v="3"/>
    <n v="2"/>
    <n v="767"/>
    <n v="904"/>
    <n v="2"/>
    <n v="0.68"/>
    <n v="0"/>
    <x v="1"/>
    <s v="CIF"/>
    <s v="Extension"/>
    <x v="5"/>
    <n v="0.72800000000000009"/>
    <n v="0.88270000000000004"/>
    <n v="0.17653999999999997"/>
    <n v="0.71"/>
    <s v="Extreme Risk"/>
    <n v="8.2890365448504977E-2"/>
    <s v="Good"/>
    <s v="Low"/>
    <s v="Highly Inconsistent"/>
    <n v="117.86179921773142"/>
    <s v="Over-Delivery (&gt;100%)"/>
    <n v="79.055300000000003"/>
    <n v="1066135.86026"/>
    <n v="67.759999999999991"/>
  </r>
  <r>
    <n v="162.61000000000001"/>
    <n v="3.17"/>
    <n v="7"/>
    <n v="0.9"/>
    <n v="0.02"/>
    <n v="0.05"/>
    <s v="Road"/>
    <n v="3.22"/>
    <n v="0.64"/>
    <n v="1.17"/>
    <n v="0.38"/>
    <n v="26"/>
    <n v="2961.83"/>
    <n v="90"/>
    <n v="56"/>
    <n v="2"/>
    <n v="3"/>
    <n v="562"/>
    <n v="601"/>
    <n v="11"/>
    <n v="0.72"/>
    <n v="0"/>
    <x v="1"/>
    <s v="DDP"/>
    <s v="Amendment"/>
    <x v="1"/>
    <n v="0.88200000000000001"/>
    <n v="0.93099999999999994"/>
    <n v="9.3099999999999974E-2"/>
    <n v="0.45"/>
    <s v="High Risk"/>
    <n v="1.9494496033454274E-2"/>
    <s v="Poor"/>
    <s v="Medium"/>
    <s v="Highly Inconsistent"/>
    <n v="106.93950177935943"/>
    <s v="Over-Delivery (&gt;100%)"/>
    <n v="59.236600000000003"/>
    <n v="515406.50732500001"/>
    <n v="83.179999999999993"/>
  </r>
  <r>
    <n v="297.14999999999998"/>
    <n v="1.36"/>
    <n v="12"/>
    <n v="0.79"/>
    <n v="0.09"/>
    <n v="0.04"/>
    <s v="Air"/>
    <n v="3.58"/>
    <n v="0.94"/>
    <n v="1.1200000000000001"/>
    <n v="0.61"/>
    <n v="28"/>
    <n v="9462.86"/>
    <n v="60"/>
    <n v="52"/>
    <n v="0"/>
    <n v="0"/>
    <n v="443"/>
    <n v="738"/>
    <n v="10"/>
    <n v="0.98"/>
    <n v="0"/>
    <x v="1"/>
    <s v="EXW"/>
    <s v="New Procurement"/>
    <x v="9"/>
    <n v="0.71890000000000009"/>
    <n v="0.87360000000000004"/>
    <n v="0.18345599999999995"/>
    <n v="0.74"/>
    <s v="Extreme Risk"/>
    <n v="4.5768130573784292E-3"/>
    <s v="Poor"/>
    <s v="Medium"/>
    <s v="Highly Inconsistent"/>
    <n v="166.59142212189616"/>
    <s v="Over-Delivery (&gt;100%)"/>
    <n v="473.14300000000003"/>
    <n v="3177928.8183100005"/>
    <n v="92.92"/>
  </r>
  <r>
    <n v="371.57"/>
    <n v="4.7"/>
    <n v="7"/>
    <n v="0.87"/>
    <n v="0.03"/>
    <n v="0.04"/>
    <s v="Sea"/>
    <n v="0.48"/>
    <n v="0.62"/>
    <n v="0.97"/>
    <n v="0.16"/>
    <n v="37"/>
    <n v="5228.68"/>
    <n v="90"/>
    <n v="18"/>
    <n v="1"/>
    <n v="1"/>
    <n v="68"/>
    <n v="707"/>
    <n v="12"/>
    <n v="0.7"/>
    <n v="1"/>
    <x v="0"/>
    <s v="FOB"/>
    <s v="Renewal/Reorder"/>
    <x v="8"/>
    <n v="0.84389999999999998"/>
    <n v="0.93119999999999992"/>
    <n v="0.12105599999999998"/>
    <n v="0.23"/>
    <s v="Medium Risk"/>
    <n v="1.2649029792502086E-2"/>
    <s v="Poor"/>
    <s v="High"/>
    <s v="Very Consistent"/>
    <n v="1039.7058823529412"/>
    <s v="Over-Delivery (&gt;100%)"/>
    <n v="52.286800000000007"/>
    <n v="2078873.9254039999"/>
    <n v="73.819999999999993"/>
  </r>
  <r>
    <n v="347.09"/>
    <n v="2.17"/>
    <n v="27"/>
    <n v="0.72"/>
    <n v="0.04"/>
    <n v="0.03"/>
    <s v="Air"/>
    <n v="0.35"/>
    <n v="0.84"/>
    <n v="0.83"/>
    <n v="0.26"/>
    <n v="17"/>
    <n v="7354.35"/>
    <n v="45"/>
    <n v="15"/>
    <n v="1"/>
    <n v="1"/>
    <n v="186"/>
    <n v="970"/>
    <n v="5"/>
    <n v="0.24"/>
    <n v="0"/>
    <x v="1"/>
    <s v="FOB"/>
    <s v="Renewal/Reorder"/>
    <x v="10"/>
    <n v="0.69119999999999993"/>
    <n v="0.93119999999999992"/>
    <n v="0.26073600000000002"/>
    <n v="0.33"/>
    <s v="High Risk"/>
    <n v="6.2519807542712269E-3"/>
    <s v="Poor"/>
    <s v="High"/>
    <s v="Very Consistent"/>
    <n v="521.50537634408602"/>
    <s v="Over-Delivery (&gt;100%)"/>
    <n v="367.71750000000003"/>
    <n v="2731674.982535"/>
    <n v="97.85"/>
  </r>
  <r>
    <n v="175.97"/>
    <n v="1.2"/>
    <n v="23"/>
    <n v="0.76"/>
    <n v="7.0000000000000007E-2"/>
    <n v="0.02"/>
    <s v="Air"/>
    <n v="0.8"/>
    <n v="0.67"/>
    <n v="1.1499999999999999"/>
    <n v="0.56999999999999995"/>
    <n v="49"/>
    <n v="7316.36"/>
    <n v="90"/>
    <n v="19"/>
    <n v="0"/>
    <n v="1"/>
    <n v="551"/>
    <n v="892"/>
    <n v="5"/>
    <n v="0.06"/>
    <n v="0"/>
    <x v="1"/>
    <s v="FOB"/>
    <s v="New Procurement"/>
    <x v="10"/>
    <n v="0.70679999999999998"/>
    <n v="0.91139999999999988"/>
    <n v="0.21873599999999999"/>
    <n v="0.65999999999999992"/>
    <s v="Extreme Risk"/>
    <n v="6.8193442063988179E-3"/>
    <s v="Poor"/>
    <s v="Medium"/>
    <s v="Very Consistent"/>
    <n v="161.88747731397459"/>
    <s v="Over-Delivery (&gt;100%)"/>
    <n v="365.81799999999998"/>
    <n v="1403699.8909479999"/>
    <n v="96.7"/>
  </r>
  <r>
    <n v="479.69"/>
    <n v="4.24"/>
    <n v="7"/>
    <n v="0.82"/>
    <n v="0.06"/>
    <n v="0"/>
    <s v="Sea"/>
    <n v="2.14"/>
    <n v="0.69"/>
    <n v="1.1100000000000001"/>
    <n v="0.22"/>
    <n v="17"/>
    <n v="5695.91"/>
    <n v="15"/>
    <n v="26"/>
    <n v="0"/>
    <n v="0"/>
    <n v="54"/>
    <n v="993"/>
    <n v="6"/>
    <n v="0.26"/>
    <n v="1"/>
    <x v="0"/>
    <s v="EXW"/>
    <s v="New Procurement"/>
    <x v="4"/>
    <n v="0.77079999999999993"/>
    <n v="0.94"/>
    <n v="0.16920000000000004"/>
    <n v="0.28000000000000003"/>
    <s v="Medium Risk"/>
    <n v="8.8390418812149523E-3"/>
    <s v="Poor"/>
    <s v="High"/>
    <s v="Inconsistent"/>
    <n v="1838.8888888888889"/>
    <s v="Over-Delivery (&gt;100%)"/>
    <n v="56.959099999999999"/>
    <n v="2896284.8218060001"/>
    <n v="72.06"/>
  </r>
  <r>
    <n v="382.05"/>
    <n v="8.0500000000000007"/>
    <n v="10"/>
    <n v="0.98"/>
    <n v="0.03"/>
    <n v="0.05"/>
    <s v="Air"/>
    <n v="0.55000000000000004"/>
    <n v="0.71"/>
    <n v="1.1200000000000001"/>
    <n v="0.42"/>
    <n v="33"/>
    <n v="3294.57"/>
    <n v="60"/>
    <n v="27"/>
    <n v="1"/>
    <n v="0"/>
    <n v="461"/>
    <n v="73"/>
    <n v="9"/>
    <n v="0.23"/>
    <n v="1"/>
    <x v="0"/>
    <s v="EXW"/>
    <s v="Renewal/Reorder"/>
    <x v="0"/>
    <n v="0.9506"/>
    <n v="0.92149999999999999"/>
    <n v="1.8430000000000016E-2"/>
    <n v="0.5"/>
    <s v="High Risk"/>
    <n v="2.1070540505169481E-2"/>
    <s v="Average"/>
    <s v="High"/>
    <s v="Very Consistent"/>
    <n v="15.835140997830802"/>
    <s v="Critical (&lt;80%)"/>
    <n v="164.72850000000003"/>
    <n v="1359554.6370300003"/>
    <n v="97.55"/>
  </r>
  <r>
    <n v="299.45999999999998"/>
    <n v="6.1"/>
    <n v="16"/>
    <n v="0.81"/>
    <n v="0.06"/>
    <n v="0.03"/>
    <s v="Road"/>
    <n v="2.23"/>
    <n v="0.62"/>
    <n v="1.1000000000000001"/>
    <n v="0.56999999999999995"/>
    <n v="34"/>
    <n v="6702.7"/>
    <n v="45"/>
    <n v="28"/>
    <n v="2"/>
    <n v="1"/>
    <n v="318"/>
    <n v="588"/>
    <n v="6"/>
    <n v="0.09"/>
    <n v="1"/>
    <x v="0"/>
    <s v="FOB"/>
    <s v="Amendment"/>
    <x v="4"/>
    <n v="0.76139999999999997"/>
    <n v="0.91179999999999994"/>
    <n v="0.17324199999999995"/>
    <n v="0.65999999999999992"/>
    <s v="Extreme Risk"/>
    <n v="2.036999933213117E-2"/>
    <s v="Average"/>
    <s v="Medium"/>
    <s v="Inconsistent"/>
    <n v="184.90566037735849"/>
    <s v="Over-Delivery (&gt;100%)"/>
    <n v="134.054"/>
    <n v="2187985.1006959998"/>
    <n v="83.37"/>
  </r>
  <r>
    <n v="325.27"/>
    <n v="3.82"/>
    <n v="26"/>
    <n v="0.9"/>
    <n v="7.0000000000000007E-2"/>
    <n v="0.01"/>
    <s v="Sea"/>
    <n v="2.81"/>
    <n v="0.67"/>
    <n v="0.91"/>
    <n v="0.97"/>
    <n v="23"/>
    <n v="964.12"/>
    <n v="90"/>
    <n v="7"/>
    <n v="0"/>
    <n v="0"/>
    <n v="163"/>
    <n v="105"/>
    <n v="10"/>
    <n v="0.44"/>
    <n v="0"/>
    <x v="1"/>
    <s v="EXW"/>
    <s v="New Procurement"/>
    <x v="9"/>
    <n v="0.83699999999999997"/>
    <n v="0.92069999999999996"/>
    <n v="9.2069999999999971E-2"/>
    <n v="1.05"/>
    <s v="Extreme Risk"/>
    <n v="1.1744089525624866E-2"/>
    <s v="Poor"/>
    <s v="High"/>
    <s v="Inconsistent"/>
    <n v="64.417177914110425"/>
    <s v="Critical (&lt;80%)"/>
    <n v="9.6411999999999995"/>
    <n v="338715.17876599997"/>
    <n v="70.89"/>
  </r>
  <r>
    <n v="238.82"/>
    <n v="6.89"/>
    <n v="8"/>
    <n v="0.78"/>
    <n v="0"/>
    <n v="0.01"/>
    <s v="Road"/>
    <n v="0"/>
    <n v="0.86"/>
    <n v="1.1399999999999999"/>
    <n v="0.08"/>
    <n v="30"/>
    <n v="9816.2099999999991"/>
    <n v="30"/>
    <n v="46"/>
    <n v="0"/>
    <n v="3"/>
    <n v="976"/>
    <n v="555"/>
    <n v="11"/>
    <n v="0.28999999999999998"/>
    <n v="1"/>
    <x v="0"/>
    <s v="DDP"/>
    <s v="New Procurement"/>
    <x v="1"/>
    <n v="0.78"/>
    <n v="0.99"/>
    <n v="0.21779999999999997"/>
    <n v="0.09"/>
    <s v="Low Risk"/>
    <n v="2.8850180051921949E-2"/>
    <s v="Average"/>
    <s v="Medium"/>
    <s v="Very Consistent"/>
    <n v="56.864754098360656"/>
    <s v="Critical (&lt;80%)"/>
    <n v="196.32419999999999"/>
    <n v="2367946.6691219998"/>
    <n v="87.8"/>
  </r>
  <r>
    <n v="161.47999999999999"/>
    <n v="3.09"/>
    <n v="9"/>
    <n v="0.74"/>
    <n v="0"/>
    <n v="0.04"/>
    <s v="Road"/>
    <n v="0.56999999999999995"/>
    <n v="0.8"/>
    <n v="0.8"/>
    <n v="0.46"/>
    <n v="27"/>
    <n v="1921.57"/>
    <n v="45"/>
    <n v="47"/>
    <n v="2"/>
    <n v="2"/>
    <n v="561"/>
    <n v="378"/>
    <n v="1"/>
    <n v="0.93"/>
    <n v="0"/>
    <x v="1"/>
    <s v="CIF"/>
    <s v="Amendment"/>
    <x v="2"/>
    <n v="0.74"/>
    <n v="0.96"/>
    <n v="0.24959999999999999"/>
    <n v="0.5"/>
    <s v="High Risk"/>
    <n v="1.9135496655932623E-2"/>
    <s v="Poor"/>
    <s v="Medium"/>
    <s v="Very Consistent"/>
    <n v="67.379679144385022"/>
    <s v="Critical (&lt;80%)"/>
    <n v="38.431399999999996"/>
    <n v="322747.20081599994"/>
    <n v="86.63000000000001"/>
  </r>
  <r>
    <n v="210.19"/>
    <n v="1.1299999999999999"/>
    <n v="9"/>
    <n v="0.72"/>
    <n v="0.05"/>
    <n v="0.04"/>
    <s v="Air"/>
    <n v="1.88"/>
    <n v="0.92"/>
    <n v="0.89"/>
    <n v="0.4"/>
    <n v="9"/>
    <n v="2826.72"/>
    <n v="45"/>
    <n v="23"/>
    <n v="3"/>
    <n v="3"/>
    <n v="149"/>
    <n v="354"/>
    <n v="5"/>
    <n v="0.4"/>
    <n v="1"/>
    <x v="0"/>
    <s v="DDP"/>
    <s v="Extension"/>
    <x v="10"/>
    <n v="0.68399999999999994"/>
    <n v="0.91199999999999992"/>
    <n v="0.25536000000000003"/>
    <n v="0.49"/>
    <s v="High Risk"/>
    <n v="5.3760883010609446E-3"/>
    <s v="Poor"/>
    <s v="Medium"/>
    <s v="Moderately Consistent"/>
    <n v="237.58389261744966"/>
    <s v="Over-Delivery (&gt;100%)"/>
    <n v="141.33599999999998"/>
    <n v="647770.86085599998"/>
    <n v="95.820000000000007"/>
  </r>
  <r>
    <n v="391.03"/>
    <n v="7.88"/>
    <n v="2"/>
    <n v="0.79"/>
    <n v="0.01"/>
    <n v="0.04"/>
    <s v="Air"/>
    <n v="0.27"/>
    <n v="0.62"/>
    <n v="0.82"/>
    <n v="0.82"/>
    <n v="20"/>
    <n v="9548.9500000000007"/>
    <n v="15"/>
    <n v="51"/>
    <n v="0"/>
    <n v="0"/>
    <n v="778"/>
    <n v="451"/>
    <n v="2"/>
    <n v="0.88"/>
    <n v="1"/>
    <x v="0"/>
    <s v="EXW"/>
    <s v="New Procurement"/>
    <x v="5"/>
    <n v="0.78210000000000002"/>
    <n v="0.95039999999999991"/>
    <n v="0.19958399999999996"/>
    <n v="0.87"/>
    <s v="Extreme Risk"/>
    <n v="2.0151906503337341E-2"/>
    <s v="Average"/>
    <s v="High"/>
    <s v="Very Consistent"/>
    <n v="57.969151670951156"/>
    <s v="Critical (&lt;80%)"/>
    <n v="477.44750000000005"/>
    <n v="3921101.7734869998"/>
    <n v="98.63"/>
  </r>
  <r>
    <n v="56.48"/>
    <n v="6.61"/>
    <n v="13"/>
    <n v="0.75"/>
    <n v="7.0000000000000007E-2"/>
    <n v="0.03"/>
    <s v="Road"/>
    <n v="0.67"/>
    <n v="0.96"/>
    <n v="0.84"/>
    <n v="0.9"/>
    <n v="23"/>
    <n v="1946.76"/>
    <n v="15"/>
    <n v="10"/>
    <n v="2"/>
    <n v="2"/>
    <n v="591"/>
    <n v="460"/>
    <n v="11"/>
    <n v="0.31"/>
    <n v="1"/>
    <x v="0"/>
    <s v="CIF"/>
    <s v="Amendment"/>
    <x v="1"/>
    <n v="0.69750000000000001"/>
    <n v="0.9020999999999999"/>
    <n v="0.22552499999999998"/>
    <n v="1"/>
    <s v="Extreme Risk"/>
    <n v="0.11703257790368274"/>
    <s v="Excellent"/>
    <s v="Low"/>
    <s v="Very Consistent"/>
    <n v="77.834179357021995"/>
    <s v="Critical (&lt;80%)"/>
    <n v="38.935200000000002"/>
    <n v="120987.99731200001"/>
    <n v="84.63"/>
  </r>
  <r>
    <n v="102.23"/>
    <n v="7.86"/>
    <n v="13"/>
    <n v="0.75"/>
    <n v="0.02"/>
    <n v="0.02"/>
    <s v="Sea"/>
    <n v="1.1599999999999999"/>
    <n v="1"/>
    <n v="1.01"/>
    <n v="0.91"/>
    <n v="47"/>
    <n v="1783.92"/>
    <n v="90"/>
    <n v="12"/>
    <n v="1"/>
    <n v="1"/>
    <n v="394"/>
    <n v="912"/>
    <n v="8"/>
    <n v="0.83"/>
    <n v="1"/>
    <x v="0"/>
    <s v="FOB"/>
    <s v="Renewal/Reorder"/>
    <x v="11"/>
    <n v="0.73499999999999999"/>
    <n v="0.96039999999999992"/>
    <n v="0.24009999999999998"/>
    <n v="0.95000000000000007"/>
    <s v="Extreme Risk"/>
    <n v="7.6885454367602468E-2"/>
    <s v="Good"/>
    <s v="Low"/>
    <s v="Moderately Consistent"/>
    <n v="231.4720812182741"/>
    <s v="Over-Delivery (&gt;100%)"/>
    <n v="17.839200000000002"/>
    <n v="189685.15819999998"/>
    <n v="73.84"/>
  </r>
  <r>
    <n v="70.7"/>
    <n v="1.35"/>
    <n v="23"/>
    <n v="0.93"/>
    <n v="0.04"/>
    <n v="0.02"/>
    <s v="Road"/>
    <n v="2.15"/>
    <n v="0.61"/>
    <n v="0.81"/>
    <n v="0.38"/>
    <n v="19"/>
    <n v="8064.91"/>
    <n v="30"/>
    <n v="51"/>
    <n v="3"/>
    <n v="1"/>
    <n v="657"/>
    <n v="243"/>
    <n v="7"/>
    <n v="0.45"/>
    <n v="0"/>
    <x v="1"/>
    <s v="FOB"/>
    <s v="Extension"/>
    <x v="7"/>
    <n v="0.89280000000000004"/>
    <n v="0.94079999999999997"/>
    <n v="6.5855999999999956E-2"/>
    <n v="0.44"/>
    <s v="High Risk"/>
    <n v="1.9094766619519095E-2"/>
    <s v="Poor"/>
    <s v="Low"/>
    <s v="Inconsistent"/>
    <n v="36.986301369863014"/>
    <s v="Critical (&lt;80%)"/>
    <n v="161.29820000000001"/>
    <n v="604564.82351999998"/>
    <n v="84.25"/>
  </r>
  <r>
    <n v="68.33"/>
    <n v="8.5299999999999994"/>
    <n v="23"/>
    <n v="0.7"/>
    <n v="0.02"/>
    <n v="0"/>
    <s v="Road"/>
    <n v="3.57"/>
    <n v="0.99"/>
    <n v="0.87"/>
    <n v="0.3"/>
    <n v="37"/>
    <n v="2587.75"/>
    <n v="45"/>
    <n v="55"/>
    <n v="0"/>
    <n v="2"/>
    <n v="757"/>
    <n v="684"/>
    <n v="11"/>
    <n v="0.03"/>
    <n v="0"/>
    <x v="1"/>
    <s v="CIF"/>
    <s v="New Procurement"/>
    <x v="1"/>
    <n v="0.68599999999999994"/>
    <n v="0.98"/>
    <n v="0.29400000000000004"/>
    <n v="0.32"/>
    <s v="High Risk"/>
    <n v="0.12483535782233279"/>
    <s v="Excellent"/>
    <s v="Low"/>
    <s v="Highly Inconsistent"/>
    <n v="90.356671070013206"/>
    <s v="Average (85–94.99%)"/>
    <n v="51.755000000000003"/>
    <n v="180414.010412"/>
    <n v="83.83"/>
  </r>
  <r>
    <n v="434.96"/>
    <n v="6.58"/>
    <n v="4"/>
    <n v="0.87"/>
    <n v="0.05"/>
    <n v="0.04"/>
    <s v="Air"/>
    <n v="0.66"/>
    <n v="0.69"/>
    <n v="0.89"/>
    <n v="0.45"/>
    <n v="45"/>
    <n v="1037.79"/>
    <n v="90"/>
    <n v="25"/>
    <n v="2"/>
    <n v="3"/>
    <n v="633"/>
    <n v="166"/>
    <n v="6"/>
    <n v="0.49"/>
    <n v="0"/>
    <x v="1"/>
    <s v="DDP"/>
    <s v="Amendment"/>
    <x v="4"/>
    <n v="0.82650000000000001"/>
    <n v="0.91199999999999992"/>
    <n v="0.11856"/>
    <n v="0.54"/>
    <s v="Extreme Risk"/>
    <n v="1.5127827846238735E-2"/>
    <s v="Poor"/>
    <s v="High"/>
    <s v="Very Consistent"/>
    <n v="26.224328593996844"/>
    <s v="Critical (&lt;80%)"/>
    <n v="51.889499999999998"/>
    <n v="492080.51182799996"/>
    <n v="97.04"/>
  </r>
  <r>
    <n v="366.65"/>
    <n v="6.07"/>
    <n v="25"/>
    <n v="0.81"/>
    <n v="0.01"/>
    <n v="0"/>
    <s v="Air"/>
    <n v="3.69"/>
    <n v="0.88"/>
    <n v="1.06"/>
    <n v="0.34"/>
    <n v="4"/>
    <n v="2343.77"/>
    <n v="30"/>
    <n v="36"/>
    <n v="3"/>
    <n v="1"/>
    <n v="42"/>
    <n v="802"/>
    <n v="2"/>
    <n v="0.23"/>
    <n v="1"/>
    <x v="0"/>
    <s v="FOB"/>
    <s v="Extension"/>
    <x v="5"/>
    <n v="0.80190000000000006"/>
    <n v="0.99"/>
    <n v="0.18809999999999993"/>
    <n v="0.35000000000000003"/>
    <s v="High Risk"/>
    <n v="1.6555297968089459E-2"/>
    <s v="Poor"/>
    <s v="High"/>
    <s v="Highly Inconsistent"/>
    <n v="1909.5238095238094"/>
    <s v="Over-Delivery (&gt;100%)"/>
    <n v="117.1885"/>
    <n v="868080.95047500008"/>
    <n v="96.01"/>
  </r>
  <r>
    <n v="263.38"/>
    <n v="6.62"/>
    <n v="24"/>
    <n v="0.85"/>
    <n v="0"/>
    <n v="0.03"/>
    <s v="Road"/>
    <n v="4.28"/>
    <n v="0.72"/>
    <n v="0.99"/>
    <n v="0.72"/>
    <n v="13"/>
    <n v="8894.9"/>
    <n v="90"/>
    <n v="29"/>
    <n v="2"/>
    <n v="1"/>
    <n v="717"/>
    <n v="37"/>
    <n v="3"/>
    <n v="0.31"/>
    <n v="0"/>
    <x v="1"/>
    <s v="FOB"/>
    <s v="Amendment"/>
    <x v="3"/>
    <n v="0.85"/>
    <n v="0.97"/>
    <n v="0.14550000000000002"/>
    <n v="0.75"/>
    <s v="Extreme Risk"/>
    <n v="2.5134786240413091E-2"/>
    <s v="Average"/>
    <s v="Medium"/>
    <s v="Highly Inconsistent"/>
    <n v="5.160390516039052"/>
    <s v="Critical (&lt;80%)"/>
    <n v="177.898"/>
    <n v="2413221.3681879998"/>
    <n v="83.12"/>
  </r>
  <r>
    <n v="94.03"/>
    <n v="8.7799999999999994"/>
    <n v="12"/>
    <n v="0.87"/>
    <n v="0.01"/>
    <n v="0.03"/>
    <s v="Road"/>
    <n v="3.26"/>
    <n v="0.81"/>
    <n v="0.98"/>
    <n v="0.21"/>
    <n v="38"/>
    <n v="2875.16"/>
    <n v="45"/>
    <n v="38"/>
    <n v="1"/>
    <n v="1"/>
    <n v="380"/>
    <n v="481"/>
    <n v="9"/>
    <n v="0.68"/>
    <n v="1"/>
    <x v="0"/>
    <s v="FOB"/>
    <s v="Renewal/Reorder"/>
    <x v="0"/>
    <n v="0.86129999999999995"/>
    <n v="0.96029999999999993"/>
    <n v="0.12483900000000001"/>
    <n v="0.25"/>
    <s v="Medium Risk"/>
    <n v="9.3374454961182587E-2"/>
    <s v="Good"/>
    <s v="Low"/>
    <s v="Highly Inconsistent"/>
    <n v="126.57894736842105"/>
    <s v="Over-Delivery (&gt;100%)"/>
    <n v="57.5032"/>
    <n v="281228.98054799996"/>
    <n v="83.839999999999989"/>
  </r>
  <r>
    <n v="271.23"/>
    <n v="6.28"/>
    <n v="17"/>
    <n v="0.79"/>
    <n v="0.1"/>
    <n v="0.03"/>
    <s v="Air"/>
    <n v="0.22"/>
    <n v="0.8"/>
    <n v="1.1100000000000001"/>
    <n v="0.66"/>
    <n v="12"/>
    <n v="6981.1"/>
    <n v="90"/>
    <n v="35"/>
    <n v="0"/>
    <n v="0"/>
    <n v="187"/>
    <n v="590"/>
    <n v="9"/>
    <n v="0.53"/>
    <n v="1"/>
    <x v="0"/>
    <s v="EXW"/>
    <s v="New Procurement"/>
    <x v="0"/>
    <n v="0.71100000000000008"/>
    <n v="0.873"/>
    <n v="0.18332999999999997"/>
    <n v="0.79"/>
    <s v="Extreme Risk"/>
    <n v="2.3153780923939091E-2"/>
    <s v="Average"/>
    <s v="Medium"/>
    <s v="Very Consistent"/>
    <n v="315.50802139037432"/>
    <s v="Over-Delivery (&gt;100%)"/>
    <n v="349.05500000000006"/>
    <n v="2139986.8893019999"/>
    <n v="96.18"/>
  </r>
  <r>
    <n v="263.06"/>
    <n v="6.23"/>
    <n v="2"/>
    <n v="0.79"/>
    <n v="0.01"/>
    <n v="0.05"/>
    <s v="Road"/>
    <n v="2.2000000000000002"/>
    <n v="0.74"/>
    <n v="0.98"/>
    <n v="0.93"/>
    <n v="9"/>
    <n v="4011.88"/>
    <n v="15"/>
    <n v="14"/>
    <n v="2"/>
    <n v="3"/>
    <n v="369"/>
    <n v="932"/>
    <n v="7"/>
    <n v="0.89"/>
    <n v="0"/>
    <x v="1"/>
    <s v="DDP"/>
    <s v="Amendment"/>
    <x v="7"/>
    <n v="0.78210000000000002"/>
    <n v="0.9405"/>
    <n v="0.19750499999999996"/>
    <n v="0.9900000000000001"/>
    <s v="Extreme Risk"/>
    <n v="2.3682810005321981E-2"/>
    <s v="Average"/>
    <s v="Medium"/>
    <s v="Inconsistent"/>
    <n v="252.57452574525746"/>
    <s v="Over-Delivery (&gt;100%)"/>
    <n v="80.2376"/>
    <n v="1118778.874208"/>
    <n v="84.5"/>
  </r>
  <r>
    <n v="127.94"/>
    <n v="9.92"/>
    <n v="13"/>
    <n v="0.92"/>
    <n v="7.0000000000000007E-2"/>
    <n v="0"/>
    <s v="Air"/>
    <n v="3.3"/>
    <n v="0.89"/>
    <n v="0.94"/>
    <n v="0.28000000000000003"/>
    <n v="15"/>
    <n v="2694.98"/>
    <n v="15"/>
    <n v="27"/>
    <n v="0"/>
    <n v="0"/>
    <n v="655"/>
    <n v="467"/>
    <n v="2"/>
    <n v="0.94"/>
    <n v="1"/>
    <x v="0"/>
    <s v="EXW"/>
    <s v="New Procurement"/>
    <x v="5"/>
    <n v="0.85560000000000003"/>
    <n v="0.92999999999999994"/>
    <n v="7.4399999999999952E-2"/>
    <n v="0.35000000000000003"/>
    <s v="High Risk"/>
    <n v="7.7536345161794598E-2"/>
    <s v="Good"/>
    <s v="Low"/>
    <s v="Highly Inconsistent"/>
    <n v="71.297709923664115"/>
    <s v="Critical (&lt;80%)"/>
    <n v="134.749"/>
    <n v="369074.63612399995"/>
    <n v="94.6"/>
  </r>
  <r>
    <n v="245.23"/>
    <n v="7.81"/>
    <n v="29"/>
    <n v="0.96"/>
    <n v="0.01"/>
    <n v="0.04"/>
    <s v="Road"/>
    <n v="4.8899999999999997"/>
    <n v="0.84"/>
    <n v="1.18"/>
    <n v="0.68"/>
    <n v="21"/>
    <n v="1526.07"/>
    <n v="60"/>
    <n v="23"/>
    <n v="2"/>
    <n v="2"/>
    <n v="965"/>
    <n v="853"/>
    <n v="12"/>
    <n v="0.69"/>
    <n v="1"/>
    <x v="0"/>
    <s v="CIF"/>
    <s v="Amendment"/>
    <x v="8"/>
    <n v="0.95039999999999991"/>
    <n v="0.95039999999999991"/>
    <n v="3.8016000000000036E-2"/>
    <n v="0.73000000000000009"/>
    <s v="Extreme Risk"/>
    <n v="3.1847653223504462E-2"/>
    <s v="Average"/>
    <s v="Medium"/>
    <s v="Highly Inconsistent"/>
    <n v="88.393782383419691"/>
    <s v="Average (85–94.99%)"/>
    <n v="30.5214"/>
    <n v="393004.55829899997"/>
    <n v="82.009999999999991"/>
  </r>
  <r>
    <n v="229.33"/>
    <n v="4.9800000000000004"/>
    <n v="18"/>
    <n v="0.76"/>
    <n v="0.01"/>
    <n v="0"/>
    <s v="Sea"/>
    <n v="4.76"/>
    <n v="0.8"/>
    <n v="0.8"/>
    <n v="0.14000000000000001"/>
    <n v="15"/>
    <n v="9724.7000000000007"/>
    <n v="30"/>
    <n v="23"/>
    <n v="0"/>
    <n v="2"/>
    <n v="712"/>
    <n v="347"/>
    <n v="12"/>
    <n v="0.86"/>
    <n v="1"/>
    <x v="0"/>
    <s v="CIF"/>
    <s v="New Procurement"/>
    <x v="8"/>
    <n v="0.75239999999999996"/>
    <n v="0.99"/>
    <n v="0.23759999999999998"/>
    <n v="0.15000000000000002"/>
    <s v="Medium Risk"/>
    <n v="2.1715431910347534E-2"/>
    <s v="Average"/>
    <s v="Medium"/>
    <s v="Highly Inconsistent"/>
    <n v="48.735955056179776"/>
    <s v="Critical (&lt;80%)"/>
    <n v="97.247000000000014"/>
    <n v="2252586.1847260003"/>
    <n v="70.94"/>
  </r>
  <r>
    <n v="327.13"/>
    <n v="7.37"/>
    <n v="28"/>
    <n v="0.73"/>
    <n v="0.05"/>
    <n v="0"/>
    <s v="Sea"/>
    <n v="1.98"/>
    <n v="0.99"/>
    <n v="0.92"/>
    <n v="0.12"/>
    <n v="49"/>
    <n v="5259.04"/>
    <n v="45"/>
    <n v="27"/>
    <n v="0"/>
    <n v="0"/>
    <n v="445"/>
    <n v="751"/>
    <n v="12"/>
    <n v="0.2"/>
    <n v="1"/>
    <x v="0"/>
    <s v="EXW"/>
    <s v="New Procurement"/>
    <x v="8"/>
    <n v="0.69350000000000001"/>
    <n v="0.95"/>
    <n v="0.25650000000000001"/>
    <n v="0.16999999999999998"/>
    <s v="Medium Risk"/>
    <n v="2.2529269709289885E-2"/>
    <s v="Average"/>
    <s v="High"/>
    <s v="Moderately Consistent"/>
    <n v="168.76404494382024"/>
    <s v="Over-Delivery (&gt;100%)"/>
    <n v="52.590400000000002"/>
    <n v="1806474.787708"/>
    <n v="72.52000000000001"/>
  </r>
  <r>
    <n v="335.79"/>
    <n v="4.5"/>
    <n v="28"/>
    <n v="0.97"/>
    <n v="0.05"/>
    <n v="0.02"/>
    <s v="Road"/>
    <n v="3.08"/>
    <n v="0.98"/>
    <n v="1.04"/>
    <n v="0.12"/>
    <n v="5"/>
    <n v="1236.07"/>
    <n v="30"/>
    <n v="21"/>
    <n v="3"/>
    <n v="1"/>
    <n v="908"/>
    <n v="913"/>
    <n v="7"/>
    <n v="0.08"/>
    <n v="1"/>
    <x v="0"/>
    <s v="FOB"/>
    <s v="Extension"/>
    <x v="7"/>
    <n v="0.92149999999999999"/>
    <n v="0.93099999999999994"/>
    <n v="2.7930000000000024E-2"/>
    <n v="0.19"/>
    <s v="Medium Risk"/>
    <n v="1.3401232913428035E-2"/>
    <s v="Poor"/>
    <s v="High"/>
    <s v="Highly Inconsistent"/>
    <n v="100.55066079295155"/>
    <s v="Over-Delivery (&gt;100%)"/>
    <n v="24.721399999999999"/>
    <n v="444159.54753500002"/>
    <n v="83.02"/>
  </r>
  <r>
    <n v="70.39"/>
    <n v="3.06"/>
    <n v="27"/>
    <n v="0.8"/>
    <n v="0.1"/>
    <n v="0"/>
    <s v="Air"/>
    <n v="4.45"/>
    <n v="0.98"/>
    <n v="1.1100000000000001"/>
    <n v="0.14000000000000001"/>
    <n v="5"/>
    <n v="2068.2600000000002"/>
    <n v="15"/>
    <n v="33"/>
    <n v="2"/>
    <n v="0"/>
    <n v="856"/>
    <n v="431"/>
    <n v="1"/>
    <n v="0.33"/>
    <n v="0"/>
    <x v="1"/>
    <s v="EXW"/>
    <s v="Amendment"/>
    <x v="2"/>
    <n v="0.72000000000000008"/>
    <n v="0.9"/>
    <n v="0.17999999999999997"/>
    <n v="0.24000000000000002"/>
    <s v="Medium Risk"/>
    <n v="4.3472084102855517E-2"/>
    <s v="Average"/>
    <s v="Low"/>
    <s v="Highly Inconsistent"/>
    <n v="50.350467289719624"/>
    <s v="Critical (&lt;80%)"/>
    <n v="103.41300000000001"/>
    <n v="160252.98125000001"/>
    <n v="92.550000000000011"/>
  </r>
  <r>
    <n v="218.58"/>
    <n v="6.37"/>
    <n v="15"/>
    <n v="0.87"/>
    <n v="0.09"/>
    <n v="0.04"/>
    <s v="Road"/>
    <n v="4.16"/>
    <n v="0.95"/>
    <n v="1.1299999999999999"/>
    <n v="0.22"/>
    <n v="25"/>
    <n v="4132.24"/>
    <n v="45"/>
    <n v="31"/>
    <n v="2"/>
    <n v="3"/>
    <n v="975"/>
    <n v="384"/>
    <n v="9"/>
    <n v="0.33"/>
    <n v="0"/>
    <x v="1"/>
    <s v="DDP"/>
    <s v="Amendment"/>
    <x v="0"/>
    <n v="0.79170000000000007"/>
    <n v="0.87360000000000004"/>
    <n v="0.113568"/>
    <n v="0.35"/>
    <s v="High Risk"/>
    <n v="2.9142648000731998E-2"/>
    <s v="Average"/>
    <s v="Medium"/>
    <s v="Highly Inconsistent"/>
    <n v="39.384615384615387"/>
    <s v="Critical (&lt;80%)"/>
    <n v="82.644800000000004"/>
    <n v="1020745.1023520001"/>
    <n v="80.339999999999989"/>
  </r>
  <r>
    <n v="331.64"/>
    <n v="9.35"/>
    <n v="8"/>
    <n v="0.81"/>
    <n v="0.08"/>
    <n v="0.03"/>
    <s v="Road"/>
    <n v="2.4"/>
    <n v="0.7"/>
    <n v="0.82"/>
    <n v="0.56000000000000005"/>
    <n v="24"/>
    <n v="5487.29"/>
    <n v="60"/>
    <n v="39"/>
    <n v="0"/>
    <n v="1"/>
    <n v="15"/>
    <n v="871"/>
    <n v="9"/>
    <n v="0.67"/>
    <n v="1"/>
    <x v="0"/>
    <s v="FOB"/>
    <s v="New Procurement"/>
    <x v="0"/>
    <n v="0.74520000000000008"/>
    <n v="0.89239999999999997"/>
    <n v="0.16955599999999996"/>
    <n v="0.67"/>
    <s v="Extreme Risk"/>
    <n v="2.8193221565553008E-2"/>
    <s v="Average"/>
    <s v="High"/>
    <s v="Inconsistent"/>
    <n v="5806.666666666667"/>
    <s v="Over-Delivery (&gt;100%)"/>
    <n v="109.7458"/>
    <n v="2020109.0542359997"/>
    <n v="82.600000000000009"/>
  </r>
  <r>
    <n v="276.41000000000003"/>
    <n v="9.36"/>
    <n v="15"/>
    <n v="0.74"/>
    <n v="0.06"/>
    <n v="0"/>
    <s v="Air"/>
    <n v="1.31"/>
    <n v="0.74"/>
    <n v="1.08"/>
    <n v="0.77"/>
    <n v="37"/>
    <n v="1899.79"/>
    <n v="15"/>
    <n v="8"/>
    <n v="0"/>
    <n v="2"/>
    <n v="814"/>
    <n v="658"/>
    <n v="6"/>
    <n v="0.84"/>
    <n v="1"/>
    <x v="0"/>
    <s v="CIF"/>
    <s v="New Procurement"/>
    <x v="4"/>
    <n v="0.6956"/>
    <n v="0.94"/>
    <n v="0.24440000000000001"/>
    <n v="0.83000000000000007"/>
    <s v="Extreme Risk"/>
    <n v="3.3862740132411993E-2"/>
    <s v="Average"/>
    <s v="Medium"/>
    <s v="Moderately Consistent"/>
    <n v="80.835380835380832"/>
    <s v="Needs Improvement (80–84.99%)"/>
    <n v="94.989500000000007"/>
    <n v="556730.44257600012"/>
    <n v="96.889999999999986"/>
  </r>
  <r>
    <n v="435.42"/>
    <n v="4.08"/>
    <n v="1"/>
    <n v="0.88"/>
    <n v="0.05"/>
    <n v="0"/>
    <s v="Road"/>
    <n v="0.69"/>
    <n v="0.69"/>
    <n v="1.0900000000000001"/>
    <n v="0.13"/>
    <n v="31"/>
    <n v="2849.51"/>
    <n v="15"/>
    <n v="58"/>
    <n v="3"/>
    <n v="3"/>
    <n v="700"/>
    <n v="633"/>
    <n v="10"/>
    <n v="0.3"/>
    <n v="0"/>
    <x v="1"/>
    <s v="DDP"/>
    <s v="Extension"/>
    <x v="9"/>
    <n v="0.83599999999999997"/>
    <n v="0.95"/>
    <n v="0.11399999999999999"/>
    <n v="0.18"/>
    <s v="Medium Risk"/>
    <n v="9.3702631941573657E-3"/>
    <s v="Poor"/>
    <s v="High"/>
    <s v="Very Consistent"/>
    <n v="90.428571428571431"/>
    <s v="Average (85–94.99%)"/>
    <n v="56.990200000000009"/>
    <n v="1302833.325406"/>
    <n v="85.809999999999988"/>
  </r>
  <r>
    <n v="346.41"/>
    <n v="5.75"/>
    <n v="20"/>
    <n v="0.86"/>
    <n v="0.04"/>
    <n v="0.03"/>
    <s v="Air"/>
    <n v="2.44"/>
    <n v="0.99"/>
    <n v="0.89"/>
    <n v="0.87"/>
    <n v="46"/>
    <n v="7858.69"/>
    <n v="30"/>
    <n v="48"/>
    <n v="1"/>
    <n v="2"/>
    <n v="804"/>
    <n v="308"/>
    <n v="1"/>
    <n v="0.42"/>
    <n v="1"/>
    <x v="0"/>
    <s v="CIF"/>
    <s v="Renewal/Reorder"/>
    <x v="2"/>
    <n v="0.8256"/>
    <n v="0.93119999999999992"/>
    <n v="0.13036800000000001"/>
    <n v="0.94"/>
    <s v="Extreme Risk"/>
    <n v="1.6598827978407088E-2"/>
    <s v="Poor"/>
    <s v="High"/>
    <s v="Inconsistent"/>
    <n v="38.308457711442784"/>
    <s v="Critical (&lt;80%)"/>
    <n v="392.93450000000001"/>
    <n v="2913301.6584110004"/>
    <n v="95.759999999999991"/>
  </r>
  <r>
    <n v="123.32"/>
    <n v="2.9"/>
    <n v="10"/>
    <n v="0.76"/>
    <n v="0.09"/>
    <n v="0.04"/>
    <s v="Road"/>
    <n v="3.61"/>
    <n v="0.66"/>
    <n v="0.85"/>
    <n v="0.84"/>
    <n v="34"/>
    <n v="4233.07"/>
    <n v="90"/>
    <n v="22"/>
    <n v="2"/>
    <n v="3"/>
    <n v="627"/>
    <n v="34"/>
    <n v="8"/>
    <n v="0.1"/>
    <n v="0"/>
    <x v="1"/>
    <s v="DDP"/>
    <s v="Amendment"/>
    <x v="11"/>
    <n v="0.69159999999999999"/>
    <n v="0.87360000000000004"/>
    <n v="0.20966399999999999"/>
    <n v="0.97"/>
    <s v="Extreme Risk"/>
    <n v="2.3516055789815117E-2"/>
    <s v="Average"/>
    <s v="Low"/>
    <s v="Highly Inconsistent"/>
    <n v="5.4226475279106863"/>
    <s v="Critical (&lt;80%)"/>
    <n v="84.6614"/>
    <n v="589978.64251600008"/>
    <n v="80.889999999999986"/>
  </r>
  <r>
    <n v="81.760000000000005"/>
    <n v="9.9600000000000009"/>
    <n v="12"/>
    <n v="0.84"/>
    <n v="0.06"/>
    <n v="0.02"/>
    <s v="Air"/>
    <n v="4.8499999999999996"/>
    <n v="0.75"/>
    <n v="1.1000000000000001"/>
    <n v="0.73"/>
    <n v="41"/>
    <n v="113.88"/>
    <n v="30"/>
    <n v="42"/>
    <n v="0"/>
    <n v="3"/>
    <n v="951"/>
    <n v="615"/>
    <n v="6"/>
    <n v="0.41"/>
    <n v="0"/>
    <x v="1"/>
    <s v="DDP"/>
    <s v="New Procurement"/>
    <x v="4"/>
    <n v="0.78959999999999997"/>
    <n v="0.92119999999999991"/>
    <n v="0.14739200000000002"/>
    <n v="0.80999999999999994"/>
    <s v="Extreme Risk"/>
    <n v="0.12181996086105676"/>
    <s v="Excellent"/>
    <s v="Low"/>
    <s v="Highly Inconsistent"/>
    <n v="64.66876971608832"/>
    <s v="Critical (&lt;80%)"/>
    <n v="5.694"/>
    <n v="10069.319824"/>
    <n v="92.949999999999989"/>
  </r>
  <r>
    <n v="339.09"/>
    <n v="9.83"/>
    <n v="5"/>
    <n v="0.94"/>
    <n v="0.06"/>
    <n v="0.03"/>
    <s v="Road"/>
    <n v="4.3099999999999996"/>
    <n v="0.68"/>
    <n v="0.9"/>
    <n v="0.43"/>
    <n v="14"/>
    <n v="634.01"/>
    <n v="15"/>
    <n v="14"/>
    <n v="3"/>
    <n v="3"/>
    <n v="767"/>
    <n v="75"/>
    <n v="9"/>
    <n v="0.21"/>
    <n v="1"/>
    <x v="0"/>
    <s v="DDP"/>
    <s v="Extension"/>
    <x v="0"/>
    <n v="0.88359999999999994"/>
    <n v="0.91179999999999994"/>
    <n v="5.4708000000000041E-2"/>
    <n v="0.52"/>
    <s v="Extreme Risk"/>
    <n v="2.8989353858857533E-2"/>
    <s v="Average"/>
    <s v="High"/>
    <s v="Highly Inconsistent"/>
    <n v="9.7783572359843536"/>
    <s v="Critical (&lt;80%)"/>
    <n v="12.680199999999999"/>
    <n v="234377.14123899996"/>
    <n v="81.289999999999992"/>
  </r>
  <r>
    <n v="61.93"/>
    <n v="6.85"/>
    <n v="9"/>
    <n v="0.88"/>
    <n v="0.02"/>
    <n v="0.04"/>
    <s v="Sea"/>
    <n v="1.02"/>
    <n v="0.69"/>
    <n v="0.8"/>
    <n v="0"/>
    <n v="27"/>
    <n v="4449.3500000000004"/>
    <n v="30"/>
    <n v="22"/>
    <n v="0"/>
    <n v="2"/>
    <n v="846"/>
    <n v="538"/>
    <n v="9"/>
    <n v="0.38"/>
    <n v="1"/>
    <x v="0"/>
    <s v="CIF"/>
    <s v="New Procurement"/>
    <x v="0"/>
    <n v="0.86239999999999994"/>
    <n v="0.94079999999999997"/>
    <n v="0.112896"/>
    <n v="0.06"/>
    <s v="Low Risk"/>
    <n v="0.11060875181656708"/>
    <s v="Excellent"/>
    <s v="Low"/>
    <s v="Moderately Consistent"/>
    <n v="63.593380614657214"/>
    <s v="Critical (&lt;80%)"/>
    <n v="44.493500000000004"/>
    <n v="292126.89710200002"/>
    <n v="73.58"/>
  </r>
  <r>
    <n v="313.60000000000002"/>
    <n v="8.24"/>
    <n v="23"/>
    <n v="0.73"/>
    <n v="0"/>
    <n v="0.03"/>
    <s v="Air"/>
    <n v="3.6"/>
    <n v="0.7"/>
    <n v="0.89"/>
    <n v="0.73"/>
    <n v="47"/>
    <n v="695.17"/>
    <n v="90"/>
    <n v="13"/>
    <n v="2"/>
    <n v="0"/>
    <n v="900"/>
    <n v="630"/>
    <n v="7"/>
    <n v="0.27"/>
    <n v="1"/>
    <x v="0"/>
    <s v="EXW"/>
    <s v="Amendment"/>
    <x v="7"/>
    <n v="0.73"/>
    <n v="0.97"/>
    <n v="0.26190000000000002"/>
    <n v="0.76"/>
    <s v="Extreme Risk"/>
    <n v="2.6275510204081632E-2"/>
    <s v="Average"/>
    <s v="High"/>
    <s v="Highly Inconsistent"/>
    <n v="70"/>
    <s v="Critical (&lt;80%)"/>
    <n v="34.758499999999998"/>
    <n v="224602.80906"/>
    <n v="95.8"/>
  </r>
  <r>
    <n v="473.1"/>
    <n v="7.44"/>
    <n v="8"/>
    <n v="0.86"/>
    <n v="0.09"/>
    <n v="0.01"/>
    <s v="Sea"/>
    <n v="1.45"/>
    <n v="0.86"/>
    <n v="0.81"/>
    <n v="0.88"/>
    <n v="4"/>
    <n v="1821.65"/>
    <n v="60"/>
    <n v="11"/>
    <n v="3"/>
    <n v="0"/>
    <n v="240"/>
    <n v="400"/>
    <n v="4"/>
    <n v="0.81"/>
    <n v="0"/>
    <x v="1"/>
    <s v="EXW"/>
    <s v="Extension"/>
    <x v="6"/>
    <n v="0.78259999999999996"/>
    <n v="0.90090000000000003"/>
    <n v="0.12612600000000002"/>
    <n v="0.98"/>
    <s v="Extreme Risk"/>
    <n v="1.5726062143310082E-2"/>
    <s v="Poor"/>
    <s v="High"/>
    <s v="Moderately Consistent"/>
    <n v="166.66666666666669"/>
    <s v="Over-Delivery (&gt;100%)"/>
    <n v="18.2165"/>
    <n v="948036.81290000014"/>
    <n v="71.650000000000006"/>
  </r>
  <r>
    <n v="308.95999999999998"/>
    <n v="6.34"/>
    <n v="16"/>
    <n v="0.91"/>
    <n v="0.03"/>
    <n v="0.03"/>
    <s v="Air"/>
    <n v="3.42"/>
    <n v="0.63"/>
    <n v="0.9"/>
    <n v="0.34"/>
    <n v="23"/>
    <n v="7305.98"/>
    <n v="45"/>
    <n v="29"/>
    <n v="3"/>
    <n v="1"/>
    <n v="410"/>
    <n v="287"/>
    <n v="11"/>
    <n v="0"/>
    <n v="0"/>
    <x v="1"/>
    <s v="FOB"/>
    <s v="Extension"/>
    <x v="1"/>
    <n v="0.88270000000000004"/>
    <n v="0.94089999999999996"/>
    <n v="8.4680999999999965E-2"/>
    <n v="0.4"/>
    <s v="High Risk"/>
    <n v="2.0520455722423614E-2"/>
    <s v="Average"/>
    <s v="High"/>
    <s v="Highly Inconsistent"/>
    <n v="70"/>
    <s v="Critical (&lt;80%)"/>
    <n v="365.29899999999998"/>
    <n v="2393077.3475119993"/>
    <n v="95.08"/>
  </r>
  <r>
    <n v="224.68"/>
    <n v="1.48"/>
    <n v="14"/>
    <n v="0.94"/>
    <n v="0.04"/>
    <n v="0.03"/>
    <s v="Air"/>
    <n v="3.33"/>
    <n v="0.83"/>
    <n v="0.93"/>
    <n v="0.72"/>
    <n v="38"/>
    <n v="4855.8"/>
    <n v="15"/>
    <n v="14"/>
    <n v="0"/>
    <n v="2"/>
    <n v="736"/>
    <n v="19"/>
    <n v="1"/>
    <n v="0.34"/>
    <n v="1"/>
    <x v="0"/>
    <s v="CIF"/>
    <s v="New Procurement"/>
    <x v="2"/>
    <n v="0.90239999999999987"/>
    <n v="0.93119999999999992"/>
    <n v="5.5872000000000047E-2"/>
    <n v="0.79"/>
    <s v="Extreme Risk"/>
    <n v="6.5871461634324372E-3"/>
    <s v="Poor"/>
    <s v="Medium"/>
    <s v="Highly Inconsistent"/>
    <n v="2.5815217391304346"/>
    <s v="Critical (&lt;80%)"/>
    <n v="242.79000000000002"/>
    <n v="1167628.9777680002"/>
    <n v="94.86999999999999"/>
  </r>
  <r>
    <n v="339.48"/>
    <n v="5.09"/>
    <n v="27"/>
    <n v="0.89"/>
    <n v="0.01"/>
    <n v="0.04"/>
    <s v="Air"/>
    <n v="1.36"/>
    <n v="0.93"/>
    <n v="0.91"/>
    <n v="0.06"/>
    <n v="46"/>
    <n v="4876.37"/>
    <n v="30"/>
    <n v="9"/>
    <n v="0"/>
    <n v="1"/>
    <n v="794"/>
    <n v="355"/>
    <n v="3"/>
    <n v="0.97"/>
    <n v="1"/>
    <x v="0"/>
    <s v="FOB"/>
    <s v="New Procurement"/>
    <x v="3"/>
    <n v="0.88109999999999999"/>
    <n v="0.95039999999999991"/>
    <n v="0.10454399999999998"/>
    <n v="0.11"/>
    <s v="Low Risk"/>
    <n v="1.4993519500412394E-2"/>
    <s v="Poor"/>
    <s v="High"/>
    <s v="Moderately Consistent"/>
    <n v="44.710327455919398"/>
    <s v="Critical (&lt;80%)"/>
    <n v="243.8185"/>
    <n v="1738454.6443360001"/>
    <n v="97.54"/>
  </r>
  <r>
    <n v="256.20999999999998"/>
    <n v="7.07"/>
    <n v="25"/>
    <n v="0.75"/>
    <n v="0.08"/>
    <n v="0.03"/>
    <s v="Air"/>
    <n v="1.17"/>
    <n v="0.91"/>
    <n v="1.17"/>
    <n v="0.71"/>
    <n v="5"/>
    <n v="6022.36"/>
    <n v="15"/>
    <n v="41"/>
    <n v="1"/>
    <n v="1"/>
    <n v="626"/>
    <n v="150"/>
    <n v="6"/>
    <n v="0.68"/>
    <n v="0"/>
    <x v="1"/>
    <s v="FOB"/>
    <s v="Renewal/Reorder"/>
    <x v="4"/>
    <n v="0.69000000000000006"/>
    <n v="0.89239999999999997"/>
    <n v="0.22309999999999999"/>
    <n v="0.82"/>
    <s v="Extreme Risk"/>
    <n v="2.7594551344600135E-2"/>
    <s v="Average"/>
    <s v="Medium"/>
    <s v="Moderately Consistent"/>
    <n v="23.961661341853034"/>
    <s v="Critical (&lt;80%)"/>
    <n v="301.11799999999999"/>
    <n v="1713024.7430299998"/>
    <n v="95.830000000000013"/>
  </r>
  <r>
    <n v="295.52999999999997"/>
    <n v="7.1"/>
    <n v="13"/>
    <n v="0.91"/>
    <n v="0"/>
    <n v="0.05"/>
    <s v="Road"/>
    <n v="0.52"/>
    <n v="0.66"/>
    <n v="0.89"/>
    <n v="7.0000000000000007E-2"/>
    <n v="27"/>
    <n v="7906.33"/>
    <n v="45"/>
    <n v="56"/>
    <n v="1"/>
    <n v="3"/>
    <n v="895"/>
    <n v="819"/>
    <n v="1"/>
    <n v="0.77"/>
    <n v="0"/>
    <x v="1"/>
    <s v="DDP"/>
    <s v="Renewal/Reorder"/>
    <x v="2"/>
    <n v="0.91"/>
    <n v="0.95"/>
    <n v="8.5499999999999965E-2"/>
    <n v="0.12000000000000001"/>
    <s v="Low Risk"/>
    <n v="2.4024633708929721E-2"/>
    <s v="Average"/>
    <s v="Medium"/>
    <s v="Very Consistent"/>
    <n v="91.508379888268152"/>
    <s v="Average (85–94.99%)"/>
    <n v="158.1266"/>
    <n v="2453546.7902569999"/>
    <n v="86.48"/>
  </r>
  <r>
    <n v="473.66"/>
    <n v="4.3600000000000003"/>
    <n v="23"/>
    <n v="0.9"/>
    <n v="0.08"/>
    <n v="0.01"/>
    <s v="Road"/>
    <n v="0.25"/>
    <n v="0.97"/>
    <n v="0.99"/>
    <n v="0.59"/>
    <n v="43"/>
    <n v="1670"/>
    <n v="30"/>
    <n v="42"/>
    <n v="2"/>
    <n v="3"/>
    <n v="32"/>
    <n v="37"/>
    <n v="4"/>
    <n v="0.86"/>
    <n v="0"/>
    <x v="1"/>
    <s v="DDP"/>
    <s v="Amendment"/>
    <x v="6"/>
    <n v="0.82800000000000007"/>
    <n v="0.91080000000000005"/>
    <n v="9.107999999999998E-2"/>
    <n v="0.67999999999999994"/>
    <s v="Extreme Risk"/>
    <n v="9.2049149178735808E-3"/>
    <s v="Poor"/>
    <s v="High"/>
    <s v="Very Consistent"/>
    <n v="115.625"/>
    <s v="Over-Delivery (&gt;100%)"/>
    <n v="33.4"/>
    <n v="862239.06630000006"/>
    <n v="85.15"/>
  </r>
  <r>
    <n v="223.75"/>
    <n v="9.48"/>
    <n v="21"/>
    <n v="0.71"/>
    <n v="0.01"/>
    <n v="0.05"/>
    <s v="Air"/>
    <n v="4.29"/>
    <n v="0.91"/>
    <n v="1.18"/>
    <n v="0.6"/>
    <n v="14"/>
    <n v="1813.17"/>
    <n v="60"/>
    <n v="42"/>
    <n v="2"/>
    <n v="0"/>
    <n v="816"/>
    <n v="109"/>
    <n v="8"/>
    <n v="0.36"/>
    <n v="0"/>
    <x v="1"/>
    <s v="EXW"/>
    <s v="Amendment"/>
    <x v="11"/>
    <n v="0.70289999999999997"/>
    <n v="0.9405"/>
    <n v="0.27274500000000002"/>
    <n v="0.66"/>
    <s v="Extreme Risk"/>
    <n v="4.2368715083798886E-2"/>
    <s v="Average"/>
    <s v="Medium"/>
    <s v="Highly Inconsistent"/>
    <n v="13.357843137254902"/>
    <s v="Critical (&lt;80%)"/>
    <n v="90.658500000000004"/>
    <n v="430148.451"/>
    <n v="94.410000000000011"/>
  </r>
  <r>
    <n v="482.54"/>
    <n v="2.5099999999999998"/>
    <n v="13"/>
    <n v="0.82"/>
    <n v="0.09"/>
    <n v="0.03"/>
    <s v="Road"/>
    <n v="0.25"/>
    <n v="0.6"/>
    <n v="1.1499999999999999"/>
    <n v="0.3"/>
    <n v="7"/>
    <n v="1301.9000000000001"/>
    <n v="45"/>
    <n v="21"/>
    <n v="3"/>
    <n v="0"/>
    <n v="170"/>
    <n v="196"/>
    <n v="12"/>
    <n v="7.0000000000000007E-2"/>
    <n v="1"/>
    <x v="0"/>
    <s v="EXW"/>
    <s v="Extension"/>
    <x v="8"/>
    <n v="0.74619999999999997"/>
    <n v="0.88270000000000004"/>
    <n v="0.15888600000000005"/>
    <n v="0.42"/>
    <s v="High Risk"/>
    <n v="5.201641314709661E-3"/>
    <s v="Poor"/>
    <s v="High"/>
    <s v="Very Consistent"/>
    <n v="115.29411764705881"/>
    <s v="Over-Delivery (&gt;100%)"/>
    <n v="26.038000000000004"/>
    <n v="703633.53582000011"/>
    <n v="84.449999999999989"/>
  </r>
  <r>
    <n v="457.41"/>
    <n v="5.5"/>
    <n v="5"/>
    <n v="0.8"/>
    <n v="7.0000000000000007E-2"/>
    <n v="0.03"/>
    <s v="Air"/>
    <n v="0.44"/>
    <n v="0.89"/>
    <n v="0.92"/>
    <n v="0.08"/>
    <n v="46"/>
    <n v="9374.61"/>
    <n v="90"/>
    <n v="36"/>
    <n v="2"/>
    <n v="1"/>
    <n v="203"/>
    <n v="788"/>
    <n v="8"/>
    <n v="0.41"/>
    <n v="0"/>
    <x v="1"/>
    <s v="FOB"/>
    <s v="Amendment"/>
    <x v="11"/>
    <n v="0.74399999999999999"/>
    <n v="0.9020999999999999"/>
    <n v="0.18041999999999994"/>
    <n v="0.18"/>
    <s v="Medium Risk"/>
    <n v="1.2024223344483068E-2"/>
    <s v="Poor"/>
    <s v="High"/>
    <s v="Very Consistent"/>
    <n v="388.17733990147786"/>
    <s v="Over-Delivery (&gt;100%)"/>
    <n v="468.73050000000006"/>
    <n v="4717317.1518179998"/>
    <n v="96.86"/>
  </r>
  <r>
    <n v="138.11000000000001"/>
    <n v="7.22"/>
    <n v="16"/>
    <n v="0.9"/>
    <n v="0.02"/>
    <n v="0"/>
    <s v="Air"/>
    <n v="1.19"/>
    <n v="0.89"/>
    <n v="0.93"/>
    <n v="0.95"/>
    <n v="45"/>
    <n v="5815.17"/>
    <n v="90"/>
    <n v="21"/>
    <n v="1"/>
    <n v="1"/>
    <n v="275"/>
    <n v="402"/>
    <n v="6"/>
    <n v="0.65"/>
    <n v="1"/>
    <x v="0"/>
    <s v="FOB"/>
    <s v="Renewal/Reorder"/>
    <x v="4"/>
    <n v="0.88200000000000001"/>
    <n v="0.98"/>
    <n v="9.7999999999999976E-2"/>
    <n v="0.97"/>
    <s v="Extreme Risk"/>
    <n v="5.2277170371443048E-2"/>
    <s v="Good"/>
    <s v="Low"/>
    <s v="Moderately Consistent"/>
    <n v="146.18181818181819"/>
    <s v="Over-Delivery (&gt;100%)"/>
    <n v="290.75850000000003"/>
    <n v="819489.8367920001"/>
    <n v="98.21"/>
  </r>
  <r>
    <n v="81.209999999999994"/>
    <n v="7.27"/>
    <n v="26"/>
    <n v="0.76"/>
    <n v="0.06"/>
    <n v="0.02"/>
    <s v="Sea"/>
    <n v="4.4400000000000004"/>
    <n v="0.8"/>
    <n v="1.04"/>
    <n v="0.54"/>
    <n v="18"/>
    <n v="1017.14"/>
    <n v="15"/>
    <n v="35"/>
    <n v="1"/>
    <n v="1"/>
    <n v="92"/>
    <n v="729"/>
    <n v="6"/>
    <n v="0.37"/>
    <n v="0"/>
    <x v="1"/>
    <s v="FOB"/>
    <s v="Renewal/Reorder"/>
    <x v="4"/>
    <n v="0.71439999999999992"/>
    <n v="0.92119999999999991"/>
    <n v="0.22108799999999995"/>
    <n v="0.62"/>
    <s v="Extreme Risk"/>
    <n v="8.9520994951360677E-2"/>
    <s v="Good"/>
    <s v="Low"/>
    <s v="Highly Inconsistent"/>
    <n v="792.39130434782612"/>
    <s v="Over-Delivery (&gt;100%)"/>
    <n v="10.1714"/>
    <n v="89227.477400000003"/>
    <n v="69.36"/>
  </r>
  <r>
    <n v="95.35"/>
    <n v="6.84"/>
    <n v="11"/>
    <n v="0.88"/>
    <n v="0.03"/>
    <n v="0.04"/>
    <s v="Air"/>
    <n v="1.66"/>
    <n v="0.62"/>
    <n v="1.17"/>
    <n v="0.57999999999999996"/>
    <n v="32"/>
    <n v="2284.39"/>
    <n v="90"/>
    <n v="10"/>
    <n v="1"/>
    <n v="0"/>
    <n v="177"/>
    <n v="858"/>
    <n v="3"/>
    <n v="0.45"/>
    <n v="0"/>
    <x v="1"/>
    <s v="EXW"/>
    <s v="Renewal/Reorder"/>
    <x v="3"/>
    <n v="0.85360000000000003"/>
    <n v="0.93119999999999992"/>
    <n v="0.11174399999999998"/>
    <n v="0.64999999999999991"/>
    <s v="Extreme Risk"/>
    <n v="7.1735710540115363E-2"/>
    <s v="Good"/>
    <s v="Low"/>
    <s v="Moderately Consistent"/>
    <n v="484.74576271186447"/>
    <s v="Over-Delivery (&gt;100%)"/>
    <n v="114.2195"/>
    <n v="233181.132675"/>
    <n v="96.64"/>
  </r>
  <r>
    <n v="58.2"/>
    <n v="3.48"/>
    <n v="22"/>
    <n v="0.97"/>
    <n v="0.02"/>
    <n v="0.04"/>
    <s v="Air"/>
    <n v="0.96"/>
    <n v="0.83"/>
    <n v="0.8"/>
    <n v="0.62"/>
    <n v="2"/>
    <n v="7283.34"/>
    <n v="30"/>
    <n v="40"/>
    <n v="0"/>
    <n v="1"/>
    <n v="850"/>
    <n v="320"/>
    <n v="7"/>
    <n v="0.83"/>
    <n v="0"/>
    <x v="1"/>
    <s v="FOB"/>
    <s v="New Procurement"/>
    <x v="7"/>
    <n v="0.9506"/>
    <n v="0.94079999999999997"/>
    <n v="2.8224000000000023E-2"/>
    <n v="0.67999999999999994"/>
    <s v="Extreme Risk"/>
    <n v="5.9793814432989686E-2"/>
    <s v="Good"/>
    <s v="Low"/>
    <s v="Very Consistent"/>
    <n v="37.647058823529413"/>
    <s v="Critical (&lt;80%)"/>
    <n v="364.16700000000003"/>
    <n v="449689.09572000004"/>
    <n v="97.639999999999986"/>
  </r>
  <r>
    <n v="92.5"/>
    <n v="2.41"/>
    <n v="5"/>
    <n v="0.94"/>
    <n v="0.09"/>
    <n v="0"/>
    <s v="Road"/>
    <n v="3.58"/>
    <n v="0.91"/>
    <n v="0.96"/>
    <n v="0.89"/>
    <n v="41"/>
    <n v="387.02"/>
    <n v="90"/>
    <n v="29"/>
    <n v="1"/>
    <n v="0"/>
    <n v="664"/>
    <n v="270"/>
    <n v="12"/>
    <n v="0.04"/>
    <n v="0"/>
    <x v="1"/>
    <s v="EXW"/>
    <s v="Renewal/Reorder"/>
    <x v="8"/>
    <n v="0.85539999999999994"/>
    <n v="0.91"/>
    <n v="5.4600000000000051E-2"/>
    <n v="0.98"/>
    <s v="Extreme Risk"/>
    <n v="2.6054054054054056E-2"/>
    <s v="Average"/>
    <s v="Low"/>
    <s v="Highly Inconsistent"/>
    <n v="40.662650602409641"/>
    <s v="Critical (&lt;80%)"/>
    <n v="7.7404000000000002"/>
    <n v="39035.654900000001"/>
    <n v="81.72"/>
  </r>
  <r>
    <n v="357.35"/>
    <n v="6.72"/>
    <n v="13"/>
    <n v="0.98"/>
    <n v="0.04"/>
    <n v="0.03"/>
    <s v="Air"/>
    <n v="1.6"/>
    <n v="0.71"/>
    <n v="1.1399999999999999"/>
    <n v="0.06"/>
    <n v="43"/>
    <n v="7283.99"/>
    <n v="60"/>
    <n v="41"/>
    <n v="1"/>
    <n v="2"/>
    <n v="564"/>
    <n v="78"/>
    <n v="8"/>
    <n v="0.33"/>
    <n v="1"/>
    <x v="0"/>
    <s v="CIF"/>
    <s v="Renewal/Reorder"/>
    <x v="11"/>
    <n v="0.94079999999999997"/>
    <n v="0.93119999999999992"/>
    <n v="1.8624000000000016E-2"/>
    <n v="0.13"/>
    <s v="Low Risk"/>
    <n v="1.8805093046033297E-2"/>
    <s v="Poor"/>
    <s v="High"/>
    <s v="Moderately Consistent"/>
    <n v="13.829787234042554"/>
    <s v="Critical (&lt;80%)"/>
    <n v="364.1995"/>
    <n v="2785514.8290550006"/>
    <n v="96.59999999999998"/>
  </r>
  <r>
    <n v="82.03"/>
    <n v="6.39"/>
    <n v="28"/>
    <n v="0.99"/>
    <n v="0.04"/>
    <n v="0"/>
    <s v="Air"/>
    <n v="1.67"/>
    <n v="0.87"/>
    <n v="0.96"/>
    <n v="0.89"/>
    <n v="20"/>
    <n v="9123.5"/>
    <n v="30"/>
    <n v="34"/>
    <n v="2"/>
    <n v="2"/>
    <n v="353"/>
    <n v="47"/>
    <n v="2"/>
    <n v="0.49"/>
    <n v="1"/>
    <x v="0"/>
    <s v="CIF"/>
    <s v="Amendment"/>
    <x v="5"/>
    <n v="0.95039999999999991"/>
    <n v="0.96"/>
    <n v="9.6000000000000078E-3"/>
    <n v="0.93"/>
    <s v="Extreme Risk"/>
    <n v="7.7898329879312445E-2"/>
    <s v="Good"/>
    <s v="Low"/>
    <s v="Moderately Consistent"/>
    <n v="13.314447592067987"/>
    <s v="Critical (&lt;80%)"/>
    <n v="456.17500000000001"/>
    <n v="778795.64800199994"/>
    <n v="97.13"/>
  </r>
  <r>
    <n v="193.54"/>
    <n v="2.61"/>
    <n v="11"/>
    <n v="0.7"/>
    <n v="0.02"/>
    <n v="0.05"/>
    <s v="Sea"/>
    <n v="3.69"/>
    <n v="0.74"/>
    <n v="1.0900000000000001"/>
    <n v="0.24"/>
    <n v="29"/>
    <n v="658.18"/>
    <n v="15"/>
    <n v="37"/>
    <n v="1"/>
    <n v="1"/>
    <n v="21"/>
    <n v="75"/>
    <n v="5"/>
    <n v="0.3"/>
    <n v="1"/>
    <x v="0"/>
    <s v="FOB"/>
    <s v="Renewal/Reorder"/>
    <x v="10"/>
    <n v="0.68599999999999994"/>
    <n v="0.93099999999999994"/>
    <n v="0.27930000000000005"/>
    <n v="0.31"/>
    <s v="High Risk"/>
    <n v="1.3485584375322931E-2"/>
    <s v="Poor"/>
    <s v="Medium"/>
    <s v="Highly Inconsistent"/>
    <n v="357.14285714285717"/>
    <s v="Over-Delivery (&gt;100%)"/>
    <n v="6.5817999999999994"/>
    <n v="136321.91325599997"/>
    <n v="70.710000000000008"/>
  </r>
  <r>
    <n v="430.19"/>
    <n v="7.35"/>
    <n v="25"/>
    <n v="0.89"/>
    <n v="0.04"/>
    <n v="0.04"/>
    <s v="Road"/>
    <n v="1.26"/>
    <n v="0.83"/>
    <n v="1.08"/>
    <n v="0.08"/>
    <n v="43"/>
    <n v="1945.56"/>
    <n v="15"/>
    <n v="48"/>
    <n v="1"/>
    <n v="0"/>
    <n v="543"/>
    <n v="484"/>
    <n v="6"/>
    <n v="0.45"/>
    <n v="0"/>
    <x v="1"/>
    <s v="EXW"/>
    <s v="Renewal/Reorder"/>
    <x v="4"/>
    <n v="0.85439999999999994"/>
    <n v="0.92159999999999997"/>
    <n v="0.10137599999999998"/>
    <n v="0.16"/>
    <s v="Medium Risk"/>
    <n v="1.7085473860387269E-2"/>
    <s v="Poor"/>
    <s v="High"/>
    <s v="Moderately Consistent"/>
    <n v="89.134438305709025"/>
    <s v="Average (85–94.99%)"/>
    <n v="38.911200000000001"/>
    <n v="903967.0449000001"/>
    <n v="84.740000000000009"/>
  </r>
  <r>
    <n v="60.47"/>
    <n v="5.0999999999999996"/>
    <n v="19"/>
    <n v="0.82"/>
    <n v="0.09"/>
    <n v="0"/>
    <s v="Road"/>
    <n v="4.4800000000000004"/>
    <n v="0.75"/>
    <n v="0.88"/>
    <n v="0.66"/>
    <n v="26"/>
    <n v="123.55"/>
    <n v="90"/>
    <n v="39"/>
    <n v="0"/>
    <n v="2"/>
    <n v="539"/>
    <n v="503"/>
    <n v="1"/>
    <n v="0.4"/>
    <n v="1"/>
    <x v="0"/>
    <s v="CIF"/>
    <s v="New Procurement"/>
    <x v="2"/>
    <n v="0.74619999999999997"/>
    <n v="0.91"/>
    <n v="0.16380000000000006"/>
    <n v="0.75"/>
    <s v="Extreme Risk"/>
    <n v="8.4339341822391264E-2"/>
    <s v="Good"/>
    <s v="Low"/>
    <s v="Highly Inconsistent"/>
    <n v="93.320964749536174"/>
    <s v="Average (85–94.99%)"/>
    <n v="2.4710000000000001"/>
    <n v="8151.3537769999994"/>
    <n v="80.819999999999993"/>
  </r>
  <r>
    <n v="416.51"/>
    <n v="7.01"/>
    <n v="3"/>
    <n v="0.96"/>
    <n v="0.04"/>
    <n v="0.04"/>
    <s v="Sea"/>
    <n v="2.81"/>
    <n v="0.72"/>
    <n v="0.98"/>
    <n v="0.98"/>
    <n v="38"/>
    <n v="1179.4000000000001"/>
    <n v="90"/>
    <n v="24"/>
    <n v="1"/>
    <n v="0"/>
    <n v="459"/>
    <n v="756"/>
    <n v="12"/>
    <n v="0.92"/>
    <n v="1"/>
    <x v="0"/>
    <s v="EXW"/>
    <s v="Renewal/Reorder"/>
    <x v="8"/>
    <n v="0.92159999999999997"/>
    <n v="0.92159999999999997"/>
    <n v="3.6864000000000029E-2"/>
    <n v="1.06"/>
    <s v="Extreme Risk"/>
    <n v="1.6830328203404479E-2"/>
    <s v="Poor"/>
    <s v="High"/>
    <s v="Inconsistent"/>
    <n v="164.70588235294116"/>
    <s v="Over-Delivery (&gt;100%)"/>
    <n v="11.794"/>
    <n v="530565.64738200011"/>
    <n v="71.19"/>
  </r>
  <r>
    <n v="176.83"/>
    <n v="8.5399999999999991"/>
    <n v="15"/>
    <n v="0.78"/>
    <n v="0.1"/>
    <n v="0.05"/>
    <s v="Air"/>
    <n v="2.69"/>
    <n v="0.94"/>
    <n v="1.03"/>
    <n v="0.06"/>
    <n v="1"/>
    <n v="6208.22"/>
    <n v="15"/>
    <n v="11"/>
    <n v="2"/>
    <n v="0"/>
    <n v="583"/>
    <n v="476"/>
    <n v="5"/>
    <n v="0.49"/>
    <n v="1"/>
    <x v="0"/>
    <s v="EXW"/>
    <s v="Amendment"/>
    <x v="10"/>
    <n v="0.70200000000000007"/>
    <n v="0.85499999999999998"/>
    <n v="0.18809999999999996"/>
    <n v="0.21000000000000002"/>
    <s v="Medium Risk"/>
    <n v="4.8294972572527281E-2"/>
    <s v="Average"/>
    <s v="Medium"/>
    <s v="Inconsistent"/>
    <n v="81.646655231560899"/>
    <s v="Needs Improvement (80–84.99%)"/>
    <n v="310.41100000000006"/>
    <n v="1262789.3984440002"/>
    <n v="93.31"/>
  </r>
  <r>
    <n v="103.17"/>
    <n v="2.5299999999999998"/>
    <n v="7"/>
    <n v="0.99"/>
    <n v="0.09"/>
    <n v="0.02"/>
    <s v="Sea"/>
    <n v="1.32"/>
    <n v="0.9"/>
    <n v="1.0900000000000001"/>
    <n v="0.43"/>
    <n v="5"/>
    <n v="543.70000000000005"/>
    <n v="30"/>
    <n v="15"/>
    <n v="0"/>
    <n v="2"/>
    <n v="710"/>
    <n v="73"/>
    <n v="3"/>
    <n v="0.48"/>
    <n v="1"/>
    <x v="0"/>
    <s v="CIF"/>
    <s v="New Procurement"/>
    <x v="3"/>
    <n v="0.90090000000000003"/>
    <n v="0.89180000000000004"/>
    <n v="8.9180000000000093E-3"/>
    <n v="0.54"/>
    <s v="Extreme Risk"/>
    <n v="2.4522632548221381E-2"/>
    <s v="Average"/>
    <s v="Low"/>
    <s v="Moderately Consistent"/>
    <n v="10.28169014084507"/>
    <s v="Critical (&lt;80%)"/>
    <n v="5.4370000000000003"/>
    <n v="62271.977878000005"/>
    <n v="71.58"/>
  </r>
  <r>
    <n v="363.53"/>
    <n v="1.17"/>
    <n v="7"/>
    <n v="0.88"/>
    <n v="0.01"/>
    <n v="0.04"/>
    <s v="Road"/>
    <n v="4.18"/>
    <n v="0.74"/>
    <n v="1.1299999999999999"/>
    <n v="0.53"/>
    <n v="14"/>
    <n v="4315.7700000000004"/>
    <n v="45"/>
    <n v="26"/>
    <n v="3"/>
    <n v="1"/>
    <n v="965"/>
    <n v="756"/>
    <n v="3"/>
    <n v="0.25"/>
    <n v="0"/>
    <x v="1"/>
    <s v="FOB"/>
    <s v="Extension"/>
    <x v="3"/>
    <n v="0.87119999999999997"/>
    <n v="0.95039999999999991"/>
    <n v="0.11404799999999998"/>
    <n v="0.58000000000000007"/>
    <s v="Extreme Risk"/>
    <n v="3.2184413941077766E-3"/>
    <s v="Poor"/>
    <s v="High"/>
    <s v="Highly Inconsistent"/>
    <n v="78.341968911917107"/>
    <s v="Critical (&lt;80%)"/>
    <n v="86.315400000000011"/>
    <n v="1647474.1680130002"/>
    <n v="82.72"/>
  </r>
  <r>
    <n v="333.02"/>
    <n v="8.01"/>
    <n v="6"/>
    <n v="0.94"/>
    <n v="0.02"/>
    <n v="0.02"/>
    <s v="Sea"/>
    <n v="2.86"/>
    <n v="0.77"/>
    <n v="1.1000000000000001"/>
    <n v="0.25"/>
    <n v="25"/>
    <n v="5083.68"/>
    <n v="15"/>
    <n v="44"/>
    <n v="1"/>
    <n v="1"/>
    <n v="600"/>
    <n v="674"/>
    <n v="6"/>
    <n v="0.05"/>
    <n v="0"/>
    <x v="1"/>
    <s v="FOB"/>
    <s v="Renewal/Reorder"/>
    <x v="4"/>
    <n v="0.92119999999999991"/>
    <n v="0.96039999999999992"/>
    <n v="5.762400000000005E-2"/>
    <n v="0.28999999999999998"/>
    <s v="Medium Risk"/>
    <n v="2.4052609452885714E-2"/>
    <s v="Average"/>
    <s v="High"/>
    <s v="Inconsistent"/>
    <n v="112.33333333333333"/>
    <s v="Over-Delivery (&gt;100%)"/>
    <n v="50.836800000000004"/>
    <n v="1760755.6836879998"/>
    <n v="72.14"/>
  </r>
  <r>
    <n v="444.86"/>
    <n v="6.49"/>
    <n v="3"/>
    <n v="0.73"/>
    <n v="0.09"/>
    <n v="0.03"/>
    <s v="Road"/>
    <n v="0.78"/>
    <n v="0.88"/>
    <n v="0.81"/>
    <n v="0.98"/>
    <n v="48"/>
    <n v="9075.6299999999992"/>
    <n v="60"/>
    <n v="57"/>
    <n v="1"/>
    <n v="2"/>
    <n v="499"/>
    <n v="189"/>
    <n v="11"/>
    <n v="0.3"/>
    <n v="0"/>
    <x v="1"/>
    <s v="CIF"/>
    <s v="Renewal/Reorder"/>
    <x v="1"/>
    <n v="0.6643"/>
    <n v="0.88270000000000004"/>
    <n v="0.23832900000000001"/>
    <n v="1.1000000000000001"/>
    <s v="Extreme Risk"/>
    <n v="1.4588859416445624E-2"/>
    <s v="Poor"/>
    <s v="High"/>
    <s v="Very Consistent"/>
    <n v="37.875751503006008"/>
    <s v="Critical (&lt;80%)"/>
    <n v="181.51259999999999"/>
    <n v="4522059.3856319999"/>
    <n v="83.919999999999987"/>
  </r>
  <r>
    <n v="380.78"/>
    <n v="7.3"/>
    <n v="13"/>
    <n v="0.76"/>
    <n v="0.04"/>
    <n v="0.02"/>
    <s v="Sea"/>
    <n v="1.03"/>
    <n v="0.92"/>
    <n v="1.07"/>
    <n v="0.64"/>
    <n v="9"/>
    <n v="4795.47"/>
    <n v="30"/>
    <n v="15"/>
    <n v="1"/>
    <n v="3"/>
    <n v="176"/>
    <n v="687"/>
    <n v="1"/>
    <n v="0.03"/>
    <n v="0"/>
    <x v="1"/>
    <s v="DDP"/>
    <s v="Renewal/Reorder"/>
    <x v="2"/>
    <n v="0.72960000000000003"/>
    <n v="0.94079999999999997"/>
    <n v="0.22579199999999999"/>
    <n v="0.7"/>
    <s v="Extreme Risk"/>
    <n v="1.9171174956667893E-2"/>
    <s v="Poor"/>
    <s v="High"/>
    <s v="Moderately Consistent"/>
    <n v="390.34090909090907"/>
    <s v="Over-Delivery (&gt;100%)"/>
    <n v="47.954700000000003"/>
    <n v="1935636.0093640001"/>
    <n v="73.37"/>
  </r>
  <r>
    <n v="411.57"/>
    <n v="8.5399999999999991"/>
    <n v="7"/>
    <n v="0.93"/>
    <n v="0"/>
    <n v="0.02"/>
    <s v="Air"/>
    <n v="2.34"/>
    <n v="0.87"/>
    <n v="1"/>
    <n v="0.84"/>
    <n v="30"/>
    <n v="1511.2"/>
    <n v="45"/>
    <n v="24"/>
    <n v="3"/>
    <n v="0"/>
    <n v="978"/>
    <n v="854"/>
    <n v="5"/>
    <n v="0.83"/>
    <n v="1"/>
    <x v="0"/>
    <s v="EXW"/>
    <s v="Extension"/>
    <x v="10"/>
    <n v="0.93"/>
    <n v="0.98"/>
    <n v="6.8599999999999953E-2"/>
    <n v="0.86"/>
    <s v="Extreme Risk"/>
    <n v="2.0749811696673712E-2"/>
    <s v="Average"/>
    <s v="High"/>
    <s v="Inconsistent"/>
    <n v="87.321063394683023"/>
    <s v="Average (85–94.99%)"/>
    <n v="75.56"/>
    <n v="634498.69715600007"/>
    <n v="97.259999999999991"/>
  </r>
  <r>
    <n v="176.92"/>
    <n v="8.23"/>
    <n v="5"/>
    <n v="0.71"/>
    <n v="0.03"/>
    <n v="0.02"/>
    <s v="Air"/>
    <n v="3.9"/>
    <n v="0.82"/>
    <n v="1.03"/>
    <n v="0.42"/>
    <n v="19"/>
    <n v="2963.99"/>
    <n v="45"/>
    <n v="21"/>
    <n v="0"/>
    <n v="3"/>
    <n v="671"/>
    <n v="998"/>
    <n v="5"/>
    <n v="0.2"/>
    <n v="0"/>
    <x v="1"/>
    <s v="DDP"/>
    <s v="New Procurement"/>
    <x v="10"/>
    <n v="0.68869999999999998"/>
    <n v="0.9506"/>
    <n v="0.27567400000000003"/>
    <n v="0.47"/>
    <s v="High Risk"/>
    <n v="4.6518200316527251E-2"/>
    <s v="Average"/>
    <s v="Medium"/>
    <s v="Highly Inconsistent"/>
    <n v="148.73323397913563"/>
    <s v="Over-Delivery (&gt;100%)"/>
    <n v="148.1995"/>
    <n v="550770.56559999986"/>
    <n v="94.8"/>
  </r>
  <r>
    <n v="129.85"/>
    <n v="9.65"/>
    <n v="23"/>
    <n v="0.95"/>
    <n v="0.06"/>
    <n v="0.01"/>
    <s v="Road"/>
    <n v="4.7"/>
    <n v="0.98"/>
    <n v="0.95"/>
    <n v="0.35"/>
    <n v="40"/>
    <n v="6754.73"/>
    <n v="30"/>
    <n v="21"/>
    <n v="0"/>
    <n v="1"/>
    <n v="474"/>
    <n v="796"/>
    <n v="5"/>
    <n v="0.91"/>
    <n v="0"/>
    <x v="1"/>
    <s v="FOB"/>
    <s v="New Procurement"/>
    <x v="10"/>
    <n v="0.8929999999999999"/>
    <n v="0.93059999999999998"/>
    <n v="4.6530000000000044E-2"/>
    <n v="0.42"/>
    <s v="High Risk"/>
    <n v="7.4316519060454375E-2"/>
    <s v="Good"/>
    <s v="Low"/>
    <s v="Highly Inconsistent"/>
    <n v="167.93248945147678"/>
    <s v="Over-Delivery (&gt;100%)"/>
    <n v="135.09459999999999"/>
    <n v="938646.10933499981"/>
    <n v="81.300000000000011"/>
  </r>
  <r>
    <n v="387.78"/>
    <n v="5.82"/>
    <n v="18"/>
    <n v="0.7"/>
    <n v="0.08"/>
    <n v="0.04"/>
    <s v="Sea"/>
    <n v="3.32"/>
    <n v="0.91"/>
    <n v="1.0900000000000001"/>
    <n v="0.55000000000000004"/>
    <n v="8"/>
    <n v="1209.95"/>
    <n v="15"/>
    <n v="20"/>
    <n v="1"/>
    <n v="0"/>
    <n v="919"/>
    <n v="108"/>
    <n v="3"/>
    <n v="0.89"/>
    <n v="0"/>
    <x v="1"/>
    <s v="EXW"/>
    <s v="Renewal/Reorder"/>
    <x v="3"/>
    <n v="0.64400000000000002"/>
    <n v="0.88319999999999999"/>
    <n v="0.26496000000000008"/>
    <n v="0.67"/>
    <s v="Extreme Risk"/>
    <n v="1.5008509979885504E-2"/>
    <s v="Poor"/>
    <s v="High"/>
    <s v="Highly Inconsistent"/>
    <n v="11.7519042437432"/>
    <s v="Critical (&lt;80%)"/>
    <n v="12.099500000000001"/>
    <n v="525535.58841199998"/>
    <n v="69.48"/>
  </r>
  <r>
    <n v="413.08"/>
    <n v="5.4"/>
    <n v="22"/>
    <n v="0.9"/>
    <n v="0.01"/>
    <n v="0.02"/>
    <s v="Road"/>
    <n v="2.5299999999999998"/>
    <n v="0.65"/>
    <n v="1.07"/>
    <n v="0.44"/>
    <n v="16"/>
    <n v="2394.25"/>
    <n v="45"/>
    <n v="41"/>
    <n v="3"/>
    <n v="2"/>
    <n v="744"/>
    <n v="546"/>
    <n v="6"/>
    <n v="0.66"/>
    <n v="1"/>
    <x v="0"/>
    <s v="CIF"/>
    <s v="Extension"/>
    <x v="4"/>
    <n v="0.89100000000000001"/>
    <n v="0.97019999999999995"/>
    <n v="9.7019999999999981E-2"/>
    <n v="0.47"/>
    <s v="High Risk"/>
    <n v="1.307252832381137E-2"/>
    <s v="Poor"/>
    <s v="High"/>
    <s v="Inconsistent"/>
    <n v="73.387096774193552"/>
    <s v="Critical (&lt;80%)"/>
    <n v="47.884999999999998"/>
    <n v="1018756.0805479999"/>
    <n v="84.77"/>
  </r>
  <r>
    <n v="495.73"/>
    <n v="4.62"/>
    <n v="8"/>
    <n v="0.81"/>
    <n v="0.01"/>
    <n v="0.02"/>
    <s v="Air"/>
    <n v="1.25"/>
    <n v="0.82"/>
    <n v="1.03"/>
    <n v="0.71"/>
    <n v="8"/>
    <n v="9958.19"/>
    <n v="60"/>
    <n v="46"/>
    <n v="2"/>
    <n v="1"/>
    <n v="626"/>
    <n v="313"/>
    <n v="11"/>
    <n v="0.86"/>
    <n v="0"/>
    <x v="1"/>
    <s v="FOB"/>
    <s v="Amendment"/>
    <x v="1"/>
    <n v="0.80190000000000006"/>
    <n v="0.97019999999999995"/>
    <n v="0.18433799999999992"/>
    <n v="0.74"/>
    <s v="Extreme Risk"/>
    <n v="9.3195892925584493E-3"/>
    <s v="Poor"/>
    <s v="High"/>
    <s v="Moderately Consistent"/>
    <n v="50"/>
    <s v="Critical (&lt;80%)"/>
    <n v="497.90950000000004"/>
    <n v="5085181.0373110007"/>
    <n v="98.05"/>
  </r>
  <r>
    <n v="235.68"/>
    <n v="2.38"/>
    <n v="17"/>
    <n v="0.88"/>
    <n v="0.09"/>
    <n v="0.04"/>
    <s v="Road"/>
    <n v="3.36"/>
    <n v="0.76"/>
    <n v="1.1399999999999999"/>
    <n v="0.27"/>
    <n v="23"/>
    <n v="154.79"/>
    <n v="30"/>
    <n v="57"/>
    <n v="3"/>
    <n v="1"/>
    <n v="775"/>
    <n v="82"/>
    <n v="1"/>
    <n v="0.88"/>
    <n v="0"/>
    <x v="1"/>
    <s v="FOB"/>
    <s v="Extension"/>
    <x v="2"/>
    <n v="0.80080000000000007"/>
    <n v="0.87360000000000004"/>
    <n v="0.10483199999999999"/>
    <n v="0.4"/>
    <s v="High Risk"/>
    <n v="1.0098438560760353E-2"/>
    <s v="Poor"/>
    <s v="Medium"/>
    <s v="Highly Inconsistent"/>
    <n v="10.580645161290322"/>
    <s v="Critical (&lt;80%)"/>
    <n v="3.0958000000000001"/>
    <n v="41242.358632000003"/>
    <n v="81.139999999999986"/>
  </r>
  <r>
    <n v="217.41"/>
    <n v="6.15"/>
    <n v="20"/>
    <n v="0.91"/>
    <n v="0.08"/>
    <n v="0.02"/>
    <s v="Air"/>
    <n v="4.91"/>
    <n v="0.92"/>
    <n v="0.84"/>
    <n v="0.45"/>
    <n v="9"/>
    <n v="1606.61"/>
    <n v="90"/>
    <n v="49"/>
    <n v="1"/>
    <n v="1"/>
    <n v="16"/>
    <n v="966"/>
    <n v="10"/>
    <n v="0.78"/>
    <n v="0"/>
    <x v="1"/>
    <s v="FOB"/>
    <s v="Renewal/Reorder"/>
    <x v="9"/>
    <n v="0.83720000000000006"/>
    <n v="0.90160000000000007"/>
    <n v="8.1143999999999966E-2"/>
    <n v="0.55000000000000004"/>
    <s v="Extreme Risk"/>
    <n v="2.8287567269214848E-2"/>
    <s v="Average"/>
    <s v="Medium"/>
    <s v="Highly Inconsistent"/>
    <n v="6037.5"/>
    <s v="Over-Delivery (&gt;100%)"/>
    <n v="80.330500000000001"/>
    <n v="384324.068272"/>
    <n v="92.29"/>
  </r>
  <r>
    <n v="399.39"/>
    <n v="3.49"/>
    <n v="27"/>
    <n v="0.8"/>
    <n v="0.06"/>
    <n v="0.03"/>
    <s v="Road"/>
    <n v="2.38"/>
    <n v="0.62"/>
    <n v="0.92"/>
    <n v="0.9"/>
    <n v="32"/>
    <n v="8452.49"/>
    <n v="15"/>
    <n v="42"/>
    <n v="3"/>
    <n v="2"/>
    <n v="172"/>
    <n v="556"/>
    <n v="1"/>
    <n v="0.51"/>
    <n v="0"/>
    <x v="1"/>
    <s v="CIF"/>
    <s v="Extension"/>
    <x v="2"/>
    <n v="0.752"/>
    <n v="0.91179999999999994"/>
    <n v="0.18235999999999994"/>
    <n v="0.99"/>
    <s v="Extreme Risk"/>
    <n v="8.7383259470692823E-3"/>
    <s v="Poor"/>
    <s v="High"/>
    <s v="Inconsistent"/>
    <n v="323.25581395348837"/>
    <s v="Over-Delivery (&gt;100%)"/>
    <n v="169.0498"/>
    <n v="3679853.6401630002"/>
    <n v="83.22"/>
  </r>
  <r>
    <n v="203.36"/>
    <n v="9.2899999999999991"/>
    <n v="1"/>
    <n v="0.73"/>
    <n v="0.08"/>
    <n v="0.05"/>
    <s v="Sea"/>
    <n v="0.81"/>
    <n v="0.76"/>
    <n v="1"/>
    <n v="0.76"/>
    <n v="37"/>
    <n v="1103.68"/>
    <n v="30"/>
    <n v="53"/>
    <n v="0"/>
    <n v="2"/>
    <n v="811"/>
    <n v="956"/>
    <n v="11"/>
    <n v="0.95"/>
    <n v="1"/>
    <x v="0"/>
    <s v="CIF"/>
    <s v="New Procurement"/>
    <x v="1"/>
    <n v="0.67159999999999997"/>
    <n v="0.874"/>
    <n v="0.23598000000000002"/>
    <n v="0.89"/>
    <s v="Extreme Risk"/>
    <n v="4.5682533438237603E-2"/>
    <s v="Average"/>
    <s v="Medium"/>
    <s v="Very Consistent"/>
    <n v="117.87916152897657"/>
    <s v="Over-Delivery (&gt;100%)"/>
    <n v="11.036800000000001"/>
    <n v="253636.46345600006"/>
    <n v="71.790000000000006"/>
  </r>
  <r>
    <n v="468.84"/>
    <n v="6.25"/>
    <n v="14"/>
    <n v="0.72"/>
    <n v="0.04"/>
    <n v="0.04"/>
    <s v="Air"/>
    <n v="0.52"/>
    <n v="0.73"/>
    <n v="1.18"/>
    <n v="0.17"/>
    <n v="34"/>
    <n v="433.05"/>
    <n v="60"/>
    <n v="48"/>
    <n v="0"/>
    <n v="3"/>
    <n v="204"/>
    <n v="152"/>
    <n v="2"/>
    <n v="0.82"/>
    <n v="1"/>
    <x v="0"/>
    <s v="DDP"/>
    <s v="New Procurement"/>
    <x v="5"/>
    <n v="0.69119999999999993"/>
    <n v="0.92159999999999997"/>
    <n v="0.25804800000000006"/>
    <n v="0.25"/>
    <s v="Medium Risk"/>
    <n v="1.333077382475898E-2"/>
    <s v="Poor"/>
    <s v="High"/>
    <s v="Very Consistent"/>
    <n v="74.509803921568633"/>
    <s v="Critical (&lt;80%)"/>
    <n v="21.652500000000003"/>
    <n v="219300.18339599998"/>
    <n v="97.47999999999999"/>
  </r>
  <r>
    <n v="436.29"/>
    <n v="6.34"/>
    <n v="17"/>
    <n v="0.88"/>
    <n v="0.08"/>
    <n v="0.01"/>
    <s v="Road"/>
    <n v="1.35"/>
    <n v="0.66"/>
    <n v="0.83"/>
    <n v="0.89"/>
    <n v="46"/>
    <n v="1300.99"/>
    <n v="45"/>
    <n v="26"/>
    <n v="0"/>
    <n v="2"/>
    <n v="328"/>
    <n v="223"/>
    <n v="4"/>
    <n v="0.13"/>
    <n v="1"/>
    <x v="0"/>
    <s v="CIF"/>
    <s v="New Procurement"/>
    <x v="6"/>
    <n v="0.80959999999999999"/>
    <n v="0.91080000000000005"/>
    <n v="0.10929599999999999"/>
    <n v="0.98"/>
    <s v="Extreme Risk"/>
    <n v="1.4531618877352218E-2"/>
    <s v="Poor"/>
    <s v="High"/>
    <s v="Moderately Consistent"/>
    <n v="67.987804878048792"/>
    <s v="Critical (&lt;80%)"/>
    <n v="26.0198"/>
    <n v="618731.53016900015"/>
    <n v="84.05"/>
  </r>
  <r>
    <n v="243.05"/>
    <n v="4.1900000000000004"/>
    <n v="10"/>
    <n v="0.86"/>
    <n v="0.04"/>
    <n v="0.02"/>
    <s v="Air"/>
    <n v="2.85"/>
    <n v="0.75"/>
    <n v="0.93"/>
    <n v="0.59"/>
    <n v="18"/>
    <n v="6966.61"/>
    <n v="15"/>
    <n v="17"/>
    <n v="2"/>
    <n v="3"/>
    <n v="139"/>
    <n v="726"/>
    <n v="10"/>
    <n v="0.42"/>
    <n v="0"/>
    <x v="1"/>
    <s v="DDP"/>
    <s v="Amendment"/>
    <x v="9"/>
    <n v="0.8256"/>
    <n v="0.94079999999999997"/>
    <n v="0.13171200000000002"/>
    <n v="0.64999999999999991"/>
    <s v="Extreme Risk"/>
    <n v="1.7239251182884181E-2"/>
    <s v="Poor"/>
    <s v="Medium"/>
    <s v="Inconsistent"/>
    <n v="522.30215827338134"/>
    <s v="Over-Delivery (&gt;100%)"/>
    <n v="348.33050000000003"/>
    <n v="1795190.8184799999"/>
    <n v="95.55"/>
  </r>
  <r>
    <n v="387.89"/>
    <n v="1.47"/>
    <n v="12"/>
    <n v="0.92"/>
    <n v="0.02"/>
    <n v="0.05"/>
    <s v="Sea"/>
    <n v="4.7300000000000004"/>
    <n v="0.87"/>
    <n v="1.17"/>
    <n v="0.68"/>
    <n v="45"/>
    <n v="9931.7900000000009"/>
    <n v="15"/>
    <n v="47"/>
    <n v="3"/>
    <n v="0"/>
    <n v="118"/>
    <n v="314"/>
    <n v="9"/>
    <n v="0.54"/>
    <n v="0"/>
    <x v="1"/>
    <s v="EXW"/>
    <s v="Extension"/>
    <x v="0"/>
    <n v="0.90160000000000007"/>
    <n v="0.93099999999999994"/>
    <n v="7.4479999999999949E-2"/>
    <n v="0.75"/>
    <s v="Extreme Risk"/>
    <n v="3.7897342029956948E-3"/>
    <s v="Poor"/>
    <s v="High"/>
    <s v="Highly Inconsistent"/>
    <n v="266.10169491525426"/>
    <s v="Over-Delivery (&gt;100%)"/>
    <n v="99.317900000000009"/>
    <n v="4122248.9770110007"/>
    <n v="69.67"/>
  </r>
  <r>
    <n v="389.54"/>
    <n v="1.29"/>
    <n v="16"/>
    <n v="0.85"/>
    <n v="7.0000000000000007E-2"/>
    <n v="0.02"/>
    <s v="Air"/>
    <n v="1.5"/>
    <n v="0.74"/>
    <n v="1.1599999999999999"/>
    <n v="0.28999999999999998"/>
    <n v="44"/>
    <n v="5947.29"/>
    <n v="30"/>
    <n v="23"/>
    <n v="1"/>
    <n v="0"/>
    <n v="228"/>
    <n v="423"/>
    <n v="10"/>
    <n v="0.53"/>
    <n v="1"/>
    <x v="0"/>
    <s v="EXW"/>
    <s v="Renewal/Reorder"/>
    <x v="9"/>
    <n v="0.79049999999999998"/>
    <n v="0.91139999999999988"/>
    <n v="0.13671"/>
    <n v="0.38"/>
    <s v="High Risk"/>
    <n v="3.3115982954253736E-3"/>
    <s v="Poor"/>
    <s v="High"/>
    <s v="Moderately Consistent"/>
    <n v="185.5263157894737"/>
    <s v="Over-Delivery (&gt;100%)"/>
    <n v="297.36450000000002"/>
    <n v="2525520.0584940002"/>
    <n v="96"/>
  </r>
  <r>
    <n v="96.41"/>
    <n v="4.8099999999999996"/>
    <n v="14"/>
    <n v="0.83"/>
    <n v="0.04"/>
    <n v="0.02"/>
    <s v="Sea"/>
    <n v="1.53"/>
    <n v="0.83"/>
    <n v="1.1499999999999999"/>
    <n v="0.44"/>
    <n v="15"/>
    <n v="1330.73"/>
    <n v="30"/>
    <n v="47"/>
    <n v="1"/>
    <n v="0"/>
    <n v="515"/>
    <n v="926"/>
    <n v="8"/>
    <n v="0.38"/>
    <n v="0"/>
    <x v="1"/>
    <s v="EXW"/>
    <s v="Renewal/Reorder"/>
    <x v="11"/>
    <n v="0.79679999999999995"/>
    <n v="0.94079999999999997"/>
    <n v="0.15993600000000002"/>
    <n v="0.5"/>
    <s v="High Risk"/>
    <n v="4.9891090135878016E-2"/>
    <s v="Average"/>
    <s v="Low"/>
    <s v="Moderately Consistent"/>
    <n v="179.80582524271844"/>
    <s v="Over-Delivery (&gt;100%)"/>
    <n v="13.3073"/>
    <n v="136009.67750399999"/>
    <n v="72.87"/>
  </r>
  <r>
    <n v="456.15"/>
    <n v="1.76"/>
    <n v="27"/>
    <n v="0.82"/>
    <n v="0.1"/>
    <n v="0.01"/>
    <s v="Air"/>
    <n v="2.41"/>
    <n v="0.84"/>
    <n v="0.92"/>
    <n v="0.81"/>
    <n v="15"/>
    <n v="1919.41"/>
    <n v="60"/>
    <n v="31"/>
    <n v="0"/>
    <n v="1"/>
    <n v="438"/>
    <n v="738"/>
    <n v="11"/>
    <n v="0.53"/>
    <n v="1"/>
    <x v="0"/>
    <s v="FOB"/>
    <s v="New Procurement"/>
    <x v="1"/>
    <n v="0.73799999999999999"/>
    <n v="0.89100000000000001"/>
    <n v="0.16038000000000005"/>
    <n v="0.92"/>
    <s v="Extreme Risk"/>
    <n v="3.8583799188863315E-3"/>
    <s v="Poor"/>
    <s v="High"/>
    <s v="Inconsistent"/>
    <n v="168.49315068493152"/>
    <s v="Over-Delivery (&gt;100%)"/>
    <n v="95.970500000000015"/>
    <n v="971966.10429500008"/>
    <n v="94.39"/>
  </r>
  <r>
    <n v="277.36"/>
    <n v="6.46"/>
    <n v="16"/>
    <n v="0.71"/>
    <n v="0.03"/>
    <n v="0.01"/>
    <s v="Sea"/>
    <n v="4.59"/>
    <n v="0.83"/>
    <n v="1.1399999999999999"/>
    <n v="0.33"/>
    <n v="29"/>
    <n v="5423.05"/>
    <n v="90"/>
    <n v="35"/>
    <n v="1"/>
    <n v="1"/>
    <n v="840"/>
    <n v="354"/>
    <n v="10"/>
    <n v="0.09"/>
    <n v="1"/>
    <x v="0"/>
    <s v="FOB"/>
    <s v="Renewal/Reorder"/>
    <x v="9"/>
    <n v="0.68869999999999998"/>
    <n v="0.96029999999999993"/>
    <n v="0.27848700000000004"/>
    <n v="0.37"/>
    <s v="High Risk"/>
    <n v="2.3291029708681858E-2"/>
    <s v="Average"/>
    <s v="Medium"/>
    <s v="Highly Inconsistent"/>
    <n v="42.142857142857146"/>
    <s v="Critical (&lt;80%)"/>
    <n v="54.230500000000006"/>
    <n v="1564382.3260679999"/>
    <n v="70.31"/>
  </r>
  <r>
    <n v="421.91"/>
    <n v="8.93"/>
    <n v="8"/>
    <n v="0.8"/>
    <n v="0.09"/>
    <n v="0.04"/>
    <s v="Air"/>
    <n v="2.1"/>
    <n v="0.81"/>
    <n v="1"/>
    <n v="0.17"/>
    <n v="23"/>
    <n v="7185.02"/>
    <n v="30"/>
    <n v="29"/>
    <n v="2"/>
    <n v="1"/>
    <n v="651"/>
    <n v="753"/>
    <n v="11"/>
    <n v="0.66"/>
    <n v="0"/>
    <x v="1"/>
    <s v="FOB"/>
    <s v="Amendment"/>
    <x v="1"/>
    <n v="0.72800000000000009"/>
    <n v="0.87360000000000004"/>
    <n v="0.17471999999999996"/>
    <n v="0.30000000000000004"/>
    <s v="High Risk"/>
    <n v="2.1165651442250716E-2"/>
    <s v="Average"/>
    <s v="High"/>
    <s v="Inconsistent"/>
    <n v="115.66820276497695"/>
    <s v="Over-Delivery (&gt;100%)"/>
    <n v="359.25100000000003"/>
    <n v="3425894.8918860005"/>
    <n v="94.399999999999991"/>
  </r>
  <r>
    <n v="194.02"/>
    <n v="8.9499999999999993"/>
    <n v="23"/>
    <n v="0.99"/>
    <n v="0.09"/>
    <n v="0.04"/>
    <s v="Sea"/>
    <n v="1.1200000000000001"/>
    <n v="0.65"/>
    <n v="1.05"/>
    <n v="0.38"/>
    <n v="23"/>
    <n v="6662.83"/>
    <n v="30"/>
    <n v="15"/>
    <n v="3"/>
    <n v="2"/>
    <n v="253"/>
    <n v="607"/>
    <n v="2"/>
    <n v="0.5"/>
    <n v="1"/>
    <x v="0"/>
    <s v="CIF"/>
    <s v="Extension"/>
    <x v="5"/>
    <n v="0.90090000000000003"/>
    <n v="0.87360000000000004"/>
    <n v="8.7360000000000076E-3"/>
    <n v="0.51"/>
    <s v="Extreme Risk"/>
    <n v="4.6129265024224299E-2"/>
    <s v="Average"/>
    <s v="Medium"/>
    <s v="Moderately Consistent"/>
    <n v="239.92094861660078"/>
    <s v="Over-Delivery (&gt;100%)"/>
    <n v="66.628299999999996"/>
    <n v="1460847.1469060001"/>
    <n v="71.38"/>
  </r>
  <r>
    <n v="452.99"/>
    <n v="6.93"/>
    <n v="28"/>
    <n v="0.96"/>
    <n v="0.02"/>
    <n v="0.05"/>
    <s v="Road"/>
    <n v="0.82"/>
    <n v="0.69"/>
    <n v="0.9"/>
    <n v="7.0000000000000007E-2"/>
    <n v="1"/>
    <n v="5789.79"/>
    <n v="30"/>
    <n v="31"/>
    <n v="2"/>
    <n v="2"/>
    <n v="447"/>
    <n v="503"/>
    <n v="1"/>
    <n v="0.79"/>
    <n v="1"/>
    <x v="0"/>
    <s v="CIF"/>
    <s v="Amendment"/>
    <x v="2"/>
    <n v="0.94079999999999997"/>
    <n v="0.93099999999999994"/>
    <n v="3.724000000000003E-2"/>
    <n v="0.14000000000000001"/>
    <s v="Low Risk"/>
    <n v="1.5298350956974767E-2"/>
    <s v="Poor"/>
    <s v="High"/>
    <s v="Very Consistent"/>
    <n v="112.52796420581655"/>
    <s v="Over-Delivery (&gt;100%)"/>
    <n v="115.7958"/>
    <n v="2806430.3849829994"/>
    <n v="85.58"/>
  </r>
  <r>
    <n v="225.14"/>
    <n v="2.9"/>
    <n v="10"/>
    <n v="0.8"/>
    <n v="0.08"/>
    <n v="0.04"/>
    <s v="Road"/>
    <n v="2.29"/>
    <n v="0.92"/>
    <n v="1.08"/>
    <n v="0.72"/>
    <n v="22"/>
    <n v="9864.07"/>
    <n v="60"/>
    <n v="47"/>
    <n v="3"/>
    <n v="3"/>
    <n v="316"/>
    <n v="690"/>
    <n v="4"/>
    <n v="0.69"/>
    <n v="0"/>
    <x v="1"/>
    <s v="DDP"/>
    <s v="Extension"/>
    <x v="6"/>
    <n v="0.7360000000000001"/>
    <n v="0.88319999999999999"/>
    <n v="0.17663999999999996"/>
    <n v="0.84"/>
    <s v="Extreme Risk"/>
    <n v="1.2880874122768057E-2"/>
    <s v="Poor"/>
    <s v="Medium"/>
    <s v="Inconsistent"/>
    <n v="218.35443037974684"/>
    <s v="Over-Delivery (&gt;100%)"/>
    <n v="197.28139999999999"/>
    <n v="2487499.9189879997"/>
    <n v="82.509999999999991"/>
  </r>
  <r>
    <n v="54.88"/>
    <n v="8.77"/>
    <n v="29"/>
    <n v="0.88"/>
    <n v="0.04"/>
    <n v="0.01"/>
    <s v="Air"/>
    <n v="4"/>
    <n v="0.8"/>
    <n v="0.93"/>
    <n v="0.15"/>
    <n v="7"/>
    <n v="2060.54"/>
    <n v="45"/>
    <n v="29"/>
    <n v="3"/>
    <n v="1"/>
    <n v="818"/>
    <n v="908"/>
    <n v="5"/>
    <n v="0.11"/>
    <n v="0"/>
    <x v="1"/>
    <s v="FOB"/>
    <s v="Extension"/>
    <x v="10"/>
    <n v="0.8448"/>
    <n v="0.95039999999999991"/>
    <n v="0.114048"/>
    <n v="0.2"/>
    <s v="Medium Risk"/>
    <n v="0.15980320699708453"/>
    <s v="Excellent"/>
    <s v="Low"/>
    <s v="Highly Inconsistent"/>
    <n v="111.00244498777505"/>
    <s v="Over-Delivery (&gt;100%)"/>
    <n v="103.027"/>
    <n v="118843.97436000001"/>
    <n v="94.6"/>
  </r>
  <r>
    <n v="457.42"/>
    <n v="8.9700000000000006"/>
    <n v="17"/>
    <n v="0.95"/>
    <n v="0.09"/>
    <n v="0"/>
    <s v="Sea"/>
    <n v="1.46"/>
    <n v="0.88"/>
    <n v="0.94"/>
    <n v="0.28999999999999998"/>
    <n v="45"/>
    <n v="1811.75"/>
    <n v="90"/>
    <n v="8"/>
    <n v="3"/>
    <n v="2"/>
    <n v="910"/>
    <n v="134"/>
    <n v="2"/>
    <n v="0.35"/>
    <n v="0"/>
    <x v="1"/>
    <s v="CIF"/>
    <s v="Extension"/>
    <x v="5"/>
    <n v="0.86449999999999994"/>
    <n v="0.91"/>
    <n v="4.550000000000004E-2"/>
    <n v="0.38"/>
    <s v="High Risk"/>
    <n v="1.9609986445717285E-2"/>
    <s v="Poor"/>
    <s v="High"/>
    <s v="Moderately Consistent"/>
    <n v="14.725274725274726"/>
    <s v="Critical (&lt;80%)"/>
    <n v="18.1175"/>
    <n v="903347.92081400007"/>
    <n v="71.84"/>
  </r>
  <r>
    <n v="91.08"/>
    <n v="2.77"/>
    <n v="27"/>
    <n v="0.83"/>
    <n v="0.05"/>
    <n v="0.05"/>
    <s v="Road"/>
    <n v="2.56"/>
    <n v="0.83"/>
    <n v="1.05"/>
    <n v="0.88"/>
    <n v="32"/>
    <n v="8604.7099999999991"/>
    <n v="60"/>
    <n v="51"/>
    <n v="1"/>
    <n v="0"/>
    <n v="606"/>
    <n v="850"/>
    <n v="12"/>
    <n v="0.74"/>
    <n v="1"/>
    <x v="0"/>
    <s v="EXW"/>
    <s v="Renewal/Reorder"/>
    <x v="8"/>
    <n v="0.78849999999999998"/>
    <n v="0.90249999999999997"/>
    <n v="0.15342500000000003"/>
    <n v="0.98"/>
    <s v="Extreme Risk"/>
    <n v="3.041282389108476E-2"/>
    <s v="Average"/>
    <s v="Low"/>
    <s v="Inconsistent"/>
    <n v="140.26402640264027"/>
    <s v="Over-Delivery (&gt;100%)"/>
    <n v="172.09419999999997"/>
    <n v="862265.4429759999"/>
    <n v="82.94"/>
  </r>
  <r>
    <n v="193.69"/>
    <n v="7.64"/>
    <n v="29"/>
    <n v="0.71"/>
    <n v="7.0000000000000007E-2"/>
    <n v="0.02"/>
    <s v="Air"/>
    <n v="3.02"/>
    <n v="0.62"/>
    <n v="0.9"/>
    <n v="0.54"/>
    <n v="28"/>
    <n v="2979.14"/>
    <n v="30"/>
    <n v="7"/>
    <n v="1"/>
    <n v="0"/>
    <n v="264"/>
    <n v="417"/>
    <n v="10"/>
    <n v="0.34"/>
    <n v="0"/>
    <x v="1"/>
    <s v="EXW"/>
    <s v="Renewal/Reorder"/>
    <x v="9"/>
    <n v="0.66029999999999989"/>
    <n v="0.91139999999999988"/>
    <n v="0.26430599999999999"/>
    <n v="0.63"/>
    <s v="Extreme Risk"/>
    <n v="3.9444473127161955E-2"/>
    <s v="Average"/>
    <s v="Medium"/>
    <s v="Highly Inconsistent"/>
    <n v="157.95454545454547"/>
    <s v="Over-Delivery (&gt;100%)"/>
    <n v="148.95699999999999"/>
    <n v="629122.94887000008"/>
    <n v="94.48"/>
  </r>
  <r>
    <n v="477.53"/>
    <n v="3.58"/>
    <n v="18"/>
    <n v="0.72"/>
    <n v="0.05"/>
    <n v="0.02"/>
    <s v="Road"/>
    <n v="2.25"/>
    <n v="0.92"/>
    <n v="0.89"/>
    <n v="0.32"/>
    <n v="32"/>
    <n v="3392.01"/>
    <n v="45"/>
    <n v="44"/>
    <n v="1"/>
    <n v="2"/>
    <n v="336"/>
    <n v="245"/>
    <n v="6"/>
    <n v="0.56999999999999995"/>
    <n v="0"/>
    <x v="1"/>
    <s v="CIF"/>
    <s v="Renewal/Reorder"/>
    <x v="4"/>
    <n v="0.68399999999999994"/>
    <n v="0.93099999999999994"/>
    <n v="0.26068000000000002"/>
    <n v="0.39"/>
    <s v="High Risk"/>
    <n v="7.4969111888258336E-3"/>
    <s v="Poor"/>
    <s v="High"/>
    <s v="Inconsistent"/>
    <n v="72.916666666666657"/>
    <s v="Critical (&lt;80%)"/>
    <n v="67.84020000000001"/>
    <n v="1733260.9218210001"/>
    <n v="83.85"/>
  </r>
  <r>
    <n v="477.77"/>
    <n v="8.2200000000000006"/>
    <n v="20"/>
    <n v="0.85"/>
    <n v="0.02"/>
    <n v="0.05"/>
    <s v="Sea"/>
    <n v="0.96"/>
    <n v="0.63"/>
    <n v="0.95"/>
    <n v="0.55000000000000004"/>
    <n v="33"/>
    <n v="5531.81"/>
    <n v="30"/>
    <n v="12"/>
    <n v="1"/>
    <n v="0"/>
    <n v="418"/>
    <n v="888"/>
    <n v="8"/>
    <n v="0.96"/>
    <n v="0"/>
    <x v="1"/>
    <s v="EXW"/>
    <s v="Renewal/Reorder"/>
    <x v="11"/>
    <n v="0.83299999999999996"/>
    <n v="0.93099999999999994"/>
    <n v="0.13965000000000002"/>
    <n v="0.62000000000000011"/>
    <s v="Extreme Risk"/>
    <n v="1.720493124306675E-2"/>
    <s v="Poor"/>
    <s v="High"/>
    <s v="Very Consistent"/>
    <n v="212.44019138755982"/>
    <s v="Over-Delivery (&gt;100%)"/>
    <n v="55.318100000000008"/>
    <n v="2828002.6554429997"/>
    <n v="73.440000000000012"/>
  </r>
  <r>
    <n v="308.05"/>
    <n v="9.98"/>
    <n v="16"/>
    <n v="0.99"/>
    <n v="0.02"/>
    <n v="0.03"/>
    <s v="Air"/>
    <n v="4.6100000000000003"/>
    <n v="0.98"/>
    <n v="1.1100000000000001"/>
    <n v="0.22"/>
    <n v="43"/>
    <n v="3874.62"/>
    <n v="60"/>
    <n v="54"/>
    <n v="1"/>
    <n v="0"/>
    <n v="758"/>
    <n v="666"/>
    <n v="12"/>
    <n v="0.08"/>
    <n v="0"/>
    <x v="1"/>
    <s v="EXW"/>
    <s v="Renewal/Reorder"/>
    <x v="8"/>
    <n v="0.97019999999999995"/>
    <n v="0.9506"/>
    <n v="9.5060000000000075E-3"/>
    <n v="0.27"/>
    <s v="Medium Risk"/>
    <n v="3.2397338094465183E-2"/>
    <s v="Average"/>
    <s v="High"/>
    <s v="Highly Inconsistent"/>
    <n v="87.862796833773089"/>
    <s v="Average (85–94.99%)"/>
    <n v="193.73099999999999"/>
    <n v="1253477.65876"/>
    <n v="94.189999999999984"/>
  </r>
  <r>
    <n v="334.33"/>
    <n v="1.27"/>
    <n v="17"/>
    <n v="0.91"/>
    <n v="0.04"/>
    <n v="0.01"/>
    <s v="Sea"/>
    <n v="2.83"/>
    <n v="0.69"/>
    <n v="0.89"/>
    <n v="0.03"/>
    <n v="13"/>
    <n v="2947.64"/>
    <n v="15"/>
    <n v="50"/>
    <n v="1"/>
    <n v="3"/>
    <n v="10"/>
    <n v="626"/>
    <n v="11"/>
    <n v="0.19"/>
    <n v="0"/>
    <x v="1"/>
    <s v="DDP"/>
    <s v="Renewal/Reorder"/>
    <x v="1"/>
    <n v="0.87360000000000004"/>
    <n v="0.95039999999999991"/>
    <n v="8.5535999999999959E-2"/>
    <n v="0.08"/>
    <s v="Low Risk"/>
    <n v="3.798642060239883E-3"/>
    <s v="Poor"/>
    <s v="High"/>
    <s v="Inconsistent"/>
    <n v="6260"/>
    <s v="Over-Delivery (&gt;100%)"/>
    <n v="29.476399999999998"/>
    <n v="1034807.104738"/>
    <n v="71.77"/>
  </r>
  <r>
    <n v="251.8"/>
    <n v="9.08"/>
    <n v="16"/>
    <n v="0.72"/>
    <n v="0.08"/>
    <n v="0.04"/>
    <s v="Sea"/>
    <n v="3.65"/>
    <n v="0.8"/>
    <n v="1.1100000000000001"/>
    <n v="0.6"/>
    <n v="28"/>
    <n v="9180.0400000000009"/>
    <n v="30"/>
    <n v="21"/>
    <n v="0"/>
    <n v="0"/>
    <n v="786"/>
    <n v="353"/>
    <n v="12"/>
    <n v="0.48"/>
    <n v="0"/>
    <x v="1"/>
    <s v="EXW"/>
    <s v="New Procurement"/>
    <x v="8"/>
    <n v="0.66239999999999999"/>
    <n v="0.88319999999999999"/>
    <n v="0.24729600000000004"/>
    <n v="0.72"/>
    <s v="Extreme Risk"/>
    <n v="3.6060365369340742E-2"/>
    <s v="Average"/>
    <s v="Medium"/>
    <s v="Highly Inconsistent"/>
    <n v="44.910941475826974"/>
    <s v="Critical (&lt;80%)"/>
    <n v="91.80040000000001"/>
    <n v="2589028.3424399998"/>
    <n v="69.150000000000006"/>
  </r>
  <r>
    <n v="181.94"/>
    <n v="6.6"/>
    <n v="19"/>
    <n v="0.76"/>
    <n v="0.06"/>
    <n v="0.05"/>
    <s v="Sea"/>
    <n v="3.18"/>
    <n v="0.63"/>
    <n v="1.08"/>
    <n v="0.71"/>
    <n v="9"/>
    <n v="1379.81"/>
    <n v="45"/>
    <n v="13"/>
    <n v="0"/>
    <n v="1"/>
    <n v="203"/>
    <n v="785"/>
    <n v="5"/>
    <n v="0.74"/>
    <n v="0"/>
    <x v="1"/>
    <s v="FOB"/>
    <s v="New Procurement"/>
    <x v="10"/>
    <n v="0.71439999999999992"/>
    <n v="0.8929999999999999"/>
    <n v="0.21431999999999995"/>
    <n v="0.82"/>
    <s v="Extreme Risk"/>
    <n v="3.6275695284159609E-2"/>
    <s v="Average"/>
    <s v="Medium"/>
    <s v="Highly Inconsistent"/>
    <n v="386.69950738916253"/>
    <s v="Over-Delivery (&gt;100%)"/>
    <n v="13.7981"/>
    <n v="278682.69033800001"/>
    <n v="70.02000000000001"/>
  </r>
  <r>
    <n v="197.9"/>
    <n v="9.76"/>
    <n v="24"/>
    <n v="0.93"/>
    <n v="7.0000000000000007E-2"/>
    <n v="0"/>
    <s v="Road"/>
    <n v="4.99"/>
    <n v="0.96"/>
    <n v="1.07"/>
    <n v="0.88"/>
    <n v="48"/>
    <n v="4102.47"/>
    <n v="90"/>
    <n v="8"/>
    <n v="0"/>
    <n v="2"/>
    <n v="972"/>
    <n v="655"/>
    <n v="4"/>
    <n v="0.33"/>
    <n v="0"/>
    <x v="1"/>
    <s v="CIF"/>
    <s v="New Procurement"/>
    <x v="6"/>
    <n v="0.8649"/>
    <n v="0.92999999999999994"/>
    <n v="6.509999999999995E-2"/>
    <n v="0.95"/>
    <s v="Extreme Risk"/>
    <n v="4.9317837291561389E-2"/>
    <s v="Average"/>
    <s v="Medium"/>
    <s v="Highly Inconsistent"/>
    <n v="67.386831275720155"/>
    <s v="Critical (&lt;80%)"/>
    <n v="82.049400000000006"/>
    <n v="868812.12973000016"/>
    <n v="80.91"/>
  </r>
  <r>
    <n v="352.63"/>
    <n v="5.19"/>
    <n v="24"/>
    <n v="0.95"/>
    <n v="0.03"/>
    <n v="0.04"/>
    <s v="Air"/>
    <n v="2.2799999999999998"/>
    <n v="0.99"/>
    <n v="0.99"/>
    <n v="0.77"/>
    <n v="43"/>
    <n v="129.37"/>
    <n v="15"/>
    <n v="36"/>
    <n v="2"/>
    <n v="2"/>
    <n v="373"/>
    <n v="530"/>
    <n v="7"/>
    <n v="0.12"/>
    <n v="0"/>
    <x v="1"/>
    <s v="CIF"/>
    <s v="Amendment"/>
    <x v="7"/>
    <n v="0.92149999999999999"/>
    <n v="0.93119999999999992"/>
    <n v="4.6560000000000039E-2"/>
    <n v="0.84000000000000008"/>
    <s v="Extreme Risk"/>
    <n v="1.4717976349147833E-2"/>
    <s v="Poor"/>
    <s v="High"/>
    <s v="Inconsistent"/>
    <n v="142.0911528150134"/>
    <s v="Over-Delivery (&gt;100%)"/>
    <n v="6.4685000000000006"/>
    <n v="48835.673545000005"/>
    <n v="96.02000000000001"/>
  </r>
  <r>
    <n v="388.57"/>
    <n v="8.6300000000000008"/>
    <n v="8"/>
    <n v="0.89"/>
    <n v="0.05"/>
    <n v="0.02"/>
    <s v="Sea"/>
    <n v="2.12"/>
    <n v="0.66"/>
    <n v="1.1000000000000001"/>
    <n v="0.93"/>
    <n v="3"/>
    <n v="8093.79"/>
    <n v="30"/>
    <n v="35"/>
    <n v="2"/>
    <n v="1"/>
    <n v="878"/>
    <n v="536"/>
    <n v="5"/>
    <n v="0.32"/>
    <n v="0"/>
    <x v="1"/>
    <s v="FOB"/>
    <s v="Amendment"/>
    <x v="10"/>
    <n v="0.84549999999999992"/>
    <n v="0.93099999999999994"/>
    <n v="0.10240999999999999"/>
    <n v="1"/>
    <s v="Extreme Risk"/>
    <n v="2.2209640476619403E-2"/>
    <s v="Average"/>
    <s v="High"/>
    <s v="Inconsistent"/>
    <n v="61.04783599088838"/>
    <s v="Critical (&lt;80%)"/>
    <n v="80.937899999999999"/>
    <n v="3365251.6721889996"/>
    <n v="71.98"/>
  </r>
  <r>
    <n v="406.21"/>
    <n v="1.56"/>
    <n v="6"/>
    <n v="0.89"/>
    <n v="0"/>
    <n v="0.03"/>
    <s v="Road"/>
    <n v="1.8"/>
    <n v="0.72"/>
    <n v="0.81"/>
    <n v="0.99"/>
    <n v="17"/>
    <n v="1767.35"/>
    <n v="30"/>
    <n v="18"/>
    <n v="2"/>
    <n v="0"/>
    <n v="131"/>
    <n v="73"/>
    <n v="12"/>
    <n v="0.64"/>
    <n v="1"/>
    <x v="0"/>
    <s v="EXW"/>
    <s v="Amendment"/>
    <x v="8"/>
    <n v="0.89"/>
    <n v="0.97"/>
    <n v="0.10669999999999999"/>
    <n v="1.02"/>
    <s v="Extreme Risk"/>
    <n v="3.8403781295389089E-3"/>
    <s v="Poor"/>
    <s v="High"/>
    <s v="Moderately Consistent"/>
    <n v="55.725190839694662"/>
    <s v="Critical (&lt;80%)"/>
    <n v="35.347000000000001"/>
    <n v="739502.67136499996"/>
    <n v="85.600000000000009"/>
  </r>
  <r>
    <n v="405.33"/>
    <n v="4.0199999999999996"/>
    <n v="6"/>
    <n v="0.71"/>
    <n v="0.08"/>
    <n v="0.05"/>
    <s v="Sea"/>
    <n v="1.81"/>
    <n v="0.61"/>
    <n v="0.92"/>
    <n v="0.74"/>
    <n v="34"/>
    <n v="7752.6"/>
    <n v="45"/>
    <n v="58"/>
    <n v="3"/>
    <n v="3"/>
    <n v="373"/>
    <n v="993"/>
    <n v="8"/>
    <n v="0.79"/>
    <n v="1"/>
    <x v="0"/>
    <s v="DDP"/>
    <s v="Extension"/>
    <x v="11"/>
    <n v="0.6532"/>
    <n v="0.874"/>
    <n v="0.25346000000000002"/>
    <n v="0.87"/>
    <s v="Extreme Risk"/>
    <n v="9.9178447191177552E-3"/>
    <s v="Poor"/>
    <s v="High"/>
    <s v="Moderately Consistent"/>
    <n v="266.21983914209119"/>
    <s v="Over-Delivery (&gt;100%)"/>
    <n v="77.52600000000001"/>
    <n v="3550960.5334860003"/>
    <n v="70.790000000000006"/>
  </r>
  <r>
    <n v="91.04"/>
    <n v="1.6"/>
    <n v="21"/>
    <n v="0.95"/>
    <n v="0.1"/>
    <n v="0.05"/>
    <s v="Road"/>
    <n v="1.38"/>
    <n v="0.91"/>
    <n v="1.07"/>
    <n v="0.87"/>
    <n v="32"/>
    <n v="1571.17"/>
    <n v="15"/>
    <n v="40"/>
    <n v="3"/>
    <n v="3"/>
    <n v="13"/>
    <n v="699"/>
    <n v="7"/>
    <n v="0.98"/>
    <n v="1"/>
    <x v="0"/>
    <s v="DDP"/>
    <s v="Extension"/>
    <x v="7"/>
    <n v="0.85499999999999998"/>
    <n v="0.85499999999999998"/>
    <n v="4.2750000000000038E-2"/>
    <n v="1.02"/>
    <s v="Extreme Risk"/>
    <n v="1.7574692442882248E-2"/>
    <s v="Poor"/>
    <s v="Low"/>
    <s v="Moderately Consistent"/>
    <n v="5376.9230769230762"/>
    <s v="Over-Delivery (&gt;100%)"/>
    <n v="31.423400000000001"/>
    <n v="164529.15042400002"/>
    <n v="82.62"/>
  </r>
  <r>
    <n v="272.49"/>
    <n v="9.7799999999999994"/>
    <n v="29"/>
    <n v="0.94"/>
    <n v="0.04"/>
    <n v="0.01"/>
    <s v="Air"/>
    <n v="4.9000000000000004"/>
    <n v="0.72"/>
    <n v="1.19"/>
    <n v="0.67"/>
    <n v="9"/>
    <n v="4225.71"/>
    <n v="15"/>
    <n v="36"/>
    <n v="2"/>
    <n v="1"/>
    <n v="158"/>
    <n v="511"/>
    <n v="5"/>
    <n v="0.76"/>
    <n v="1"/>
    <x v="0"/>
    <s v="FOB"/>
    <s v="Amendment"/>
    <x v="10"/>
    <n v="0.90239999999999987"/>
    <n v="0.95039999999999991"/>
    <n v="5.7024000000000047E-2"/>
    <n v="0.72000000000000008"/>
    <s v="Extreme Risk"/>
    <n v="3.5891225366068473E-2"/>
    <s v="Average"/>
    <s v="Medium"/>
    <s v="Highly Inconsistent"/>
    <n v="323.41772151898732"/>
    <s v="Over-Delivery (&gt;100%)"/>
    <n v="211.28550000000001"/>
    <n v="1209274.8933150002"/>
    <n v="93.699999999999989"/>
  </r>
  <r>
    <n v="75.900000000000006"/>
    <n v="8.35"/>
    <n v="9"/>
    <n v="0.78"/>
    <n v="0"/>
    <n v="0.01"/>
    <s v="Air"/>
    <n v="4.3499999999999996"/>
    <n v="0.84"/>
    <n v="0.8"/>
    <n v="0.17"/>
    <n v="41"/>
    <n v="7309.03"/>
    <n v="15"/>
    <n v="42"/>
    <n v="0"/>
    <n v="0"/>
    <n v="70"/>
    <n v="645"/>
    <n v="11"/>
    <n v="0.49"/>
    <n v="0"/>
    <x v="1"/>
    <s v="EXW"/>
    <s v="New Procurement"/>
    <x v="1"/>
    <n v="0.78"/>
    <n v="0.99"/>
    <n v="0.21779999999999997"/>
    <n v="0.18000000000000002"/>
    <s v="Medium Risk"/>
    <n v="0.11001317523056653"/>
    <s v="Excellent"/>
    <s v="Low"/>
    <s v="Highly Inconsistent"/>
    <n v="921.42857142857133"/>
    <s v="Over-Delivery (&gt;100%)"/>
    <n v="365.45150000000001"/>
    <n v="560674.9855699999"/>
    <n v="95.449999999999989"/>
  </r>
  <r>
    <n v="297.29000000000002"/>
    <n v="8.67"/>
    <n v="4"/>
    <n v="0.91"/>
    <n v="0.02"/>
    <n v="0"/>
    <s v="Air"/>
    <n v="1.58"/>
    <n v="0.62"/>
    <n v="1"/>
    <n v="0.18"/>
    <n v="48"/>
    <n v="2781.01"/>
    <n v="30"/>
    <n v="41"/>
    <n v="1"/>
    <n v="1"/>
    <n v="803"/>
    <n v="20"/>
    <n v="8"/>
    <n v="0.28999999999999998"/>
    <n v="0"/>
    <x v="1"/>
    <s v="FOB"/>
    <s v="Renewal/Reorder"/>
    <x v="11"/>
    <n v="0.89180000000000004"/>
    <n v="0.98"/>
    <n v="8.8199999999999973E-2"/>
    <n v="0.19999999999999998"/>
    <s v="Medium Risk"/>
    <n v="2.9163443102694336E-2"/>
    <s v="Average"/>
    <s v="Medium"/>
    <s v="Moderately Consistent"/>
    <n v="2.4906600249066"/>
    <s v="Critical (&lt;80%)"/>
    <n v="139.05050000000003"/>
    <n v="843450.23702200013"/>
    <n v="97.82"/>
  </r>
  <r>
    <n v="248.69"/>
    <n v="9.44"/>
    <n v="26"/>
    <n v="0.76"/>
    <n v="7.0000000000000007E-2"/>
    <n v="0.03"/>
    <s v="Air"/>
    <n v="1.53"/>
    <n v="0.89"/>
    <n v="1.17"/>
    <n v="0.11"/>
    <n v="1"/>
    <n v="3207.78"/>
    <n v="15"/>
    <n v="8"/>
    <n v="1"/>
    <n v="3"/>
    <n v="126"/>
    <n v="616"/>
    <n v="1"/>
    <n v="0.93"/>
    <n v="1"/>
    <x v="0"/>
    <s v="DDP"/>
    <s v="Renewal/Reorder"/>
    <x v="2"/>
    <n v="0.70679999999999998"/>
    <n v="0.9020999999999999"/>
    <n v="0.21650399999999997"/>
    <n v="0.21000000000000002"/>
    <s v="Medium Risk"/>
    <n v="3.7958904660420602E-2"/>
    <s v="Average"/>
    <s v="Medium"/>
    <s v="Moderately Consistent"/>
    <n v="488.88888888888891"/>
    <s v="Over-Delivery (&gt;100%)"/>
    <n v="160.38900000000001"/>
    <n v="877685.08793400007"/>
    <n v="95.77"/>
  </r>
  <r>
    <n v="449.47"/>
    <n v="1.77"/>
    <n v="12"/>
    <n v="0.71"/>
    <n v="0.06"/>
    <n v="0"/>
    <s v="Sea"/>
    <n v="0.52"/>
    <n v="0.81"/>
    <n v="1.1499999999999999"/>
    <n v="0.94"/>
    <n v="49"/>
    <n v="6706.49"/>
    <n v="30"/>
    <n v="56"/>
    <n v="1"/>
    <n v="0"/>
    <n v="693"/>
    <n v="641"/>
    <n v="8"/>
    <n v="0.53"/>
    <n v="0"/>
    <x v="1"/>
    <s v="EXW"/>
    <s v="Renewal/Reorder"/>
    <x v="11"/>
    <n v="0.66739999999999988"/>
    <n v="0.94"/>
    <n v="0.27260000000000001"/>
    <n v="1"/>
    <s v="Extreme Risk"/>
    <n v="3.9379713885242616E-3"/>
    <s v="Poor"/>
    <s v="High"/>
    <s v="Very Consistent"/>
    <n v="92.496392496392502"/>
    <s v="Average (85–94.99%)"/>
    <n v="67.064899999999994"/>
    <n v="3195299.7633060003"/>
    <n v="73.680000000000007"/>
  </r>
  <r>
    <n v="207.91"/>
    <n v="4.47"/>
    <n v="28"/>
    <n v="0.76"/>
    <n v="0.08"/>
    <n v="0.02"/>
    <s v="Road"/>
    <n v="4.3899999999999997"/>
    <n v="0.89"/>
    <n v="0.81"/>
    <n v="0.67"/>
    <n v="42"/>
    <n v="1958.24"/>
    <n v="30"/>
    <n v="9"/>
    <n v="3"/>
    <n v="1"/>
    <n v="942"/>
    <n v="439"/>
    <n v="3"/>
    <n v="0.69"/>
    <n v="0"/>
    <x v="1"/>
    <s v="FOB"/>
    <s v="Extension"/>
    <x v="3"/>
    <n v="0.69920000000000004"/>
    <n v="0.90160000000000007"/>
    <n v="0.21638399999999999"/>
    <n v="0.77"/>
    <s v="Extreme Risk"/>
    <n v="2.1499687364725122E-2"/>
    <s v="Average"/>
    <s v="Medium"/>
    <s v="Highly Inconsistent"/>
    <n v="46.602972399150744"/>
    <s v="Critical (&lt;80%)"/>
    <n v="39.1648"/>
    <n v="447908.86553800001"/>
    <n v="80.81"/>
  </r>
  <r>
    <n v="102.68"/>
    <n v="1.64"/>
    <n v="12"/>
    <n v="0.75"/>
    <n v="0.03"/>
    <n v="0"/>
    <s v="Air"/>
    <n v="1.86"/>
    <n v="0.92"/>
    <n v="1.01"/>
    <n v="0.79"/>
    <n v="20"/>
    <n v="9522.67"/>
    <n v="15"/>
    <n v="48"/>
    <n v="2"/>
    <n v="1"/>
    <n v="855"/>
    <n v="310"/>
    <n v="1"/>
    <n v="0.47"/>
    <n v="0"/>
    <x v="1"/>
    <s v="FOB"/>
    <s v="Amendment"/>
    <x v="2"/>
    <n v="0.72750000000000004"/>
    <n v="0.97"/>
    <n v="0.24249999999999999"/>
    <n v="0.82000000000000006"/>
    <s v="Extreme Risk"/>
    <n v="1.5971951694585117E-2"/>
    <s v="Poor"/>
    <s v="Low"/>
    <s v="Moderately Consistent"/>
    <n v="36.257309941520468"/>
    <s v="Critical (&lt;80%)"/>
    <n v="476.13350000000003"/>
    <n v="1007601.3414639999"/>
    <n v="97.240000000000009"/>
  </r>
  <r>
    <n v="114.35"/>
    <n v="2.9"/>
    <n v="23"/>
    <n v="0.8"/>
    <n v="0.08"/>
    <n v="0.02"/>
    <s v="Sea"/>
    <n v="2.86"/>
    <n v="0.64"/>
    <n v="0.8"/>
    <n v="0.33"/>
    <n v="5"/>
    <n v="1969"/>
    <n v="60"/>
    <n v="18"/>
    <n v="0"/>
    <n v="0"/>
    <n v="247"/>
    <n v="255"/>
    <n v="9"/>
    <n v="0.24"/>
    <n v="0"/>
    <x v="1"/>
    <s v="EXW"/>
    <s v="New Procurement"/>
    <x v="0"/>
    <n v="0.7360000000000001"/>
    <n v="0.90160000000000007"/>
    <n v="0.18031999999999998"/>
    <n v="0.43000000000000005"/>
    <s v="High Risk"/>
    <n v="2.5360734586794928E-2"/>
    <s v="Average"/>
    <s v="Low"/>
    <s v="Inconsistent"/>
    <n v="103.23886639676114"/>
    <s v="Over-Delivery (&gt;100%)"/>
    <n v="19.690000000000001"/>
    <n v="247696.89582000001"/>
    <n v="70.340000000000018"/>
  </r>
  <r>
    <n v="392.68"/>
    <n v="3.06"/>
    <n v="17"/>
    <n v="0.83"/>
    <n v="7.0000000000000007E-2"/>
    <n v="0"/>
    <s v="Air"/>
    <n v="4.5"/>
    <n v="0.83"/>
    <n v="1.1200000000000001"/>
    <n v="0.46"/>
    <n v="40"/>
    <n v="7524.96"/>
    <n v="90"/>
    <n v="10"/>
    <n v="1"/>
    <n v="3"/>
    <n v="147"/>
    <n v="598"/>
    <n v="11"/>
    <n v="0.55000000000000004"/>
    <n v="0"/>
    <x v="1"/>
    <s v="DDP"/>
    <s v="Renewal/Reorder"/>
    <x v="1"/>
    <n v="0.77189999999999992"/>
    <n v="0.92999999999999994"/>
    <n v="0.15810000000000002"/>
    <n v="0.53"/>
    <s v="Extreme Risk"/>
    <n v="7.7926046653763875E-3"/>
    <s v="Poor"/>
    <s v="High"/>
    <s v="Highly Inconsistent"/>
    <n v="406.80272108843536"/>
    <s v="Over-Delivery (&gt;100%)"/>
    <n v="376.24800000000005"/>
    <n v="3162155.9724960001"/>
    <n v="93.4"/>
  </r>
  <r>
    <n v="328.2"/>
    <n v="5.22"/>
    <n v="15"/>
    <n v="0.85"/>
    <n v="0.03"/>
    <n v="0.04"/>
    <s v="Air"/>
    <n v="2.04"/>
    <n v="0.86"/>
    <n v="0.92"/>
    <n v="0.04"/>
    <n v="45"/>
    <n v="8045.73"/>
    <n v="90"/>
    <n v="58"/>
    <n v="2"/>
    <n v="0"/>
    <n v="739"/>
    <n v="103"/>
    <n v="6"/>
    <n v="0.84"/>
    <n v="1"/>
    <x v="0"/>
    <s v="EXW"/>
    <s v="Amendment"/>
    <x v="4"/>
    <n v="0.82450000000000001"/>
    <n v="0.93119999999999992"/>
    <n v="0.13968"/>
    <n v="0.11000000000000001"/>
    <s v="Low Risk"/>
    <n v="1.590493601462523E-2"/>
    <s v="Poor"/>
    <s v="High"/>
    <s v="Inconsistent"/>
    <n v="13.937753721244924"/>
    <s v="Critical (&lt;80%)"/>
    <n v="402.28649999999999"/>
    <n v="2825866.8640799997"/>
    <n v="96.26"/>
  </r>
  <r>
    <n v="95.51"/>
    <n v="3.42"/>
    <n v="9"/>
    <n v="0.84"/>
    <n v="0.05"/>
    <n v="0.01"/>
    <s v="Air"/>
    <n v="4.03"/>
    <n v="0.81"/>
    <n v="1.1100000000000001"/>
    <n v="0.89"/>
    <n v="21"/>
    <n v="3806.27"/>
    <n v="60"/>
    <n v="13"/>
    <n v="2"/>
    <n v="3"/>
    <n v="467"/>
    <n v="324"/>
    <n v="11"/>
    <n v="0.38"/>
    <n v="1"/>
    <x v="0"/>
    <s v="DDP"/>
    <s v="Amendment"/>
    <x v="1"/>
    <n v="0.79799999999999993"/>
    <n v="0.9405"/>
    <n v="0.15048000000000003"/>
    <n v="0.95000000000000007"/>
    <s v="Extreme Risk"/>
    <n v="3.5807768820018841E-2"/>
    <s v="Average"/>
    <s v="Low"/>
    <s v="Highly Inconsistent"/>
    <n v="69.379014989293367"/>
    <s v="Critical (&lt;80%)"/>
    <n v="190.3135"/>
    <n v="385547.07016800006"/>
    <n v="94.27"/>
  </r>
  <r>
    <n v="87.85"/>
    <n v="1.91"/>
    <n v="7"/>
    <n v="0.78"/>
    <n v="0.01"/>
    <n v="0.02"/>
    <s v="Road"/>
    <n v="2.15"/>
    <n v="0.67"/>
    <n v="1.18"/>
    <n v="0.85"/>
    <n v="5"/>
    <n v="1646.77"/>
    <n v="15"/>
    <n v="26"/>
    <n v="3"/>
    <n v="2"/>
    <n v="494"/>
    <n v="162"/>
    <n v="11"/>
    <n v="0.67"/>
    <n v="1"/>
    <x v="0"/>
    <s v="CIF"/>
    <s v="Extension"/>
    <x v="1"/>
    <n v="0.7722"/>
    <n v="0.97019999999999995"/>
    <n v="0.21344399999999997"/>
    <n v="0.88"/>
    <s v="Extreme Risk"/>
    <n v="2.1741605008537279E-2"/>
    <s v="Average"/>
    <s v="Low"/>
    <s v="Inconsistent"/>
    <n v="32.793522267206477"/>
    <s v="Critical (&lt;80%)"/>
    <n v="32.935400000000001"/>
    <n v="149045.51978499998"/>
    <n v="85.149999999999991"/>
  </r>
  <r>
    <n v="365.44"/>
    <n v="2.5099999999999998"/>
    <n v="10"/>
    <n v="0.71"/>
    <n v="0.05"/>
    <n v="0.04"/>
    <s v="Road"/>
    <n v="3.5"/>
    <n v="0.92"/>
    <n v="1.19"/>
    <n v="0.78"/>
    <n v="4"/>
    <n v="1742.44"/>
    <n v="30"/>
    <n v="25"/>
    <n v="3"/>
    <n v="3"/>
    <n v="91"/>
    <n v="249"/>
    <n v="8"/>
    <n v="0.04"/>
    <n v="1"/>
    <x v="0"/>
    <s v="DDP"/>
    <s v="Extension"/>
    <x v="11"/>
    <n v="0.67449999999999999"/>
    <n v="0.91199999999999992"/>
    <n v="0.26447999999999999"/>
    <n v="0.87"/>
    <s v="Extreme Risk"/>
    <n v="6.8684325744308222E-3"/>
    <s v="Poor"/>
    <s v="High"/>
    <s v="Highly Inconsistent"/>
    <n v="273.62637362637361"/>
    <s v="Over-Delivery (&gt;100%)"/>
    <n v="34.848800000000004"/>
    <n v="694125.85782400006"/>
    <n v="82.199999999999989"/>
  </r>
  <r>
    <n v="82.74"/>
    <n v="2.33"/>
    <n v="16"/>
    <n v="0.88"/>
    <n v="0.09"/>
    <n v="0.04"/>
    <s v="Road"/>
    <n v="2.16"/>
    <n v="1"/>
    <n v="1.1599999999999999"/>
    <n v="0.06"/>
    <n v="8"/>
    <n v="9855.9599999999991"/>
    <n v="45"/>
    <n v="14"/>
    <n v="3"/>
    <n v="3"/>
    <n v="740"/>
    <n v="149"/>
    <n v="11"/>
    <n v="0.94"/>
    <n v="1"/>
    <x v="0"/>
    <s v="DDP"/>
    <s v="Extension"/>
    <x v="1"/>
    <n v="0.80080000000000007"/>
    <n v="0.87360000000000004"/>
    <n v="0.10483199999999999"/>
    <n v="0.19"/>
    <s v="Medium Risk"/>
    <n v="2.8160502779792124E-2"/>
    <s v="Average"/>
    <s v="Low"/>
    <s v="Inconsistent"/>
    <n v="20.135135135135133"/>
    <s v="Critical (&lt;80%)"/>
    <n v="197.11919999999998"/>
    <n v="921695.5009199999"/>
    <n v="82.339999999999989"/>
  </r>
  <r>
    <n v="419.84"/>
    <n v="9.76"/>
    <n v="12"/>
    <n v="0.82"/>
    <n v="0.04"/>
    <n v="0.01"/>
    <s v="Air"/>
    <n v="1.96"/>
    <n v="0.99"/>
    <n v="0.88"/>
    <n v="0.17"/>
    <n v="25"/>
    <n v="7281.56"/>
    <n v="60"/>
    <n v="9"/>
    <n v="3"/>
    <n v="2"/>
    <n v="858"/>
    <n v="606"/>
    <n v="10"/>
    <n v="0.97"/>
    <n v="1"/>
    <x v="0"/>
    <s v="CIF"/>
    <s v="Extension"/>
    <x v="9"/>
    <n v="0.7871999999999999"/>
    <n v="0.95039999999999991"/>
    <n v="0.17107200000000003"/>
    <n v="0.22000000000000003"/>
    <s v="Medium Risk"/>
    <n v="2.3246951219512195E-2"/>
    <s v="Average"/>
    <s v="High"/>
    <s v="Moderately Consistent"/>
    <n v="70.629370629370626"/>
    <s v="Critical (&lt;80%)"/>
    <n v="364.07800000000003"/>
    <n v="3210325.1936480002"/>
    <n v="96.639999999999986"/>
  </r>
  <r>
    <n v="367.81"/>
    <n v="7.83"/>
    <n v="25"/>
    <n v="0.79"/>
    <n v="0.08"/>
    <n v="0"/>
    <s v="Sea"/>
    <n v="4.95"/>
    <n v="0.91"/>
    <n v="0.88"/>
    <n v="0.33"/>
    <n v="7"/>
    <n v="4555.47"/>
    <n v="90"/>
    <n v="33"/>
    <n v="2"/>
    <n v="1"/>
    <n v="723"/>
    <n v="225"/>
    <n v="12"/>
    <n v="0.39"/>
    <n v="1"/>
    <x v="0"/>
    <s v="FOB"/>
    <s v="Amendment"/>
    <x v="8"/>
    <n v="0.72680000000000011"/>
    <n v="0.92"/>
    <n v="0.19319999999999998"/>
    <n v="0.41000000000000003"/>
    <s v="High Risk"/>
    <n v="2.1288165085234224E-2"/>
    <s v="Average"/>
    <s v="High"/>
    <s v="Highly Inconsistent"/>
    <n v="31.120331950207468"/>
    <s v="Critical (&lt;80%)"/>
    <n v="45.554700000000004"/>
    <n v="1809673.182246"/>
    <n v="68.650000000000006"/>
  </r>
  <r>
    <n v="86.61"/>
    <n v="9.7100000000000009"/>
    <n v="7"/>
    <n v="0.96"/>
    <n v="0.06"/>
    <n v="0.04"/>
    <s v="Sea"/>
    <n v="3.06"/>
    <n v="0.77"/>
    <n v="1.05"/>
    <n v="0.26"/>
    <n v="37"/>
    <n v="2647.76"/>
    <n v="90"/>
    <n v="21"/>
    <n v="3"/>
    <n v="1"/>
    <n v="596"/>
    <n v="803"/>
    <n v="11"/>
    <n v="0.5"/>
    <n v="1"/>
    <x v="0"/>
    <s v="FOB"/>
    <s v="Extension"/>
    <x v="1"/>
    <n v="0.90239999999999987"/>
    <n v="0.90239999999999987"/>
    <n v="3.6096000000000024E-2"/>
    <n v="0.36"/>
    <s v="High Risk"/>
    <n v="0.11211176538505947"/>
    <s v="Excellent"/>
    <s v="Low"/>
    <s v="Highly Inconsistent"/>
    <n v="134.73154362416108"/>
    <s v="Over-Delivery (&gt;100%)"/>
    <n v="26.477600000000002"/>
    <n v="252286.52109200001"/>
    <n v="70.34"/>
  </r>
  <r>
    <n v="88.18"/>
    <n v="4.96"/>
    <n v="18"/>
    <n v="0.92"/>
    <n v="0.02"/>
    <n v="0.02"/>
    <s v="Sea"/>
    <n v="1.84"/>
    <n v="0.73"/>
    <n v="1.02"/>
    <n v="0.84"/>
    <n v="42"/>
    <n v="287.20999999999998"/>
    <n v="30"/>
    <n v="14"/>
    <n v="1"/>
    <n v="3"/>
    <n v="56"/>
    <n v="379"/>
    <n v="4"/>
    <n v="0.16"/>
    <n v="1"/>
    <x v="0"/>
    <s v="DDP"/>
    <s v="Renewal/Reorder"/>
    <x v="6"/>
    <n v="0.90160000000000007"/>
    <n v="0.96039999999999992"/>
    <n v="7.6831999999999956E-2"/>
    <n v="0.88"/>
    <s v="Extreme Risk"/>
    <n v="5.6248582444998863E-2"/>
    <s v="Good"/>
    <s v="Low"/>
    <s v="Moderately Consistent"/>
    <n v="676.78571428571433"/>
    <s v="Over-Delivery (&gt;100%)"/>
    <n v="2.8720999999999997"/>
    <n v="26345.342036000002"/>
    <n v="73.16"/>
  </r>
  <r>
    <n v="493.99"/>
    <n v="3.51"/>
    <n v="15"/>
    <n v="0.96"/>
    <n v="0.06"/>
    <n v="0.04"/>
    <s v="Air"/>
    <n v="1.29"/>
    <n v="0.63"/>
    <n v="0.8"/>
    <n v="0.19"/>
    <n v="32"/>
    <n v="6737.59"/>
    <n v="90"/>
    <n v="24"/>
    <n v="0"/>
    <n v="2"/>
    <n v="353"/>
    <n v="981"/>
    <n v="2"/>
    <n v="0.2"/>
    <n v="0"/>
    <x v="1"/>
    <s v="CIF"/>
    <s v="New Procurement"/>
    <x v="5"/>
    <n v="0.90239999999999987"/>
    <n v="0.90239999999999987"/>
    <n v="3.6096000000000024E-2"/>
    <n v="0.29000000000000004"/>
    <s v="Medium Risk"/>
    <n v="7.1054069920443727E-3"/>
    <s v="Poor"/>
    <s v="High"/>
    <s v="Moderately Consistent"/>
    <n v="277.90368271954674"/>
    <s v="Over-Delivery (&gt;100%)"/>
    <n v="336.87950000000001"/>
    <n v="3661481.916952"/>
    <n v="96.109999999999985"/>
  </r>
  <r>
    <n v="218.42"/>
    <n v="8.18"/>
    <n v="6"/>
    <n v="0.85"/>
    <n v="0.05"/>
    <n v="0.02"/>
    <s v="Road"/>
    <n v="0.2"/>
    <n v="0.77"/>
    <n v="0.96"/>
    <n v="0.53"/>
    <n v="17"/>
    <n v="9573.4699999999993"/>
    <n v="90"/>
    <n v="35"/>
    <n v="3"/>
    <n v="2"/>
    <n v="348"/>
    <n v="302"/>
    <n v="6"/>
    <n v="0.6"/>
    <n v="0"/>
    <x v="1"/>
    <s v="CIF"/>
    <s v="Extension"/>
    <x v="4"/>
    <n v="0.8075"/>
    <n v="0.93099999999999994"/>
    <n v="0.13965000000000002"/>
    <n v="0.60000000000000009"/>
    <s v="Extreme Risk"/>
    <n v="3.7450782895339256E-2"/>
    <s v="Average"/>
    <s v="Medium"/>
    <s v="Very Consistent"/>
    <n v="86.781609195402297"/>
    <s v="Average (85–94.99%)"/>
    <n v="191.46939999999998"/>
    <n v="2237602.2726980001"/>
    <n v="85.899999999999991"/>
  </r>
  <r>
    <n v="216.79"/>
    <n v="3.94"/>
    <n v="26"/>
    <n v="0.74"/>
    <n v="0.04"/>
    <n v="0.02"/>
    <s v="Sea"/>
    <n v="3.53"/>
    <n v="0.66"/>
    <n v="1.1599999999999999"/>
    <n v="0.56999999999999995"/>
    <n v="28"/>
    <n v="1157.75"/>
    <n v="30"/>
    <n v="52"/>
    <n v="1"/>
    <n v="0"/>
    <n v="245"/>
    <n v="250"/>
    <n v="2"/>
    <n v="0.63"/>
    <n v="0"/>
    <x v="1"/>
    <s v="EXW"/>
    <s v="Renewal/Reorder"/>
    <x v="5"/>
    <n v="0.71039999999999992"/>
    <n v="0.94079999999999997"/>
    <n v="0.24460799999999999"/>
    <n v="0.62999999999999989"/>
    <s v="Extreme Risk"/>
    <n v="1.8174270030905486E-2"/>
    <s v="Poor"/>
    <s v="Medium"/>
    <s v="Highly Inconsistent"/>
    <n v="102.04081632653062"/>
    <s v="Over-Delivery (&gt;100%)"/>
    <n v="11.577500000000001"/>
    <n v="266074.82272400003"/>
    <n v="70.87"/>
  </r>
  <r>
    <n v="415.76"/>
    <n v="3.69"/>
    <n v="12"/>
    <n v="0.91"/>
    <n v="0.01"/>
    <n v="0.02"/>
    <s v="Air"/>
    <n v="1.86"/>
    <n v="0.7"/>
    <n v="1.1599999999999999"/>
    <n v="0.43"/>
    <n v="6"/>
    <n v="7569.46"/>
    <n v="15"/>
    <n v="57"/>
    <n v="0"/>
    <n v="3"/>
    <n v="473"/>
    <n v="990"/>
    <n v="1"/>
    <n v="0.34"/>
    <n v="1"/>
    <x v="0"/>
    <s v="DDP"/>
    <s v="New Procurement"/>
    <x v="2"/>
    <n v="0.90090000000000003"/>
    <n v="0.97019999999999995"/>
    <n v="8.7317999999999965E-2"/>
    <n v="0.45999999999999996"/>
    <s v="High Risk"/>
    <n v="8.8753126803925338E-3"/>
    <s v="Poor"/>
    <s v="High"/>
    <s v="Moderately Consistent"/>
    <n v="209.30232558139537"/>
    <s v="Over-Delivery (&gt;100%)"/>
    <n v="378.47300000000001"/>
    <n v="3241884.9895600006"/>
    <n v="97.44"/>
  </r>
  <r>
    <n v="476.26"/>
    <n v="3.09"/>
    <n v="11"/>
    <n v="0.76"/>
    <n v="0.04"/>
    <n v="0.04"/>
    <s v="Air"/>
    <n v="4.1100000000000003"/>
    <n v="0.96"/>
    <n v="0.88"/>
    <n v="0.24"/>
    <n v="42"/>
    <n v="1617.05"/>
    <n v="90"/>
    <n v="42"/>
    <n v="3"/>
    <n v="2"/>
    <n v="672"/>
    <n v="544"/>
    <n v="7"/>
    <n v="0.37"/>
    <n v="1"/>
    <x v="0"/>
    <s v="CIF"/>
    <s v="Extension"/>
    <x v="7"/>
    <n v="0.72960000000000003"/>
    <n v="0.92159999999999997"/>
    <n v="0.22118399999999999"/>
    <n v="0.32"/>
    <s v="High Risk"/>
    <n v="6.4880527442993325E-3"/>
    <s v="Poor"/>
    <s v="High"/>
    <s v="Highly Inconsistent"/>
    <n v="80.952380952380949"/>
    <s v="Needs Improvement (80–84.99%)"/>
    <n v="80.852500000000006"/>
    <n v="831867.13271200005"/>
    <n v="93.889999999999986"/>
  </r>
  <r>
    <n v="493.7"/>
    <n v="2.17"/>
    <n v="20"/>
    <n v="0.83"/>
    <n v="0.01"/>
    <n v="0.05"/>
    <s v="Sea"/>
    <n v="1.82"/>
    <n v="0.99"/>
    <n v="0.95"/>
    <n v="0.96"/>
    <n v="48"/>
    <n v="7941.84"/>
    <n v="15"/>
    <n v="9"/>
    <n v="3"/>
    <n v="1"/>
    <n v="385"/>
    <n v="330"/>
    <n v="7"/>
    <n v="0.51"/>
    <n v="1"/>
    <x v="0"/>
    <s v="FOB"/>
    <s v="Extension"/>
    <x v="7"/>
    <n v="0.82169999999999999"/>
    <n v="0.9405"/>
    <n v="0.15988500000000003"/>
    <n v="1.02"/>
    <s v="Extreme Risk"/>
    <n v="4.3953818108162851E-3"/>
    <s v="Poor"/>
    <s v="High"/>
    <s v="Moderately Consistent"/>
    <n v="85.714285714285708"/>
    <s v="Average (85–94.99%)"/>
    <n v="79.418400000000005"/>
    <n v="4156236.9815599998"/>
    <n v="72.88"/>
  </r>
  <r>
    <n v="389.02"/>
    <n v="3.31"/>
    <n v="3"/>
    <n v="0.72"/>
    <n v="0.01"/>
    <n v="0"/>
    <s v="Sea"/>
    <n v="1.87"/>
    <n v="0.98"/>
    <n v="1.02"/>
    <n v="0.41"/>
    <n v="42"/>
    <n v="3768.67"/>
    <n v="45"/>
    <n v="15"/>
    <n v="0"/>
    <n v="2"/>
    <n v="132"/>
    <n v="54"/>
    <n v="6"/>
    <n v="0.94"/>
    <n v="1"/>
    <x v="0"/>
    <s v="CIF"/>
    <s v="New Procurement"/>
    <x v="4"/>
    <n v="0.71279999999999999"/>
    <n v="0.99"/>
    <n v="0.2772"/>
    <n v="0.42"/>
    <s v="High Risk"/>
    <n v="8.508559971209707E-3"/>
    <s v="Poor"/>
    <s v="High"/>
    <s v="Moderately Consistent"/>
    <n v="40.909090909090914"/>
    <s v="Critical (&lt;80%)"/>
    <n v="37.686700000000002"/>
    <n v="1480801.1194819999"/>
    <n v="73.830000000000013"/>
  </r>
  <r>
    <n v="219.32"/>
    <n v="4.2"/>
    <n v="2"/>
    <n v="0.95"/>
    <n v="0.04"/>
    <n v="0.03"/>
    <s v="Air"/>
    <n v="3.9"/>
    <n v="0.68"/>
    <n v="1.1399999999999999"/>
    <n v="0.73"/>
    <n v="36"/>
    <n v="7149.41"/>
    <n v="15"/>
    <n v="16"/>
    <n v="1"/>
    <n v="2"/>
    <n v="981"/>
    <n v="595"/>
    <n v="12"/>
    <n v="0.15"/>
    <n v="1"/>
    <x v="0"/>
    <s v="CIF"/>
    <s v="Renewal/Reorder"/>
    <x v="8"/>
    <n v="0.91199999999999992"/>
    <n v="0.93119999999999992"/>
    <n v="4.6560000000000039E-2"/>
    <n v="0.8"/>
    <s v="Extreme Risk"/>
    <n v="1.9150100310049243E-2"/>
    <s v="Poor"/>
    <s v="Medium"/>
    <s v="Highly Inconsistent"/>
    <n v="60.652395514780835"/>
    <s v="Critical (&lt;80%)"/>
    <n v="357.47050000000002"/>
    <n v="1678143.7807439999"/>
    <n v="94.299999999999983"/>
  </r>
  <r>
    <n v="87.58"/>
    <n v="7.07"/>
    <n v="6"/>
    <n v="0.74"/>
    <n v="0.03"/>
    <n v="0"/>
    <s v="Sea"/>
    <n v="2.4500000000000002"/>
    <n v="0.96"/>
    <n v="1.01"/>
    <n v="0.18"/>
    <n v="2"/>
    <n v="9270.2000000000007"/>
    <n v="30"/>
    <n v="46"/>
    <n v="1"/>
    <n v="2"/>
    <n v="255"/>
    <n v="940"/>
    <n v="2"/>
    <n v="0.55000000000000004"/>
    <n v="1"/>
    <x v="0"/>
    <s v="CIF"/>
    <s v="Renewal/Reorder"/>
    <x v="5"/>
    <n v="0.71779999999999999"/>
    <n v="0.97"/>
    <n v="0.25219999999999998"/>
    <n v="0.21"/>
    <s v="Medium Risk"/>
    <n v="8.0726193194793336E-2"/>
    <s v="Good"/>
    <s v="Low"/>
    <s v="Inconsistent"/>
    <n v="368.62745098039215"/>
    <s v="Over-Delivery (&gt;100%)"/>
    <n v="92.702000000000012"/>
    <n v="836337.63290000008"/>
    <n v="72.650000000000006"/>
  </r>
  <r>
    <n v="399.72"/>
    <n v="1.56"/>
    <n v="24"/>
    <n v="0.97"/>
    <n v="0.09"/>
    <n v="0.02"/>
    <s v="Air"/>
    <n v="4.42"/>
    <n v="0.66"/>
    <n v="1.19"/>
    <n v="0.82"/>
    <n v="31"/>
    <n v="6239.38"/>
    <n v="30"/>
    <n v="26"/>
    <n v="2"/>
    <n v="2"/>
    <n v="263"/>
    <n v="623"/>
    <n v="5"/>
    <n v="0.06"/>
    <n v="1"/>
    <x v="0"/>
    <s v="CIF"/>
    <s v="Amendment"/>
    <x v="10"/>
    <n v="0.88270000000000004"/>
    <n v="0.89180000000000004"/>
    <n v="2.6754000000000024E-2"/>
    <n v="0.92999999999999994"/>
    <s v="Extreme Risk"/>
    <n v="3.9027319123386369E-3"/>
    <s v="Poor"/>
    <s v="High"/>
    <s v="Highly Inconsistent"/>
    <n v="236.88212927756655"/>
    <s v="Over-Delivery (&gt;100%)"/>
    <n v="311.96900000000005"/>
    <n v="2768692.8249439998"/>
    <n v="92.47999999999999"/>
  </r>
  <r>
    <n v="301.27999999999997"/>
    <n v="2.89"/>
    <n v="22"/>
    <n v="0.96"/>
    <n v="0.04"/>
    <n v="0.04"/>
    <s v="Sea"/>
    <n v="2.95"/>
    <n v="0.8"/>
    <n v="1.1200000000000001"/>
    <n v="0.22"/>
    <n v="1"/>
    <n v="9214.92"/>
    <n v="30"/>
    <n v="8"/>
    <n v="2"/>
    <n v="1"/>
    <n v="575"/>
    <n v="953"/>
    <n v="1"/>
    <n v="0.46"/>
    <n v="0"/>
    <x v="1"/>
    <s v="FOB"/>
    <s v="Amendment"/>
    <x v="2"/>
    <n v="0.92159999999999997"/>
    <n v="0.92159999999999997"/>
    <n v="3.6864000000000029E-2"/>
    <n v="0.3"/>
    <s v="Medium Risk"/>
    <n v="9.5924057355284142E-3"/>
    <s v="Poor"/>
    <s v="High"/>
    <s v="Inconsistent"/>
    <n v="165.73913043478262"/>
    <s v="Over-Delivery (&gt;100%)"/>
    <n v="92.149200000000008"/>
    <n v="2998482.7101279995"/>
    <n v="71.05"/>
  </r>
  <r>
    <n v="240.9"/>
    <n v="8.2799999999999994"/>
    <n v="25"/>
    <n v="0.84"/>
    <n v="0.08"/>
    <n v="0.02"/>
    <s v="Road"/>
    <n v="1.2"/>
    <n v="0.86"/>
    <n v="1.18"/>
    <n v="0.68"/>
    <n v="3"/>
    <n v="2426.7399999999998"/>
    <n v="90"/>
    <n v="7"/>
    <n v="3"/>
    <n v="2"/>
    <n v="708"/>
    <n v="293"/>
    <n v="2"/>
    <n v="0.4"/>
    <n v="0"/>
    <x v="1"/>
    <s v="CIF"/>
    <s v="Extension"/>
    <x v="5"/>
    <n v="0.77280000000000004"/>
    <n v="0.90160000000000007"/>
    <n v="0.14425600000000002"/>
    <n v="0.78"/>
    <s v="Extreme Risk"/>
    <n v="3.4371108343711078E-2"/>
    <s v="Average"/>
    <s v="Medium"/>
    <s v="Moderately Consistent"/>
    <n v="41.38418079096045"/>
    <s v="Critical (&lt;80%)"/>
    <n v="48.534799999999997"/>
    <n v="643116.14899999998"/>
    <n v="84"/>
  </r>
  <r>
    <n v="457.86"/>
    <n v="2.3199999999999998"/>
    <n v="5"/>
    <n v="0.92"/>
    <n v="0.05"/>
    <n v="0.05"/>
    <s v="Air"/>
    <n v="2.84"/>
    <n v="0.78"/>
    <n v="1.0900000000000001"/>
    <n v="0.51"/>
    <n v="13"/>
    <n v="9783.52"/>
    <n v="60"/>
    <n v="33"/>
    <n v="1"/>
    <n v="3"/>
    <n v="924"/>
    <n v="906"/>
    <n v="12"/>
    <n v="0.16"/>
    <n v="1"/>
    <x v="0"/>
    <s v="DDP"/>
    <s v="Renewal/Reorder"/>
    <x v="8"/>
    <n v="0.874"/>
    <n v="0.90249999999999997"/>
    <n v="7.2199999999999959E-2"/>
    <n v="0.61"/>
    <s v="Extreme Risk"/>
    <n v="5.0670510636439082E-3"/>
    <s v="Poor"/>
    <s v="High"/>
    <s v="Inconsistent"/>
    <n v="98.05194805194806"/>
    <s v="World-Class (97%–100%)"/>
    <n v="489.17600000000004"/>
    <n v="4927945.8963679997"/>
    <n v="94.66"/>
  </r>
  <r>
    <n v="100.04"/>
    <n v="4.08"/>
    <n v="18"/>
    <n v="0.89"/>
    <n v="7.0000000000000007E-2"/>
    <n v="0.03"/>
    <s v="Road"/>
    <n v="0.02"/>
    <n v="0.98"/>
    <n v="1.1499999999999999"/>
    <n v="0.15"/>
    <n v="31"/>
    <n v="8741.2000000000007"/>
    <n v="90"/>
    <n v="10"/>
    <n v="1"/>
    <n v="2"/>
    <n v="290"/>
    <n v="593"/>
    <n v="5"/>
    <n v="0.16"/>
    <n v="1"/>
    <x v="0"/>
    <s v="CIF"/>
    <s v="Renewal/Reorder"/>
    <x v="10"/>
    <n v="0.82769999999999999"/>
    <n v="0.9020999999999999"/>
    <n v="9.9230999999999972E-2"/>
    <n v="0.25"/>
    <s v="Medium Risk"/>
    <n v="4.0783686525389842E-2"/>
    <s v="Average"/>
    <s v="Low"/>
    <s v="Very Consistent"/>
    <n v="204.48275862068965"/>
    <s v="Over-Delivery (&gt;100%)"/>
    <n v="174.82400000000001"/>
    <n v="962091.4768160003"/>
    <n v="85.279999999999987"/>
  </r>
  <r>
    <n v="271.68"/>
    <n v="8.7799999999999994"/>
    <n v="16"/>
    <n v="0.94"/>
    <n v="0.03"/>
    <n v="0.05"/>
    <s v="Sea"/>
    <n v="1.56"/>
    <n v="0.73"/>
    <n v="1.1299999999999999"/>
    <n v="0.02"/>
    <n v="29"/>
    <n v="1164.98"/>
    <n v="15"/>
    <n v="54"/>
    <n v="3"/>
    <n v="1"/>
    <n v="76"/>
    <n v="562"/>
    <n v="5"/>
    <n v="0.45"/>
    <n v="0"/>
    <x v="1"/>
    <s v="FOB"/>
    <s v="Extension"/>
    <x v="10"/>
    <n v="0.91179999999999994"/>
    <n v="0.92149999999999999"/>
    <n v="5.5290000000000047E-2"/>
    <n v="0.1"/>
    <s v="Low Risk"/>
    <n v="3.2317432273262656E-2"/>
    <s v="Average"/>
    <s v="Medium"/>
    <s v="Moderately Consistent"/>
    <n v="739.47368421052624"/>
    <s v="Over-Delivery (&gt;100%)"/>
    <n v="11.649800000000001"/>
    <n v="341842.03392800002"/>
    <n v="72.540000000000006"/>
  </r>
  <r>
    <n v="55.11"/>
    <n v="2.39"/>
    <n v="8"/>
    <n v="0.83"/>
    <n v="0.09"/>
    <n v="0.04"/>
    <s v="Air"/>
    <n v="1.04"/>
    <n v="0.81"/>
    <n v="0.9"/>
    <n v="0.93"/>
    <n v="44"/>
    <n v="4194.04"/>
    <n v="45"/>
    <n v="43"/>
    <n v="0"/>
    <n v="3"/>
    <n v="662"/>
    <n v="800"/>
    <n v="7"/>
    <n v="0.13"/>
    <n v="1"/>
    <x v="0"/>
    <s v="DDP"/>
    <s v="New Procurement"/>
    <x v="7"/>
    <n v="0.75529999999999997"/>
    <n v="0.87360000000000004"/>
    <n v="0.14851200000000003"/>
    <n v="1.06"/>
    <s v="Extreme Risk"/>
    <n v="4.3367809834875704E-2"/>
    <s v="Average"/>
    <s v="Low"/>
    <s v="Moderately Consistent"/>
    <n v="120.84592145015105"/>
    <s v="Over-Delivery (&gt;100%)"/>
    <n v="209.702"/>
    <n v="261391.75345999995"/>
    <n v="95.46"/>
  </r>
  <r>
    <n v="260.89999999999998"/>
    <n v="1.74"/>
    <n v="25"/>
    <n v="0.94"/>
    <n v="0.05"/>
    <n v="0.01"/>
    <s v="Sea"/>
    <n v="3.27"/>
    <n v="0.63"/>
    <n v="0.89"/>
    <n v="0.13"/>
    <n v="33"/>
    <n v="9277.59"/>
    <n v="45"/>
    <n v="38"/>
    <n v="0"/>
    <n v="2"/>
    <n v="542"/>
    <n v="221"/>
    <n v="5"/>
    <n v="0.28999999999999998"/>
    <n v="0"/>
    <x v="1"/>
    <s v="CIF"/>
    <s v="New Procurement"/>
    <x v="10"/>
    <n v="0.8929999999999999"/>
    <n v="0.9405"/>
    <n v="5.643000000000005E-2"/>
    <n v="0.19"/>
    <s v="Medium Risk"/>
    <n v="6.6692219241088549E-3"/>
    <s v="Poor"/>
    <s v="Medium"/>
    <s v="Highly Inconsistent"/>
    <n v="40.774907749077485"/>
    <s v="Critical (&lt;80%)"/>
    <n v="92.775900000000007"/>
    <n v="2565864.4636199991"/>
    <n v="71.03"/>
  </r>
  <r>
    <n v="75.34"/>
    <n v="5.36"/>
    <n v="26"/>
    <n v="0.84"/>
    <n v="0.08"/>
    <n v="0.01"/>
    <s v="Air"/>
    <n v="0.68"/>
    <n v="0.94"/>
    <n v="1.1499999999999999"/>
    <n v="0.7"/>
    <n v="10"/>
    <n v="873.34"/>
    <n v="45"/>
    <n v="24"/>
    <n v="2"/>
    <n v="1"/>
    <n v="543"/>
    <n v="681"/>
    <n v="11"/>
    <n v="7.0000000000000007E-2"/>
    <n v="1"/>
    <x v="0"/>
    <s v="FOB"/>
    <s v="Amendment"/>
    <x v="1"/>
    <n v="0.77280000000000004"/>
    <n v="0.91080000000000005"/>
    <n v="0.14572800000000002"/>
    <n v="0.78999999999999992"/>
    <s v="Extreme Risk"/>
    <n v="7.1144146535704805E-2"/>
    <s v="Good"/>
    <s v="Low"/>
    <s v="Very Consistent"/>
    <n v="125.41436464088397"/>
    <s v="Over-Delivery (&gt;100%)"/>
    <n v="43.667000000000002"/>
    <n v="71763.896428000022"/>
    <n v="96.72"/>
  </r>
  <r>
    <n v="103.47"/>
    <n v="3.72"/>
    <n v="20"/>
    <n v="0.98"/>
    <n v="0.04"/>
    <n v="0.02"/>
    <s v="Sea"/>
    <n v="1.45"/>
    <n v="0.77"/>
    <n v="0.83"/>
    <n v="0.65"/>
    <n v="38"/>
    <n v="4592.25"/>
    <n v="45"/>
    <n v="20"/>
    <n v="3"/>
    <n v="3"/>
    <n v="184"/>
    <n v="96"/>
    <n v="6"/>
    <n v="0.3"/>
    <n v="0"/>
    <x v="1"/>
    <s v="DDP"/>
    <s v="Extension"/>
    <x v="4"/>
    <n v="0.94079999999999997"/>
    <n v="0.94079999999999997"/>
    <n v="1.8816000000000017E-2"/>
    <n v="0.71"/>
    <s v="Extreme Risk"/>
    <n v="3.5952449985503045E-2"/>
    <s v="Average"/>
    <s v="Low"/>
    <s v="Moderately Consistent"/>
    <n v="52.173913043478258"/>
    <s v="Critical (&lt;80%)"/>
    <n v="45.922499999999999"/>
    <n v="503718.63708000001"/>
    <n v="72.95"/>
  </r>
  <r>
    <n v="102.89"/>
    <n v="6.07"/>
    <n v="22"/>
    <n v="0.85"/>
    <n v="0.01"/>
    <n v="0.01"/>
    <s v="Road"/>
    <n v="1.66"/>
    <n v="0.88"/>
    <n v="0.96"/>
    <n v="0.34"/>
    <n v="9"/>
    <n v="7263.58"/>
    <n v="60"/>
    <n v="51"/>
    <n v="0"/>
    <n v="2"/>
    <n v="200"/>
    <n v="16"/>
    <n v="2"/>
    <n v="0.53"/>
    <n v="0"/>
    <x v="1"/>
    <s v="CIF"/>
    <s v="New Procurement"/>
    <x v="5"/>
    <n v="0.84150000000000003"/>
    <n v="0.98009999999999997"/>
    <n v="0.14701500000000001"/>
    <n v="0.36000000000000004"/>
    <s v="High Risk"/>
    <n v="5.8995043250072897E-2"/>
    <s v="Good"/>
    <s v="Low"/>
    <s v="Moderately Consistent"/>
    <n v="8"/>
    <s v="Critical (&lt;80%)"/>
    <n v="145.27160000000001"/>
    <n v="762445.42867200007"/>
    <n v="85.839999999999989"/>
  </r>
  <r>
    <n v="342.14"/>
    <n v="8.23"/>
    <n v="11"/>
    <n v="0.84"/>
    <n v="7.0000000000000007E-2"/>
    <n v="0.02"/>
    <s v="Road"/>
    <n v="0.02"/>
    <n v="0.87"/>
    <n v="1.1299999999999999"/>
    <n v="0.19"/>
    <n v="1"/>
    <n v="431.13"/>
    <n v="45"/>
    <n v="54"/>
    <n v="3"/>
    <n v="2"/>
    <n v="294"/>
    <n v="468"/>
    <n v="5"/>
    <n v="0.74"/>
    <n v="1"/>
    <x v="0"/>
    <s v="CIF"/>
    <s v="Extension"/>
    <x v="10"/>
    <n v="0.78119999999999989"/>
    <n v="0.91139999999999988"/>
    <n v="0.14582400000000001"/>
    <n v="0.28000000000000003"/>
    <s v="Medium Risk"/>
    <n v="2.4054480621967619E-2"/>
    <s v="Average"/>
    <s v="High"/>
    <s v="Very Consistent"/>
    <n v="159.18367346938774"/>
    <s v="Over-Delivery (&gt;100%)"/>
    <n v="8.6226000000000003"/>
    <n v="160791.19129399999"/>
    <n v="85.47999999999999"/>
  </r>
  <r>
    <n v="385.72"/>
    <n v="2.23"/>
    <n v="10"/>
    <n v="0.94"/>
    <n v="0"/>
    <n v="0.02"/>
    <s v="Sea"/>
    <n v="0.23"/>
    <n v="0.87"/>
    <n v="1.1299999999999999"/>
    <n v="0.18"/>
    <n v="44"/>
    <n v="7553.03"/>
    <n v="90"/>
    <n v="21"/>
    <n v="1"/>
    <n v="2"/>
    <n v="314"/>
    <n v="192"/>
    <n v="8"/>
    <n v="0.83"/>
    <n v="1"/>
    <x v="0"/>
    <s v="CIF"/>
    <s v="Renewal/Reorder"/>
    <x v="11"/>
    <n v="0.94"/>
    <n v="0.98"/>
    <n v="5.8800000000000054E-2"/>
    <n v="0.19999999999999998"/>
    <s v="Medium Risk"/>
    <n v="5.7813958311728709E-3"/>
    <s v="Poor"/>
    <s v="High"/>
    <s v="Very Consistent"/>
    <n v="61.146496815286625"/>
    <s v="Critical (&lt;80%)"/>
    <n v="75.530299999999997"/>
    <n v="2971699.1308440003"/>
    <n v="75.37"/>
  </r>
  <r>
    <n v="312.52"/>
    <n v="6.23"/>
    <n v="24"/>
    <n v="0.95"/>
    <n v="0.05"/>
    <n v="0.05"/>
    <s v="Road"/>
    <n v="1.56"/>
    <n v="0.8"/>
    <n v="0.86"/>
    <n v="0.59"/>
    <n v="37"/>
    <n v="3675.91"/>
    <n v="45"/>
    <n v="57"/>
    <n v="0"/>
    <n v="3"/>
    <n v="884"/>
    <n v="337"/>
    <n v="1"/>
    <n v="0.34"/>
    <n v="1"/>
    <x v="0"/>
    <s v="DDP"/>
    <s v="New Procurement"/>
    <x v="2"/>
    <n v="0.90249999999999997"/>
    <n v="0.90249999999999997"/>
    <n v="4.512500000000004E-2"/>
    <n v="0.69"/>
    <s v="Extreme Risk"/>
    <n v="1.9934724177652633E-2"/>
    <s v="Poor"/>
    <s v="High"/>
    <s v="Moderately Consistent"/>
    <n v="38.122171945701353"/>
    <s v="Critical (&lt;80%)"/>
    <n v="73.518199999999993"/>
    <n v="1263758.2013439999"/>
    <n v="83.94"/>
  </r>
  <r>
    <n v="482.98"/>
    <n v="5.55"/>
    <n v="25"/>
    <n v="0.87"/>
    <n v="0.02"/>
    <n v="0.02"/>
    <s v="Road"/>
    <n v="1.1100000000000001"/>
    <n v="0.71"/>
    <n v="1"/>
    <n v="0.55000000000000004"/>
    <n v="32"/>
    <n v="2568.7800000000002"/>
    <n v="30"/>
    <n v="10"/>
    <n v="0"/>
    <n v="0"/>
    <n v="802"/>
    <n v="308"/>
    <n v="11"/>
    <n v="0.94"/>
    <n v="1"/>
    <x v="0"/>
    <s v="EXW"/>
    <s v="New Procurement"/>
    <x v="1"/>
    <n v="0.85260000000000002"/>
    <n v="0.96039999999999992"/>
    <n v="0.124852"/>
    <n v="0.59000000000000008"/>
    <s v="Extreme Risk"/>
    <n v="1.1491159054205143E-2"/>
    <s v="Poor"/>
    <s v="High"/>
    <s v="Moderately Consistent"/>
    <n v="38.403990024937656"/>
    <s v="Critical (&lt;80%)"/>
    <n v="51.375600000000006"/>
    <n v="1290358.236732"/>
    <n v="85.89"/>
  </r>
  <r>
    <n v="218.69"/>
    <n v="2.2999999999999998"/>
    <n v="12"/>
    <n v="0.75"/>
    <n v="0.06"/>
    <n v="0.04"/>
    <s v="Sea"/>
    <n v="0.57999999999999996"/>
    <n v="0.85"/>
    <n v="0.99"/>
    <n v="0.88"/>
    <n v="33"/>
    <n v="5802.13"/>
    <n v="15"/>
    <n v="25"/>
    <n v="0"/>
    <n v="2"/>
    <n v="416"/>
    <n v="407"/>
    <n v="10"/>
    <n v="0.24"/>
    <n v="0"/>
    <x v="1"/>
    <s v="CIF"/>
    <s v="New Procurement"/>
    <x v="9"/>
    <n v="0.70499999999999996"/>
    <n v="0.90239999999999987"/>
    <n v="0.22559999999999997"/>
    <n v="0.98"/>
    <s v="Extreme Risk"/>
    <n v="1.0517170423887695E-2"/>
    <s v="Poor"/>
    <s v="Medium"/>
    <s v="Very Consistent"/>
    <n v="97.836538461538453"/>
    <s v="World-Class (97%–100%)"/>
    <n v="58.021300000000004"/>
    <n v="1395815.1487739999"/>
    <n v="72.819999999999993"/>
  </r>
  <r>
    <n v="178.57"/>
    <n v="6.62"/>
    <n v="21"/>
    <n v="0.84"/>
    <n v="0.1"/>
    <n v="0.05"/>
    <s v="Air"/>
    <n v="0.77"/>
    <n v="0.98"/>
    <n v="0.93"/>
    <n v="0.64"/>
    <n v="2"/>
    <n v="5488.88"/>
    <n v="90"/>
    <n v="30"/>
    <n v="1"/>
    <n v="1"/>
    <n v="341"/>
    <n v="23"/>
    <n v="7"/>
    <n v="0.08"/>
    <n v="0"/>
    <x v="1"/>
    <s v="FOB"/>
    <s v="Renewal/Reorder"/>
    <x v="7"/>
    <n v="0.75600000000000001"/>
    <n v="0.85499999999999998"/>
    <n v="0.13680000000000003"/>
    <n v="0.79"/>
    <s v="Extreme Risk"/>
    <n v="3.7072296578372632E-2"/>
    <s v="Average"/>
    <s v="Medium"/>
    <s v="Very Consistent"/>
    <n v="6.7448680351906152"/>
    <s v="Critical (&lt;80%)"/>
    <n v="274.44400000000002"/>
    <n v="1127448.8908180001"/>
    <n v="95.230000000000018"/>
  </r>
  <r>
    <n v="440.87"/>
    <n v="3.46"/>
    <n v="28"/>
    <n v="0.99"/>
    <n v="0.05"/>
    <n v="0.04"/>
    <s v="Sea"/>
    <n v="4.18"/>
    <n v="0.93"/>
    <n v="1.17"/>
    <n v="0.82"/>
    <n v="46"/>
    <n v="8752"/>
    <n v="60"/>
    <n v="36"/>
    <n v="2"/>
    <n v="0"/>
    <n v="314"/>
    <n v="109"/>
    <n v="8"/>
    <n v="0.93"/>
    <n v="0"/>
    <x v="1"/>
    <s v="EXW"/>
    <s v="Amendment"/>
    <x v="11"/>
    <n v="0.9405"/>
    <n v="0.91199999999999992"/>
    <n v="9.1200000000000083E-3"/>
    <n v="0.90999999999999992"/>
    <s v="Extreme Risk"/>
    <n v="7.8481184929797901E-3"/>
    <s v="Poor"/>
    <s v="High"/>
    <s v="Highly Inconsistent"/>
    <n v="34.71337579617834"/>
    <s v="Critical (&lt;80%)"/>
    <n v="87.52"/>
    <n v="4205883.098332"/>
    <n v="69.52000000000001"/>
  </r>
  <r>
    <n v="150.62"/>
    <n v="5.39"/>
    <n v="6"/>
    <n v="0.93"/>
    <n v="0.08"/>
    <n v="0.01"/>
    <s v="Air"/>
    <n v="3.42"/>
    <n v="0.64"/>
    <n v="1.06"/>
    <n v="0.03"/>
    <n v="2"/>
    <n v="6792.43"/>
    <n v="90"/>
    <n v="19"/>
    <n v="3"/>
    <n v="2"/>
    <n v="928"/>
    <n v="765"/>
    <n v="11"/>
    <n v="0.54"/>
    <n v="1"/>
    <x v="0"/>
    <s v="CIF"/>
    <s v="Extension"/>
    <x v="1"/>
    <n v="0.85560000000000003"/>
    <n v="0.91080000000000005"/>
    <n v="6.3755999999999952E-2"/>
    <n v="0.12"/>
    <s v="Low Risk"/>
    <n v="3.5785420262913287E-2"/>
    <s v="Average"/>
    <s v="Medium"/>
    <s v="Highly Inconsistent"/>
    <n v="82.435344827586206"/>
    <s v="Needs Improvement (80–84.99%)"/>
    <n v="339.62150000000003"/>
    <n v="1115502.5531020002"/>
    <n v="93.98"/>
  </r>
  <r>
    <n v="483.45"/>
    <n v="1.74"/>
    <n v="27"/>
    <n v="0.94"/>
    <n v="0.05"/>
    <n v="0.02"/>
    <s v="Road"/>
    <n v="2.42"/>
    <n v="0.61"/>
    <n v="1.19"/>
    <n v="0.67"/>
    <n v="5"/>
    <n v="4276.46"/>
    <n v="30"/>
    <n v="17"/>
    <n v="0"/>
    <n v="1"/>
    <n v="782"/>
    <n v="178"/>
    <n v="5"/>
    <n v="0.35"/>
    <n v="0"/>
    <x v="1"/>
    <s v="FOB"/>
    <s v="New Procurement"/>
    <x v="10"/>
    <n v="0.8929999999999999"/>
    <n v="0.93099999999999994"/>
    <n v="5.5860000000000049E-2"/>
    <n v="0.74"/>
    <s v="Extreme Risk"/>
    <n v="3.5991312441824388E-3"/>
    <s v="Poor"/>
    <s v="High"/>
    <s v="Inconsistent"/>
    <n v="22.762148337595907"/>
    <s v="Critical (&lt;80%)"/>
    <n v="85.529200000000003"/>
    <n v="2212285.3362700003"/>
    <n v="83.679999999999993"/>
  </r>
  <r>
    <n v="55.47"/>
    <n v="5.14"/>
    <n v="20"/>
    <n v="0.71"/>
    <n v="0.05"/>
    <n v="0.02"/>
    <s v="Road"/>
    <n v="4.54"/>
    <n v="0.8"/>
    <n v="0.83"/>
    <n v="0.23"/>
    <n v="10"/>
    <n v="6536.37"/>
    <n v="45"/>
    <n v="34"/>
    <n v="1"/>
    <n v="2"/>
    <n v="678"/>
    <n v="241"/>
    <n v="4"/>
    <n v="0.9"/>
    <n v="0"/>
    <x v="1"/>
    <s v="CIF"/>
    <s v="Renewal/Reorder"/>
    <x v="6"/>
    <n v="0.67449999999999999"/>
    <n v="0.93099999999999994"/>
    <n v="0.26999000000000001"/>
    <n v="0.30000000000000004"/>
    <s v="High Risk"/>
    <n v="9.2662700558860639E-2"/>
    <s v="Good"/>
    <s v="Low"/>
    <s v="Highly Inconsistent"/>
    <n v="35.545722713864308"/>
    <s v="Critical (&lt;80%)"/>
    <n v="130.72739999999999"/>
    <n v="388088.279049"/>
    <n v="81.559999999999988"/>
  </r>
  <r>
    <n v="486.45"/>
    <n v="3.76"/>
    <n v="5"/>
    <n v="0.84"/>
    <n v="0.09"/>
    <n v="0.02"/>
    <s v="Road"/>
    <n v="0.15"/>
    <n v="0.91"/>
    <n v="0.96"/>
    <n v="0.25"/>
    <n v="38"/>
    <n v="7526.47"/>
    <n v="45"/>
    <n v="56"/>
    <n v="0"/>
    <n v="1"/>
    <n v="782"/>
    <n v="120"/>
    <n v="1"/>
    <n v="0.78"/>
    <n v="1"/>
    <x v="0"/>
    <s v="FOB"/>
    <s v="New Procurement"/>
    <x v="2"/>
    <n v="0.76439999999999997"/>
    <n v="0.89180000000000004"/>
    <n v="0.14268800000000004"/>
    <n v="0.36"/>
    <s v="High Risk"/>
    <n v="7.7294685990338162E-3"/>
    <s v="Poor"/>
    <s v="High"/>
    <s v="Very Consistent"/>
    <n v="15.34526854219949"/>
    <s v="Critical (&lt;80%)"/>
    <n v="150.52940000000001"/>
    <n v="4064140.9667150001"/>
    <n v="84.749999999999986"/>
  </r>
  <r>
    <n v="69.42"/>
    <n v="8.4"/>
    <n v="23"/>
    <n v="0.89"/>
    <n v="0.09"/>
    <n v="0.02"/>
    <s v="Road"/>
    <n v="1.72"/>
    <n v="0.73"/>
    <n v="1.1299999999999999"/>
    <n v="0.72"/>
    <n v="37"/>
    <n v="9379.5499999999993"/>
    <n v="60"/>
    <n v="17"/>
    <n v="3"/>
    <n v="2"/>
    <n v="560"/>
    <n v="356"/>
    <n v="9"/>
    <n v="0.83"/>
    <n v="1"/>
    <x v="0"/>
    <s v="CIF"/>
    <s v="Extension"/>
    <x v="0"/>
    <n v="0.80990000000000006"/>
    <n v="0.89180000000000004"/>
    <n v="9.8097999999999991E-2"/>
    <n v="0.83"/>
    <s v="Extreme Risk"/>
    <n v="0.12100259291270528"/>
    <s v="Excellent"/>
    <s v="Low"/>
    <s v="Moderately Consistent"/>
    <n v="63.571428571428569"/>
    <s v="Critical (&lt;80%)"/>
    <n v="187.59099999999998"/>
    <n v="722942.45975799998"/>
    <n v="83.179999999999993"/>
  </r>
  <r>
    <n v="451.01"/>
    <n v="1.51"/>
    <n v="9"/>
    <n v="0.95"/>
    <n v="0.08"/>
    <n v="0.04"/>
    <s v="Road"/>
    <n v="4.12"/>
    <n v="0.88"/>
    <n v="0.97"/>
    <n v="0.79"/>
    <n v="2"/>
    <n v="7072.19"/>
    <n v="15"/>
    <n v="7"/>
    <n v="3"/>
    <n v="1"/>
    <n v="940"/>
    <n v="349"/>
    <n v="2"/>
    <n v="0.28999999999999998"/>
    <n v="0"/>
    <x v="1"/>
    <s v="FOB"/>
    <s v="Extension"/>
    <x v="5"/>
    <n v="0.874"/>
    <n v="0.88319999999999999"/>
    <n v="4.4160000000000039E-2"/>
    <n v="0.91"/>
    <s v="Extreme Risk"/>
    <n v="3.3480410633910558E-3"/>
    <s v="Poor"/>
    <s v="High"/>
    <s v="Highly Inconsistent"/>
    <n v="37.127659574468083"/>
    <s v="Critical (&lt;80%)"/>
    <n v="141.44379999999998"/>
    <n v="3572562.4283519997"/>
    <n v="80.679999999999993"/>
  </r>
  <r>
    <n v="287.47000000000003"/>
    <n v="4.7699999999999996"/>
    <n v="26"/>
    <n v="0.71"/>
    <n v="0.03"/>
    <n v="0.02"/>
    <s v="Air"/>
    <n v="3.14"/>
    <n v="0.97"/>
    <n v="0.9"/>
    <n v="0.37"/>
    <n v="41"/>
    <n v="5484.34"/>
    <n v="45"/>
    <n v="53"/>
    <n v="0"/>
    <n v="1"/>
    <n v="346"/>
    <n v="623"/>
    <n v="11"/>
    <n v="0.87"/>
    <n v="0"/>
    <x v="1"/>
    <s v="FOB"/>
    <s v="New Procurement"/>
    <x v="1"/>
    <n v="0.68869999999999998"/>
    <n v="0.9506"/>
    <n v="0.27567400000000003"/>
    <n v="0.42"/>
    <s v="High Risk"/>
    <n v="1.6593035795039478E-2"/>
    <s v="Poor"/>
    <s v="Medium"/>
    <s v="Highly Inconsistent"/>
    <n v="180.05780346820811"/>
    <s v="Over-Delivery (&gt;100%)"/>
    <n v="274.21700000000004"/>
    <n v="1655704.6509060001"/>
    <n v="95.56"/>
  </r>
  <r>
    <n v="496.83"/>
    <n v="5.13"/>
    <n v="27"/>
    <n v="0.96"/>
    <n v="0.05"/>
    <n v="0.03"/>
    <s v="Air"/>
    <n v="4.91"/>
    <n v="0.78"/>
    <n v="1.2"/>
    <n v="0.79"/>
    <n v="42"/>
    <n v="3792.5"/>
    <n v="60"/>
    <n v="48"/>
    <n v="1"/>
    <n v="0"/>
    <n v="39"/>
    <n v="738"/>
    <n v="5"/>
    <n v="0.65"/>
    <n v="0"/>
    <x v="1"/>
    <s v="EXW"/>
    <s v="Renewal/Reorder"/>
    <x v="10"/>
    <n v="0.91199999999999992"/>
    <n v="0.92149999999999999"/>
    <n v="3.6860000000000032E-2"/>
    <n v="0.87"/>
    <s v="Extreme Risk"/>
    <n v="1.0325463438198177E-2"/>
    <s v="Poor"/>
    <s v="High"/>
    <s v="Highly Inconsistent"/>
    <n v="1892.3076923076924"/>
    <s v="Over-Delivery (&gt;100%)"/>
    <n v="189.625"/>
    <n v="2035204.4107059997"/>
    <n v="92.99"/>
  </r>
  <r>
    <n v="83.21"/>
    <n v="7.53"/>
    <n v="29"/>
    <n v="0.86"/>
    <n v="0.02"/>
    <n v="0.05"/>
    <s v="Air"/>
    <n v="4.72"/>
    <n v="0.7"/>
    <n v="1.1499999999999999"/>
    <n v="0.44"/>
    <n v="40"/>
    <n v="8925.69"/>
    <n v="45"/>
    <n v="10"/>
    <n v="0"/>
    <n v="0"/>
    <n v="449"/>
    <n v="249"/>
    <n v="7"/>
    <n v="0.74"/>
    <n v="1"/>
    <x v="0"/>
    <s v="EXW"/>
    <s v="New Procurement"/>
    <x v="7"/>
    <n v="0.84279999999999999"/>
    <n v="0.93099999999999994"/>
    <n v="0.13034000000000001"/>
    <n v="0.51"/>
    <s v="Extreme Risk"/>
    <n v="9.0493931017906509E-2"/>
    <s v="Good"/>
    <s v="Low"/>
    <s v="Highly Inconsistent"/>
    <n v="55.456570155902007"/>
    <s v="Critical (&lt;80%)"/>
    <n v="446.28450000000004"/>
    <n v="795150.27096699993"/>
    <n v="93.679999999999978"/>
  </r>
  <r>
    <n v="299.23"/>
    <n v="6.17"/>
    <n v="16"/>
    <n v="0.76"/>
    <n v="0.04"/>
    <n v="0"/>
    <s v="Sea"/>
    <n v="0.85"/>
    <n v="0.97"/>
    <n v="1.02"/>
    <n v="0.86"/>
    <n v="25"/>
    <n v="7945.94"/>
    <n v="90"/>
    <n v="44"/>
    <n v="1"/>
    <n v="3"/>
    <n v="267"/>
    <n v="249"/>
    <n v="8"/>
    <n v="0.31"/>
    <n v="0"/>
    <x v="1"/>
    <s v="DDP"/>
    <s v="Renewal/Reorder"/>
    <x v="11"/>
    <n v="0.72960000000000003"/>
    <n v="0.96"/>
    <n v="0.23039999999999999"/>
    <n v="0.9"/>
    <s v="Extreme Risk"/>
    <n v="2.0619590281723089E-2"/>
    <s v="Average"/>
    <s v="Medium"/>
    <s v="Very Consistent"/>
    <n v="93.258426966292134"/>
    <s v="Average (85–94.99%)"/>
    <n v="79.459400000000002"/>
    <n v="2472854.7175579998"/>
    <n v="73.95"/>
  </r>
  <r>
    <n v="486.19"/>
    <n v="7"/>
    <n v="22"/>
    <n v="0.8"/>
    <n v="0.05"/>
    <n v="0.02"/>
    <s v="Road"/>
    <n v="4.8600000000000003"/>
    <n v="0.79"/>
    <n v="1.02"/>
    <n v="0.02"/>
    <n v="38"/>
    <n v="864.09"/>
    <n v="60"/>
    <n v="40"/>
    <n v="2"/>
    <n v="1"/>
    <n v="792"/>
    <n v="742"/>
    <n v="11"/>
    <n v="0.25"/>
    <n v="1"/>
    <x v="0"/>
    <s v="FOB"/>
    <s v="Amendment"/>
    <x v="1"/>
    <n v="0.76"/>
    <n v="0.93099999999999994"/>
    <n v="0.18619999999999995"/>
    <n v="9.0000000000000011E-2"/>
    <s v="Low Risk"/>
    <n v="1.4397663464900554E-2"/>
    <s v="Poor"/>
    <s v="High"/>
    <s v="Highly Inconsistent"/>
    <n v="93.686868686868678"/>
    <s v="Average (85–94.99%)"/>
    <n v="17.2818"/>
    <n v="449584.29076500004"/>
    <n v="81.239999999999995"/>
  </r>
  <r>
    <n v="285.39"/>
    <n v="7.99"/>
    <n v="14"/>
    <n v="0.78"/>
    <n v="0.08"/>
    <n v="0.04"/>
    <s v="Road"/>
    <n v="4.7300000000000004"/>
    <n v="0.76"/>
    <n v="0.8"/>
    <n v="0.08"/>
    <n v="37"/>
    <n v="7025.46"/>
    <n v="60"/>
    <n v="55"/>
    <n v="0"/>
    <n v="1"/>
    <n v="572"/>
    <n v="279"/>
    <n v="10"/>
    <n v="0.41"/>
    <n v="1"/>
    <x v="0"/>
    <s v="FOB"/>
    <s v="New Procurement"/>
    <x v="9"/>
    <n v="0.71760000000000002"/>
    <n v="0.88319999999999999"/>
    <n v="0.19430399999999998"/>
    <n v="0.2"/>
    <s v="Medium Risk"/>
    <n v="2.7996776341147205E-2"/>
    <s v="Average"/>
    <s v="Medium"/>
    <s v="Highly Inconsistent"/>
    <n v="48.776223776223773"/>
    <s v="Critical (&lt;80%)"/>
    <n v="140.50919999999999"/>
    <n v="2245763.0600219998"/>
    <n v="80.069999999999993"/>
  </r>
  <r>
    <n v="333.23"/>
    <n v="8.76"/>
    <n v="22"/>
    <n v="0.86"/>
    <n v="0.09"/>
    <n v="0.01"/>
    <s v="Road"/>
    <n v="1.87"/>
    <n v="0.74"/>
    <n v="1.19"/>
    <n v="0.78"/>
    <n v="18"/>
    <n v="5433.62"/>
    <n v="60"/>
    <n v="18"/>
    <n v="1"/>
    <n v="0"/>
    <n v="800"/>
    <n v="549"/>
    <n v="4"/>
    <n v="0.57999999999999996"/>
    <n v="1"/>
    <x v="0"/>
    <s v="EXW"/>
    <s v="Renewal/Reorder"/>
    <x v="6"/>
    <n v="0.78259999999999996"/>
    <n v="0.90090000000000003"/>
    <n v="0.12612600000000002"/>
    <n v="0.88"/>
    <s v="Extreme Risk"/>
    <n v="2.6288149326291147E-2"/>
    <s v="Average"/>
    <s v="High"/>
    <s v="Moderately Consistent"/>
    <n v="68.625"/>
    <s v="Critical (&lt;80%)"/>
    <n v="108.6724"/>
    <n v="1991830.8470620001"/>
    <n v="83.22999999999999"/>
  </r>
  <r>
    <n v="363.09"/>
    <n v="3.82"/>
    <n v="8"/>
    <n v="0.72"/>
    <n v="0.04"/>
    <n v="0.03"/>
    <s v="Sea"/>
    <n v="4.91"/>
    <n v="0.77"/>
    <n v="1.1200000000000001"/>
    <n v="0.62"/>
    <n v="27"/>
    <n v="1126.07"/>
    <n v="45"/>
    <n v="30"/>
    <n v="0"/>
    <n v="3"/>
    <n v="243"/>
    <n v="295"/>
    <n v="10"/>
    <n v="0.67"/>
    <n v="0"/>
    <x v="1"/>
    <s v="DDP"/>
    <s v="New Procurement"/>
    <x v="9"/>
    <n v="0.69119999999999993"/>
    <n v="0.93119999999999992"/>
    <n v="0.26073600000000002"/>
    <n v="0.69"/>
    <s v="Extreme Risk"/>
    <n v="1.0520807513288717E-2"/>
    <s v="Poor"/>
    <s v="High"/>
    <s v="Highly Inconsistent"/>
    <n v="121.3991769547325"/>
    <s v="Over-Delivery (&gt;100%)"/>
    <n v="11.2607"/>
    <n v="437532.20537899993"/>
    <n v="69.290000000000006"/>
  </r>
  <r>
    <n v="254.54"/>
    <n v="5.84"/>
    <n v="27"/>
    <n v="0.75"/>
    <n v="0"/>
    <n v="0.01"/>
    <s v="Sea"/>
    <n v="0.18"/>
    <n v="0.87"/>
    <n v="0.81"/>
    <n v="0.56000000000000005"/>
    <n v="20"/>
    <n v="5693.11"/>
    <n v="60"/>
    <n v="43"/>
    <n v="3"/>
    <n v="1"/>
    <n v="35"/>
    <n v="344"/>
    <n v="1"/>
    <n v="0.5"/>
    <n v="1"/>
    <x v="0"/>
    <s v="FOB"/>
    <s v="Extension"/>
    <x v="2"/>
    <n v="0.75"/>
    <n v="0.99"/>
    <n v="0.2475"/>
    <n v="0.57000000000000006"/>
    <s v="Extreme Risk"/>
    <n v="2.2943348786045415E-2"/>
    <s v="Average"/>
    <s v="Medium"/>
    <s v="Very Consistent"/>
    <n v="982.85714285714289"/>
    <s v="Over-Delivery (&gt;100%)"/>
    <n v="56.931100000000001"/>
    <n v="1463673.3090379997"/>
    <n v="75.62"/>
  </r>
  <r>
    <n v="332.4"/>
    <n v="8.56"/>
    <n v="20"/>
    <n v="0.94"/>
    <n v="0.09"/>
    <n v="0.04"/>
    <s v="Sea"/>
    <n v="3.3"/>
    <n v="0.77"/>
    <n v="0.87"/>
    <n v="0.61"/>
    <n v="34"/>
    <n v="2005.81"/>
    <n v="90"/>
    <n v="38"/>
    <n v="3"/>
    <n v="2"/>
    <n v="532"/>
    <n v="575"/>
    <n v="7"/>
    <n v="0.7"/>
    <n v="0"/>
    <x v="1"/>
    <s v="CIF"/>
    <s v="Extension"/>
    <x v="7"/>
    <n v="0.85539999999999994"/>
    <n v="0.87360000000000004"/>
    <n v="5.2416000000000046E-2"/>
    <n v="0.74"/>
    <s v="Extreme Risk"/>
    <n v="2.5752105896510231E-2"/>
    <s v="Average"/>
    <s v="High"/>
    <s v="Highly Inconsistent"/>
    <n v="108.0827067669173"/>
    <s v="Over-Delivery (&gt;100%)"/>
    <n v="20.0581"/>
    <n v="753448.30221999995"/>
    <n v="69.199999999999989"/>
  </r>
  <r>
    <n v="312.94"/>
    <n v="9.91"/>
    <n v="19"/>
    <n v="0.74"/>
    <n v="0.02"/>
    <n v="0.02"/>
    <s v="Road"/>
    <n v="1.33"/>
    <n v="0.73"/>
    <n v="1.1299999999999999"/>
    <n v="0.93"/>
    <n v="44"/>
    <n v="7110.63"/>
    <n v="15"/>
    <n v="25"/>
    <n v="0"/>
    <n v="2"/>
    <n v="393"/>
    <n v="452"/>
    <n v="12"/>
    <n v="0.71"/>
    <n v="1"/>
    <x v="0"/>
    <s v="CIF"/>
    <s v="New Procurement"/>
    <x v="8"/>
    <n v="0.72519999999999996"/>
    <n v="0.96039999999999992"/>
    <n v="0.24970400000000001"/>
    <n v="0.97000000000000008"/>
    <s v="Extreme Risk"/>
    <n v="3.1667412283504823E-2"/>
    <s v="Average"/>
    <s v="High"/>
    <s v="Moderately Consistent"/>
    <n v="115.01272264631044"/>
    <s v="Over-Delivery (&gt;100%)"/>
    <n v="142.21260000000001"/>
    <n v="2314359.1110919998"/>
    <n v="85.67"/>
  </r>
  <r>
    <n v="455.52"/>
    <n v="9.01"/>
    <n v="14"/>
    <n v="0.77"/>
    <n v="0.06"/>
    <n v="0.02"/>
    <s v="Air"/>
    <n v="0.65"/>
    <n v="0.9"/>
    <n v="0.83"/>
    <n v="0.66"/>
    <n v="8"/>
    <n v="2856.77"/>
    <n v="15"/>
    <n v="35"/>
    <n v="0"/>
    <n v="3"/>
    <n v="545"/>
    <n v="734"/>
    <n v="10"/>
    <n v="0.67"/>
    <n v="0"/>
    <x v="1"/>
    <s v="DDP"/>
    <s v="New Procurement"/>
    <x v="9"/>
    <n v="0.7238"/>
    <n v="0.92119999999999991"/>
    <n v="0.21187599999999998"/>
    <n v="0.74"/>
    <s v="Extreme Risk"/>
    <n v="1.9779592553565158E-2"/>
    <s v="Poor"/>
    <s v="High"/>
    <s v="Very Consistent"/>
    <n v="134.67889908256879"/>
    <s v="Over-Delivery (&gt;100%)"/>
    <n v="142.83850000000001"/>
    <n v="1405569.9002919998"/>
    <n v="97.149999999999991"/>
  </r>
  <r>
    <n v="70.45"/>
    <n v="4.34"/>
    <n v="7"/>
    <n v="0.84"/>
    <n v="0"/>
    <n v="0.03"/>
    <s v="Sea"/>
    <n v="2.89"/>
    <n v="0.68"/>
    <n v="1.18"/>
    <n v="0.65"/>
    <n v="4"/>
    <n v="1588.4"/>
    <n v="30"/>
    <n v="44"/>
    <n v="1"/>
    <n v="1"/>
    <n v="402"/>
    <n v="917"/>
    <n v="11"/>
    <n v="0.25"/>
    <n v="0"/>
    <x v="1"/>
    <s v="FOB"/>
    <s v="Renewal/Reorder"/>
    <x v="1"/>
    <n v="0.84"/>
    <n v="0.97"/>
    <n v="0.15520000000000003"/>
    <n v="0.68"/>
    <s v="Extreme Risk"/>
    <n v="6.1603974449964509E-2"/>
    <s v="Good"/>
    <s v="Low"/>
    <s v="Inconsistent"/>
    <n v="228.10945273631842"/>
    <s v="Over-Delivery (&gt;100%)"/>
    <n v="15.884000000000002"/>
    <n v="115279.81941000003"/>
    <n v="72.510000000000005"/>
  </r>
  <r>
    <n v="176.43"/>
    <n v="2.76"/>
    <n v="5"/>
    <n v="0.86"/>
    <n v="0.04"/>
    <n v="0.01"/>
    <s v="Sea"/>
    <n v="1.53"/>
    <n v="0.68"/>
    <n v="1.2"/>
    <n v="0.76"/>
    <n v="30"/>
    <n v="911.53"/>
    <n v="90"/>
    <n v="55"/>
    <n v="1"/>
    <n v="1"/>
    <n v="471"/>
    <n v="512"/>
    <n v="11"/>
    <n v="0.45"/>
    <n v="0"/>
    <x v="1"/>
    <s v="FOB"/>
    <s v="Renewal/Reorder"/>
    <x v="1"/>
    <n v="0.8256"/>
    <n v="0.95039999999999991"/>
    <n v="0.13305600000000001"/>
    <n v="0.81"/>
    <s v="Extreme Risk"/>
    <n v="1.5643598027546335E-2"/>
    <s v="Poor"/>
    <s v="Medium"/>
    <s v="Moderately Consistent"/>
    <n v="108.70488322717623"/>
    <s v="Over-Delivery (&gt;100%)"/>
    <n v="9.1152999999999995"/>
    <n v="168876.813853"/>
    <n v="73.070000000000007"/>
  </r>
  <r>
    <n v="477.69"/>
    <n v="5.4"/>
    <n v="18"/>
    <n v="0.93"/>
    <n v="0.1"/>
    <n v="0.01"/>
    <s v="Air"/>
    <n v="3.33"/>
    <n v="0.88"/>
    <n v="1.1499999999999999"/>
    <n v="0.87"/>
    <n v="36"/>
    <n v="4958.91"/>
    <n v="90"/>
    <n v="35"/>
    <n v="3"/>
    <n v="0"/>
    <n v="737"/>
    <n v="379"/>
    <n v="9"/>
    <n v="0.77"/>
    <n v="0"/>
    <x v="1"/>
    <s v="EXW"/>
    <s v="Extension"/>
    <x v="0"/>
    <n v="0.83700000000000008"/>
    <n v="0.89100000000000001"/>
    <n v="6.236999999999996E-2"/>
    <n v="0.98"/>
    <s v="Extreme Risk"/>
    <n v="1.1304402436726748E-2"/>
    <s v="Poor"/>
    <s v="High"/>
    <s v="Highly Inconsistent"/>
    <n v="51.424694708276796"/>
    <s v="Critical (&lt;80%)"/>
    <n v="247.94550000000001"/>
    <n v="2629671.8665229999"/>
    <n v="93.470000000000013"/>
  </r>
  <r>
    <n v="450.62"/>
    <n v="7.67"/>
    <n v="2"/>
    <n v="0.83"/>
    <n v="0.01"/>
    <n v="0.02"/>
    <s v="Sea"/>
    <n v="2.7"/>
    <n v="0.95"/>
    <n v="1.1000000000000001"/>
    <n v="0.26"/>
    <n v="9"/>
    <n v="2076.38"/>
    <n v="60"/>
    <n v="25"/>
    <n v="1"/>
    <n v="0"/>
    <n v="848"/>
    <n v="129"/>
    <n v="1"/>
    <n v="0.89"/>
    <n v="1"/>
    <x v="0"/>
    <s v="EXW"/>
    <s v="Renewal/Reorder"/>
    <x v="2"/>
    <n v="0.82169999999999999"/>
    <n v="0.97019999999999995"/>
    <n v="0.16493400000000003"/>
    <n v="0.29000000000000004"/>
    <s v="Medium Risk"/>
    <n v="1.7020993298122587E-2"/>
    <s v="Poor"/>
    <s v="High"/>
    <s v="Inconsistent"/>
    <n v="15.212264150943398"/>
    <s v="Critical (&lt;80%)"/>
    <n v="20.7638"/>
    <n v="963773.20354800008"/>
    <n v="72.599999999999994"/>
  </r>
  <r>
    <n v="255.05"/>
    <n v="5.43"/>
    <n v="11"/>
    <n v="0.94"/>
    <n v="0.04"/>
    <n v="0.02"/>
    <s v="Air"/>
    <n v="1.96"/>
    <n v="0.7"/>
    <n v="0.99"/>
    <n v="0.62"/>
    <n v="41"/>
    <n v="8565.77"/>
    <n v="30"/>
    <n v="26"/>
    <n v="3"/>
    <n v="1"/>
    <n v="147"/>
    <n v="84"/>
    <n v="1"/>
    <n v="0.5"/>
    <n v="0"/>
    <x v="1"/>
    <s v="FOB"/>
    <s v="Extension"/>
    <x v="2"/>
    <n v="0.90239999999999987"/>
    <n v="0.94079999999999997"/>
    <n v="5.6448000000000047E-2"/>
    <n v="0.67999999999999994"/>
    <s v="Extreme Risk"/>
    <n v="2.1289943148402272E-2"/>
    <s v="Average"/>
    <s v="Medium"/>
    <s v="Moderately Consistent"/>
    <n v="57.142857142857139"/>
    <s v="Critical (&lt;80%)"/>
    <n v="428.28850000000006"/>
    <n v="2316219.9032699997"/>
    <n v="96.44"/>
  </r>
  <r>
    <n v="329.06"/>
    <n v="5.35"/>
    <n v="22"/>
    <n v="0.89"/>
    <n v="0.03"/>
    <n v="0.03"/>
    <s v="Road"/>
    <n v="0.91"/>
    <n v="0.68"/>
    <n v="0.83"/>
    <n v="0.57999999999999996"/>
    <n v="12"/>
    <n v="129.71"/>
    <n v="90"/>
    <n v="59"/>
    <n v="2"/>
    <n v="2"/>
    <n v="746"/>
    <n v="432"/>
    <n v="7"/>
    <n v="0.99"/>
    <n v="1"/>
    <x v="0"/>
    <s v="CIF"/>
    <s v="Amendment"/>
    <x v="7"/>
    <n v="0.86329999999999996"/>
    <n v="0.94089999999999996"/>
    <n v="0.10349899999999998"/>
    <n v="0.6399999999999999"/>
    <s v="Extreme Risk"/>
    <n v="1.6258433112502278E-2"/>
    <s v="Poor"/>
    <s v="High"/>
    <s v="Very Consistent"/>
    <n v="57.908847184986598"/>
    <s v="Critical (&lt;80%)"/>
    <n v="2.5942000000000003"/>
    <n v="45251.898048000003"/>
    <n v="85.589999999999989"/>
  </r>
  <r>
    <n v="174.82"/>
    <n v="8.5399999999999991"/>
    <n v="8"/>
    <n v="0.73"/>
    <n v="0.09"/>
    <n v="0.03"/>
    <s v="Air"/>
    <n v="3.01"/>
    <n v="0.87"/>
    <n v="1.0900000000000001"/>
    <n v="0.13"/>
    <n v="14"/>
    <n v="8452.02"/>
    <n v="90"/>
    <n v="9"/>
    <n v="0"/>
    <n v="0"/>
    <n v="874"/>
    <n v="79"/>
    <n v="9"/>
    <n v="0.17"/>
    <n v="1"/>
    <x v="0"/>
    <s v="EXW"/>
    <s v="New Procurement"/>
    <x v="0"/>
    <n v="0.6643"/>
    <n v="0.88270000000000004"/>
    <n v="0.23832900000000001"/>
    <n v="0.25"/>
    <s v="Medium Risk"/>
    <n v="4.8850245967280631E-2"/>
    <s v="Average"/>
    <s v="Medium"/>
    <s v="Highly Inconsistent"/>
    <n v="9.0389016018306645"/>
    <s v="Critical (&lt;80%)"/>
    <n v="422.60100000000006"/>
    <n v="1655325.117932"/>
    <n v="93.69"/>
  </r>
  <r>
    <n v="134.65"/>
    <n v="4.25"/>
    <n v="1"/>
    <n v="0.75"/>
    <n v="0.09"/>
    <n v="0.03"/>
    <s v="Air"/>
    <n v="4.1500000000000004"/>
    <n v="0.85"/>
    <n v="0.96"/>
    <n v="0.52"/>
    <n v="35"/>
    <n v="5258.81"/>
    <n v="90"/>
    <n v="46"/>
    <n v="1"/>
    <n v="2"/>
    <n v="119"/>
    <n v="844"/>
    <n v="5"/>
    <n v="0.22"/>
    <n v="1"/>
    <x v="0"/>
    <s v="CIF"/>
    <s v="Renewal/Reorder"/>
    <x v="10"/>
    <n v="0.6825"/>
    <n v="0.88270000000000004"/>
    <n v="0.22067500000000001"/>
    <n v="0.64"/>
    <s v="Extreme Risk"/>
    <n v="3.1563312291125141E-2"/>
    <s v="Average"/>
    <s v="Low"/>
    <s v="Highly Inconsistent"/>
    <n v="709.24369747899152"/>
    <s v="Over-Delivery (&gt;100%)"/>
    <n v="262.94050000000004"/>
    <n v="793344.73492999992"/>
    <n v="92.55"/>
  </r>
  <r>
    <n v="258.66000000000003"/>
    <n v="8.74"/>
    <n v="27"/>
    <n v="0.83"/>
    <n v="0.02"/>
    <n v="0.03"/>
    <s v="Road"/>
    <n v="3"/>
    <n v="0.78"/>
    <n v="1.03"/>
    <n v="7.0000000000000007E-2"/>
    <n v="6"/>
    <n v="9229.24"/>
    <n v="45"/>
    <n v="11"/>
    <n v="3"/>
    <n v="2"/>
    <n v="484"/>
    <n v="754"/>
    <n v="4"/>
    <n v="0.46"/>
    <n v="1"/>
    <x v="0"/>
    <s v="CIF"/>
    <s v="Extension"/>
    <x v="6"/>
    <n v="0.8133999999999999"/>
    <n v="0.9506"/>
    <n v="0.16160200000000002"/>
    <n v="0.12000000000000001"/>
    <s v="Low Risk"/>
    <n v="3.3789530658006647E-2"/>
    <s v="Average"/>
    <s v="Medium"/>
    <s v="Inconsistent"/>
    <n v="155.78512396694214"/>
    <s v="Over-Delivery (&gt;100%)"/>
    <n v="184.5848"/>
    <n v="2506797.08372"/>
    <n v="83.8"/>
  </r>
  <r>
    <n v="209.01"/>
    <n v="4.66"/>
    <n v="22"/>
    <n v="0.82"/>
    <n v="0.01"/>
    <n v="0.02"/>
    <s v="Sea"/>
    <n v="3.05"/>
    <n v="0.64"/>
    <n v="0.92"/>
    <n v="0.18"/>
    <n v="47"/>
    <n v="2125.65"/>
    <n v="90"/>
    <n v="29"/>
    <n v="3"/>
    <n v="2"/>
    <n v="337"/>
    <n v="280"/>
    <n v="6"/>
    <n v="0.51"/>
    <n v="1"/>
    <x v="0"/>
    <s v="CIF"/>
    <s v="Extension"/>
    <x v="4"/>
    <n v="0.81179999999999997"/>
    <n v="0.97019999999999995"/>
    <n v="0.17463600000000004"/>
    <n v="0.21"/>
    <s v="Medium Risk"/>
    <n v="2.2295583943351995E-2"/>
    <s v="Average"/>
    <s v="Medium"/>
    <s v="Highly Inconsistent"/>
    <n v="83.086053412462917"/>
    <s v="Needs Improvement (80–84.99%)"/>
    <n v="21.256500000000003"/>
    <n v="457644.57580500003"/>
    <n v="72.25"/>
  </r>
  <r>
    <n v="312.64999999999998"/>
    <n v="3.95"/>
    <n v="12"/>
    <n v="0.92"/>
    <n v="0.06"/>
    <n v="0.01"/>
    <s v="Road"/>
    <n v="2.56"/>
    <n v="0.64"/>
    <n v="0.9"/>
    <n v="0.91"/>
    <n v="23"/>
    <n v="1112.51"/>
    <n v="45"/>
    <n v="11"/>
    <n v="0"/>
    <n v="2"/>
    <n v="215"/>
    <n v="141"/>
    <n v="9"/>
    <n v="0.42"/>
    <n v="0"/>
    <x v="1"/>
    <s v="CIF"/>
    <s v="New Procurement"/>
    <x v="0"/>
    <n v="0.86480000000000001"/>
    <n v="0.93059999999999998"/>
    <n v="7.4447999999999959E-2"/>
    <n v="0.98"/>
    <s v="Extreme Risk"/>
    <n v="1.2633935710858789E-2"/>
    <s v="Poor"/>
    <s v="High"/>
    <s v="Inconsistent"/>
    <n v="65.581395348837219"/>
    <s v="Critical (&lt;80%)"/>
    <n v="22.2502"/>
    <n v="372212.34698499995"/>
    <n v="83.44"/>
  </r>
  <r>
    <n v="84.98"/>
    <n v="5.09"/>
    <n v="2"/>
    <n v="0.87"/>
    <n v="0.03"/>
    <n v="0.04"/>
    <s v="Sea"/>
    <n v="1.94"/>
    <n v="0.91"/>
    <n v="0.93"/>
    <n v="0.12"/>
    <n v="4"/>
    <n v="6287.09"/>
    <n v="90"/>
    <n v="36"/>
    <n v="0"/>
    <n v="3"/>
    <n v="80"/>
    <n v="107"/>
    <n v="2"/>
    <n v="0.43"/>
    <n v="1"/>
    <x v="0"/>
    <s v="DDP"/>
    <s v="New Procurement"/>
    <x v="5"/>
    <n v="0.84389999999999998"/>
    <n v="0.93119999999999992"/>
    <n v="0.12105599999999998"/>
    <n v="0.19"/>
    <s v="Medium Risk"/>
    <n v="5.989644622264062E-2"/>
    <s v="Good"/>
    <s v="Low"/>
    <s v="Moderately Consistent"/>
    <n v="133.75"/>
    <s v="Over-Delivery (&gt;100%)"/>
    <n v="62.870900000000006"/>
    <n v="571742.45989800012"/>
    <n v="72.36"/>
  </r>
  <r>
    <n v="488.48"/>
    <n v="7.86"/>
    <n v="18"/>
    <n v="0.82"/>
    <n v="7.0000000000000007E-2"/>
    <n v="0.04"/>
    <s v="Sea"/>
    <n v="2.29"/>
    <n v="0.78"/>
    <n v="1.1299999999999999"/>
    <n v="0.57999999999999996"/>
    <n v="1"/>
    <n v="7096.6"/>
    <n v="15"/>
    <n v="38"/>
    <n v="0"/>
    <n v="3"/>
    <n v="219"/>
    <n v="111"/>
    <n v="5"/>
    <n v="0.49"/>
    <n v="0"/>
    <x v="1"/>
    <s v="DDP"/>
    <s v="New Procurement"/>
    <x v="10"/>
    <n v="0.76259999999999994"/>
    <n v="0.89279999999999993"/>
    <n v="0.16070400000000001"/>
    <n v="0.69"/>
    <s v="Extreme Risk"/>
    <n v="1.6090730429086146E-2"/>
    <s v="Poor"/>
    <s v="High"/>
    <s v="Inconsistent"/>
    <n v="50.684931506849317"/>
    <s v="Critical (&lt;80%)"/>
    <n v="70.966000000000008"/>
    <n v="3847960.6948640007"/>
    <n v="70.81"/>
  </r>
  <r>
    <n v="493.79"/>
    <n v="2.13"/>
    <n v="7"/>
    <n v="0.75"/>
    <n v="0"/>
    <n v="0.01"/>
    <s v="Air"/>
    <n v="4.95"/>
    <n v="0.94"/>
    <n v="0.97"/>
    <n v="0.32"/>
    <n v="9"/>
    <n v="3788.59"/>
    <n v="45"/>
    <n v="30"/>
    <n v="1"/>
    <n v="0"/>
    <n v="194"/>
    <n v="437"/>
    <n v="4"/>
    <n v="0.32"/>
    <n v="0"/>
    <x v="1"/>
    <s v="EXW"/>
    <s v="Renewal/Reorder"/>
    <x v="6"/>
    <n v="0.75"/>
    <n v="0.99"/>
    <n v="0.2475"/>
    <n v="0.33"/>
    <s v="High Risk"/>
    <n v="4.3135745964883853E-3"/>
    <s v="Poor"/>
    <s v="High"/>
    <s v="Highly Inconsistent"/>
    <n v="225.25773195876289"/>
    <s v="Over-Delivery (&gt;100%)"/>
    <n v="189.42950000000002"/>
    <n v="1889713.8493710002"/>
    <n v="94.85"/>
  </r>
  <r>
    <n v="364.17"/>
    <n v="2.77"/>
    <n v="26"/>
    <n v="0.77"/>
    <n v="0.01"/>
    <n v="0.02"/>
    <s v="Road"/>
    <n v="3.75"/>
    <n v="0.83"/>
    <n v="0.92"/>
    <n v="0.56000000000000005"/>
    <n v="48"/>
    <n v="235.43"/>
    <n v="45"/>
    <n v="55"/>
    <n v="2"/>
    <n v="1"/>
    <n v="611"/>
    <n v="176"/>
    <n v="3"/>
    <n v="0.13"/>
    <n v="0"/>
    <x v="1"/>
    <s v="FOB"/>
    <s v="Amendment"/>
    <x v="3"/>
    <n v="0.76229999999999998"/>
    <n v="0.97019999999999995"/>
    <n v="0.22314599999999998"/>
    <n v="0.59000000000000008"/>
    <s v="Extreme Risk"/>
    <n v="7.606337699426092E-3"/>
    <s v="Poor"/>
    <s v="High"/>
    <s v="Highly Inconsistent"/>
    <n v="28.805237315875615"/>
    <s v="Critical (&lt;80%)"/>
    <n v="4.7086000000000006"/>
    <n v="88340.660743"/>
    <n v="83.55"/>
  </r>
  <r>
    <n v="291.24"/>
    <n v="9.56"/>
    <n v="17"/>
    <n v="0.87"/>
    <n v="7.0000000000000007E-2"/>
    <n v="0.02"/>
    <s v="Air"/>
    <n v="2.15"/>
    <n v="0.85"/>
    <n v="0.97"/>
    <n v="0.23"/>
    <n v="9"/>
    <n v="4128.93"/>
    <n v="60"/>
    <n v="57"/>
    <n v="2"/>
    <n v="3"/>
    <n v="768"/>
    <n v="114"/>
    <n v="5"/>
    <n v="0.96"/>
    <n v="0"/>
    <x v="1"/>
    <s v="DDP"/>
    <s v="Amendment"/>
    <x v="10"/>
    <n v="0.80909999999999993"/>
    <n v="0.91139999999999988"/>
    <n v="0.11848199999999999"/>
    <n v="0.32"/>
    <s v="High Risk"/>
    <n v="3.2825161378931468E-2"/>
    <s v="Average"/>
    <s v="Medium"/>
    <s v="Inconsistent"/>
    <n v="14.84375"/>
    <s v="Critical (&lt;80%)"/>
    <n v="206.44650000000001"/>
    <n v="1310954.4046080001"/>
    <n v="95.35"/>
  </r>
  <r>
    <n v="189.29"/>
    <n v="2.58"/>
    <n v="22"/>
    <n v="0.83"/>
    <n v="0.02"/>
    <n v="0.03"/>
    <s v="Road"/>
    <n v="2.29"/>
    <n v="0.97"/>
    <n v="0.81"/>
    <n v="0.44"/>
    <n v="44"/>
    <n v="2414.4899999999998"/>
    <n v="90"/>
    <n v="57"/>
    <n v="2"/>
    <n v="1"/>
    <n v="392"/>
    <n v="975"/>
    <n v="7"/>
    <n v="0.79"/>
    <n v="1"/>
    <x v="0"/>
    <s v="FOB"/>
    <s v="Amendment"/>
    <x v="7"/>
    <n v="0.8133999999999999"/>
    <n v="0.9506"/>
    <n v="0.16160200000000002"/>
    <n v="0.49"/>
    <s v="High Risk"/>
    <n v="1.3629880078186911E-2"/>
    <s v="Poor"/>
    <s v="Medium"/>
    <s v="Inconsistent"/>
    <n v="248.72448979591834"/>
    <s v="Over-Delivery (&gt;100%)"/>
    <n v="48.2898"/>
    <n v="479947.71198699996"/>
    <n v="84.509999999999991"/>
  </r>
  <r>
    <n v="416.21"/>
    <n v="6.11"/>
    <n v="23"/>
    <n v="0.85"/>
    <n v="0.09"/>
    <n v="0.03"/>
    <s v="Road"/>
    <n v="2.5"/>
    <n v="0.67"/>
    <n v="1.1599999999999999"/>
    <n v="0.87"/>
    <n v="46"/>
    <n v="3539.95"/>
    <n v="30"/>
    <n v="48"/>
    <n v="2"/>
    <n v="0"/>
    <n v="754"/>
    <n v="607"/>
    <n v="11"/>
    <n v="0.81"/>
    <n v="1"/>
    <x v="0"/>
    <s v="EXW"/>
    <s v="Amendment"/>
    <x v="1"/>
    <n v="0.77349999999999997"/>
    <n v="0.88270000000000004"/>
    <n v="0.13240500000000002"/>
    <n v="0.99"/>
    <s v="Extreme Risk"/>
    <n v="1.4680089377958243E-2"/>
    <s v="Poor"/>
    <s v="High"/>
    <s v="Inconsistent"/>
    <n v="80.50397877984085"/>
    <s v="Needs Improvement (80–84.99%)"/>
    <n v="70.798999999999992"/>
    <n v="1650257.7097399998"/>
    <n v="82.199999999999989"/>
  </r>
  <r>
    <n v="358.13"/>
    <n v="6.21"/>
    <n v="14"/>
    <n v="0.75"/>
    <n v="0.01"/>
    <n v="0"/>
    <s v="Air"/>
    <n v="3.3"/>
    <n v="0.82"/>
    <n v="1.02"/>
    <n v="0.38"/>
    <n v="15"/>
    <n v="5116.87"/>
    <n v="30"/>
    <n v="41"/>
    <n v="3"/>
    <n v="2"/>
    <n v="900"/>
    <n v="558"/>
    <n v="3"/>
    <n v="0.36"/>
    <n v="1"/>
    <x v="0"/>
    <s v="CIF"/>
    <s v="Extension"/>
    <x v="3"/>
    <n v="0.74249999999999994"/>
    <n v="0.99"/>
    <n v="0.2475"/>
    <n v="0.39"/>
    <s v="High Risk"/>
    <n v="1.734007204087901E-2"/>
    <s v="Poor"/>
    <s v="High"/>
    <s v="Highly Inconsistent"/>
    <n v="62"/>
    <s v="Critical (&lt;80%)"/>
    <n v="255.84350000000001"/>
    <n v="1851109.1797109998"/>
    <n v="96.399999999999991"/>
  </r>
  <r>
    <n v="123.18"/>
    <n v="5.41"/>
    <n v="24"/>
    <n v="0.9"/>
    <n v="0.02"/>
    <n v="0.04"/>
    <s v="Sea"/>
    <n v="2.33"/>
    <n v="0.62"/>
    <n v="0.84"/>
    <n v="0.35"/>
    <n v="24"/>
    <n v="7053.18"/>
    <n v="30"/>
    <n v="38"/>
    <n v="1"/>
    <n v="1"/>
    <n v="408"/>
    <n v="451"/>
    <n v="3"/>
    <n v="0.4"/>
    <n v="0"/>
    <x v="1"/>
    <s v="FOB"/>
    <s v="Renewal/Reorder"/>
    <x v="3"/>
    <n v="0.88200000000000001"/>
    <n v="0.94079999999999997"/>
    <n v="9.4079999999999969E-2"/>
    <n v="0.41"/>
    <s v="High Risk"/>
    <n v="4.3919467446013959E-2"/>
    <s v="Average"/>
    <s v="Low"/>
    <s v="Inconsistent"/>
    <n v="110.53921568627452"/>
    <s v="Over-Delivery (&gt;100%)"/>
    <n v="70.531800000000004"/>
    <n v="921015.62713200005"/>
    <n v="72.27"/>
  </r>
  <r>
    <n v="459.92"/>
    <n v="6.8"/>
    <n v="7"/>
    <n v="0.96"/>
    <n v="0.1"/>
    <n v="0"/>
    <s v="Sea"/>
    <n v="3.43"/>
    <n v="0.74"/>
    <n v="0.92"/>
    <n v="0.45"/>
    <n v="48"/>
    <n v="9635.93"/>
    <n v="30"/>
    <n v="51"/>
    <n v="2"/>
    <n v="3"/>
    <n v="554"/>
    <n v="681"/>
    <n v="6"/>
    <n v="0.94"/>
    <n v="0"/>
    <x v="1"/>
    <s v="DDP"/>
    <s v="Amendment"/>
    <x v="4"/>
    <n v="0.86399999999999999"/>
    <n v="0.9"/>
    <n v="3.6000000000000032E-2"/>
    <n v="0.55000000000000004"/>
    <s v="Extreme Risk"/>
    <n v="1.4785180031309792E-2"/>
    <s v="Poor"/>
    <s v="High"/>
    <s v="Highly Inconsistent"/>
    <n v="122.92418772563177"/>
    <s v="Over-Delivery (&gt;100%)"/>
    <n v="96.359300000000005"/>
    <n v="4875060.5279720007"/>
    <n v="69.570000000000007"/>
  </r>
  <r>
    <n v="420.14"/>
    <n v="3.07"/>
    <n v="22"/>
    <n v="0.78"/>
    <n v="0.04"/>
    <n v="0.02"/>
    <s v="Road"/>
    <n v="1.65"/>
    <n v="0.66"/>
    <n v="1.19"/>
    <n v="0.1"/>
    <n v="8"/>
    <n v="1525.6"/>
    <n v="15"/>
    <n v="54"/>
    <n v="2"/>
    <n v="1"/>
    <n v="916"/>
    <n v="644"/>
    <n v="5"/>
    <n v="0.97"/>
    <n v="1"/>
    <x v="0"/>
    <s v="FOB"/>
    <s v="Amendment"/>
    <x v="10"/>
    <n v="0.74880000000000002"/>
    <n v="0.94079999999999997"/>
    <n v="0.20697599999999997"/>
    <n v="0.16"/>
    <s v="Medium Risk"/>
    <n v="7.3070881134859808E-3"/>
    <s v="Poor"/>
    <s v="High"/>
    <s v="Moderately Consistent"/>
    <n v="70.3056768558952"/>
    <s v="Critical (&lt;80%)"/>
    <n v="30.512"/>
    <n v="679467.89565999992"/>
    <n v="84.75"/>
  </r>
  <r>
    <n v="477.41"/>
    <n v="5.97"/>
    <n v="25"/>
    <n v="0.85"/>
    <n v="7.0000000000000007E-2"/>
    <n v="0.04"/>
    <s v="Sea"/>
    <n v="2.0499999999999998"/>
    <n v="0.68"/>
    <n v="1.04"/>
    <n v="0.39"/>
    <n v="28"/>
    <n v="6831"/>
    <n v="30"/>
    <n v="50"/>
    <n v="1"/>
    <n v="3"/>
    <n v="668"/>
    <n v="933"/>
    <n v="3"/>
    <n v="0.94"/>
    <n v="1"/>
    <x v="0"/>
    <s v="DDP"/>
    <s v="Renewal/Reorder"/>
    <x v="3"/>
    <n v="0.79049999999999998"/>
    <n v="0.89279999999999993"/>
    <n v="0.13392000000000001"/>
    <n v="0.5"/>
    <s v="High Risk"/>
    <n v="1.2504974759640559E-2"/>
    <s v="Poor"/>
    <s v="High"/>
    <s v="Inconsistent"/>
    <n v="139.67065868263472"/>
    <s v="Over-Delivery (&gt;100%)"/>
    <n v="68.31"/>
    <n v="3620006.2419100003"/>
    <n v="71.05"/>
  </r>
  <r>
    <n v="376.57"/>
    <n v="4.3499999999999996"/>
    <n v="29"/>
    <n v="0.99"/>
    <n v="0.02"/>
    <n v="0.02"/>
    <s v="Air"/>
    <n v="4.32"/>
    <n v="0.97"/>
    <n v="0.92"/>
    <n v="0.01"/>
    <n v="42"/>
    <n v="2408.79"/>
    <n v="60"/>
    <n v="28"/>
    <n v="1"/>
    <n v="1"/>
    <n v="691"/>
    <n v="995"/>
    <n v="1"/>
    <n v="0.64"/>
    <n v="0"/>
    <x v="1"/>
    <s v="FOB"/>
    <s v="Renewal/Reorder"/>
    <x v="2"/>
    <n v="0.97019999999999995"/>
    <n v="0.96039999999999992"/>
    <n v="9.6040000000000084E-3"/>
    <n v="0.05"/>
    <s v="Low Risk"/>
    <n v="1.1551637145816182E-2"/>
    <s v="Poor"/>
    <s v="High"/>
    <s v="Highly Inconsistent"/>
    <n v="143.99421128798841"/>
    <s v="Over-Delivery (&gt;100%)"/>
    <n v="120.43950000000001"/>
    <n v="943514.14746000001"/>
    <n v="94.679999999999993"/>
  </r>
  <r>
    <n v="326.04000000000002"/>
    <n v="6.96"/>
    <n v="3"/>
    <n v="0.8"/>
    <n v="0.06"/>
    <n v="0.01"/>
    <s v="Air"/>
    <n v="1.64"/>
    <n v="0.84"/>
    <n v="0.97"/>
    <n v="0.5"/>
    <n v="46"/>
    <n v="2284.98"/>
    <n v="30"/>
    <n v="27"/>
    <n v="0"/>
    <n v="3"/>
    <n v="987"/>
    <n v="653"/>
    <n v="10"/>
    <n v="0.24"/>
    <n v="1"/>
    <x v="0"/>
    <s v="DDP"/>
    <s v="New Procurement"/>
    <x v="9"/>
    <n v="0.752"/>
    <n v="0.93059999999999998"/>
    <n v="0.18611999999999995"/>
    <n v="0.56999999999999995"/>
    <s v="Extreme Risk"/>
    <n v="2.1347073978652924E-2"/>
    <s v="Average"/>
    <s v="High"/>
    <s v="Moderately Consistent"/>
    <n v="66.160081053698079"/>
    <s v="Critical (&lt;80%)"/>
    <n v="114.24900000000001"/>
    <n v="797269.4638560001"/>
    <n v="96.359999999999985"/>
  </r>
  <r>
    <n v="238.21"/>
    <n v="2.27"/>
    <n v="27"/>
    <n v="0.88"/>
    <n v="7.0000000000000007E-2"/>
    <n v="0.05"/>
    <s v="Air"/>
    <n v="4.82"/>
    <n v="0.96"/>
    <n v="0.9"/>
    <n v="0.85"/>
    <n v="17"/>
    <n v="6372.19"/>
    <n v="60"/>
    <n v="34"/>
    <n v="0"/>
    <n v="2"/>
    <n v="735"/>
    <n v="275"/>
    <n v="2"/>
    <n v="0.6"/>
    <n v="0"/>
    <x v="1"/>
    <s v="CIF"/>
    <s v="New Procurement"/>
    <x v="5"/>
    <n v="0.81839999999999991"/>
    <n v="0.88349999999999995"/>
    <n v="0.10601999999999999"/>
    <n v="0.97"/>
    <s v="Extreme Risk"/>
    <n v="9.5294068259099106E-3"/>
    <s v="Poor"/>
    <s v="Medium"/>
    <s v="Highly Inconsistent"/>
    <n v="37.414965986394563"/>
    <s v="Critical (&lt;80%)"/>
    <n v="318.60950000000003"/>
    <n v="1700411.2784320002"/>
    <n v="92.08"/>
  </r>
  <r>
    <n v="469.73"/>
    <n v="6.14"/>
    <n v="6"/>
    <n v="0.73"/>
    <n v="0.03"/>
    <n v="0.04"/>
    <s v="Road"/>
    <n v="0.86"/>
    <n v="0.78"/>
    <n v="0.81"/>
    <n v="0.55000000000000004"/>
    <n v="35"/>
    <n v="7782.4"/>
    <n v="45"/>
    <n v="55"/>
    <n v="2"/>
    <n v="1"/>
    <n v="323"/>
    <n v="804"/>
    <n v="3"/>
    <n v="0.59"/>
    <n v="0"/>
    <x v="1"/>
    <s v="FOB"/>
    <s v="Amendment"/>
    <x v="3"/>
    <n v="0.70809999999999995"/>
    <n v="0.93119999999999992"/>
    <n v="0.25142400000000004"/>
    <n v="0.62000000000000011"/>
    <s v="Extreme Risk"/>
    <n v="1.307133885423541E-2"/>
    <s v="Poor"/>
    <s v="High"/>
    <s v="Very Consistent"/>
    <n v="248.91640866873064"/>
    <s v="Over-Delivery (&gt;100%)"/>
    <n v="155.648"/>
    <n v="3911684.3519959999"/>
    <n v="85.44"/>
  </r>
  <r>
    <n v="439.73"/>
    <n v="2.67"/>
    <n v="20"/>
    <n v="0.88"/>
    <n v="0.08"/>
    <n v="0.04"/>
    <s v="Road"/>
    <n v="1.21"/>
    <n v="0.84"/>
    <n v="1.1399999999999999"/>
    <n v="0.61"/>
    <n v="31"/>
    <n v="9780.09"/>
    <n v="90"/>
    <n v="40"/>
    <n v="3"/>
    <n v="0"/>
    <n v="237"/>
    <n v="861"/>
    <n v="4"/>
    <n v="0.91"/>
    <n v="1"/>
    <x v="0"/>
    <s v="EXW"/>
    <s v="Extension"/>
    <x v="6"/>
    <n v="0.80959999999999999"/>
    <n v="0.88319999999999999"/>
    <n v="0.10598399999999999"/>
    <n v="0.73"/>
    <s v="Extreme Risk"/>
    <n v="6.0719077615809698E-3"/>
    <s v="Poor"/>
    <s v="High"/>
    <s v="Moderately Consistent"/>
    <n v="363.29113924050631"/>
    <s v="Over-Delivery (&gt;100%)"/>
    <n v="195.6018"/>
    <n v="4816877.0960500007"/>
    <n v="83.59"/>
  </r>
  <r>
    <n v="70.349999999999994"/>
    <n v="3.51"/>
    <n v="2"/>
    <n v="0.73"/>
    <n v="0.06"/>
    <n v="0.02"/>
    <s v="Sea"/>
    <n v="2.3199999999999998"/>
    <n v="0.61"/>
    <n v="0.92"/>
    <n v="0.03"/>
    <n v="4"/>
    <n v="7711.43"/>
    <n v="30"/>
    <n v="22"/>
    <n v="0"/>
    <n v="1"/>
    <n v="667"/>
    <n v="429"/>
    <n v="5"/>
    <n v="0.31"/>
    <n v="1"/>
    <x v="0"/>
    <s v="FOB"/>
    <s v="New Procurement"/>
    <x v="10"/>
    <n v="0.68619999999999992"/>
    <n v="0.92119999999999991"/>
    <n v="0.24872400000000003"/>
    <n v="0.11"/>
    <s v="Low Risk"/>
    <n v="4.9893390191897653E-2"/>
    <s v="Average"/>
    <s v="Low"/>
    <s v="Inconsistent"/>
    <n v="64.317841079460266"/>
    <s v="Critical (&lt;80%)"/>
    <n v="77.1143"/>
    <n v="585979.40708000003"/>
    <n v="71.48"/>
  </r>
  <r>
    <n v="61.87"/>
    <n v="2.97"/>
    <n v="17"/>
    <n v="0.99"/>
    <n v="0.04"/>
    <n v="0.01"/>
    <s v="Air"/>
    <n v="3.99"/>
    <n v="0.79"/>
    <n v="1.1399999999999999"/>
    <n v="0.86"/>
    <n v="48"/>
    <n v="1657.42"/>
    <n v="60"/>
    <n v="17"/>
    <n v="1"/>
    <n v="3"/>
    <n v="155"/>
    <n v="270"/>
    <n v="10"/>
    <n v="0.2"/>
    <n v="0"/>
    <x v="1"/>
    <s v="DDP"/>
    <s v="Renewal/Reorder"/>
    <x v="9"/>
    <n v="0.95039999999999991"/>
    <n v="0.95039999999999991"/>
    <n v="9.5040000000000072E-3"/>
    <n v="0.91"/>
    <s v="Extreme Risk"/>
    <n v="4.8003879101341525E-2"/>
    <s v="Average"/>
    <s v="Low"/>
    <s v="Highly Inconsistent"/>
    <n v="174.19354838709677"/>
    <s v="Over-Delivery (&gt;100%)"/>
    <n v="82.871000000000009"/>
    <n v="107759.612396"/>
    <n v="94.61"/>
  </r>
  <r>
    <n v="219.41"/>
    <n v="2.65"/>
    <n v="12"/>
    <n v="0.91"/>
    <n v="0.06"/>
    <n v="0.05"/>
    <s v="Air"/>
    <n v="3.66"/>
    <n v="0.83"/>
    <n v="0.99"/>
    <n v="0.39"/>
    <n v="14"/>
    <n v="2331.4899999999998"/>
    <n v="60"/>
    <n v="39"/>
    <n v="0"/>
    <n v="1"/>
    <n v="31"/>
    <n v="986"/>
    <n v="9"/>
    <n v="0.27"/>
    <n v="0"/>
    <x v="1"/>
    <s v="FOB"/>
    <s v="New Procurement"/>
    <x v="0"/>
    <n v="0.85539999999999994"/>
    <n v="0.8929999999999999"/>
    <n v="8.0369999999999969E-2"/>
    <n v="0.5"/>
    <s v="High Risk"/>
    <n v="1.207784513012169E-2"/>
    <s v="Poor"/>
    <s v="Medium"/>
    <s v="Highly Inconsistent"/>
    <n v="3180.6451612903224"/>
    <s v="Over-Delivery (&gt;100%)"/>
    <n v="116.5745"/>
    <n v="567955.60051099991"/>
    <n v="93.539999999999992"/>
  </r>
  <r>
    <n v="414.75"/>
    <n v="8.43"/>
    <n v="12"/>
    <n v="0.94"/>
    <n v="0.06"/>
    <n v="0.03"/>
    <s v="Road"/>
    <n v="0.87"/>
    <n v="0.61"/>
    <n v="0.87"/>
    <n v="0.97"/>
    <n v="25"/>
    <n v="7637.76"/>
    <n v="90"/>
    <n v="50"/>
    <n v="0"/>
    <n v="0"/>
    <n v="610"/>
    <n v="443"/>
    <n v="4"/>
    <n v="0.24"/>
    <n v="1"/>
    <x v="0"/>
    <s v="EXW"/>
    <s v="New Procurement"/>
    <x v="6"/>
    <n v="0.88359999999999994"/>
    <n v="0.91179999999999994"/>
    <n v="5.4708000000000041E-2"/>
    <n v="1.06"/>
    <s v="Extreme Risk"/>
    <n v="2.0325497287522604E-2"/>
    <s v="Average"/>
    <s v="High"/>
    <s v="Very Consistent"/>
    <n v="72.622950819672127"/>
    <s v="Critical (&lt;80%)"/>
    <n v="152.7552"/>
    <n v="3453019.4182499996"/>
    <n v="84.73"/>
  </r>
  <r>
    <n v="494.27"/>
    <n v="3.57"/>
    <n v="17"/>
    <n v="0.91"/>
    <n v="0.02"/>
    <n v="0.04"/>
    <s v="Road"/>
    <n v="1.18"/>
    <n v="0.92"/>
    <n v="1.1200000000000001"/>
    <n v="0.12"/>
    <n v="46"/>
    <n v="5317.18"/>
    <n v="45"/>
    <n v="44"/>
    <n v="1"/>
    <n v="2"/>
    <n v="895"/>
    <n v="425"/>
    <n v="12"/>
    <n v="0.65"/>
    <n v="1"/>
    <x v="0"/>
    <s v="CIF"/>
    <s v="Renewal/Reorder"/>
    <x v="8"/>
    <n v="0.89180000000000004"/>
    <n v="0.94079999999999997"/>
    <n v="8.467199999999997E-2"/>
    <n v="0.18"/>
    <s v="Medium Risk"/>
    <n v="7.222772978331681E-3"/>
    <s v="Poor"/>
    <s v="High"/>
    <s v="Moderately Consistent"/>
    <n v="47.486033519553075"/>
    <s v="Critical (&lt;80%)"/>
    <n v="106.34360000000001"/>
    <n v="2785927.9204879999"/>
    <n v="85.42"/>
  </r>
  <r>
    <n v="117.69"/>
    <n v="9.34"/>
    <n v="27"/>
    <n v="0.88"/>
    <n v="0.04"/>
    <n v="0.02"/>
    <s v="Road"/>
    <n v="2.88"/>
    <n v="0.72"/>
    <n v="0.95"/>
    <n v="0.94"/>
    <n v="48"/>
    <n v="3024.54"/>
    <n v="30"/>
    <n v="25"/>
    <n v="2"/>
    <n v="1"/>
    <n v="701"/>
    <n v="364"/>
    <n v="9"/>
    <n v="0.81"/>
    <n v="1"/>
    <x v="0"/>
    <s v="FOB"/>
    <s v="Amendment"/>
    <x v="0"/>
    <n v="0.8448"/>
    <n v="0.94079999999999997"/>
    <n v="0.112896"/>
    <n v="1"/>
    <s v="Extreme Risk"/>
    <n v="7.9361033222873648E-2"/>
    <s v="Good"/>
    <s v="Low"/>
    <s v="Inconsistent"/>
    <n v="51.925820256776035"/>
    <s v="Critical (&lt;80%)"/>
    <n v="60.4908"/>
    <n v="377382.86910000007"/>
    <n v="83.52000000000001"/>
  </r>
  <r>
    <n v="317.36"/>
    <n v="9.73"/>
    <n v="10"/>
    <n v="0.83"/>
    <n v="0.03"/>
    <n v="0.02"/>
    <s v="Air"/>
    <n v="1.48"/>
    <n v="0.78"/>
    <n v="1.08"/>
    <n v="0.63"/>
    <n v="40"/>
    <n v="4770.6499999999996"/>
    <n v="60"/>
    <n v="34"/>
    <n v="0"/>
    <n v="2"/>
    <n v="309"/>
    <n v="928"/>
    <n v="5"/>
    <n v="0.37"/>
    <n v="1"/>
    <x v="0"/>
    <s v="CIF"/>
    <s v="New Procurement"/>
    <x v="10"/>
    <n v="0.80509999999999993"/>
    <n v="0.9506"/>
    <n v="0.16160200000000005"/>
    <n v="0.68"/>
    <s v="Extreme Risk"/>
    <n v="3.0659188303503906E-2"/>
    <s v="Average"/>
    <s v="High"/>
    <s v="Moderately Consistent"/>
    <n v="300.32362459546925"/>
    <s v="Over-Delivery (&gt;100%)"/>
    <n v="238.5325"/>
    <n v="1589962.0845559998"/>
    <n v="97.22"/>
  </r>
  <r>
    <n v="221.4"/>
    <n v="6.14"/>
    <n v="3"/>
    <n v="0.96"/>
    <n v="0.04"/>
    <n v="0.05"/>
    <s v="Air"/>
    <n v="2.11"/>
    <n v="0.81"/>
    <n v="1.1299999999999999"/>
    <n v="0.05"/>
    <n v="7"/>
    <n v="9157.39"/>
    <n v="30"/>
    <n v="35"/>
    <n v="0"/>
    <n v="2"/>
    <n v="936"/>
    <n v="470"/>
    <n v="3"/>
    <n v="0.18"/>
    <n v="0"/>
    <x v="1"/>
    <s v="CIF"/>
    <s v="New Procurement"/>
    <x v="3"/>
    <n v="0.92159999999999997"/>
    <n v="0.91199999999999992"/>
    <n v="3.6480000000000026E-2"/>
    <n v="0.14000000000000001"/>
    <s v="Low Risk"/>
    <n v="2.7732610659439924E-2"/>
    <s v="Average"/>
    <s v="Medium"/>
    <s v="Inconsistent"/>
    <n v="50.213675213675216"/>
    <s v="Critical (&lt;80%)"/>
    <n v="457.86950000000002"/>
    <n v="2210383.5117199998"/>
    <n v="95.689999999999984"/>
  </r>
  <r>
    <n v="486.46"/>
    <n v="2.29"/>
    <n v="20"/>
    <n v="0.99"/>
    <n v="0.08"/>
    <n v="0.03"/>
    <s v="Sea"/>
    <n v="2.4300000000000002"/>
    <n v="1"/>
    <n v="1.19"/>
    <n v="0.97"/>
    <n v="31"/>
    <n v="7580.43"/>
    <n v="15"/>
    <n v="43"/>
    <n v="2"/>
    <n v="2"/>
    <n v="274"/>
    <n v="710"/>
    <n v="7"/>
    <n v="0.34"/>
    <n v="0"/>
    <x v="1"/>
    <s v="CIF"/>
    <s v="Amendment"/>
    <x v="7"/>
    <n v="0.91080000000000005"/>
    <n v="0.89239999999999997"/>
    <n v="8.9240000000000083E-3"/>
    <n v="1.08"/>
    <s v="Extreme Risk"/>
    <n v="4.7074785182748841E-3"/>
    <s v="Poor"/>
    <s v="High"/>
    <s v="Inconsistent"/>
    <n v="259.12408759124088"/>
    <s v="Over-Delivery (&gt;100%)"/>
    <n v="75.804299999999998"/>
    <n v="4093308.781614"/>
    <n v="70.570000000000007"/>
  </r>
  <r>
    <n v="428.95"/>
    <n v="4.37"/>
    <n v="18"/>
    <n v="0.85"/>
    <n v="0.05"/>
    <n v="0.01"/>
    <s v="Air"/>
    <n v="2.97"/>
    <n v="0.64"/>
    <n v="0.83"/>
    <n v="0.01"/>
    <n v="35"/>
    <n v="4561.91"/>
    <n v="60"/>
    <n v="59"/>
    <n v="0"/>
    <n v="3"/>
    <n v="59"/>
    <n v="394"/>
    <n v="8"/>
    <n v="0.55000000000000004"/>
    <n v="0"/>
    <x v="1"/>
    <s v="DDP"/>
    <s v="New Procurement"/>
    <x v="11"/>
    <n v="0.8075"/>
    <n v="0.9405"/>
    <n v="0.14107500000000001"/>
    <n v="7.0000000000000007E-2"/>
    <s v="Low Risk"/>
    <n v="1.0187667560321717E-2"/>
    <s v="Poor"/>
    <s v="High"/>
    <s v="Inconsistent"/>
    <n v="667.79661016949149"/>
    <s v="Over-Delivery (&gt;100%)"/>
    <n v="228.09550000000002"/>
    <n v="2074494.7472999997"/>
    <n v="95.33"/>
  </r>
  <r>
    <n v="427.25"/>
    <n v="8.18"/>
    <n v="13"/>
    <n v="0.98"/>
    <n v="0.09"/>
    <n v="0.01"/>
    <s v="Sea"/>
    <n v="1.26"/>
    <n v="0.82"/>
    <n v="0.8"/>
    <n v="0.73"/>
    <n v="38"/>
    <n v="9807.48"/>
    <n v="45"/>
    <n v="9"/>
    <n v="3"/>
    <n v="1"/>
    <n v="751"/>
    <n v="552"/>
    <n v="9"/>
    <n v="0.66"/>
    <n v="0"/>
    <x v="1"/>
    <s v="FOB"/>
    <s v="Extension"/>
    <x v="0"/>
    <n v="0.89180000000000004"/>
    <n v="0.90090000000000003"/>
    <n v="1.8018000000000017E-2"/>
    <n v="0.83"/>
    <s v="Extreme Risk"/>
    <n v="1.9145699239321239E-2"/>
    <s v="Poor"/>
    <s v="High"/>
    <s v="Moderately Consistent"/>
    <n v="73.501997336884145"/>
    <s v="Critical (&lt;80%)"/>
    <n v="98.074799999999996"/>
    <n v="4609379.2544999989"/>
    <n v="71.84"/>
  </r>
  <r>
    <n v="260.91000000000003"/>
    <n v="4.3099999999999996"/>
    <n v="12"/>
    <n v="0.87"/>
    <n v="0.03"/>
    <n v="0.02"/>
    <s v="Sea"/>
    <n v="0.82"/>
    <n v="0.81"/>
    <n v="1.02"/>
    <n v="0.89"/>
    <n v="20"/>
    <n v="7969.26"/>
    <n v="90"/>
    <n v="24"/>
    <n v="2"/>
    <n v="1"/>
    <n v="384"/>
    <n v="284"/>
    <n v="9"/>
    <n v="0.55000000000000004"/>
    <n v="0"/>
    <x v="1"/>
    <s v="FOB"/>
    <s v="Amendment"/>
    <x v="0"/>
    <n v="0.84389999999999998"/>
    <n v="0.9506"/>
    <n v="0.12357799999999999"/>
    <n v="0.94000000000000006"/>
    <s v="Extreme Risk"/>
    <n v="1.6519106205204855E-2"/>
    <s v="Poor"/>
    <s v="Medium"/>
    <s v="Very Consistent"/>
    <n v="73.958333333333343"/>
    <s v="Critical (&lt;80%)"/>
    <n v="79.692599999999999"/>
    <n v="2183306.5794540006"/>
    <n v="73.88"/>
  </r>
  <r>
    <n v="236.67"/>
    <n v="1.78"/>
    <n v="27"/>
    <n v="0.86"/>
    <n v="0.04"/>
    <n v="0"/>
    <s v="Air"/>
    <n v="1.99"/>
    <n v="0.63"/>
    <n v="0.91"/>
    <n v="0.18"/>
    <n v="16"/>
    <n v="158.12"/>
    <n v="60"/>
    <n v="24"/>
    <n v="3"/>
    <n v="0"/>
    <n v="70"/>
    <n v="992"/>
    <n v="6"/>
    <n v="0.26"/>
    <n v="1"/>
    <x v="0"/>
    <s v="EXW"/>
    <s v="Extension"/>
    <x v="4"/>
    <n v="0.8256"/>
    <n v="0.96"/>
    <n v="0.13440000000000002"/>
    <n v="0.22"/>
    <s v="Medium Risk"/>
    <n v="7.5210208306925258E-3"/>
    <s v="Poor"/>
    <s v="Medium"/>
    <s v="Moderately Consistent"/>
    <n v="1417.1428571428571"/>
    <s v="Over-Delivery (&gt;100%)"/>
    <n v="7.9060000000000006"/>
    <n v="38936.476282000003"/>
    <n v="96.81"/>
  </r>
  <r>
    <n v="173.03"/>
    <n v="6.01"/>
    <n v="27"/>
    <n v="0.84"/>
    <n v="0.08"/>
    <n v="0.02"/>
    <s v="Sea"/>
    <n v="0.41"/>
    <n v="0.85"/>
    <n v="0.99"/>
    <n v="0.34"/>
    <n v="22"/>
    <n v="1212.44"/>
    <n v="15"/>
    <n v="18"/>
    <n v="1"/>
    <n v="2"/>
    <n v="28"/>
    <n v="319"/>
    <n v="9"/>
    <n v="0.92"/>
    <n v="0"/>
    <x v="1"/>
    <s v="CIF"/>
    <s v="Renewal/Reorder"/>
    <x v="0"/>
    <n v="0.77280000000000004"/>
    <n v="0.90160000000000007"/>
    <n v="0.14425600000000002"/>
    <n v="0.44000000000000006"/>
    <s v="High Risk"/>
    <n v="3.473386118014217E-2"/>
    <s v="Average"/>
    <s v="Medium"/>
    <s v="Very Consistent"/>
    <n v="1139.2857142857142"/>
    <s v="Over-Delivery (&gt;100%)"/>
    <n v="12.124400000000001"/>
    <n v="230780.88576599999"/>
    <n v="72.790000000000006"/>
  </r>
  <r>
    <n v="75.37"/>
    <n v="8.61"/>
    <n v="27"/>
    <n v="0.76"/>
    <n v="0.05"/>
    <n v="0.02"/>
    <s v="Sea"/>
    <n v="2.63"/>
    <n v="0.71"/>
    <n v="0.83"/>
    <n v="0.56000000000000005"/>
    <n v="36"/>
    <n v="5584.29"/>
    <n v="90"/>
    <n v="24"/>
    <n v="3"/>
    <n v="3"/>
    <n v="317"/>
    <n v="905"/>
    <n v="3"/>
    <n v="0.44"/>
    <n v="0"/>
    <x v="1"/>
    <s v="DDP"/>
    <s v="Extension"/>
    <x v="3"/>
    <n v="0.72199999999999998"/>
    <n v="0.93099999999999994"/>
    <n v="0.22343999999999997"/>
    <n v="0.63000000000000012"/>
    <s v="Extreme Risk"/>
    <n v="0.11423643359426826"/>
    <s v="Excellent"/>
    <s v="Low"/>
    <s v="Inconsistent"/>
    <n v="285.48895899053628"/>
    <s v="Over-Delivery (&gt;100%)"/>
    <n v="55.8429"/>
    <n v="450409.90027300006"/>
    <n v="71.47"/>
  </r>
  <r>
    <n v="439.13"/>
    <n v="8.16"/>
    <n v="17"/>
    <n v="0.7"/>
    <n v="0.05"/>
    <n v="0.04"/>
    <s v="Road"/>
    <n v="4.2"/>
    <n v="0.64"/>
    <n v="1"/>
    <n v="0.68"/>
    <n v="19"/>
    <n v="3564.55"/>
    <n v="45"/>
    <n v="38"/>
    <n v="1"/>
    <n v="3"/>
    <n v="832"/>
    <n v="939"/>
    <n v="2"/>
    <n v="0.46"/>
    <n v="1"/>
    <x v="0"/>
    <s v="DDP"/>
    <s v="Renewal/Reorder"/>
    <x v="5"/>
    <n v="0.66499999999999992"/>
    <n v="0.91199999999999992"/>
    <n v="0.27360000000000001"/>
    <n v="0.77"/>
    <s v="Extreme Risk"/>
    <n v="1.8582196616036255E-2"/>
    <s v="Poor"/>
    <s v="High"/>
    <s v="Highly Inconsistent"/>
    <n v="112.86057692307692"/>
    <s v="Over-Delivery (&gt;100%)"/>
    <n v="71.291000000000011"/>
    <n v="1706286.095155"/>
    <n v="81.5"/>
  </r>
  <r>
    <n v="415.81"/>
    <n v="2.58"/>
    <n v="4"/>
    <n v="0.77"/>
    <n v="0.01"/>
    <n v="0.02"/>
    <s v="Air"/>
    <n v="0.59"/>
    <n v="0.67"/>
    <n v="0.85"/>
    <n v="0.87"/>
    <n v="2"/>
    <n v="8144.33"/>
    <n v="30"/>
    <n v="48"/>
    <n v="2"/>
    <n v="0"/>
    <n v="546"/>
    <n v="141"/>
    <n v="5"/>
    <n v="0.97"/>
    <n v="0"/>
    <x v="1"/>
    <s v="EXW"/>
    <s v="Amendment"/>
    <x v="10"/>
    <n v="0.76229999999999998"/>
    <n v="0.97019999999999995"/>
    <n v="0.22314599999999998"/>
    <n v="0.9"/>
    <s v="Extreme Risk"/>
    <n v="6.2047569803516034E-3"/>
    <s v="Poor"/>
    <s v="High"/>
    <s v="Very Consistent"/>
    <n v="25.824175824175828"/>
    <s v="Critical (&lt;80%)"/>
    <n v="407.2165"/>
    <n v="3488500.796077"/>
    <n v="98.710000000000008"/>
  </r>
  <r>
    <n v="499.87"/>
    <n v="7.05"/>
    <n v="23"/>
    <n v="0.85"/>
    <n v="0.04"/>
    <n v="0.05"/>
    <s v="Sea"/>
    <n v="0.56000000000000005"/>
    <n v="0.93"/>
    <n v="1.1399999999999999"/>
    <n v="0.76"/>
    <n v="4"/>
    <n v="8967.2999999999993"/>
    <n v="30"/>
    <n v="42"/>
    <n v="1"/>
    <n v="1"/>
    <n v="216"/>
    <n v="697"/>
    <n v="7"/>
    <n v="0.87"/>
    <n v="1"/>
    <x v="0"/>
    <s v="FOB"/>
    <s v="Renewal/Reorder"/>
    <x v="7"/>
    <n v="0.81599999999999995"/>
    <n v="0.91199999999999992"/>
    <n v="0.1368"/>
    <n v="0.85"/>
    <s v="Extreme Risk"/>
    <n v="1.4103666953407885E-2"/>
    <s v="Poor"/>
    <s v="High"/>
    <s v="Very Consistent"/>
    <n v="322.68518518518516"/>
    <s v="Over-Delivery (&gt;100%)"/>
    <n v="89.672999999999988"/>
    <n v="4886003.1051340001"/>
    <n v="73.240000000000009"/>
  </r>
  <r>
    <n v="498.49"/>
    <n v="2.98"/>
    <n v="10"/>
    <n v="0.81"/>
    <n v="0.03"/>
    <n v="0.01"/>
    <s v="Sea"/>
    <n v="0.4"/>
    <n v="0.64"/>
    <n v="1.1000000000000001"/>
    <n v="0.36"/>
    <n v="34"/>
    <n v="2482.44"/>
    <n v="60"/>
    <n v="58"/>
    <n v="1"/>
    <n v="1"/>
    <n v="334"/>
    <n v="825"/>
    <n v="11"/>
    <n v="0.81"/>
    <n v="1"/>
    <x v="0"/>
    <s v="FOB"/>
    <s v="Renewal/Reorder"/>
    <x v="1"/>
    <n v="0.78570000000000007"/>
    <n v="0.96029999999999993"/>
    <n v="0.18245699999999992"/>
    <n v="0.39999999999999997"/>
    <s v="High Risk"/>
    <n v="5.9780537222411684E-3"/>
    <s v="Poor"/>
    <s v="High"/>
    <s v="Very Consistent"/>
    <n v="247.00598802395209"/>
    <s v="Over-Delivery (&gt;100%)"/>
    <n v="24.824400000000001"/>
    <n v="1286999.1885440003"/>
    <n v="74.5"/>
  </r>
  <r>
    <n v="299.94"/>
    <n v="2.96"/>
    <n v="11"/>
    <n v="0.83"/>
    <n v="0.1"/>
    <n v="0.03"/>
    <s v="Sea"/>
    <n v="4.24"/>
    <n v="0.79"/>
    <n v="0.83"/>
    <n v="0.82"/>
    <n v="7"/>
    <n v="7656.53"/>
    <n v="90"/>
    <n v="25"/>
    <n v="1"/>
    <n v="3"/>
    <n v="84"/>
    <n v="58"/>
    <n v="7"/>
    <n v="0.18"/>
    <n v="0"/>
    <x v="1"/>
    <s v="DDP"/>
    <s v="Renewal/Reorder"/>
    <x v="7"/>
    <n v="0.747"/>
    <n v="0.873"/>
    <n v="0.14841000000000004"/>
    <n v="0.95"/>
    <s v="Extreme Risk"/>
    <n v="9.8686403947456161E-3"/>
    <s v="Poor"/>
    <s v="Medium"/>
    <s v="Highly Inconsistent"/>
    <n v="69.047619047619051"/>
    <s v="Critical (&lt;80%)"/>
    <n v="76.565299999999993"/>
    <n v="2595146.5574779999"/>
    <n v="68.160000000000011"/>
  </r>
  <r>
    <n v="396.04"/>
    <n v="8.8699999999999992"/>
    <n v="6"/>
    <n v="0.99"/>
    <n v="0.03"/>
    <n v="0"/>
    <s v="Air"/>
    <n v="0.4"/>
    <n v="0.68"/>
    <n v="1.1299999999999999"/>
    <n v="0.97"/>
    <n v="47"/>
    <n v="5400.43"/>
    <n v="15"/>
    <n v="10"/>
    <n v="1"/>
    <n v="3"/>
    <n v="662"/>
    <n v="453"/>
    <n v="11"/>
    <n v="0.84"/>
    <n v="0"/>
    <x v="1"/>
    <s v="DDP"/>
    <s v="Renewal/Reorder"/>
    <x v="1"/>
    <n v="0.96029999999999993"/>
    <n v="0.97"/>
    <n v="9.700000000000009E-3"/>
    <n v="1"/>
    <s v="Extreme Risk"/>
    <n v="2.2396727603272392E-2"/>
    <s v="Average"/>
    <s v="High"/>
    <s v="Very Consistent"/>
    <n v="68.429003021148034"/>
    <s v="Critical (&lt;80%)"/>
    <n v="270.0215"/>
    <n v="2203223.0759360003"/>
    <n v="98.7"/>
  </r>
  <r>
    <n v="475.14"/>
    <n v="3.25"/>
    <n v="6"/>
    <n v="0.81"/>
    <n v="0.09"/>
    <n v="0.04"/>
    <s v="Road"/>
    <n v="4.92"/>
    <n v="0.66"/>
    <n v="0.93"/>
    <n v="0.23"/>
    <n v="49"/>
    <n v="3980.47"/>
    <n v="15"/>
    <n v="17"/>
    <n v="3"/>
    <n v="0"/>
    <n v="427"/>
    <n v="894"/>
    <n v="6"/>
    <n v="0.46"/>
    <n v="0"/>
    <x v="1"/>
    <s v="EXW"/>
    <s v="Extension"/>
    <x v="4"/>
    <n v="0.73710000000000009"/>
    <n v="0.87360000000000004"/>
    <n v="0.16598399999999996"/>
    <n v="0.36"/>
    <s v="High Risk"/>
    <n v="6.8400892368565055E-3"/>
    <s v="Poor"/>
    <s v="High"/>
    <s v="Highly Inconsistent"/>
    <n v="209.36768149882906"/>
    <s v="Over-Delivery (&gt;100%)"/>
    <n v="79.609399999999994"/>
    <n v="2137273.3460299997"/>
    <n v="79.579999999999984"/>
  </r>
  <r>
    <n v="432.34"/>
    <n v="3.37"/>
    <n v="27"/>
    <n v="0.84"/>
    <n v="7.0000000000000007E-2"/>
    <n v="0.05"/>
    <s v="Road"/>
    <n v="1.79"/>
    <n v="0.68"/>
    <n v="0.94"/>
    <n v="7.0000000000000007E-2"/>
    <n v="14"/>
    <n v="7889.12"/>
    <n v="45"/>
    <n v="9"/>
    <n v="1"/>
    <n v="3"/>
    <n v="337"/>
    <n v="181"/>
    <n v="3"/>
    <n v="0.21"/>
    <n v="0"/>
    <x v="1"/>
    <s v="DDP"/>
    <s v="Renewal/Reorder"/>
    <x v="3"/>
    <n v="0.78119999999999989"/>
    <n v="0.88349999999999995"/>
    <n v="0.14136000000000001"/>
    <n v="0.19"/>
    <s v="Medium Risk"/>
    <n v="7.7947911366054497E-3"/>
    <s v="Poor"/>
    <s v="High"/>
    <s v="Moderately Consistent"/>
    <n v="53.709198813056382"/>
    <s v="Critical (&lt;80%)"/>
    <n v="157.7824"/>
    <n v="3820249.2578679994"/>
    <n v="83.11"/>
  </r>
  <r>
    <n v="161.31"/>
    <n v="1.01"/>
    <n v="9"/>
    <n v="0.74"/>
    <n v="0.03"/>
    <n v="0.04"/>
    <s v="Air"/>
    <n v="1.64"/>
    <n v="0.8"/>
    <n v="0.87"/>
    <n v="0.43"/>
    <n v="43"/>
    <n v="5692.75"/>
    <n v="90"/>
    <n v="33"/>
    <n v="1"/>
    <n v="3"/>
    <n v="290"/>
    <n v="939"/>
    <n v="6"/>
    <n v="0.99"/>
    <n v="1"/>
    <x v="0"/>
    <s v="DDP"/>
    <s v="Renewal/Reorder"/>
    <x v="4"/>
    <n v="0.71779999999999999"/>
    <n v="0.93119999999999992"/>
    <n v="0.24211199999999997"/>
    <n v="0.5"/>
    <s v="High Risk"/>
    <n v="6.2612361291922384E-3"/>
    <s v="Poor"/>
    <s v="Medium"/>
    <s v="Moderately Consistent"/>
    <n v="323.79310344827587"/>
    <s v="Over-Delivery (&gt;100%)"/>
    <n v="284.63749999999999"/>
    <n v="982868.25614299998"/>
    <n v="96.66"/>
  </r>
  <r>
    <n v="252.74"/>
    <n v="8.84"/>
    <n v="15"/>
    <n v="0.71"/>
    <n v="0.05"/>
    <n v="0.03"/>
    <s v="Air"/>
    <n v="0.46"/>
    <n v="0.7"/>
    <n v="1.1299999999999999"/>
    <n v="0.88"/>
    <n v="32"/>
    <n v="6389.31"/>
    <n v="90"/>
    <n v="53"/>
    <n v="0"/>
    <n v="0"/>
    <n v="612"/>
    <n v="999"/>
    <n v="1"/>
    <n v="0.17"/>
    <n v="1"/>
    <x v="0"/>
    <s v="EXW"/>
    <s v="New Procurement"/>
    <x v="2"/>
    <n v="0.67449999999999999"/>
    <n v="0.92149999999999999"/>
    <n v="0.267235"/>
    <n v="0.96"/>
    <s v="Extreme Risk"/>
    <n v="3.4976655851863575E-2"/>
    <s v="Average"/>
    <s v="Medium"/>
    <s v="Very Consistent"/>
    <n v="163.23529411764704"/>
    <s v="Over-Delivery (&gt;100%)"/>
    <n v="319.46550000000002"/>
    <n v="1744342.7368599998"/>
    <n v="97.44"/>
  </r>
  <r>
    <n v="108.12"/>
    <n v="8.1300000000000008"/>
    <n v="2"/>
    <n v="0.93"/>
    <n v="0.08"/>
    <n v="0.02"/>
    <s v="Air"/>
    <n v="2.93"/>
    <n v="0.64"/>
    <n v="0.96"/>
    <n v="0.15"/>
    <n v="17"/>
    <n v="716.32"/>
    <n v="30"/>
    <n v="22"/>
    <n v="0"/>
    <n v="2"/>
    <n v="84"/>
    <n v="833"/>
    <n v="3"/>
    <n v="0.92"/>
    <n v="1"/>
    <x v="0"/>
    <s v="CIF"/>
    <s v="New Procurement"/>
    <x v="3"/>
    <n v="0.85560000000000003"/>
    <n v="0.90160000000000007"/>
    <n v="6.311199999999996E-2"/>
    <n v="0.25"/>
    <s v="Medium Risk"/>
    <n v="7.5194228634850174E-2"/>
    <s v="Good"/>
    <s v="Low"/>
    <s v="Inconsistent"/>
    <n v="991.66666666666663"/>
    <s v="Over-Delivery (&gt;100%)"/>
    <n v="35.816000000000003"/>
    <n v="85235.522072000022"/>
    <n v="94.27000000000001"/>
  </r>
  <r>
    <n v="479.32"/>
    <n v="6.65"/>
    <n v="4"/>
    <n v="0.87"/>
    <n v="0.09"/>
    <n v="0.04"/>
    <s v="Air"/>
    <n v="2.93"/>
    <n v="0.92"/>
    <n v="0.82"/>
    <n v="0.89"/>
    <n v="37"/>
    <n v="5900.21"/>
    <n v="45"/>
    <n v="50"/>
    <n v="0"/>
    <n v="3"/>
    <n v="585"/>
    <n v="339"/>
    <n v="2"/>
    <n v="0"/>
    <n v="0"/>
    <x v="1"/>
    <s v="DDP"/>
    <s v="New Procurement"/>
    <x v="5"/>
    <n v="0.79170000000000007"/>
    <n v="0.87360000000000004"/>
    <n v="0.113568"/>
    <n v="1.02"/>
    <s v="Extreme Risk"/>
    <n v="1.3873821246766253E-2"/>
    <s v="Poor"/>
    <s v="High"/>
    <s v="Inconsistent"/>
    <n v="57.948717948717956"/>
    <s v="Critical (&lt;80%)"/>
    <n v="295.01050000000004"/>
    <n v="3196063.2812879998"/>
    <n v="93.57"/>
  </r>
  <r>
    <n v="322.77999999999997"/>
    <n v="7.75"/>
    <n v="5"/>
    <n v="0.93"/>
    <n v="0.02"/>
    <n v="0.05"/>
    <s v="Road"/>
    <n v="2.4700000000000002"/>
    <n v="0.82"/>
    <n v="1.19"/>
    <n v="0.99"/>
    <n v="14"/>
    <n v="3077.04"/>
    <n v="45"/>
    <n v="24"/>
    <n v="1"/>
    <n v="1"/>
    <n v="603"/>
    <n v="15"/>
    <n v="4"/>
    <n v="0.44"/>
    <n v="1"/>
    <x v="0"/>
    <s v="FOB"/>
    <s v="Renewal/Reorder"/>
    <x v="6"/>
    <n v="0.91139999999999999"/>
    <n v="0.93099999999999994"/>
    <n v="6.516999999999995E-2"/>
    <n v="1.06"/>
    <s v="Extreme Risk"/>
    <n v="2.4010161720057006E-2"/>
    <s v="Average"/>
    <s v="High"/>
    <s v="Inconsistent"/>
    <n v="2.4875621890547266"/>
    <s v="Critical (&lt;80%)"/>
    <n v="61.540799999999997"/>
    <n v="1062808.9453159999"/>
    <n v="83.93"/>
  </r>
  <r>
    <n v="152.88999999999999"/>
    <n v="2.37"/>
    <n v="17"/>
    <n v="0.74"/>
    <n v="0.03"/>
    <n v="0.05"/>
    <s v="Sea"/>
    <n v="1.56"/>
    <n v="0.66"/>
    <n v="0.9"/>
    <n v="0.05"/>
    <n v="17"/>
    <n v="4983.6099999999997"/>
    <n v="45"/>
    <n v="36"/>
    <n v="0"/>
    <n v="2"/>
    <n v="771"/>
    <n v="597"/>
    <n v="8"/>
    <n v="0.03"/>
    <n v="0"/>
    <x v="1"/>
    <s v="CIF"/>
    <s v="New Procurement"/>
    <x v="11"/>
    <n v="0.71779999999999999"/>
    <n v="0.92149999999999999"/>
    <n v="0.23958999999999997"/>
    <n v="0.13"/>
    <s v="Low Risk"/>
    <n v="1.550134083327883E-2"/>
    <s v="Poor"/>
    <s v="Medium"/>
    <s v="Moderately Consistent"/>
    <n v="77.431906614786001"/>
    <s v="Critical (&lt;80%)"/>
    <n v="49.836099999999995"/>
    <n v="822954.26979999989"/>
    <n v="72.540000000000006"/>
  </r>
  <r>
    <n v="352.27"/>
    <n v="5.12"/>
    <n v="8"/>
    <n v="0.87"/>
    <n v="0.03"/>
    <n v="0.02"/>
    <s v="Sea"/>
    <n v="1.84"/>
    <n v="0.79"/>
    <n v="1.17"/>
    <n v="0.5"/>
    <n v="32"/>
    <n v="2297.91"/>
    <n v="90"/>
    <n v="30"/>
    <n v="3"/>
    <n v="3"/>
    <n v="659"/>
    <n v="213"/>
    <n v="3"/>
    <n v="0.91"/>
    <n v="1"/>
    <x v="0"/>
    <s v="DDP"/>
    <s v="Extension"/>
    <x v="3"/>
    <n v="0.84389999999999998"/>
    <n v="0.9506"/>
    <n v="0.12357799999999999"/>
    <n v="0.55000000000000004"/>
    <s v="Extreme Risk"/>
    <n v="1.4534306072047011E-2"/>
    <s v="Poor"/>
    <s v="High"/>
    <s v="Moderately Consistent"/>
    <n v="32.32169954476479"/>
    <s v="Critical (&lt;80%)"/>
    <n v="22.979099999999999"/>
    <n v="849994.93612099986"/>
    <n v="72.86"/>
  </r>
  <r>
    <n v="328.16"/>
    <n v="4.16"/>
    <n v="8"/>
    <n v="0.78"/>
    <n v="0"/>
    <n v="0.05"/>
    <s v="Air"/>
    <n v="1.6"/>
    <n v="0.63"/>
    <n v="0.92"/>
    <n v="0.33"/>
    <n v="2"/>
    <n v="6183.31"/>
    <n v="30"/>
    <n v="12"/>
    <n v="2"/>
    <n v="2"/>
    <n v="618"/>
    <n v="378"/>
    <n v="6"/>
    <n v="0.13"/>
    <n v="1"/>
    <x v="0"/>
    <s v="CIF"/>
    <s v="Amendment"/>
    <x v="4"/>
    <n v="0.78"/>
    <n v="0.95"/>
    <n v="0.20899999999999996"/>
    <n v="0.38"/>
    <s v="High Risk"/>
    <n v="1.2676743052169672E-2"/>
    <s v="Poor"/>
    <s v="High"/>
    <s v="Moderately Consistent"/>
    <n v="61.165048543689316"/>
    <s v="Critical (&lt;80%)"/>
    <n v="309.16550000000007"/>
    <n v="2130890.4267000002"/>
    <n v="97.399999999999991"/>
  </r>
  <r>
    <n v="211.17"/>
    <n v="1.84"/>
    <n v="22"/>
    <n v="0.77"/>
    <n v="0.06"/>
    <n v="0.01"/>
    <s v="Air"/>
    <n v="2.13"/>
    <n v="0.83"/>
    <n v="1.1299999999999999"/>
    <n v="0.39"/>
    <n v="39"/>
    <n v="1559.94"/>
    <n v="45"/>
    <n v="53"/>
    <n v="2"/>
    <n v="3"/>
    <n v="621"/>
    <n v="903"/>
    <n v="10"/>
    <n v="0.67"/>
    <n v="0"/>
    <x v="1"/>
    <s v="DDP"/>
    <s v="Amendment"/>
    <x v="9"/>
    <n v="0.7238"/>
    <n v="0.93059999999999998"/>
    <n v="0.21403799999999998"/>
    <n v="0.46"/>
    <s v="High Risk"/>
    <n v="8.7133589051475117E-3"/>
    <s v="Poor"/>
    <s v="Medium"/>
    <s v="Inconsistent"/>
    <n v="145.41062801932367"/>
    <s v="Over-Delivery (&gt;100%)"/>
    <n v="77.997000000000014"/>
    <n v="352558.39972799999"/>
    <n v="95.86999999999999"/>
  </r>
  <r>
    <n v="101.1"/>
    <n v="5.38"/>
    <n v="12"/>
    <n v="0.7"/>
    <n v="0.09"/>
    <n v="0.01"/>
    <s v="Sea"/>
    <n v="1.71"/>
    <n v="0.74"/>
    <n v="1.07"/>
    <n v="0.45"/>
    <n v="4"/>
    <n v="1316.75"/>
    <n v="30"/>
    <n v="40"/>
    <n v="2"/>
    <n v="1"/>
    <n v="794"/>
    <n v="731"/>
    <n v="1"/>
    <n v="0.63"/>
    <n v="1"/>
    <x v="0"/>
    <s v="FOB"/>
    <s v="Amendment"/>
    <x v="2"/>
    <n v="0.63700000000000001"/>
    <n v="0.90090000000000003"/>
    <n v="0.27027000000000007"/>
    <n v="0.55000000000000004"/>
    <s v="Extreme Risk"/>
    <n v="5.321463897131553E-2"/>
    <s v="Good"/>
    <s v="Low"/>
    <s v="Moderately Consistent"/>
    <n v="92.065491183879089"/>
    <s v="Average (85–94.99%)"/>
    <n v="13.1675"/>
    <n v="146452.39262"/>
    <n v="71.39"/>
  </r>
  <r>
    <n v="352.21"/>
    <n v="9.2899999999999991"/>
    <n v="21"/>
    <n v="0.74"/>
    <n v="0.04"/>
    <n v="0"/>
    <s v="Road"/>
    <n v="3.38"/>
    <n v="0.64"/>
    <n v="1.1399999999999999"/>
    <n v="0.74"/>
    <n v="40"/>
    <n v="1965.27"/>
    <n v="45"/>
    <n v="18"/>
    <n v="0"/>
    <n v="3"/>
    <n v="250"/>
    <n v="557"/>
    <n v="4"/>
    <n v="0.78"/>
    <n v="0"/>
    <x v="1"/>
    <s v="DDP"/>
    <s v="New Procurement"/>
    <x v="6"/>
    <n v="0.71039999999999992"/>
    <n v="0.96"/>
    <n v="0.24959999999999999"/>
    <n v="0.78"/>
    <s v="Extreme Risk"/>
    <n v="2.6376309588029868E-2"/>
    <s v="Average"/>
    <s v="High"/>
    <s v="Highly Inconsistent"/>
    <n v="222.8"/>
    <s v="Over-Delivery (&gt;100%)"/>
    <n v="39.305399999999999"/>
    <n v="719938.3713639999"/>
    <n v="83.42"/>
  </r>
  <r>
    <n v="284.14"/>
    <n v="1.36"/>
    <n v="8"/>
    <n v="0.79"/>
    <n v="7.0000000000000007E-2"/>
    <n v="0.01"/>
    <s v="Air"/>
    <n v="1.48"/>
    <n v="0.67"/>
    <n v="1.19"/>
    <n v="0.59"/>
    <n v="30"/>
    <n v="8192.9"/>
    <n v="90"/>
    <n v="48"/>
    <n v="1"/>
    <n v="1"/>
    <n v="14"/>
    <n v="940"/>
    <n v="5"/>
    <n v="0.75"/>
    <n v="1"/>
    <x v="0"/>
    <s v="FOB"/>
    <s v="Renewal/Reorder"/>
    <x v="10"/>
    <n v="0.73470000000000002"/>
    <n v="0.92069999999999996"/>
    <n v="0.19334699999999994"/>
    <n v="0.66999999999999993"/>
    <s v="Extreme Risk"/>
    <n v="4.7863729147603297E-3"/>
    <s v="Poor"/>
    <s v="Medium"/>
    <s v="Moderately Consistent"/>
    <n v="6714.2857142857138"/>
    <s v="Over-Delivery (&gt;100%)"/>
    <n v="409.64499999999998"/>
    <n v="2514583.1100239996"/>
    <n v="96.22"/>
  </r>
  <r>
    <n v="397.54"/>
    <n v="3.62"/>
    <n v="19"/>
    <n v="0.74"/>
    <n v="0.06"/>
    <n v="0.04"/>
    <s v="Air"/>
    <n v="1.75"/>
    <n v="0.74"/>
    <n v="1.1499999999999999"/>
    <n v="0.96"/>
    <n v="30"/>
    <n v="431.99"/>
    <n v="30"/>
    <n v="29"/>
    <n v="2"/>
    <n v="3"/>
    <n v="224"/>
    <n v="290"/>
    <n v="5"/>
    <n v="0.03"/>
    <n v="1"/>
    <x v="0"/>
    <s v="DDP"/>
    <s v="Amendment"/>
    <x v="10"/>
    <n v="0.6956"/>
    <n v="0.90239999999999987"/>
    <n v="0.234624"/>
    <n v="1.06"/>
    <s v="Extreme Risk"/>
    <n v="9.1060019117573075E-3"/>
    <s v="Poor"/>
    <s v="High"/>
    <s v="Moderately Consistent"/>
    <n v="129.46428571428572"/>
    <s v="Over-Delivery (&gt;100%)"/>
    <n v="21.599500000000003"/>
    <n v="188942.14846000003"/>
    <n v="95.649999999999991"/>
  </r>
  <r>
    <n v="284.07"/>
    <n v="2.87"/>
    <n v="3"/>
    <n v="1"/>
    <n v="0.04"/>
    <n v="0.04"/>
    <s v="Road"/>
    <n v="2.1800000000000002"/>
    <n v="0.92"/>
    <n v="0.96"/>
    <n v="0.33"/>
    <n v="33"/>
    <n v="7322.81"/>
    <n v="60"/>
    <n v="42"/>
    <n v="3"/>
    <n v="3"/>
    <n v="588"/>
    <n v="698"/>
    <n v="1"/>
    <n v="0.39"/>
    <n v="0"/>
    <x v="1"/>
    <s v="DDP"/>
    <s v="Extension"/>
    <x v="2"/>
    <n v="0.96"/>
    <n v="0.92159999999999997"/>
    <n v="0"/>
    <n v="0.41000000000000003"/>
    <s v="High Risk"/>
    <n v="1.0103143591368326E-2"/>
    <s v="Poor"/>
    <s v="Medium"/>
    <s v="Inconsistent"/>
    <n v="118.70748299319729"/>
    <s v="Over-Delivery (&gt;100%)"/>
    <n v="146.45620000000002"/>
    <n v="2246764.7292879997"/>
    <n v="83.820000000000007"/>
  </r>
  <r>
    <n v="433.48"/>
    <n v="3.14"/>
    <n v="18"/>
    <n v="0.79"/>
    <n v="0.01"/>
    <n v="0.04"/>
    <s v="Road"/>
    <n v="0.02"/>
    <n v="0.67"/>
    <n v="1.1299999999999999"/>
    <n v="0.54"/>
    <n v="42"/>
    <n v="659.43"/>
    <n v="45"/>
    <n v="46"/>
    <n v="0"/>
    <n v="2"/>
    <n v="496"/>
    <n v="64"/>
    <n v="9"/>
    <n v="0.32"/>
    <n v="1"/>
    <x v="0"/>
    <s v="CIF"/>
    <s v="New Procurement"/>
    <x v="0"/>
    <n v="0.78210000000000002"/>
    <n v="0.95039999999999991"/>
    <n v="0.19958399999999996"/>
    <n v="0.59000000000000008"/>
    <s v="Extreme Risk"/>
    <n v="7.2437021315862327E-3"/>
    <s v="Poor"/>
    <s v="High"/>
    <s v="Very Consistent"/>
    <n v="12.903225806451612"/>
    <s v="Critical (&lt;80%)"/>
    <n v="13.188599999999999"/>
    <n v="300155.564212"/>
    <n v="86.88"/>
  </r>
  <r>
    <n v="298.36"/>
    <n v="9.18"/>
    <n v="21"/>
    <n v="0.74"/>
    <n v="7.0000000000000007E-2"/>
    <n v="0.03"/>
    <s v="Road"/>
    <n v="2.46"/>
    <n v="0.64"/>
    <n v="1.08"/>
    <n v="0.81"/>
    <n v="1"/>
    <n v="5959.39"/>
    <n v="90"/>
    <n v="21"/>
    <n v="0"/>
    <n v="0"/>
    <n v="366"/>
    <n v="178"/>
    <n v="5"/>
    <n v="0.97"/>
    <n v="1"/>
    <x v="0"/>
    <s v="EXW"/>
    <s v="New Procurement"/>
    <x v="10"/>
    <n v="0.68819999999999992"/>
    <n v="0.9020999999999999"/>
    <n v="0.23454599999999998"/>
    <n v="0.91"/>
    <s v="Extreme Risk"/>
    <n v="3.0768199490548327E-2"/>
    <s v="Average"/>
    <s v="Medium"/>
    <s v="Inconsistent"/>
    <n v="48.633879781420767"/>
    <s v="Critical (&lt;80%)"/>
    <n v="119.18780000000001"/>
    <n v="1955981.8275520003"/>
    <n v="82.839999999999989"/>
  </r>
  <r>
    <n v="302.42"/>
    <n v="5.21"/>
    <n v="19"/>
    <n v="0.76"/>
    <n v="0.09"/>
    <n v="0.03"/>
    <s v="Air"/>
    <n v="1.28"/>
    <n v="0.81"/>
    <n v="0.82"/>
    <n v="0.37"/>
    <n v="33"/>
    <n v="7758.23"/>
    <n v="30"/>
    <n v="57"/>
    <n v="3"/>
    <n v="1"/>
    <n v="403"/>
    <n v="322"/>
    <n v="9"/>
    <n v="0.77"/>
    <n v="1"/>
    <x v="0"/>
    <s v="FOB"/>
    <s v="Extension"/>
    <x v="0"/>
    <n v="0.69159999999999999"/>
    <n v="0.88270000000000004"/>
    <n v="0.21184800000000001"/>
    <n v="0.49"/>
    <s v="High Risk"/>
    <n v="1.722769658091396E-2"/>
    <s v="Poor"/>
    <s v="High"/>
    <s v="Moderately Consistent"/>
    <n v="79.900744416873451"/>
    <s v="Critical (&lt;80%)"/>
    <n v="387.91149999999999"/>
    <n v="2628188.8400440002"/>
    <n v="95.419999999999987"/>
  </r>
  <r>
    <n v="444.49"/>
    <n v="5.2"/>
    <n v="19"/>
    <n v="0.88"/>
    <n v="7.0000000000000007E-2"/>
    <n v="0.04"/>
    <s v="Road"/>
    <n v="0.28000000000000003"/>
    <n v="0.82"/>
    <n v="1.17"/>
    <n v="0.47"/>
    <n v="36"/>
    <n v="2387.62"/>
    <n v="15"/>
    <n v="22"/>
    <n v="1"/>
    <n v="2"/>
    <n v="164"/>
    <n v="927"/>
    <n v="7"/>
    <n v="0.71"/>
    <n v="0"/>
    <x v="1"/>
    <s v="CIF"/>
    <s v="Renewal/Reorder"/>
    <x v="7"/>
    <n v="0.81839999999999991"/>
    <n v="0.89279999999999993"/>
    <n v="0.10713599999999998"/>
    <n v="0.57999999999999996"/>
    <s v="Extreme Risk"/>
    <n v="1.1698800872910527E-2"/>
    <s v="Poor"/>
    <s v="High"/>
    <s v="Very Consistent"/>
    <n v="565.2439024390244"/>
    <s v="Over-Delivery (&gt;100%)"/>
    <n v="47.752400000000002"/>
    <n v="1178063.5088620002"/>
    <n v="84.819999999999979"/>
  </r>
  <r>
    <n v="231.57"/>
    <n v="7.85"/>
    <n v="15"/>
    <n v="0.72"/>
    <n v="0"/>
    <n v="0.02"/>
    <s v="Air"/>
    <n v="4.5599999999999996"/>
    <n v="0.64"/>
    <n v="0.99"/>
    <n v="0.68"/>
    <n v="49"/>
    <n v="2039.87"/>
    <n v="90"/>
    <n v="51"/>
    <n v="1"/>
    <n v="0"/>
    <n v="961"/>
    <n v="487"/>
    <n v="5"/>
    <n v="0.44"/>
    <n v="0"/>
    <x v="1"/>
    <s v="EXW"/>
    <s v="Renewal/Reorder"/>
    <x v="10"/>
    <n v="0.72"/>
    <n v="0.98"/>
    <n v="0.27440000000000003"/>
    <n v="0.70000000000000007"/>
    <s v="Extreme Risk"/>
    <n v="3.3899037008248048E-2"/>
    <s v="Average"/>
    <s v="Medium"/>
    <s v="Highly Inconsistent"/>
    <n v="50.676378772112386"/>
    <s v="Critical (&lt;80%)"/>
    <n v="101.9935"/>
    <n v="481943.26250199991"/>
    <n v="95.039999999999992"/>
  </r>
  <r>
    <n v="110.31"/>
    <n v="2.39"/>
    <n v="6"/>
    <n v="0.96"/>
    <n v="0.02"/>
    <n v="0.04"/>
    <s v="Air"/>
    <n v="1.61"/>
    <n v="0.71"/>
    <n v="0.85"/>
    <n v="0.86"/>
    <n v="31"/>
    <n v="2962.86"/>
    <n v="90"/>
    <n v="53"/>
    <n v="3"/>
    <n v="2"/>
    <n v="400"/>
    <n v="437"/>
    <n v="9"/>
    <n v="0.89"/>
    <n v="0"/>
    <x v="1"/>
    <s v="CIF"/>
    <s v="Extension"/>
    <x v="0"/>
    <n v="0.94079999999999997"/>
    <n v="0.94079999999999997"/>
    <n v="3.7632000000000033E-2"/>
    <n v="0.91999999999999993"/>
    <s v="Extreme Risk"/>
    <n v="2.1666213398603935E-2"/>
    <s v="Average"/>
    <s v="Low"/>
    <s v="Moderately Consistent"/>
    <n v="109.25"/>
    <s v="Over-Delivery (&gt;100%)"/>
    <n v="148.143"/>
    <n v="346594.76677800005"/>
    <n v="96.989999999999981"/>
  </r>
  <r>
    <n v="62.95"/>
    <n v="5.39"/>
    <n v="16"/>
    <n v="0.99"/>
    <n v="0.01"/>
    <n v="0.03"/>
    <s v="Road"/>
    <n v="2.13"/>
    <n v="0.71"/>
    <n v="0.97"/>
    <n v="0.42"/>
    <n v="37"/>
    <n v="7026.17"/>
    <n v="15"/>
    <n v="20"/>
    <n v="3"/>
    <n v="1"/>
    <n v="378"/>
    <n v="521"/>
    <n v="5"/>
    <n v="0.02"/>
    <n v="0"/>
    <x v="1"/>
    <s v="FOB"/>
    <s v="Extension"/>
    <x v="10"/>
    <n v="0.98009999999999997"/>
    <n v="0.96029999999999993"/>
    <n v="9.6030000000000091E-3"/>
    <n v="0.45999999999999996"/>
    <s v="High Risk"/>
    <n v="8.5623510722795865E-2"/>
    <s v="Good"/>
    <s v="Low"/>
    <s v="Inconsistent"/>
    <n v="137.83068783068785"/>
    <s v="Over-Delivery (&gt;100%)"/>
    <n v="140.52340000000001"/>
    <n v="460132.50263000006"/>
    <n v="84.969999999999985"/>
  </r>
  <r>
    <n v="389.81"/>
    <n v="4.87"/>
    <n v="8"/>
    <n v="0.77"/>
    <n v="0.06"/>
    <n v="0.03"/>
    <s v="Sea"/>
    <n v="4.1399999999999997"/>
    <n v="0.67"/>
    <n v="1.04"/>
    <n v="0.53"/>
    <n v="14"/>
    <n v="2622.78"/>
    <n v="15"/>
    <n v="21"/>
    <n v="0"/>
    <n v="0"/>
    <n v="38"/>
    <n v="422"/>
    <n v="10"/>
    <n v="0.23"/>
    <n v="1"/>
    <x v="0"/>
    <s v="EXW"/>
    <s v="New Procurement"/>
    <x v="9"/>
    <n v="0.7238"/>
    <n v="0.91179999999999994"/>
    <n v="0.20971399999999998"/>
    <n v="0.62"/>
    <s v="Extreme Risk"/>
    <n v="1.2493265950078243E-2"/>
    <s v="Poor"/>
    <s v="High"/>
    <s v="Highly Inconsistent"/>
    <n v="1110.5263157894735"/>
    <s v="Over-Delivery (&gt;100%)"/>
    <n v="26.227800000000002"/>
    <n v="1114459.10433"/>
    <n v="69.459999999999994"/>
  </r>
  <r>
    <n v="329.14"/>
    <n v="6.37"/>
    <n v="16"/>
    <n v="0.84"/>
    <n v="0.08"/>
    <n v="0.03"/>
    <s v="Road"/>
    <n v="0.83"/>
    <n v="0.73"/>
    <n v="1.03"/>
    <n v="0.98"/>
    <n v="6"/>
    <n v="5067.5200000000004"/>
    <n v="60"/>
    <n v="18"/>
    <n v="3"/>
    <n v="0"/>
    <n v="826"/>
    <n v="848"/>
    <n v="9"/>
    <n v="0.7"/>
    <n v="1"/>
    <x v="0"/>
    <s v="EXW"/>
    <s v="Extension"/>
    <x v="0"/>
    <n v="0.77280000000000004"/>
    <n v="0.89239999999999997"/>
    <n v="0.14278400000000002"/>
    <n v="1.0900000000000001"/>
    <s v="Extreme Risk"/>
    <n v="1.9353466609953213E-2"/>
    <s v="Poor"/>
    <s v="High"/>
    <s v="Very Consistent"/>
    <n v="102.66343825665859"/>
    <s v="Over-Delivery (&gt;100%)"/>
    <n v="101.35040000000001"/>
    <n v="1851501.9355320004"/>
    <n v="84.17"/>
  </r>
  <r>
    <n v="366.84"/>
    <n v="10"/>
    <n v="18"/>
    <n v="0.71"/>
    <n v="0.01"/>
    <n v="0.04"/>
    <s v="Sea"/>
    <n v="4.25"/>
    <n v="0.61"/>
    <n v="1.03"/>
    <n v="0.04"/>
    <n v="7"/>
    <n v="1431.21"/>
    <n v="60"/>
    <n v="49"/>
    <n v="1"/>
    <n v="0"/>
    <n v="432"/>
    <n v="57"/>
    <n v="5"/>
    <n v="0.51"/>
    <n v="0"/>
    <x v="1"/>
    <s v="EXW"/>
    <s v="Renewal/Reorder"/>
    <x v="10"/>
    <n v="0.70289999999999997"/>
    <n v="0.95039999999999991"/>
    <n v="0.27561600000000003"/>
    <n v="0.09"/>
    <s v="Low Risk"/>
    <n v="2.7259840802529717E-2"/>
    <s v="Average"/>
    <s v="High"/>
    <s v="Highly Inconsistent"/>
    <n v="13.194444444444445"/>
    <s v="Critical (&lt;80%)"/>
    <n v="14.312100000000001"/>
    <n v="551321.82371999999"/>
    <n v="70.650000000000006"/>
  </r>
  <r>
    <n v="145.83000000000001"/>
    <n v="7.93"/>
    <n v="20"/>
    <n v="0.89"/>
    <n v="0.08"/>
    <n v="0.01"/>
    <s v="Road"/>
    <n v="1.21"/>
    <n v="0.86"/>
    <n v="0.9"/>
    <n v="0.45"/>
    <n v="40"/>
    <n v="4665.84"/>
    <n v="60"/>
    <n v="59"/>
    <n v="1"/>
    <n v="1"/>
    <n v="975"/>
    <n v="625"/>
    <n v="1"/>
    <n v="0.53"/>
    <n v="0"/>
    <x v="1"/>
    <s v="FOB"/>
    <s v="Renewal/Reorder"/>
    <x v="2"/>
    <n v="0.81880000000000008"/>
    <n v="0.91080000000000005"/>
    <n v="0.100188"/>
    <n v="0.54"/>
    <s v="Extreme Risk"/>
    <n v="5.4378385791675234E-2"/>
    <s v="Good"/>
    <s v="Low"/>
    <s v="Moderately Consistent"/>
    <n v="64.102564102564102"/>
    <s v="Critical (&lt;80%)"/>
    <n v="93.316800000000001"/>
    <n v="741754.04333400016"/>
    <n v="84.19"/>
  </r>
  <r>
    <n v="111.37"/>
    <n v="4.58"/>
    <n v="16"/>
    <n v="0.82"/>
    <n v="0.06"/>
    <n v="0.02"/>
    <s v="Road"/>
    <n v="2.95"/>
    <n v="1"/>
    <n v="1.05"/>
    <n v="0.64"/>
    <n v="24"/>
    <n v="6284.81"/>
    <n v="90"/>
    <n v="41"/>
    <n v="1"/>
    <n v="1"/>
    <n v="18"/>
    <n v="12"/>
    <n v="7"/>
    <n v="0.42"/>
    <n v="1"/>
    <x v="0"/>
    <s v="FOB"/>
    <s v="Renewal/Reorder"/>
    <x v="7"/>
    <n v="0.77079999999999993"/>
    <n v="0.92119999999999991"/>
    <n v="0.16581600000000005"/>
    <n v="0.72"/>
    <s v="Extreme Risk"/>
    <n v="4.1124180659064376E-2"/>
    <s v="Average"/>
    <s v="Low"/>
    <s v="Inconsistent"/>
    <n v="66.666666666666657"/>
    <s v="Critical (&lt;80%)"/>
    <n v="125.6962"/>
    <n v="756066.69990600005"/>
    <n v="82.85"/>
  </r>
  <r>
    <n v="56.55"/>
    <n v="8.4499999999999993"/>
    <n v="11"/>
    <n v="0.78"/>
    <n v="7.0000000000000007E-2"/>
    <n v="0.04"/>
    <s v="Air"/>
    <n v="3.43"/>
    <n v="0.85"/>
    <n v="1.1599999999999999"/>
    <n v="0.01"/>
    <n v="4"/>
    <n v="811.01"/>
    <n v="90"/>
    <n v="31"/>
    <n v="1"/>
    <n v="2"/>
    <n v="209"/>
    <n v="606"/>
    <n v="5"/>
    <n v="0.17"/>
    <n v="0"/>
    <x v="1"/>
    <s v="CIF"/>
    <s v="Renewal/Reorder"/>
    <x v="10"/>
    <n v="0.72539999999999993"/>
    <n v="0.89279999999999993"/>
    <n v="0.19641599999999995"/>
    <n v="0.12000000000000001"/>
    <s v="Low Risk"/>
    <n v="0.14942528735632182"/>
    <s v="Excellent"/>
    <s v="Low"/>
    <s v="Highly Inconsistent"/>
    <n v="289.95215311004785"/>
    <s v="Over-Delivery (&gt;100%)"/>
    <n v="40.5505"/>
    <n v="50951.933035000002"/>
    <n v="93.67"/>
  </r>
  <r>
    <n v="207.76"/>
    <n v="2.54"/>
    <n v="7"/>
    <n v="0.76"/>
    <n v="0.1"/>
    <n v="0.02"/>
    <s v="Air"/>
    <n v="4.53"/>
    <n v="0.74"/>
    <n v="0.96"/>
    <n v="0.6"/>
    <n v="25"/>
    <n v="8172.69"/>
    <n v="90"/>
    <n v="20"/>
    <n v="1"/>
    <n v="3"/>
    <n v="454"/>
    <n v="694"/>
    <n v="5"/>
    <n v="0.17"/>
    <n v="0"/>
    <x v="1"/>
    <s v="DDP"/>
    <s v="Renewal/Reorder"/>
    <x v="10"/>
    <n v="0.68400000000000005"/>
    <n v="0.88200000000000001"/>
    <n v="0.21168000000000001"/>
    <n v="0.72"/>
    <s v="Extreme Risk"/>
    <n v="1.2225644974971122E-2"/>
    <s v="Poor"/>
    <s v="Medium"/>
    <s v="Highly Inconsistent"/>
    <n v="152.86343612334801"/>
    <s v="Over-Delivery (&gt;100%)"/>
    <n v="408.6345"/>
    <n v="1902140.5008839997"/>
    <n v="92.070000000000007"/>
  </r>
  <r>
    <n v="315.45999999999998"/>
    <n v="1.27"/>
    <n v="17"/>
    <n v="0.9"/>
    <n v="0.01"/>
    <n v="0.04"/>
    <s v="Air"/>
    <n v="3.04"/>
    <n v="0.87"/>
    <n v="1.05"/>
    <n v="0.06"/>
    <n v="3"/>
    <n v="9380.6200000000008"/>
    <n v="60"/>
    <n v="8"/>
    <n v="0"/>
    <n v="3"/>
    <n v="343"/>
    <n v="797"/>
    <n v="6"/>
    <n v="0.28999999999999998"/>
    <n v="0"/>
    <x v="1"/>
    <s v="DDP"/>
    <s v="New Procurement"/>
    <x v="4"/>
    <n v="0.89100000000000001"/>
    <n v="0.95039999999999991"/>
    <n v="9.5039999999999972E-2"/>
    <n v="0.11"/>
    <s v="Low Risk"/>
    <n v="4.0258669878906993E-3"/>
    <s v="Poor"/>
    <s v="High"/>
    <s v="Highly Inconsistent"/>
    <n v="232.36151603498541"/>
    <s v="Over-Delivery (&gt;100%)"/>
    <n v="469.03100000000006"/>
    <n v="3107659.1154279998"/>
    <n v="95.86"/>
  </r>
  <r>
    <n v="226.51"/>
    <n v="2.84"/>
    <n v="17"/>
    <n v="0.82"/>
    <n v="0.09"/>
    <n v="0.02"/>
    <s v="Air"/>
    <n v="2.27"/>
    <n v="0.83"/>
    <n v="0.9"/>
    <n v="0.86"/>
    <n v="28"/>
    <n v="2016.12"/>
    <n v="30"/>
    <n v="24"/>
    <n v="3"/>
    <n v="3"/>
    <n v="959"/>
    <n v="338"/>
    <n v="6"/>
    <n v="0.47"/>
    <n v="0"/>
    <x v="1"/>
    <s v="DDP"/>
    <s v="Extension"/>
    <x v="4"/>
    <n v="0.74619999999999997"/>
    <n v="0.89180000000000004"/>
    <n v="0.16052400000000006"/>
    <n v="0.97"/>
    <s v="Extreme Risk"/>
    <n v="1.2538077789060086E-2"/>
    <s v="Poor"/>
    <s v="Medium"/>
    <s v="Inconsistent"/>
    <n v="35.245046923879045"/>
    <s v="Critical (&lt;80%)"/>
    <n v="100.806"/>
    <n v="507016.27828600002"/>
    <n v="94.63000000000001"/>
  </r>
  <r>
    <n v="246.86"/>
    <n v="4.0599999999999996"/>
    <n v="12"/>
    <n v="0.75"/>
    <n v="0.01"/>
    <n v="0.02"/>
    <s v="Air"/>
    <n v="2.86"/>
    <n v="0.94"/>
    <n v="0.82"/>
    <n v="0.81"/>
    <n v="23"/>
    <n v="7618.38"/>
    <n v="90"/>
    <n v="41"/>
    <n v="3"/>
    <n v="3"/>
    <n v="239"/>
    <n v="242"/>
    <n v="7"/>
    <n v="0.82"/>
    <n v="1"/>
    <x v="0"/>
    <s v="DDP"/>
    <s v="Extension"/>
    <x v="7"/>
    <n v="0.74249999999999994"/>
    <n v="0.97019999999999995"/>
    <n v="0.24254999999999999"/>
    <n v="0.84000000000000008"/>
    <s v="Extreme Risk"/>
    <n v="1.6446568905452482E-2"/>
    <s v="Poor"/>
    <s v="Medium"/>
    <s v="Inconsistent"/>
    <n v="101.25523012552303"/>
    <s v="Over-Delivery (&gt;100%)"/>
    <n v="380.91900000000004"/>
    <n v="1937488.5247960002"/>
    <n v="96.44"/>
  </r>
  <r>
    <n v="456.87"/>
    <n v="5.6"/>
    <n v="13"/>
    <n v="0.91"/>
    <n v="0.04"/>
    <n v="0.04"/>
    <s v="Air"/>
    <n v="1.01"/>
    <n v="0.85"/>
    <n v="1.03"/>
    <n v="0.03"/>
    <n v="36"/>
    <n v="3203.32"/>
    <n v="90"/>
    <n v="15"/>
    <n v="2"/>
    <n v="2"/>
    <n v="402"/>
    <n v="685"/>
    <n v="12"/>
    <n v="0.45"/>
    <n v="1"/>
    <x v="0"/>
    <s v="CIF"/>
    <s v="Amendment"/>
    <x v="8"/>
    <n v="0.87360000000000004"/>
    <n v="0.92159999999999997"/>
    <n v="8.2943999999999962E-2"/>
    <n v="0.11"/>
    <s v="Low Risk"/>
    <n v="1.2257316085538554E-2"/>
    <s v="Poor"/>
    <s v="High"/>
    <s v="Moderately Consistent"/>
    <n v="170.39800995024876"/>
    <s v="Over-Delivery (&gt;100%)"/>
    <n v="160.16600000000003"/>
    <n v="1580750.2678459999"/>
    <n v="96.989999999999981"/>
  </r>
  <r>
    <n v="206.71"/>
    <n v="6.54"/>
    <n v="10"/>
    <n v="0.87"/>
    <n v="0.09"/>
    <n v="0.02"/>
    <s v="Air"/>
    <n v="3.45"/>
    <n v="0.85"/>
    <n v="0.82"/>
    <n v="0.05"/>
    <n v="48"/>
    <n v="6799.57"/>
    <n v="90"/>
    <n v="17"/>
    <n v="0"/>
    <n v="1"/>
    <n v="837"/>
    <n v="69"/>
    <n v="8"/>
    <n v="0.9"/>
    <n v="0"/>
    <x v="1"/>
    <s v="FOB"/>
    <s v="New Procurement"/>
    <x v="11"/>
    <n v="0.79170000000000007"/>
    <n v="0.89180000000000004"/>
    <n v="0.115934"/>
    <n v="0.16"/>
    <s v="Medium Risk"/>
    <n v="3.1638527405544001E-2"/>
    <s v="Average"/>
    <s v="Medium"/>
    <s v="Highly Inconsistent"/>
    <n v="8.2437275985663092"/>
    <s v="Critical (&lt;80%)"/>
    <n v="339.9785"/>
    <n v="1560502.6588069999"/>
    <n v="93.45"/>
  </r>
  <r>
    <n v="281.3"/>
    <n v="9.1999999999999993"/>
    <n v="7"/>
    <n v="0.96"/>
    <n v="0.09"/>
    <n v="0.03"/>
    <s v="Sea"/>
    <n v="0.93"/>
    <n v="0.69"/>
    <n v="1.0900000000000001"/>
    <n v="0.75"/>
    <n v="13"/>
    <n v="3136.11"/>
    <n v="60"/>
    <n v="32"/>
    <n v="0"/>
    <n v="2"/>
    <n v="317"/>
    <n v="599"/>
    <n v="1"/>
    <n v="0.12"/>
    <n v="0"/>
    <x v="1"/>
    <s v="CIF"/>
    <s v="New Procurement"/>
    <x v="2"/>
    <n v="0.87360000000000004"/>
    <n v="0.88270000000000004"/>
    <n v="3.5308000000000034E-2"/>
    <n v="0.87"/>
    <s v="Extreme Risk"/>
    <n v="3.2705296836118017E-2"/>
    <s v="Average"/>
    <s v="Medium"/>
    <s v="Very Consistent"/>
    <n v="188.95899053627761"/>
    <s v="Over-Delivery (&gt;100%)"/>
    <n v="31.3611"/>
    <n v="988086.86543999997"/>
    <n v="71.77"/>
  </r>
  <r>
    <n v="402.64"/>
    <n v="5.59"/>
    <n v="14"/>
    <n v="0.74"/>
    <n v="0.05"/>
    <n v="0.02"/>
    <s v="Sea"/>
    <n v="2.79"/>
    <n v="0.77"/>
    <n v="1.07"/>
    <n v="0.37"/>
    <n v="22"/>
    <n v="8637.2000000000007"/>
    <n v="45"/>
    <n v="9"/>
    <n v="0"/>
    <n v="0"/>
    <n v="898"/>
    <n v="539"/>
    <n v="10"/>
    <n v="0.27"/>
    <n v="1"/>
    <x v="0"/>
    <s v="EXW"/>
    <s v="New Procurement"/>
    <x v="9"/>
    <n v="0.70299999999999996"/>
    <n v="0.93099999999999994"/>
    <n v="0.24206"/>
    <n v="0.44"/>
    <s v="High Risk"/>
    <n v="1.3883369759586728E-2"/>
    <s v="Poor"/>
    <s v="High"/>
    <s v="Inconsistent"/>
    <n v="60.022271714922049"/>
    <s v="Critical (&lt;80%)"/>
    <n v="86.372000000000014"/>
    <n v="3721228.8018720006"/>
    <n v="71.31"/>
  </r>
  <r>
    <n v="228.44"/>
    <n v="5.51"/>
    <n v="23"/>
    <n v="0.94"/>
    <n v="0.06"/>
    <n v="0.01"/>
    <s v="Air"/>
    <n v="3.24"/>
    <n v="0.74"/>
    <n v="0.95"/>
    <n v="0.57999999999999996"/>
    <n v="25"/>
    <n v="3536.37"/>
    <n v="60"/>
    <n v="11"/>
    <n v="0"/>
    <n v="1"/>
    <n v="340"/>
    <n v="106"/>
    <n v="11"/>
    <n v="7.0000000000000007E-2"/>
    <n v="1"/>
    <x v="0"/>
    <s v="FOB"/>
    <s v="New Procurement"/>
    <x v="1"/>
    <n v="0.88359999999999994"/>
    <n v="0.93059999999999998"/>
    <n v="5.5836000000000045E-2"/>
    <n v="0.64999999999999991"/>
    <s v="Extreme Risk"/>
    <n v="2.4120119068464365E-2"/>
    <s v="Average"/>
    <s v="Medium"/>
    <s v="Highly Inconsistent"/>
    <n v="31.176470588235293"/>
    <s v="Critical (&lt;80%)"/>
    <n v="176.8185"/>
    <n v="864589.36960800004"/>
    <n v="94.759999999999991"/>
  </r>
  <r>
    <n v="329.94"/>
    <n v="1.45"/>
    <n v="1"/>
    <n v="0.9"/>
    <n v="7.0000000000000007E-2"/>
    <n v="0.03"/>
    <s v="Sea"/>
    <n v="4.49"/>
    <n v="0.6"/>
    <n v="0.96"/>
    <n v="0.27"/>
    <n v="43"/>
    <n v="8503.42"/>
    <n v="45"/>
    <n v="38"/>
    <n v="0"/>
    <n v="1"/>
    <n v="788"/>
    <n v="75"/>
    <n v="3"/>
    <n v="0.51"/>
    <n v="0"/>
    <x v="1"/>
    <s v="FOB"/>
    <s v="New Procurement"/>
    <x v="3"/>
    <n v="0.83699999999999997"/>
    <n v="0.9020999999999999"/>
    <n v="9.0209999999999971E-2"/>
    <n v="0.37"/>
    <s v="High Risk"/>
    <n v="4.3947384372916287E-3"/>
    <s v="Poor"/>
    <s v="High"/>
    <s v="Highly Inconsistent"/>
    <n v="9.5177664974619276"/>
    <s v="Critical (&lt;80%)"/>
    <n v="85.034199999999998"/>
    <n v="3086294.8970920001"/>
    <n v="68.81"/>
  </r>
  <r>
    <n v="438.06"/>
    <n v="1.31"/>
    <n v="17"/>
    <n v="0.73"/>
    <n v="0.08"/>
    <n v="0.01"/>
    <s v="Road"/>
    <n v="2.25"/>
    <n v="0.73"/>
    <n v="1.17"/>
    <n v="0.17"/>
    <n v="24"/>
    <n v="7684.81"/>
    <n v="60"/>
    <n v="47"/>
    <n v="1"/>
    <n v="3"/>
    <n v="369"/>
    <n v="40"/>
    <n v="6"/>
    <n v="0.09"/>
    <n v="1"/>
    <x v="0"/>
    <s v="DDP"/>
    <s v="Renewal/Reorder"/>
    <x v="4"/>
    <n v="0.67159999999999997"/>
    <n v="0.91080000000000005"/>
    <n v="0.24591600000000002"/>
    <n v="0.26"/>
    <s v="Medium Risk"/>
    <n v="2.990457928137698E-3"/>
    <s v="Poor"/>
    <s v="High"/>
    <s v="Inconsistent"/>
    <n v="10.840108401084011"/>
    <s v="Critical (&lt;80%)"/>
    <n v="153.6962"/>
    <n v="3669557.9856740003"/>
    <n v="83.15"/>
  </r>
  <r>
    <n v="477.28"/>
    <n v="5.96"/>
    <n v="4"/>
    <n v="0.91"/>
    <n v="0.01"/>
    <n v="0.04"/>
    <s v="Sea"/>
    <n v="3.88"/>
    <n v="0.79"/>
    <n v="0.81"/>
    <n v="0.3"/>
    <n v="43"/>
    <n v="2043.61"/>
    <n v="30"/>
    <n v="16"/>
    <n v="2"/>
    <n v="2"/>
    <n v="684"/>
    <n v="991"/>
    <n v="1"/>
    <n v="0.8"/>
    <n v="1"/>
    <x v="0"/>
    <s v="CIF"/>
    <s v="Amendment"/>
    <x v="2"/>
    <n v="0.90090000000000003"/>
    <n v="0.95039999999999991"/>
    <n v="8.5535999999999973E-2"/>
    <n v="0.35"/>
    <s v="High Risk"/>
    <n v="1.2487428762990279E-2"/>
    <s v="Poor"/>
    <s v="High"/>
    <s v="Highly Inconsistent"/>
    <n v="144.88304093567251"/>
    <s v="Over-Delivery (&gt;100%)"/>
    <n v="20.4361"/>
    <n v="1024200.3628679999"/>
    <n v="71.02000000000001"/>
  </r>
  <r>
    <n v="116.18"/>
    <n v="4.9400000000000004"/>
    <n v="21"/>
    <n v="0.83"/>
    <n v="0.08"/>
    <n v="0.04"/>
    <s v="Air"/>
    <n v="0.84"/>
    <n v="0.84"/>
    <n v="1.03"/>
    <n v="0.25"/>
    <n v="37"/>
    <n v="1653.84"/>
    <n v="30"/>
    <n v="44"/>
    <n v="1"/>
    <n v="3"/>
    <n v="596"/>
    <n v="759"/>
    <n v="5"/>
    <n v="0.04"/>
    <n v="1"/>
    <x v="0"/>
    <s v="DDP"/>
    <s v="Renewal/Reorder"/>
    <x v="10"/>
    <n v="0.76359999999999995"/>
    <n v="0.88319999999999999"/>
    <n v="0.15014400000000003"/>
    <n v="0.37"/>
    <s v="High Risk"/>
    <n v="4.2520227233603033E-2"/>
    <s v="Average"/>
    <s v="Low"/>
    <s v="Very Consistent"/>
    <n v="127.34899328859059"/>
    <s v="Over-Delivery (&gt;100%)"/>
    <n v="82.692000000000007"/>
    <n v="215284.95076800001"/>
    <n v="95.960000000000008"/>
  </r>
  <r>
    <n v="466.96"/>
    <n v="8.5500000000000007"/>
    <n v="5"/>
    <n v="0.98"/>
    <n v="0.05"/>
    <n v="0.01"/>
    <s v="Sea"/>
    <n v="0.78"/>
    <n v="0.97"/>
    <n v="1.17"/>
    <n v="0.45"/>
    <n v="33"/>
    <n v="7818.59"/>
    <n v="90"/>
    <n v="12"/>
    <n v="2"/>
    <n v="1"/>
    <n v="813"/>
    <n v="786"/>
    <n v="5"/>
    <n v="0.48"/>
    <n v="1"/>
    <x v="0"/>
    <s v="FOB"/>
    <s v="Amendment"/>
    <x v="10"/>
    <n v="0.93099999999999994"/>
    <n v="0.9405"/>
    <n v="1.8810000000000018E-2"/>
    <n v="0.51"/>
    <s v="Extreme Risk"/>
    <n v="1.8309919479184516E-2"/>
    <s v="Poor"/>
    <s v="High"/>
    <s v="Very Consistent"/>
    <n v="96.678966789667896"/>
    <s v="High (95–96.99%)"/>
    <n v="78.185900000000004"/>
    <n v="3870112.3840600001"/>
    <n v="73.52000000000001"/>
  </r>
  <r>
    <n v="271.45"/>
    <n v="2.4500000000000002"/>
    <n v="20"/>
    <n v="0.74"/>
    <n v="0.05"/>
    <n v="0.03"/>
    <s v="Road"/>
    <n v="2.62"/>
    <n v="0.7"/>
    <n v="1.17"/>
    <n v="0.75"/>
    <n v="14"/>
    <n v="3964"/>
    <n v="60"/>
    <n v="17"/>
    <n v="0"/>
    <n v="3"/>
    <n v="192"/>
    <n v="157"/>
    <n v="10"/>
    <n v="0.42"/>
    <n v="1"/>
    <x v="0"/>
    <s v="DDP"/>
    <s v="New Procurement"/>
    <x v="9"/>
    <n v="0.70299999999999996"/>
    <n v="0.92149999999999999"/>
    <n v="0.23959"/>
    <n v="0.83"/>
    <s v="Extreme Risk"/>
    <n v="9.0256032418493289E-3"/>
    <s v="Poor"/>
    <s v="Medium"/>
    <s v="Inconsistent"/>
    <n v="81.770833333333343"/>
    <s v="Needs Improvement (80–84.99%)"/>
    <n v="79.28"/>
    <n v="1162203.52798"/>
    <n v="83.279999999999987"/>
  </r>
  <r>
    <n v="166.21"/>
    <n v="1.22"/>
    <n v="24"/>
    <n v="0.89"/>
    <n v="0.04"/>
    <n v="0.03"/>
    <s v="Sea"/>
    <n v="2.98"/>
    <n v="0.66"/>
    <n v="1.03"/>
    <n v="0.55000000000000004"/>
    <n v="24"/>
    <n v="9498.99"/>
    <n v="45"/>
    <n v="23"/>
    <n v="0"/>
    <n v="0"/>
    <n v="396"/>
    <n v="669"/>
    <n v="9"/>
    <n v="0.2"/>
    <n v="1"/>
    <x v="0"/>
    <s v="EXW"/>
    <s v="New Procurement"/>
    <x v="0"/>
    <n v="0.85439999999999994"/>
    <n v="0.93119999999999992"/>
    <n v="0.10243199999999998"/>
    <n v="0.62000000000000011"/>
    <s v="Extreme Risk"/>
    <n v="7.3401119066241497E-3"/>
    <s v="Poor"/>
    <s v="Medium"/>
    <s v="Inconsistent"/>
    <n v="168.93939393939394"/>
    <s v="Over-Delivery (&gt;100%)"/>
    <n v="94.989900000000006"/>
    <n v="1689449.9228689997"/>
    <n v="71.22"/>
  </r>
  <r>
    <n v="256.61"/>
    <n v="5.04"/>
    <n v="23"/>
    <n v="0.81"/>
    <n v="0.05"/>
    <n v="0.01"/>
    <s v="Air"/>
    <n v="3.16"/>
    <n v="0.95"/>
    <n v="0.95"/>
    <n v="0.61"/>
    <n v="22"/>
    <n v="9435.19"/>
    <n v="45"/>
    <n v="8"/>
    <n v="3"/>
    <n v="1"/>
    <n v="118"/>
    <n v="56"/>
    <n v="11"/>
    <n v="0.59"/>
    <n v="0"/>
    <x v="1"/>
    <s v="FOB"/>
    <s v="Extension"/>
    <x v="1"/>
    <n v="0.76949999999999996"/>
    <n v="0.9405"/>
    <n v="0.17869499999999994"/>
    <n v="0.67"/>
    <s v="Extreme Risk"/>
    <n v="1.9640699894781965E-2"/>
    <s v="Poor"/>
    <s v="Medium"/>
    <s v="Highly Inconsistent"/>
    <n v="47.457627118644069"/>
    <s v="Critical (&lt;80%)"/>
    <n v="471.75950000000006"/>
    <n v="2566921.9295060006"/>
    <n v="95.14"/>
  </r>
  <r>
    <n v="491.01"/>
    <n v="3.14"/>
    <n v="25"/>
    <n v="0.99"/>
    <n v="0.09"/>
    <n v="0.01"/>
    <s v="Road"/>
    <n v="3.73"/>
    <n v="0.98"/>
    <n v="0.84"/>
    <n v="0.47"/>
    <n v="37"/>
    <n v="6965.46"/>
    <n v="30"/>
    <n v="47"/>
    <n v="0"/>
    <n v="0"/>
    <n v="348"/>
    <n v="253"/>
    <n v="2"/>
    <n v="0.39"/>
    <n v="1"/>
    <x v="0"/>
    <s v="EXW"/>
    <s v="New Procurement"/>
    <x v="5"/>
    <n v="0.90090000000000003"/>
    <n v="0.90090000000000003"/>
    <n v="9.0090000000000083E-3"/>
    <n v="0.56999999999999995"/>
    <s v="Extreme Risk"/>
    <n v="6.3949817722653308E-3"/>
    <s v="Poor"/>
    <s v="High"/>
    <s v="Highly Inconsistent"/>
    <n v="72.701149425287355"/>
    <s v="Critical (&lt;80%)"/>
    <n v="139.3092"/>
    <n v="3762297.5046060001"/>
    <n v="81.36999999999999"/>
  </r>
  <r>
    <n v="271.68"/>
    <n v="1.45"/>
    <n v="7"/>
    <n v="0.8"/>
    <n v="0.05"/>
    <n v="0.02"/>
    <s v="Road"/>
    <n v="1.47"/>
    <n v="0.8"/>
    <n v="0.87"/>
    <n v="0.32"/>
    <n v="23"/>
    <n v="5055.75"/>
    <n v="90"/>
    <n v="30"/>
    <n v="0"/>
    <n v="1"/>
    <n v="209"/>
    <n v="266"/>
    <n v="7"/>
    <n v="0.2"/>
    <n v="1"/>
    <x v="0"/>
    <s v="FOB"/>
    <s v="New Procurement"/>
    <x v="7"/>
    <n v="0.76"/>
    <n v="0.93099999999999994"/>
    <n v="0.18619999999999995"/>
    <n v="0.39"/>
    <s v="High Risk"/>
    <n v="5.3371613663133095E-3"/>
    <s v="Poor"/>
    <s v="Medium"/>
    <s v="Moderately Consistent"/>
    <n v="127.27272727272727"/>
    <s v="Over-Delivery (&gt;100%)"/>
    <n v="101.11500000000001"/>
    <n v="1469803.4935920001"/>
    <n v="84.63"/>
  </r>
  <r>
    <n v="197.94"/>
    <n v="7.52"/>
    <n v="10"/>
    <n v="0.99"/>
    <n v="0.1"/>
    <n v="0.03"/>
    <s v="Sea"/>
    <n v="3.11"/>
    <n v="0.65"/>
    <n v="1.07"/>
    <n v="0.14000000000000001"/>
    <n v="6"/>
    <n v="2030.18"/>
    <n v="45"/>
    <n v="56"/>
    <n v="0"/>
    <n v="3"/>
    <n v="190"/>
    <n v="487"/>
    <n v="9"/>
    <n v="0.83"/>
    <n v="0"/>
    <x v="1"/>
    <s v="DDP"/>
    <s v="New Procurement"/>
    <x v="0"/>
    <n v="0.89100000000000001"/>
    <n v="0.873"/>
    <n v="8.7300000000000069E-3"/>
    <n v="0.27"/>
    <s v="Medium Risk"/>
    <n v="3.7991310498130745E-2"/>
    <s v="Average"/>
    <s v="Medium"/>
    <s v="Highly Inconsistent"/>
    <n v="256.31578947368422"/>
    <s v="Over-Delivery (&gt;100%)"/>
    <n v="20.3018"/>
    <n v="454127.44066400005"/>
    <n v="69.290000000000006"/>
  </r>
  <r>
    <n v="335.03"/>
    <n v="2"/>
    <n v="17"/>
    <n v="0.97"/>
    <n v="0.02"/>
    <n v="0.03"/>
    <s v="Road"/>
    <n v="0.94"/>
    <n v="0.79"/>
    <n v="0.81"/>
    <n v="0.35"/>
    <n v="19"/>
    <n v="8835.69"/>
    <n v="60"/>
    <n v="11"/>
    <n v="0"/>
    <n v="1"/>
    <n v="549"/>
    <n v="604"/>
    <n v="8"/>
    <n v="0.66"/>
    <n v="0"/>
    <x v="1"/>
    <s v="FOB"/>
    <s v="New Procurement"/>
    <x v="11"/>
    <n v="0.9506"/>
    <n v="0.9506"/>
    <n v="2.8518000000000026E-2"/>
    <n v="0.39999999999999997"/>
    <s v="High Risk"/>
    <n v="5.9696146613736085E-3"/>
    <s v="Poor"/>
    <s v="High"/>
    <s v="Very Consistent"/>
    <n v="110.01821493624773"/>
    <s v="Over-Delivery (&gt;100%)"/>
    <n v="176.71380000000002"/>
    <n v="3108415.2940989998"/>
    <n v="85.86"/>
  </r>
  <r>
    <n v="158.07"/>
    <n v="6.47"/>
    <n v="29"/>
    <n v="0.78"/>
    <n v="7.0000000000000007E-2"/>
    <n v="0.03"/>
    <s v="Road"/>
    <n v="1.0900000000000001"/>
    <n v="0.64"/>
    <n v="1.1499999999999999"/>
    <n v="0.67"/>
    <n v="12"/>
    <n v="911.78"/>
    <n v="90"/>
    <n v="27"/>
    <n v="0"/>
    <n v="1"/>
    <n v="574"/>
    <n v="365"/>
    <n v="1"/>
    <n v="0.01"/>
    <n v="0"/>
    <x v="1"/>
    <s v="FOB"/>
    <s v="New Procurement"/>
    <x v="2"/>
    <n v="0.72539999999999993"/>
    <n v="0.9020999999999999"/>
    <n v="0.19846199999999994"/>
    <n v="0.77"/>
    <s v="Extreme Risk"/>
    <n v="4.0931232998038844E-2"/>
    <s v="Average"/>
    <s v="Medium"/>
    <s v="Moderately Consistent"/>
    <n v="63.588850174216027"/>
    <s v="Critical (&lt;80%)"/>
    <n v="18.235600000000002"/>
    <n v="158559.25258599999"/>
    <n v="84.20999999999998"/>
  </r>
  <r>
    <n v="84.14"/>
    <n v="3.53"/>
    <n v="7"/>
    <n v="0.94"/>
    <n v="0.08"/>
    <n v="0.04"/>
    <s v="Road"/>
    <n v="0.34"/>
    <n v="0.95"/>
    <n v="1.04"/>
    <n v="0.73"/>
    <n v="26"/>
    <n v="3766.48"/>
    <n v="60"/>
    <n v="12"/>
    <n v="2"/>
    <n v="2"/>
    <n v="769"/>
    <n v="663"/>
    <n v="1"/>
    <n v="0.5"/>
    <n v="0"/>
    <x v="1"/>
    <s v="CIF"/>
    <s v="Amendment"/>
    <x v="2"/>
    <n v="0.86480000000000001"/>
    <n v="0.88319999999999999"/>
    <n v="5.2992000000000053E-2"/>
    <n v="0.85"/>
    <s v="Extreme Risk"/>
    <n v="4.1953886379843118E-2"/>
    <s v="Average"/>
    <s v="Low"/>
    <s v="Very Consistent"/>
    <n v="86.215864759427831"/>
    <s v="Average (85–94.99%)"/>
    <n v="75.329599999999999"/>
    <n v="355016.92421599996"/>
    <n v="84.460000000000008"/>
  </r>
  <r>
    <n v="108"/>
    <n v="2.56"/>
    <n v="1"/>
    <n v="1"/>
    <n v="7.0000000000000007E-2"/>
    <n v="0.04"/>
    <s v="Air"/>
    <n v="3.74"/>
    <n v="0.88"/>
    <n v="0.82"/>
    <n v="0.47"/>
    <n v="29"/>
    <n v="3260.27"/>
    <n v="60"/>
    <n v="10"/>
    <n v="3"/>
    <n v="2"/>
    <n v="831"/>
    <n v="650"/>
    <n v="12"/>
    <n v="0.27"/>
    <n v="0"/>
    <x v="1"/>
    <s v="CIF"/>
    <s v="Extension"/>
    <x v="8"/>
    <n v="0.92999999999999994"/>
    <n v="0.89279999999999993"/>
    <n v="0"/>
    <n v="0.57999999999999996"/>
    <s v="Extreme Risk"/>
    <n v="2.3703703703703703E-2"/>
    <s v="Average"/>
    <s v="Low"/>
    <s v="Highly Inconsistent"/>
    <n v="78.219013237063777"/>
    <s v="Critical (&lt;80%)"/>
    <n v="163.01350000000002"/>
    <n v="391012.25949999999"/>
    <n v="93.36"/>
  </r>
  <r>
    <n v="107.62"/>
    <n v="4.42"/>
    <n v="7"/>
    <n v="0.78"/>
    <n v="0.06"/>
    <n v="0.03"/>
    <s v="Road"/>
    <n v="2.5299999999999998"/>
    <n v="0.7"/>
    <n v="0.9"/>
    <n v="0.64"/>
    <n v="14"/>
    <n v="9588.4500000000007"/>
    <n v="30"/>
    <n v="15"/>
    <n v="0"/>
    <n v="0"/>
    <n v="446"/>
    <n v="462"/>
    <n v="2"/>
    <n v="0.92"/>
    <n v="0"/>
    <x v="1"/>
    <s v="EXW"/>
    <s v="New Procurement"/>
    <x v="5"/>
    <n v="0.73319999999999996"/>
    <n v="0.91179999999999994"/>
    <n v="0.20059599999999994"/>
    <n v="0.73"/>
    <s v="Extreme Risk"/>
    <n v="4.1070433005017649E-2"/>
    <s v="Average"/>
    <s v="Low"/>
    <s v="Inconsistent"/>
    <n v="103.58744394618836"/>
    <s v="Over-Delivery (&gt;100%)"/>
    <n v="191.76900000000001"/>
    <n v="1124978.0125820001"/>
    <n v="83.07"/>
  </r>
  <r>
    <n v="118.36"/>
    <n v="8.2100000000000009"/>
    <n v="26"/>
    <n v="0.83"/>
    <n v="0.06"/>
    <n v="0.04"/>
    <s v="Sea"/>
    <n v="1.19"/>
    <n v="0.95"/>
    <n v="1.04"/>
    <n v="0.21"/>
    <n v="17"/>
    <n v="1269.3499999999999"/>
    <n v="60"/>
    <n v="11"/>
    <n v="0"/>
    <n v="2"/>
    <n v="842"/>
    <n v="531"/>
    <n v="1"/>
    <n v="0.73"/>
    <n v="0"/>
    <x v="1"/>
    <s v="CIF"/>
    <s v="New Procurement"/>
    <x v="2"/>
    <n v="0.78019999999999989"/>
    <n v="0.90239999999999987"/>
    <n v="0.15340800000000002"/>
    <n v="0.31"/>
    <s v="High Risk"/>
    <n v="6.9364650219668811E-2"/>
    <s v="Good"/>
    <s v="Low"/>
    <s v="Moderately Consistent"/>
    <n v="63.064133016627075"/>
    <s v="Critical (&lt;80%)"/>
    <n v="12.6935"/>
    <n v="165279.80306799995"/>
    <n v="72.209999999999994"/>
  </r>
  <r>
    <n v="112.47"/>
    <n v="4.53"/>
    <n v="24"/>
    <n v="0.86"/>
    <n v="0.09"/>
    <n v="0.02"/>
    <s v="Sea"/>
    <n v="2.78"/>
    <n v="0.86"/>
    <n v="0.81"/>
    <n v="0.86"/>
    <n v="30"/>
    <n v="8912.48"/>
    <n v="15"/>
    <n v="10"/>
    <n v="0"/>
    <n v="1"/>
    <n v="830"/>
    <n v="978"/>
    <n v="8"/>
    <n v="0.61"/>
    <n v="0"/>
    <x v="1"/>
    <s v="FOB"/>
    <s v="New Procurement"/>
    <x v="11"/>
    <n v="0.78259999999999996"/>
    <n v="0.89180000000000004"/>
    <n v="0.124852"/>
    <n v="0.97"/>
    <s v="Extreme Risk"/>
    <n v="4.0277407308615634E-2"/>
    <s v="Average"/>
    <s v="Low"/>
    <s v="Inconsistent"/>
    <n v="117.83132530120481"/>
    <s v="Over-Delivery (&gt;100%)"/>
    <n v="89.124799999999993"/>
    <n v="1112744.5325479999"/>
    <n v="70.12"/>
  </r>
  <r>
    <n v="338.39"/>
    <n v="7.76"/>
    <n v="11"/>
    <n v="0.79"/>
    <n v="0.08"/>
    <n v="0.04"/>
    <s v="Road"/>
    <n v="1.77"/>
    <n v="0.98"/>
    <n v="1.1100000000000001"/>
    <n v="0.87"/>
    <n v="7"/>
    <n v="4618.7"/>
    <n v="90"/>
    <n v="15"/>
    <n v="2"/>
    <n v="2"/>
    <n v="49"/>
    <n v="186"/>
    <n v="7"/>
    <n v="0.09"/>
    <n v="0"/>
    <x v="1"/>
    <s v="CIF"/>
    <s v="Amendment"/>
    <x v="7"/>
    <n v="0.72680000000000011"/>
    <n v="0.88319999999999999"/>
    <n v="0.18547199999999997"/>
    <n v="0.99"/>
    <s v="Extreme Risk"/>
    <n v="2.2932119743491238E-2"/>
    <s v="Average"/>
    <s v="High"/>
    <s v="Moderately Consistent"/>
    <n v="379.59183673469391"/>
    <s v="Over-Delivery (&gt;100%)"/>
    <n v="92.373999999999995"/>
    <n v="1750576.873166"/>
    <n v="83.03"/>
  </r>
  <r>
    <n v="131.85"/>
    <n v="2.13"/>
    <n v="9"/>
    <n v="0.7"/>
    <n v="0.01"/>
    <n v="0.03"/>
    <s v="Sea"/>
    <n v="4.1900000000000004"/>
    <n v="0.99"/>
    <n v="1.17"/>
    <n v="0.32"/>
    <n v="21"/>
    <n v="570.24"/>
    <n v="15"/>
    <n v="24"/>
    <n v="2"/>
    <n v="3"/>
    <n v="231"/>
    <n v="919"/>
    <n v="6"/>
    <n v="0.93"/>
    <n v="1"/>
    <x v="0"/>
    <s v="DDP"/>
    <s v="Amendment"/>
    <x v="4"/>
    <n v="0.69299999999999995"/>
    <n v="0.96029999999999993"/>
    <n v="0.28809000000000001"/>
    <n v="0.36"/>
    <s v="High Risk"/>
    <n v="1.61547212741752E-2"/>
    <s v="Poor"/>
    <s v="Low"/>
    <s v="Highly Inconsistent"/>
    <n v="397.83549783549785"/>
    <s v="Over-Delivery (&gt;100%)"/>
    <n v="5.7023999999999999"/>
    <n v="78210.341189999977"/>
    <n v="70.910000000000011"/>
  </r>
  <r>
    <n v="205.55"/>
    <n v="7.95"/>
    <n v="12"/>
    <n v="0.77"/>
    <n v="0.08"/>
    <n v="0.04"/>
    <s v="Road"/>
    <n v="2.64"/>
    <n v="0.6"/>
    <n v="1.18"/>
    <n v="0.55000000000000004"/>
    <n v="1"/>
    <n v="7315.78"/>
    <n v="60"/>
    <n v="49"/>
    <n v="3"/>
    <n v="2"/>
    <n v="306"/>
    <n v="965"/>
    <n v="2"/>
    <n v="0.14000000000000001"/>
    <n v="0"/>
    <x v="1"/>
    <s v="CIF"/>
    <s v="Extension"/>
    <x v="5"/>
    <n v="0.70840000000000003"/>
    <n v="0.88319999999999999"/>
    <n v="0.20313599999999998"/>
    <n v="0.67"/>
    <s v="Extreme Risk"/>
    <n v="3.8676720992459251E-2"/>
    <s v="Average"/>
    <s v="Medium"/>
    <s v="Inconsistent"/>
    <n v="315.359477124183"/>
    <s v="Over-Delivery (&gt;100%)"/>
    <n v="146.31559999999999"/>
    <n v="1684366.7771200002"/>
    <n v="82.16"/>
  </r>
  <r>
    <n v="453.55"/>
    <n v="3.13"/>
    <n v="3"/>
    <n v="0.78"/>
    <n v="0.04"/>
    <n v="0.03"/>
    <s v="Sea"/>
    <n v="0.15"/>
    <n v="0.65"/>
    <n v="1.0900000000000001"/>
    <n v="0.61"/>
    <n v="49"/>
    <n v="1098.7"/>
    <n v="60"/>
    <n v="22"/>
    <n v="0"/>
    <n v="0"/>
    <n v="687"/>
    <n v="219"/>
    <n v="11"/>
    <n v="0.45"/>
    <n v="0"/>
    <x v="1"/>
    <s v="EXW"/>
    <s v="New Procurement"/>
    <x v="1"/>
    <n v="0.74880000000000002"/>
    <n v="0.93119999999999992"/>
    <n v="0.20486399999999996"/>
    <n v="0.67999999999999994"/>
    <s v="Extreme Risk"/>
    <n v="6.9011134384301615E-3"/>
    <s v="Poor"/>
    <s v="High"/>
    <s v="Very Consistent"/>
    <n v="31.877729257641924"/>
    <s v="Critical (&lt;80%)"/>
    <n v="10.987"/>
    <n v="533209.80960000004"/>
    <n v="74.050000000000011"/>
  </r>
  <r>
    <n v="263.27999999999997"/>
    <n v="7.1"/>
    <n v="4"/>
    <n v="0.83"/>
    <n v="0.03"/>
    <n v="0.01"/>
    <s v="Road"/>
    <n v="4.93"/>
    <n v="0.82"/>
    <n v="1.1399999999999999"/>
    <n v="0.47"/>
    <n v="38"/>
    <n v="2446.34"/>
    <n v="30"/>
    <n v="8"/>
    <n v="3"/>
    <n v="1"/>
    <n v="852"/>
    <n v="51"/>
    <n v="9"/>
    <n v="0.68"/>
    <n v="1"/>
    <x v="0"/>
    <s v="FOB"/>
    <s v="Extension"/>
    <x v="0"/>
    <n v="0.80509999999999993"/>
    <n v="0.96029999999999993"/>
    <n v="0.16325100000000003"/>
    <n v="0.51"/>
    <s v="Extreme Risk"/>
    <n v="2.6967487085992101E-2"/>
    <s v="Average"/>
    <s v="Medium"/>
    <s v="Highly Inconsistent"/>
    <n v="5.9859154929577461"/>
    <s v="Critical (&lt;80%)"/>
    <n v="48.926800000000007"/>
    <n v="669910.17721600004"/>
    <n v="81.969999999999985"/>
  </r>
  <r>
    <n v="350.4"/>
    <n v="6.09"/>
    <n v="4"/>
    <n v="0.75"/>
    <n v="0.09"/>
    <n v="0.03"/>
    <s v="Road"/>
    <n v="0.37"/>
    <n v="0.98"/>
    <n v="1.04"/>
    <n v="0.91"/>
    <n v="4"/>
    <n v="8017.32"/>
    <n v="30"/>
    <n v="35"/>
    <n v="1"/>
    <n v="3"/>
    <n v="38"/>
    <n v="133"/>
    <n v="1"/>
    <n v="0.49"/>
    <n v="1"/>
    <x v="0"/>
    <s v="DDP"/>
    <s v="Renewal/Reorder"/>
    <x v="2"/>
    <n v="0.6825"/>
    <n v="0.88270000000000004"/>
    <n v="0.22067500000000001"/>
    <n v="1.03"/>
    <s v="Extreme Risk"/>
    <n v="1.7380136986301371E-2"/>
    <s v="Poor"/>
    <s v="High"/>
    <s v="Very Consistent"/>
    <n v="350"/>
    <s v="Over-Delivery (&gt;100%)"/>
    <n v="160.34639999999999"/>
    <n v="3146544.1387200002"/>
    <n v="84.33"/>
  </r>
  <r>
    <n v="127.54"/>
    <n v="9.36"/>
    <n v="28"/>
    <n v="0.96"/>
    <n v="0.04"/>
    <n v="0.02"/>
    <s v="Road"/>
    <n v="3.48"/>
    <n v="1"/>
    <n v="0.98"/>
    <n v="0.74"/>
    <n v="46"/>
    <n v="1631.85"/>
    <n v="30"/>
    <n v="54"/>
    <n v="2"/>
    <n v="3"/>
    <n v="936"/>
    <n v="196"/>
    <n v="1"/>
    <n v="0.88"/>
    <n v="0"/>
    <x v="1"/>
    <s v="DDP"/>
    <s v="Amendment"/>
    <x v="2"/>
    <n v="0.92159999999999997"/>
    <n v="0.94079999999999997"/>
    <n v="3.7632000000000033E-2"/>
    <n v="0.8"/>
    <s v="Extreme Risk"/>
    <n v="7.3388740787204004E-2"/>
    <s v="Good"/>
    <s v="Low"/>
    <s v="Highly Inconsistent"/>
    <n v="20.94017094017094"/>
    <s v="Critical (&lt;80%)"/>
    <n v="32.637"/>
    <n v="220655.23172399998"/>
    <n v="82.92"/>
  </r>
  <r>
    <n v="136.53"/>
    <n v="4.49"/>
    <n v="25"/>
    <n v="0.91"/>
    <n v="0.08"/>
    <n v="0.03"/>
    <s v="Air"/>
    <n v="2.19"/>
    <n v="0.83"/>
    <n v="1.0900000000000001"/>
    <n v="0.67"/>
    <n v="8"/>
    <n v="3322.15"/>
    <n v="30"/>
    <n v="57"/>
    <n v="0"/>
    <n v="0"/>
    <n v="710"/>
    <n v="34"/>
    <n v="2"/>
    <n v="0.84"/>
    <n v="0"/>
    <x v="1"/>
    <s v="EXW"/>
    <s v="New Procurement"/>
    <x v="5"/>
    <n v="0.83720000000000006"/>
    <n v="0.89239999999999997"/>
    <n v="8.0315999999999971E-2"/>
    <n v="0.78"/>
    <s v="Extreme Risk"/>
    <n v="3.2886545081667037E-2"/>
    <s v="Average"/>
    <s v="Low"/>
    <s v="Inconsistent"/>
    <n v="4.788732394366197"/>
    <s v="Critical (&lt;80%)"/>
    <n v="166.10750000000002"/>
    <n v="503638.27235899994"/>
    <n v="94.810000000000016"/>
  </r>
  <r>
    <n v="68.39"/>
    <n v="1.6"/>
    <n v="13"/>
    <n v="0.73"/>
    <n v="0.03"/>
    <n v="0.02"/>
    <s v="Sea"/>
    <n v="1.25"/>
    <n v="0.67"/>
    <n v="0.89"/>
    <n v="0.52"/>
    <n v="18"/>
    <n v="3673.88"/>
    <n v="45"/>
    <n v="48"/>
    <n v="2"/>
    <n v="2"/>
    <n v="211"/>
    <n v="173"/>
    <n v="7"/>
    <n v="0.14000000000000001"/>
    <n v="1"/>
    <x v="0"/>
    <s v="CIF"/>
    <s v="Amendment"/>
    <x v="7"/>
    <n v="0.70809999999999995"/>
    <n v="0.9506"/>
    <n v="0.256662"/>
    <n v="0.57000000000000006"/>
    <s v="Extreme Risk"/>
    <n v="2.3395233221231174E-2"/>
    <s v="Average"/>
    <s v="Low"/>
    <s v="Moderately Consistent"/>
    <n v="81.990521327014221"/>
    <s v="Needs Improvement (80–84.99%)"/>
    <n v="36.738800000000005"/>
    <n v="263857.93440999999"/>
    <n v="73.45"/>
  </r>
  <r>
    <n v="126.02"/>
    <n v="1.17"/>
    <n v="23"/>
    <n v="0.9"/>
    <n v="0"/>
    <n v="0.04"/>
    <s v="Road"/>
    <n v="3.38"/>
    <n v="0.67"/>
    <n v="0.84"/>
    <n v="0.08"/>
    <n v="45"/>
    <n v="5929.15"/>
    <n v="30"/>
    <n v="42"/>
    <n v="3"/>
    <n v="1"/>
    <n v="817"/>
    <n v="872"/>
    <n v="10"/>
    <n v="0.62"/>
    <n v="0"/>
    <x v="1"/>
    <s v="FOB"/>
    <s v="Extension"/>
    <x v="9"/>
    <n v="0.9"/>
    <n v="0.96"/>
    <n v="9.5999999999999974E-2"/>
    <n v="0.12"/>
    <s v="Low Risk"/>
    <n v="9.2842405967306779E-3"/>
    <s v="Poor"/>
    <s v="Low"/>
    <s v="Highly Inconsistent"/>
    <n v="106.73194614443085"/>
    <s v="Over-Delivery (&gt;100%)"/>
    <n v="118.583"/>
    <n v="777206.24427199981"/>
    <n v="83.820000000000007"/>
  </r>
  <r>
    <n v="175.37"/>
    <n v="8.44"/>
    <n v="19"/>
    <n v="0.9"/>
    <n v="0.05"/>
    <n v="0.03"/>
    <s v="Air"/>
    <n v="0.63"/>
    <n v="0.91"/>
    <n v="1.1000000000000001"/>
    <n v="0.11"/>
    <n v="8"/>
    <n v="7920.34"/>
    <n v="60"/>
    <n v="18"/>
    <n v="1"/>
    <n v="0"/>
    <n v="998"/>
    <n v="44"/>
    <n v="12"/>
    <n v="0.05"/>
    <n v="0"/>
    <x v="1"/>
    <s v="EXW"/>
    <s v="Renewal/Reorder"/>
    <x v="8"/>
    <n v="0.85499999999999998"/>
    <n v="0.92149999999999999"/>
    <n v="9.2149999999999968E-2"/>
    <n v="0.19"/>
    <s v="Medium Risk"/>
    <n v="4.8126817585675996E-2"/>
    <s v="Average"/>
    <s v="Medium"/>
    <s v="Very Consistent"/>
    <n v="4.408817635270541"/>
    <s v="Critical (&lt;80%)"/>
    <n v="396.01700000000005"/>
    <n v="1500507.4545260002"/>
    <n v="97.27"/>
  </r>
  <r>
    <n v="129.65"/>
    <n v="5.72"/>
    <n v="10"/>
    <n v="0.99"/>
    <n v="0.01"/>
    <n v="0.03"/>
    <s v="Air"/>
    <n v="4.29"/>
    <n v="0.84"/>
    <n v="1.18"/>
    <n v="0.3"/>
    <n v="31"/>
    <n v="2385.0300000000002"/>
    <n v="60"/>
    <n v="47"/>
    <n v="0"/>
    <n v="3"/>
    <n v="494"/>
    <n v="262"/>
    <n v="1"/>
    <n v="0.72"/>
    <n v="0"/>
    <x v="1"/>
    <s v="DDP"/>
    <s v="New Procurement"/>
    <x v="2"/>
    <n v="0.98009999999999997"/>
    <n v="0.96029999999999993"/>
    <n v="9.6030000000000091E-3"/>
    <n v="0.33999999999999997"/>
    <s v="High Risk"/>
    <n v="4.4118781334361742E-2"/>
    <s v="Average"/>
    <s v="Low"/>
    <s v="Highly Inconsistent"/>
    <n v="53.036437246963565"/>
    <s v="Critical (&lt;80%)"/>
    <n v="119.25150000000002"/>
    <n v="321718.28055000002"/>
    <n v="94.81"/>
  </r>
  <r>
    <n v="89.92"/>
    <n v="7.98"/>
    <n v="5"/>
    <n v="0.7"/>
    <n v="0.08"/>
    <n v="0.01"/>
    <s v="Road"/>
    <n v="1.25"/>
    <n v="0.82"/>
    <n v="1.03"/>
    <n v="0.21"/>
    <n v="31"/>
    <n v="2137.25"/>
    <n v="90"/>
    <n v="51"/>
    <n v="2"/>
    <n v="3"/>
    <n v="139"/>
    <n v="484"/>
    <n v="3"/>
    <n v="0.74"/>
    <n v="0"/>
    <x v="1"/>
    <s v="DDP"/>
    <s v="Amendment"/>
    <x v="3"/>
    <n v="0.64400000000000002"/>
    <n v="0.91080000000000005"/>
    <n v="0.27324000000000009"/>
    <n v="0.3"/>
    <s v="Medium Risk"/>
    <n v="8.8745551601423486E-2"/>
    <s v="Good"/>
    <s v="Low"/>
    <s v="Moderately Consistent"/>
    <n v="348.20143884892087"/>
    <s v="Over-Delivery (&gt;100%)"/>
    <n v="42.744999999999997"/>
    <n v="209522.8498"/>
    <n v="84.15"/>
  </r>
  <r>
    <n v="104.29"/>
    <n v="3.11"/>
    <n v="7"/>
    <n v="0.77"/>
    <n v="0.03"/>
    <n v="0.05"/>
    <s v="Road"/>
    <n v="1.81"/>
    <n v="0.79"/>
    <n v="0.99"/>
    <n v="0.95"/>
    <n v="28"/>
    <n v="2296.84"/>
    <n v="15"/>
    <n v="43"/>
    <n v="1"/>
    <n v="3"/>
    <n v="57"/>
    <n v="768"/>
    <n v="10"/>
    <n v="0.34"/>
    <n v="0"/>
    <x v="1"/>
    <s v="DDP"/>
    <s v="Renewal/Reorder"/>
    <x v="9"/>
    <n v="0.74690000000000001"/>
    <n v="0.92149999999999999"/>
    <n v="0.21194499999999997"/>
    <n v="1.03"/>
    <s v="Extreme Risk"/>
    <n v="2.9820692300316424E-2"/>
    <s v="Average"/>
    <s v="Low"/>
    <s v="Moderately Consistent"/>
    <n v="1347.3684210526314"/>
    <s v="Over-Delivery (&gt;100%)"/>
    <n v="45.936800000000005"/>
    <n v="258750.15118600003"/>
    <n v="84.289999999999992"/>
  </r>
  <r>
    <n v="257.35000000000002"/>
    <n v="4.1100000000000003"/>
    <n v="24"/>
    <n v="0.98"/>
    <n v="0.04"/>
    <n v="0.04"/>
    <s v="Road"/>
    <n v="3.16"/>
    <n v="0.89"/>
    <n v="1.01"/>
    <n v="0.41"/>
    <n v="48"/>
    <n v="3877.96"/>
    <n v="45"/>
    <n v="40"/>
    <n v="3"/>
    <n v="0"/>
    <n v="778"/>
    <n v="479"/>
    <n v="8"/>
    <n v="0.79"/>
    <n v="0"/>
    <x v="1"/>
    <s v="EXW"/>
    <s v="Extension"/>
    <x v="11"/>
    <n v="0.94079999999999997"/>
    <n v="0.92159999999999997"/>
    <n v="1.8432000000000014E-2"/>
    <n v="0.49"/>
    <s v="High Risk"/>
    <n v="1.5970468233922674E-2"/>
    <s v="Poor"/>
    <s v="Medium"/>
    <s v="Highly Inconsistent"/>
    <n v="61.568123393316199"/>
    <s v="Critical (&lt;80%)"/>
    <n v="77.559200000000004"/>
    <n v="1077926.2702000001"/>
    <n v="82.84"/>
  </r>
  <r>
    <n v="142.85"/>
    <n v="1.27"/>
    <n v="16"/>
    <n v="0.98"/>
    <n v="0.01"/>
    <n v="0.04"/>
    <s v="Road"/>
    <n v="0.01"/>
    <n v="0.94"/>
    <n v="0.99"/>
    <n v="0.88"/>
    <n v="37"/>
    <n v="5397.52"/>
    <n v="45"/>
    <n v="41"/>
    <n v="3"/>
    <n v="3"/>
    <n v="836"/>
    <n v="916"/>
    <n v="12"/>
    <n v="0.65"/>
    <n v="0"/>
    <x v="1"/>
    <s v="DDP"/>
    <s v="Extension"/>
    <x v="8"/>
    <n v="0.97019999999999995"/>
    <n v="0.95039999999999991"/>
    <n v="1.9008000000000018E-2"/>
    <n v="0.93"/>
    <s v="Extreme Risk"/>
    <n v="8.8904445222261121E-3"/>
    <s v="Poor"/>
    <s v="Low"/>
    <s v="Very Consistent"/>
    <n v="109.56937799043062"/>
    <s v="Over-Delivery (&gt;100%)"/>
    <n v="107.95040000000002"/>
    <n v="809695.49757000001"/>
    <n v="86.889999999999986"/>
  </r>
  <r>
    <n v="213.92"/>
    <n v="9.65"/>
    <n v="1"/>
    <n v="0.92"/>
    <n v="0.03"/>
    <n v="0.02"/>
    <s v="Road"/>
    <n v="2.36"/>
    <n v="0.72"/>
    <n v="0.98"/>
    <n v="0.82"/>
    <n v="3"/>
    <n v="233.11"/>
    <n v="90"/>
    <n v="46"/>
    <n v="2"/>
    <n v="1"/>
    <n v="425"/>
    <n v="531"/>
    <n v="7"/>
    <n v="0.5"/>
    <n v="0"/>
    <x v="1"/>
    <s v="FOB"/>
    <s v="Amendment"/>
    <x v="7"/>
    <n v="0.89239999999999997"/>
    <n v="0.9506"/>
    <n v="7.6047999999999963E-2"/>
    <n v="0.87"/>
    <s v="Extreme Risk"/>
    <n v="4.5110321615557225E-2"/>
    <s v="Average"/>
    <s v="Medium"/>
    <s v="Inconsistent"/>
    <n v="124.94117647058825"/>
    <s v="Over-Delivery (&gt;100%)"/>
    <n v="4.6622000000000003"/>
    <n v="52374.994984000004"/>
    <n v="84.339999999999989"/>
  </r>
  <r>
    <n v="276.54000000000002"/>
    <n v="7.01"/>
    <n v="12"/>
    <n v="0.93"/>
    <n v="0.08"/>
    <n v="0.03"/>
    <s v="Sea"/>
    <n v="4.47"/>
    <n v="0.69"/>
    <n v="1.18"/>
    <n v="0.81"/>
    <n v="45"/>
    <n v="7824.95"/>
    <n v="90"/>
    <n v="12"/>
    <n v="2"/>
    <n v="3"/>
    <n v="609"/>
    <n v="273"/>
    <n v="8"/>
    <n v="0.46"/>
    <n v="1"/>
    <x v="0"/>
    <s v="DDP"/>
    <s v="Amendment"/>
    <x v="11"/>
    <n v="0.85560000000000003"/>
    <n v="0.89239999999999997"/>
    <n v="6.2467999999999954E-2"/>
    <n v="0.92"/>
    <s v="Extreme Risk"/>
    <n v="2.5348954943227017E-2"/>
    <s v="Average"/>
    <s v="Medium"/>
    <s v="Highly Inconsistent"/>
    <n v="44.827586206896555"/>
    <s v="Critical (&lt;80%)"/>
    <n v="78.249499999999998"/>
    <n v="2402044.9292060002"/>
    <n v="68.530000000000015"/>
  </r>
  <r>
    <n v="360.68"/>
    <n v="9.4"/>
    <n v="2"/>
    <n v="0.73"/>
    <n v="0.02"/>
    <n v="0.01"/>
    <s v="Road"/>
    <n v="3.4"/>
    <n v="0.87"/>
    <n v="0.99"/>
    <n v="0.22"/>
    <n v="15"/>
    <n v="9274.49"/>
    <n v="30"/>
    <n v="43"/>
    <n v="0"/>
    <n v="0"/>
    <n v="779"/>
    <n v="114"/>
    <n v="12"/>
    <n v="0.11"/>
    <n v="1"/>
    <x v="0"/>
    <s v="EXW"/>
    <s v="New Procurement"/>
    <x v="8"/>
    <n v="0.71539999999999992"/>
    <n v="0.97019999999999995"/>
    <n v="0.26195400000000002"/>
    <n v="0.25"/>
    <s v="Medium Risk"/>
    <n v="2.6061883109681713E-2"/>
    <s v="Average"/>
    <s v="High"/>
    <s v="Highly Inconsistent"/>
    <n v="14.634146341463413"/>
    <s v="Critical (&lt;80%)"/>
    <n v="185.4898"/>
    <n v="3445686.7608360001"/>
    <n v="83.800000000000011"/>
  </r>
  <r>
    <n v="67.69"/>
    <n v="3.39"/>
    <n v="7"/>
    <n v="0.85"/>
    <n v="0.06"/>
    <n v="0.03"/>
    <s v="Road"/>
    <n v="1.94"/>
    <n v="0.97"/>
    <n v="0.83"/>
    <n v="0.45"/>
    <n v="4"/>
    <n v="8450.84"/>
    <n v="90"/>
    <n v="42"/>
    <n v="3"/>
    <n v="0"/>
    <n v="580"/>
    <n v="229"/>
    <n v="6"/>
    <n v="0.53"/>
    <n v="0"/>
    <x v="1"/>
    <s v="EXW"/>
    <s v="Extension"/>
    <x v="4"/>
    <n v="0.79899999999999993"/>
    <n v="0.91179999999999994"/>
    <n v="0.13677"/>
    <n v="0.54"/>
    <s v="Extreme Risk"/>
    <n v="5.0081252769980801E-2"/>
    <s v="Good"/>
    <s v="Low"/>
    <s v="Moderately Consistent"/>
    <n v="39.482758620689658"/>
    <s v="Critical (&lt;80%)"/>
    <n v="169.01680000000002"/>
    <n v="623692.36513599986"/>
    <n v="83.66"/>
  </r>
  <r>
    <n v="409.73"/>
    <n v="6.5"/>
    <n v="11"/>
    <n v="0.77"/>
    <n v="0.09"/>
    <n v="0.01"/>
    <s v="Sea"/>
    <n v="3.3"/>
    <n v="0.74"/>
    <n v="1.1100000000000001"/>
    <n v="0.32"/>
    <n v="35"/>
    <n v="468.13"/>
    <n v="45"/>
    <n v="26"/>
    <n v="0"/>
    <n v="3"/>
    <n v="908"/>
    <n v="776"/>
    <n v="8"/>
    <n v="0.16"/>
    <n v="0"/>
    <x v="1"/>
    <s v="DDP"/>
    <s v="New Procurement"/>
    <x v="11"/>
    <n v="0.70069999999999999"/>
    <n v="0.90090000000000003"/>
    <n v="0.20720699999999997"/>
    <n v="0.42"/>
    <s v="High Risk"/>
    <n v="1.5864105630537181E-2"/>
    <s v="Poor"/>
    <s v="High"/>
    <s v="Highly Inconsistent"/>
    <n v="85.46255506607929"/>
    <s v="Average (85–94.99%)"/>
    <n v="4.6813000000000002"/>
    <n v="211019.31886999999"/>
    <n v="69.8"/>
  </r>
  <r>
    <n v="332.56"/>
    <n v="7.11"/>
    <n v="29"/>
    <n v="0.75"/>
    <n v="7.0000000000000007E-2"/>
    <n v="0.03"/>
    <s v="Air"/>
    <n v="4.68"/>
    <n v="0.71"/>
    <n v="0.96"/>
    <n v="0.97"/>
    <n v="34"/>
    <n v="5292.6"/>
    <n v="15"/>
    <n v="22"/>
    <n v="2"/>
    <n v="0"/>
    <n v="466"/>
    <n v="416"/>
    <n v="5"/>
    <n v="0.66"/>
    <n v="0"/>
    <x v="1"/>
    <s v="EXW"/>
    <s v="Amendment"/>
    <x v="10"/>
    <n v="0.69750000000000001"/>
    <n v="0.9020999999999999"/>
    <n v="0.22552499999999998"/>
    <n v="1.07"/>
    <s v="Extreme Risk"/>
    <n v="2.1379600673562666E-2"/>
    <s v="Average"/>
    <s v="High"/>
    <s v="Highly Inconsistent"/>
    <n v="89.27038626609442"/>
    <s v="Average (85–94.99%)"/>
    <n v="264.63000000000005"/>
    <n v="1936413.5192159999"/>
    <n v="92.62"/>
  </r>
  <r>
    <n v="86.79"/>
    <n v="3.86"/>
    <n v="13"/>
    <n v="0.94"/>
    <n v="0.08"/>
    <n v="0.03"/>
    <s v="Sea"/>
    <n v="0.94"/>
    <n v="0.69"/>
    <n v="1.08"/>
    <n v="0.88"/>
    <n v="36"/>
    <n v="8158.87"/>
    <n v="15"/>
    <n v="14"/>
    <n v="1"/>
    <n v="2"/>
    <n v="58"/>
    <n v="655"/>
    <n v="9"/>
    <n v="0.59"/>
    <n v="0"/>
    <x v="1"/>
    <s v="CIF"/>
    <s v="Renewal/Reorder"/>
    <x v="0"/>
    <n v="0.86480000000000001"/>
    <n v="0.89239999999999997"/>
    <n v="5.354400000000005E-2"/>
    <n v="0.99"/>
    <s v="Extreme Risk"/>
    <n v="4.4475169950455119E-2"/>
    <s v="Average"/>
    <s v="Low"/>
    <s v="Very Consistent"/>
    <n v="1129.3103448275861"/>
    <s v="Over-Delivery (&gt;100%)"/>
    <n v="81.588700000000003"/>
    <n v="786083.46365499997"/>
    <n v="72.060000000000016"/>
  </r>
  <r>
    <n v="443.11"/>
    <n v="8.6300000000000008"/>
    <n v="2"/>
    <n v="0.74"/>
    <n v="0.01"/>
    <n v="0.02"/>
    <s v="Air"/>
    <n v="2.66"/>
    <n v="0.7"/>
    <n v="1.03"/>
    <n v="0.25"/>
    <n v="6"/>
    <n v="3506.73"/>
    <n v="45"/>
    <n v="50"/>
    <n v="0"/>
    <n v="0"/>
    <n v="737"/>
    <n v="215"/>
    <n v="10"/>
    <n v="0.28999999999999998"/>
    <n v="0"/>
    <x v="1"/>
    <s v="EXW"/>
    <s v="New Procurement"/>
    <x v="9"/>
    <n v="0.73260000000000003"/>
    <n v="0.97019999999999995"/>
    <n v="0.25225200000000003"/>
    <n v="0.28000000000000003"/>
    <s v="Medium Risk"/>
    <n v="1.9475976619800953E-2"/>
    <s v="Poor"/>
    <s v="High"/>
    <s v="Inconsistent"/>
    <n v="29.172320217096338"/>
    <s v="Critical (&lt;80%)"/>
    <n v="175.3365"/>
    <n v="1600682.0541610001"/>
    <n v="96.64"/>
  </r>
  <r>
    <n v="464.39"/>
    <n v="9.52"/>
    <n v="7"/>
    <n v="0.84"/>
    <n v="0.03"/>
    <n v="0.02"/>
    <s v="Air"/>
    <n v="1.17"/>
    <n v="0.65"/>
    <n v="1.0900000000000001"/>
    <n v="0.31"/>
    <n v="4"/>
    <n v="8980.67"/>
    <n v="30"/>
    <n v="28"/>
    <n v="3"/>
    <n v="2"/>
    <n v="85"/>
    <n v="645"/>
    <n v="11"/>
    <n v="0.25"/>
    <n v="0"/>
    <x v="1"/>
    <s v="CIF"/>
    <s v="Extension"/>
    <x v="1"/>
    <n v="0.81479999999999997"/>
    <n v="0.9506"/>
    <n v="0.15209600000000004"/>
    <n v="0.36"/>
    <s v="High Risk"/>
    <n v="2.0500010766812377E-2"/>
    <s v="Average"/>
    <s v="High"/>
    <s v="Moderately Consistent"/>
    <n v="758.82352941176464"/>
    <s v="Over-Delivery (&gt;100%)"/>
    <n v="449.0335"/>
    <n v="4379519.9085910004"/>
    <n v="97.53"/>
  </r>
  <r>
    <n v="77.489999999999995"/>
    <n v="8.9600000000000009"/>
    <n v="15"/>
    <n v="0.98"/>
    <n v="0.09"/>
    <n v="0.04"/>
    <s v="Sea"/>
    <n v="4.2699999999999996"/>
    <n v="0.84"/>
    <n v="0.82"/>
    <n v="0.53"/>
    <n v="49"/>
    <n v="8880.11"/>
    <n v="15"/>
    <n v="11"/>
    <n v="2"/>
    <n v="0"/>
    <n v="555"/>
    <n v="225"/>
    <n v="1"/>
    <n v="0.48"/>
    <n v="1"/>
    <x v="0"/>
    <s v="EXW"/>
    <s v="Amendment"/>
    <x v="2"/>
    <n v="0.89180000000000004"/>
    <n v="0.87360000000000004"/>
    <n v="1.7472000000000015E-2"/>
    <n v="0.66"/>
    <s v="Extreme Risk"/>
    <n v="0.11562782294489614"/>
    <s v="Excellent"/>
    <s v="Low"/>
    <s v="Highly Inconsistent"/>
    <n v="40.54054054054054"/>
    <s v="Critical (&lt;80%)"/>
    <n v="88.801100000000005"/>
    <n v="777670.70675300003"/>
    <n v="68.23"/>
  </r>
  <r>
    <n v="174.59"/>
    <n v="7.65"/>
    <n v="25"/>
    <n v="0.76"/>
    <n v="7.0000000000000007E-2"/>
    <n v="0.01"/>
    <s v="Road"/>
    <n v="3.61"/>
    <n v="0.71"/>
    <n v="0.81"/>
    <n v="0.28000000000000003"/>
    <n v="30"/>
    <n v="1502.87"/>
    <n v="15"/>
    <n v="11"/>
    <n v="2"/>
    <n v="0"/>
    <n v="257"/>
    <n v="73"/>
    <n v="7"/>
    <n v="0.51"/>
    <n v="1"/>
    <x v="0"/>
    <s v="EXW"/>
    <s v="Amendment"/>
    <x v="7"/>
    <n v="0.70679999999999998"/>
    <n v="0.92069999999999996"/>
    <n v="0.22096799999999997"/>
    <n v="0.36000000000000004"/>
    <s v="High Risk"/>
    <n v="4.3816942551119765E-2"/>
    <s v="Average"/>
    <s v="Medium"/>
    <s v="Highly Inconsistent"/>
    <n v="28.404669260700388"/>
    <s v="Critical (&lt;80%)"/>
    <n v="30.057399999999998"/>
    <n v="283419.62196199992"/>
    <n v="82.089999999999989"/>
  </r>
  <r>
    <n v="412.79"/>
    <n v="3.5"/>
    <n v="11"/>
    <n v="0.99"/>
    <n v="0.06"/>
    <n v="0.04"/>
    <s v="Air"/>
    <n v="4.01"/>
    <n v="0.85"/>
    <n v="0.95"/>
    <n v="0.82"/>
    <n v="39"/>
    <n v="4986.9399999999996"/>
    <n v="30"/>
    <n v="51"/>
    <n v="0"/>
    <n v="0"/>
    <n v="839"/>
    <n v="978"/>
    <n v="6"/>
    <n v="0.8"/>
    <n v="1"/>
    <x v="0"/>
    <s v="EXW"/>
    <s v="New Procurement"/>
    <x v="4"/>
    <n v="0.93059999999999998"/>
    <n v="0.90239999999999987"/>
    <n v="9.024000000000006E-3"/>
    <n v="0.91999999999999993"/>
    <s v="Extreme Risk"/>
    <n v="8.4788875699508218E-3"/>
    <s v="Poor"/>
    <s v="High"/>
    <s v="Highly Inconsistent"/>
    <n v="116.56734207389749"/>
    <s v="Over-Delivery (&gt;100%)"/>
    <n v="249.34699999999998"/>
    <n v="2264697.3116180003"/>
    <n v="93.389999999999986"/>
  </r>
  <r>
    <n v="386.72"/>
    <n v="3.53"/>
    <n v="2"/>
    <n v="1"/>
    <n v="7.0000000000000007E-2"/>
    <n v="0.01"/>
    <s v="Road"/>
    <n v="4.72"/>
    <n v="0.63"/>
    <n v="1.08"/>
    <n v="0.82"/>
    <n v="18"/>
    <n v="354.11"/>
    <n v="15"/>
    <n v="17"/>
    <n v="0"/>
    <n v="3"/>
    <n v="299"/>
    <n v="823"/>
    <n v="8"/>
    <n v="0.3"/>
    <n v="0"/>
    <x v="1"/>
    <s v="DDP"/>
    <s v="New Procurement"/>
    <x v="11"/>
    <n v="0.92999999999999994"/>
    <n v="0.92069999999999996"/>
    <n v="0"/>
    <n v="0.89999999999999991"/>
    <s v="Extreme Risk"/>
    <n v="9.1280513032685143E-3"/>
    <s v="Poor"/>
    <s v="High"/>
    <s v="Highly Inconsistent"/>
    <n v="275.25083612040135"/>
    <s v="Over-Delivery (&gt;100%)"/>
    <n v="7.0822000000000003"/>
    <n v="147940.32130400001"/>
    <n v="80.97999999999999"/>
  </r>
  <r>
    <n v="133.03"/>
    <n v="9.67"/>
    <n v="7"/>
    <n v="0.87"/>
    <n v="0.04"/>
    <n v="0"/>
    <s v="Sea"/>
    <n v="1.1599999999999999"/>
    <n v="0.65"/>
    <n v="0.89"/>
    <n v="0.72"/>
    <n v="22"/>
    <n v="2890.41"/>
    <n v="60"/>
    <n v="49"/>
    <n v="2"/>
    <n v="0"/>
    <n v="544"/>
    <n v="881"/>
    <n v="2"/>
    <n v="0.4"/>
    <n v="0"/>
    <x v="1"/>
    <s v="EXW"/>
    <s v="Amendment"/>
    <x v="5"/>
    <n v="0.83519999999999994"/>
    <n v="0.96"/>
    <n v="0.12479999999999999"/>
    <n v="0.76"/>
    <s v="Extreme Risk"/>
    <n v="7.2690370593099296E-2"/>
    <s v="Good"/>
    <s v="Low"/>
    <s v="Moderately Consistent"/>
    <n v="161.9485294117647"/>
    <s v="Over-Delivery (&gt;100%)"/>
    <n v="28.9041"/>
    <n v="399923.68238799996"/>
    <n v="73.64"/>
  </r>
  <r>
    <n v="144.21"/>
    <n v="1.0900000000000001"/>
    <n v="4"/>
    <n v="0.75"/>
    <n v="0"/>
    <n v="0.01"/>
    <s v="Air"/>
    <n v="0.24"/>
    <n v="0.81"/>
    <n v="0.97"/>
    <n v="0.69"/>
    <n v="10"/>
    <n v="8137.54"/>
    <n v="45"/>
    <n v="25"/>
    <n v="0"/>
    <n v="1"/>
    <n v="540"/>
    <n v="47"/>
    <n v="1"/>
    <n v="0.34"/>
    <n v="0"/>
    <x v="1"/>
    <s v="FOB"/>
    <s v="New Procurement"/>
    <x v="2"/>
    <n v="0.75"/>
    <n v="0.99"/>
    <n v="0.2475"/>
    <n v="0.7"/>
    <s v="Extreme Risk"/>
    <n v="7.5584217460647665E-3"/>
    <s v="Poor"/>
    <s v="Low"/>
    <s v="Very Consistent"/>
    <n v="8.7037037037037042"/>
    <s v="Critical (&lt;80%)"/>
    <n v="406.87700000000001"/>
    <n v="1185657.3590420003"/>
    <n v="99.559999999999988"/>
  </r>
  <r>
    <n v="216.71"/>
    <n v="7.44"/>
    <n v="11"/>
    <n v="0.79"/>
    <n v="0.08"/>
    <n v="0.04"/>
    <s v="Road"/>
    <n v="1.45"/>
    <n v="0.8"/>
    <n v="1.19"/>
    <n v="0.55000000000000004"/>
    <n v="49"/>
    <n v="9753.89"/>
    <n v="15"/>
    <n v="45"/>
    <n v="2"/>
    <n v="3"/>
    <n v="445"/>
    <n v="769"/>
    <n v="1"/>
    <n v="0.39"/>
    <n v="1"/>
    <x v="0"/>
    <s v="DDP"/>
    <s v="Amendment"/>
    <x v="2"/>
    <n v="0.72680000000000011"/>
    <n v="0.88319999999999999"/>
    <n v="0.18547199999999997"/>
    <n v="0.67"/>
    <s v="Extreme Risk"/>
    <n v="3.4331595219417657E-2"/>
    <s v="Average"/>
    <s v="Medium"/>
    <s v="Moderately Consistent"/>
    <n v="172.80898876404493"/>
    <s v="Over-Delivery (&gt;100%)"/>
    <n v="195.0778"/>
    <n v="2367618.7245180001"/>
    <n v="83.350000000000009"/>
  </r>
  <r>
    <n v="268.04000000000002"/>
    <n v="7.36"/>
    <n v="29"/>
    <n v="0.83"/>
    <n v="7.0000000000000007E-2"/>
    <n v="0.02"/>
    <s v="Air"/>
    <n v="2"/>
    <n v="0.71"/>
    <n v="0.89"/>
    <n v="0.35"/>
    <n v="29"/>
    <n v="9141.9"/>
    <n v="15"/>
    <n v="23"/>
    <n v="3"/>
    <n v="2"/>
    <n v="837"/>
    <n v="674"/>
    <n v="2"/>
    <n v="0.56999999999999995"/>
    <n v="1"/>
    <x v="0"/>
    <s v="CIF"/>
    <s v="Extension"/>
    <x v="5"/>
    <n v="0.77189999999999992"/>
    <n v="0.91139999999999988"/>
    <n v="0.15493800000000002"/>
    <n v="0.44"/>
    <s v="High Risk"/>
    <n v="2.74585882704074E-2"/>
    <s v="Average"/>
    <s v="Medium"/>
    <s v="Moderately Consistent"/>
    <n v="80.525686977299884"/>
    <s v="Needs Improvement (80–84.99%)"/>
    <n v="457.09500000000003"/>
    <n v="2671398.2314400002"/>
    <n v="95.5"/>
  </r>
  <r>
    <n v="328.21"/>
    <n v="6.6"/>
    <n v="2"/>
    <n v="0.79"/>
    <n v="0.05"/>
    <n v="0.04"/>
    <s v="Air"/>
    <n v="3.13"/>
    <n v="0.93"/>
    <n v="1.1399999999999999"/>
    <n v="0.84"/>
    <n v="23"/>
    <n v="521.54999999999995"/>
    <n v="30"/>
    <n v="43"/>
    <n v="1"/>
    <n v="1"/>
    <n v="392"/>
    <n v="231"/>
    <n v="5"/>
    <n v="0.56000000000000005"/>
    <n v="1"/>
    <x v="0"/>
    <s v="FOB"/>
    <s v="Renewal/Reorder"/>
    <x v="10"/>
    <n v="0.75049999999999994"/>
    <n v="0.91199999999999992"/>
    <n v="0.19151999999999994"/>
    <n v="0.92999999999999994"/>
    <s v="Extreme Risk"/>
    <n v="2.0109076505895617E-2"/>
    <s v="Average"/>
    <s v="High"/>
    <s v="Highly Inconsistent"/>
    <n v="58.928571428571431"/>
    <s v="Critical (&lt;80%)"/>
    <n v="26.077500000000001"/>
    <n v="186630.56224100001"/>
    <n v="94.57"/>
  </r>
  <r>
    <n v="216.01"/>
    <n v="9.91"/>
    <n v="29"/>
    <n v="0.78"/>
    <n v="0.09"/>
    <n v="0.03"/>
    <s v="Sea"/>
    <n v="3.99"/>
    <n v="0.67"/>
    <n v="1.1299999999999999"/>
    <n v="0.86"/>
    <n v="4"/>
    <n v="9274.6299999999992"/>
    <n v="15"/>
    <n v="44"/>
    <n v="0"/>
    <n v="1"/>
    <n v="105"/>
    <n v="351"/>
    <n v="7"/>
    <n v="0.36"/>
    <n v="0"/>
    <x v="1"/>
    <s v="FOB"/>
    <s v="New Procurement"/>
    <x v="7"/>
    <n v="0.7098000000000001"/>
    <n v="0.88270000000000004"/>
    <n v="0.19419399999999998"/>
    <n v="0.98"/>
    <s v="Extreme Risk"/>
    <n v="4.5877505671033748E-2"/>
    <s v="Average"/>
    <s v="Medium"/>
    <s v="Highly Inconsistent"/>
    <n v="334.28571428571428"/>
    <s v="Over-Delivery (&gt;100%)"/>
    <n v="92.746299999999991"/>
    <n v="2243932.3493539998"/>
    <n v="68.710000000000008"/>
  </r>
  <r>
    <n v="258.14"/>
    <n v="3.81"/>
    <n v="16"/>
    <n v="0.99"/>
    <n v="0.03"/>
    <n v="0"/>
    <s v="Road"/>
    <n v="1.75"/>
    <n v="0.74"/>
    <n v="1.1599999999999999"/>
    <n v="0.05"/>
    <n v="19"/>
    <n v="8244.2199999999993"/>
    <n v="30"/>
    <n v="24"/>
    <n v="3"/>
    <n v="1"/>
    <n v="260"/>
    <n v="779"/>
    <n v="9"/>
    <n v="0.6"/>
    <n v="1"/>
    <x v="0"/>
    <s v="FOB"/>
    <s v="Extension"/>
    <x v="0"/>
    <n v="0.96029999999999993"/>
    <n v="0.97"/>
    <n v="9.700000000000009E-3"/>
    <n v="0.08"/>
    <s v="Low Risk"/>
    <n v="1.475943286588673E-2"/>
    <s v="Poor"/>
    <s v="Medium"/>
    <s v="Moderately Consistent"/>
    <n v="299.61538461538464"/>
    <s v="Over-Delivery (&gt;100%)"/>
    <n v="164.8844"/>
    <n v="2192181.7586239995"/>
    <n v="85.35"/>
  </r>
  <r>
    <n v="386.36"/>
    <n v="4.0599999999999996"/>
    <n v="7"/>
    <n v="0.75"/>
    <n v="0.03"/>
    <n v="0.04"/>
    <s v="Road"/>
    <n v="2.37"/>
    <n v="0.82"/>
    <n v="1.17"/>
    <n v="0.4"/>
    <n v="26"/>
    <n v="8690.25"/>
    <n v="45"/>
    <n v="56"/>
    <n v="3"/>
    <n v="1"/>
    <n v="250"/>
    <n v="482"/>
    <n v="4"/>
    <n v="0.62"/>
    <n v="1"/>
    <x v="0"/>
    <s v="FOB"/>
    <s v="Extension"/>
    <x v="6"/>
    <n v="0.72750000000000004"/>
    <n v="0.93119999999999992"/>
    <n v="0.23279999999999998"/>
    <n v="0.47000000000000003"/>
    <s v="High Risk"/>
    <n v="1.0508334196086549E-2"/>
    <s v="Poor"/>
    <s v="High"/>
    <s v="Inconsistent"/>
    <n v="192.79999999999998"/>
    <s v="Over-Delivery (&gt;100%)"/>
    <n v="173.80500000000001"/>
    <n v="3592786.6577640004"/>
    <n v="83.929999999999993"/>
  </r>
  <r>
    <n v="66.510000000000005"/>
    <n v="1.71"/>
    <n v="13"/>
    <n v="0.92"/>
    <n v="0.09"/>
    <n v="0.01"/>
    <s v="Air"/>
    <n v="3.93"/>
    <n v="0.95"/>
    <n v="1"/>
    <n v="0.03"/>
    <n v="7"/>
    <n v="9156.7900000000009"/>
    <n v="60"/>
    <n v="15"/>
    <n v="0"/>
    <n v="0"/>
    <n v="933"/>
    <n v="545"/>
    <n v="9"/>
    <n v="0.53"/>
    <n v="1"/>
    <x v="0"/>
    <s v="EXW"/>
    <s v="New Procurement"/>
    <x v="0"/>
    <n v="0.83720000000000006"/>
    <n v="0.90090000000000003"/>
    <n v="7.2071999999999956E-2"/>
    <n v="0.13"/>
    <s v="Low Risk"/>
    <n v="2.5710419485791607E-2"/>
    <s v="Average"/>
    <s v="Low"/>
    <s v="Highly Inconsistent"/>
    <n v="58.413719185423361"/>
    <s v="Critical (&lt;80%)"/>
    <n v="457.83950000000004"/>
    <n v="670382.98037600005"/>
    <n v="93.17"/>
  </r>
  <r>
    <n v="163.6"/>
    <n v="4.99"/>
    <n v="5"/>
    <n v="0.7"/>
    <n v="0.08"/>
    <n v="0.04"/>
    <s v="Road"/>
    <n v="1.1299999999999999"/>
    <n v="0.77"/>
    <n v="1.07"/>
    <n v="0.84"/>
    <n v="13"/>
    <n v="4932.9799999999996"/>
    <n v="90"/>
    <n v="56"/>
    <n v="3"/>
    <n v="0"/>
    <n v="867"/>
    <n v="366"/>
    <n v="11"/>
    <n v="0.45"/>
    <n v="1"/>
    <x v="0"/>
    <s v="EXW"/>
    <s v="Extension"/>
    <x v="1"/>
    <n v="0.64400000000000002"/>
    <n v="0.88319999999999999"/>
    <n v="0.26496000000000008"/>
    <n v="0.96"/>
    <s v="Extreme Risk"/>
    <n v="3.0501222493887533E-2"/>
    <s v="Average"/>
    <s v="Medium"/>
    <s v="Moderately Consistent"/>
    <n v="42.214532871972317"/>
    <s v="Critical (&lt;80%)"/>
    <n v="98.659599999999998"/>
    <n v="903982.14831999992"/>
    <n v="83.67"/>
  </r>
  <r>
    <n v="371.01"/>
    <n v="3.35"/>
    <n v="17"/>
    <n v="0.88"/>
    <n v="0.05"/>
    <n v="0.01"/>
    <s v="Air"/>
    <n v="1.0900000000000001"/>
    <n v="0.76"/>
    <n v="1.05"/>
    <n v="0.18"/>
    <n v="3"/>
    <n v="2191.06"/>
    <n v="45"/>
    <n v="57"/>
    <n v="2"/>
    <n v="1"/>
    <n v="314"/>
    <n v="515"/>
    <n v="3"/>
    <n v="0.08"/>
    <n v="0"/>
    <x v="1"/>
    <s v="FOB"/>
    <s v="Amendment"/>
    <x v="3"/>
    <n v="0.83599999999999997"/>
    <n v="0.9405"/>
    <n v="0.11285999999999999"/>
    <n v="0.24"/>
    <s v="Medium Risk"/>
    <n v="9.0294062154658902E-3"/>
    <s v="Poor"/>
    <s v="High"/>
    <s v="Moderately Consistent"/>
    <n v="164.01273885350318"/>
    <s v="Over-Delivery (&gt;100%)"/>
    <n v="109.553"/>
    <n v="861797.12185399991"/>
    <n v="97.21"/>
  </r>
  <r>
    <n v="452.84"/>
    <n v="4.09"/>
    <n v="21"/>
    <n v="0.97"/>
    <n v="0.01"/>
    <n v="0.02"/>
    <s v="Sea"/>
    <n v="2.95"/>
    <n v="0.83"/>
    <n v="0.92"/>
    <n v="0.67"/>
    <n v="40"/>
    <n v="308.14"/>
    <n v="15"/>
    <n v="23"/>
    <n v="0"/>
    <n v="3"/>
    <n v="566"/>
    <n v="588"/>
    <n v="12"/>
    <n v="0.54"/>
    <n v="0"/>
    <x v="1"/>
    <s v="DDP"/>
    <s v="New Procurement"/>
    <x v="8"/>
    <n v="0.96029999999999993"/>
    <n v="0.97019999999999995"/>
    <n v="2.9106000000000024E-2"/>
    <n v="0.70000000000000007"/>
    <s v="Extreme Risk"/>
    <n v="9.0318876424344136E-3"/>
    <s v="Poor"/>
    <s v="High"/>
    <s v="Inconsistent"/>
    <n v="103.886925795053"/>
    <s v="Over-Delivery (&gt;100%)"/>
    <n v="3.0813999999999999"/>
    <n v="143754.06008799997"/>
    <n v="72.350000000000009"/>
  </r>
  <r>
    <n v="280.25"/>
    <n v="8.51"/>
    <n v="12"/>
    <n v="0.79"/>
    <n v="0.02"/>
    <n v="0.04"/>
    <s v="Sea"/>
    <n v="2.1800000000000002"/>
    <n v="0.73"/>
    <n v="0.91"/>
    <n v="0.36"/>
    <n v="11"/>
    <n v="333.13"/>
    <n v="60"/>
    <n v="47"/>
    <n v="1"/>
    <n v="1"/>
    <n v="597"/>
    <n v="770"/>
    <n v="6"/>
    <n v="0.71"/>
    <n v="0"/>
    <x v="1"/>
    <s v="FOB"/>
    <s v="Renewal/Reorder"/>
    <x v="4"/>
    <n v="0.7742"/>
    <n v="0.94079999999999997"/>
    <n v="0.19756799999999994"/>
    <n v="0.42"/>
    <s v="High Risk"/>
    <n v="3.0365744870651204E-2"/>
    <s v="Average"/>
    <s v="Medium"/>
    <s v="Inconsistent"/>
    <n v="128.97822445561141"/>
    <s v="Over-Delivery (&gt;100%)"/>
    <n v="3.3313000000000001"/>
    <n v="98976.813650000011"/>
    <n v="72.42"/>
  </r>
  <r>
    <n v="289.45"/>
    <n v="9.42"/>
    <n v="28"/>
    <n v="0.76"/>
    <n v="7.0000000000000007E-2"/>
    <n v="0.05"/>
    <s v="Road"/>
    <n v="4.74"/>
    <n v="0.88"/>
    <n v="0.94"/>
    <n v="0.82"/>
    <n v="16"/>
    <n v="6460.86"/>
    <n v="90"/>
    <n v="39"/>
    <n v="2"/>
    <n v="2"/>
    <n v="628"/>
    <n v="244"/>
    <n v="9"/>
    <n v="0.22"/>
    <n v="1"/>
    <x v="0"/>
    <s v="CIF"/>
    <s v="Amendment"/>
    <x v="0"/>
    <n v="0.70679999999999998"/>
    <n v="0.88349999999999995"/>
    <n v="0.21203999999999998"/>
    <n v="0.94"/>
    <s v="Extreme Risk"/>
    <n v="3.2544480912074625E-2"/>
    <s v="Average"/>
    <s v="Medium"/>
    <s v="Highly Inconsistent"/>
    <n v="38.853503184713375"/>
    <s v="Critical (&lt;80%)"/>
    <n v="129.21719999999999"/>
    <n v="2094664.0952999999"/>
    <n v="80.159999999999982"/>
  </r>
  <r>
    <n v="98.23"/>
    <n v="2.67"/>
    <n v="19"/>
    <n v="0.9"/>
    <n v="0.04"/>
    <n v="0.02"/>
    <s v="Sea"/>
    <n v="1.79"/>
    <n v="0.7"/>
    <n v="0.89"/>
    <n v="0.51"/>
    <n v="20"/>
    <n v="3439.07"/>
    <n v="90"/>
    <n v="26"/>
    <n v="3"/>
    <n v="1"/>
    <n v="581"/>
    <n v="611"/>
    <n v="11"/>
    <n v="0.78"/>
    <n v="1"/>
    <x v="0"/>
    <s v="FOB"/>
    <s v="Extension"/>
    <x v="1"/>
    <n v="0.86399999999999999"/>
    <n v="0.94079999999999997"/>
    <n v="9.4079999999999969E-2"/>
    <n v="0.57000000000000006"/>
    <s v="Extreme Risk"/>
    <n v="2.7181105568563572E-2"/>
    <s v="Average"/>
    <s v="Low"/>
    <s v="Moderately Consistent"/>
    <n v="105.16351118760758"/>
    <s v="Over-Delivery (&gt;100%)"/>
    <n v="34.390700000000002"/>
    <n v="358126.94420000003"/>
    <n v="72.61"/>
  </r>
  <r>
    <n v="251.34"/>
    <n v="4.3499999999999996"/>
    <n v="7"/>
    <n v="0.91"/>
    <n v="0.08"/>
    <n v="0.04"/>
    <s v="Sea"/>
    <n v="3.8"/>
    <n v="0.93"/>
    <n v="1.1000000000000001"/>
    <n v="0.32"/>
    <n v="23"/>
    <n v="5009.38"/>
    <n v="15"/>
    <n v="24"/>
    <n v="3"/>
    <n v="0"/>
    <n v="980"/>
    <n v="103"/>
    <n v="1"/>
    <n v="0.59"/>
    <n v="1"/>
    <x v="0"/>
    <s v="EXW"/>
    <s v="Extension"/>
    <x v="2"/>
    <n v="0.83720000000000006"/>
    <n v="0.88319999999999999"/>
    <n v="7.9487999999999975E-2"/>
    <n v="0.44"/>
    <s v="High Risk"/>
    <n v="1.7307233229887798E-2"/>
    <s v="Poor"/>
    <s v="Medium"/>
    <s v="Highly Inconsistent"/>
    <n v="10.510204081632653"/>
    <s v="Critical (&lt;80%)"/>
    <n v="50.093800000000002"/>
    <n v="1410213.6731439999"/>
    <n v="69.000000000000014"/>
  </r>
  <r>
    <n v="289.68"/>
    <n v="9.36"/>
    <n v="6"/>
    <n v="0.91"/>
    <n v="0.09"/>
    <n v="0.01"/>
    <s v="Road"/>
    <n v="2.92"/>
    <n v="0.71"/>
    <n v="1.19"/>
    <n v="0.32"/>
    <n v="23"/>
    <n v="1400.22"/>
    <n v="90"/>
    <n v="30"/>
    <n v="1"/>
    <n v="2"/>
    <n v="449"/>
    <n v="870"/>
    <n v="12"/>
    <n v="0.24"/>
    <n v="0"/>
    <x v="1"/>
    <s v="CIF"/>
    <s v="Renewal/Reorder"/>
    <x v="8"/>
    <n v="0.82810000000000006"/>
    <n v="0.90090000000000003"/>
    <n v="8.1080999999999973E-2"/>
    <n v="0.42"/>
    <s v="High Risk"/>
    <n v="3.2311516155758079E-2"/>
    <s v="Average"/>
    <s v="Medium"/>
    <s v="Inconsistent"/>
    <n v="193.76391982182628"/>
    <s v="Over-Delivery (&gt;100%)"/>
    <n v="28.0044"/>
    <n v="446222.22427200002"/>
    <n v="82.179999999999993"/>
  </r>
  <r>
    <n v="159.11000000000001"/>
    <n v="1.56"/>
    <n v="8"/>
    <n v="0.8"/>
    <n v="0.08"/>
    <n v="0.04"/>
    <s v="Air"/>
    <n v="0.27"/>
    <n v="1"/>
    <n v="1.1499999999999999"/>
    <n v="0.33"/>
    <n v="32"/>
    <n v="9757.58"/>
    <n v="90"/>
    <n v="19"/>
    <n v="1"/>
    <n v="3"/>
    <n v="497"/>
    <n v="848"/>
    <n v="4"/>
    <n v="0.16"/>
    <n v="0"/>
    <x v="1"/>
    <s v="DDP"/>
    <s v="Renewal/Reorder"/>
    <x v="6"/>
    <n v="0.7360000000000001"/>
    <n v="0.88319999999999999"/>
    <n v="0.17663999999999996"/>
    <n v="0.45"/>
    <s v="High Risk"/>
    <n v="9.8045377411853426E-3"/>
    <s v="Poor"/>
    <s v="Medium"/>
    <s v="Very Consistent"/>
    <n v="170.62374245472839"/>
    <s v="Over-Delivery (&gt;100%)"/>
    <n v="487.87900000000002"/>
    <n v="1739320.71845"/>
    <n v="96.53"/>
  </r>
  <r>
    <n v="171.16"/>
    <n v="1.83"/>
    <n v="13"/>
    <n v="0.78"/>
    <n v="0.04"/>
    <n v="0.03"/>
    <s v="Sea"/>
    <n v="0.42"/>
    <n v="0.73"/>
    <n v="0.89"/>
    <n v="0.79"/>
    <n v="41"/>
    <n v="1386.44"/>
    <n v="45"/>
    <n v="46"/>
    <n v="3"/>
    <n v="1"/>
    <n v="507"/>
    <n v="198"/>
    <n v="5"/>
    <n v="0.25"/>
    <n v="0"/>
    <x v="1"/>
    <s v="FOB"/>
    <s v="Extension"/>
    <x v="10"/>
    <n v="0.74880000000000002"/>
    <n v="0.93119999999999992"/>
    <n v="0.20486399999999996"/>
    <n v="0.8600000000000001"/>
    <s v="Extreme Risk"/>
    <n v="1.0691750408974059E-2"/>
    <s v="Poor"/>
    <s v="Medium"/>
    <s v="Very Consistent"/>
    <n v="39.053254437869825"/>
    <s v="Critical (&lt;80%)"/>
    <n v="13.864400000000002"/>
    <n v="253929.58747199998"/>
    <n v="73.78"/>
  </r>
  <r>
    <n v="219.78"/>
    <n v="2.4700000000000002"/>
    <n v="5"/>
    <n v="0.99"/>
    <n v="0.08"/>
    <n v="0.01"/>
    <s v="Road"/>
    <n v="1.02"/>
    <n v="0.95"/>
    <n v="0.82"/>
    <n v="0.71"/>
    <n v="42"/>
    <n v="4503.58"/>
    <n v="45"/>
    <n v="34"/>
    <n v="1"/>
    <n v="2"/>
    <n v="141"/>
    <n v="658"/>
    <n v="11"/>
    <n v="0.76"/>
    <n v="0"/>
    <x v="1"/>
    <s v="CIF"/>
    <s v="Renewal/Reorder"/>
    <x v="1"/>
    <n v="0.91080000000000005"/>
    <n v="0.91080000000000005"/>
    <n v="9.1080000000000085E-3"/>
    <n v="0.79999999999999993"/>
    <s v="Extreme Risk"/>
    <n v="1.123851123851124E-2"/>
    <s v="Poor"/>
    <s v="Medium"/>
    <s v="Moderately Consistent"/>
    <n v="466.66666666666669"/>
    <s v="Over-Delivery (&gt;100%)"/>
    <n v="90.071600000000004"/>
    <n v="1078973.0806279997"/>
    <n v="84.38"/>
  </r>
  <r>
    <n v="59.03"/>
    <n v="6.36"/>
    <n v="2"/>
    <n v="0.98"/>
    <n v="0.04"/>
    <n v="0.02"/>
    <s v="Road"/>
    <n v="0.72"/>
    <n v="0.76"/>
    <n v="1.1000000000000001"/>
    <n v="0.32"/>
    <n v="38"/>
    <n v="4489.2"/>
    <n v="90"/>
    <n v="52"/>
    <n v="1"/>
    <n v="1"/>
    <n v="411"/>
    <n v="694"/>
    <n v="6"/>
    <n v="0.25"/>
    <n v="1"/>
    <x v="0"/>
    <s v="FOB"/>
    <s v="Renewal/Reorder"/>
    <x v="4"/>
    <n v="0.94079999999999997"/>
    <n v="0.94079999999999997"/>
    <n v="1.8816000000000017E-2"/>
    <n v="0.38"/>
    <s v="High Risk"/>
    <n v="0.10774182619007285"/>
    <s v="Excellent"/>
    <s v="Low"/>
    <s v="Very Consistent"/>
    <n v="168.85644768856446"/>
    <s v="Over-Delivery (&gt;100%)"/>
    <n v="89.783999999999992"/>
    <n v="280987.95859199995"/>
    <n v="85.68"/>
  </r>
  <r>
    <n v="194.94"/>
    <n v="2.35"/>
    <n v="9"/>
    <n v="0.84"/>
    <n v="0.02"/>
    <n v="0.01"/>
    <s v="Road"/>
    <n v="1.65"/>
    <n v="0.7"/>
    <n v="0.96"/>
    <n v="0.49"/>
    <n v="3"/>
    <n v="185.52"/>
    <n v="30"/>
    <n v="9"/>
    <n v="3"/>
    <n v="3"/>
    <n v="678"/>
    <n v="999"/>
    <n v="11"/>
    <n v="0.68"/>
    <n v="1"/>
    <x v="0"/>
    <s v="DDP"/>
    <s v="Extension"/>
    <x v="1"/>
    <n v="0.82319999999999993"/>
    <n v="0.97019999999999995"/>
    <n v="0.15523200000000001"/>
    <n v="0.52"/>
    <s v="Extreme Risk"/>
    <n v="1.2054991279368011E-2"/>
    <s v="Poor"/>
    <s v="Medium"/>
    <s v="Moderately Consistent"/>
    <n v="147.34513274336283"/>
    <s v="Over-Delivery (&gt;100%)"/>
    <n v="3.7104000000000004"/>
    <n v="37260.370283999997"/>
    <n v="85.55"/>
  </r>
  <r>
    <n v="145.15"/>
    <n v="9.7100000000000009"/>
    <n v="11"/>
    <n v="0.95"/>
    <n v="0"/>
    <n v="0.02"/>
    <s v="Sea"/>
    <n v="2.89"/>
    <n v="0.69"/>
    <n v="1.1299999999999999"/>
    <n v="0.08"/>
    <n v="8"/>
    <n v="6711.2"/>
    <n v="15"/>
    <n v="42"/>
    <n v="2"/>
    <n v="3"/>
    <n v="385"/>
    <n v="25"/>
    <n v="8"/>
    <n v="0.55000000000000004"/>
    <n v="0"/>
    <x v="1"/>
    <s v="DDP"/>
    <s v="Amendment"/>
    <x v="11"/>
    <n v="0.95"/>
    <n v="0.98"/>
    <n v="4.9000000000000044E-2"/>
    <n v="0.1"/>
    <s v="Low Risk"/>
    <n v="6.6896314157767825E-2"/>
    <s v="Good"/>
    <s v="Low"/>
    <s v="Inconsistent"/>
    <n v="6.4935064935064926"/>
    <s v="Critical (&lt;80%)"/>
    <n v="67.111999999999995"/>
    <n v="993688.79527"/>
    <n v="72.710000000000008"/>
  </r>
  <r>
    <n v="197.37"/>
    <n v="5.0199999999999996"/>
    <n v="24"/>
    <n v="0.84"/>
    <n v="0.04"/>
    <n v="0.01"/>
    <s v="Sea"/>
    <n v="3.01"/>
    <n v="0.94"/>
    <n v="1.1100000000000001"/>
    <n v="0.83"/>
    <n v="38"/>
    <n v="5428.28"/>
    <n v="30"/>
    <n v="17"/>
    <n v="0"/>
    <n v="2"/>
    <n v="944"/>
    <n v="384"/>
    <n v="12"/>
    <n v="0.55000000000000004"/>
    <n v="1"/>
    <x v="0"/>
    <s v="CIF"/>
    <s v="New Procurement"/>
    <x v="8"/>
    <n v="0.80639999999999989"/>
    <n v="0.95039999999999991"/>
    <n v="0.152064"/>
    <n v="0.88"/>
    <s v="Extreme Risk"/>
    <n v="2.5434463190961137E-2"/>
    <s v="Average"/>
    <s v="Medium"/>
    <s v="Highly Inconsistent"/>
    <n v="40.677966101694921"/>
    <s v="Critical (&lt;80%)"/>
    <n v="54.282800000000002"/>
    <n v="1125014.7692540002"/>
    <n v="71.59"/>
  </r>
  <r>
    <n v="103.89"/>
    <n v="5.51"/>
    <n v="6"/>
    <n v="0.83"/>
    <n v="0.09"/>
    <n v="0.03"/>
    <s v="Air"/>
    <n v="2.94"/>
    <n v="0.72"/>
    <n v="1.05"/>
    <n v="0.27"/>
    <n v="40"/>
    <n v="5025.21"/>
    <n v="30"/>
    <n v="45"/>
    <n v="3"/>
    <n v="3"/>
    <n v="576"/>
    <n v="373"/>
    <n v="2"/>
    <n v="0.85"/>
    <n v="0"/>
    <x v="1"/>
    <s v="DDP"/>
    <s v="Extension"/>
    <x v="5"/>
    <n v="0.75529999999999997"/>
    <n v="0.88270000000000004"/>
    <n v="0.15005900000000003"/>
    <n v="0.39"/>
    <s v="High Risk"/>
    <n v="5.3036865915872554E-2"/>
    <s v="Good"/>
    <s v="Low"/>
    <s v="Inconsistent"/>
    <n v="64.756944444444443"/>
    <s v="Critical (&lt;80%)"/>
    <n v="251.26050000000001"/>
    <n v="584974.72415999998"/>
    <n v="93.76"/>
  </r>
  <r>
    <n v="450.74"/>
    <n v="3.22"/>
    <n v="29"/>
    <n v="0.75"/>
    <n v="0.02"/>
    <n v="0.05"/>
    <s v="Air"/>
    <n v="0.59"/>
    <n v="0.74"/>
    <n v="0.9"/>
    <n v="0.89"/>
    <n v="14"/>
    <n v="8199.0400000000009"/>
    <n v="90"/>
    <n v="27"/>
    <n v="1"/>
    <n v="2"/>
    <n v="707"/>
    <n v="753"/>
    <n v="6"/>
    <n v="0.87"/>
    <n v="0"/>
    <x v="1"/>
    <s v="CIF"/>
    <s v="Renewal/Reorder"/>
    <x v="4"/>
    <n v="0.73499999999999999"/>
    <n v="0.93099999999999994"/>
    <n v="0.23274999999999998"/>
    <n v="0.96"/>
    <s v="Extreme Risk"/>
    <n v="7.1438079602431561E-3"/>
    <s v="Poor"/>
    <s v="High"/>
    <s v="Very Consistent"/>
    <n v="106.50636492220652"/>
    <s v="Over-Delivery (&gt;100%)"/>
    <n v="409.95200000000006"/>
    <n v="3954745.0306040002"/>
    <n v="97.81"/>
  </r>
  <r>
    <n v="317.12"/>
    <n v="5.24"/>
    <n v="26"/>
    <n v="0.83"/>
    <n v="0.02"/>
    <n v="0"/>
    <s v="Air"/>
    <n v="3"/>
    <n v="0.68"/>
    <n v="0.84"/>
    <n v="0.6"/>
    <n v="8"/>
    <n v="2487.2600000000002"/>
    <n v="15"/>
    <n v="43"/>
    <n v="1"/>
    <n v="3"/>
    <n v="696"/>
    <n v="407"/>
    <n v="7"/>
    <n v="0.54"/>
    <n v="0"/>
    <x v="1"/>
    <s v="DDP"/>
    <s v="Renewal/Reorder"/>
    <x v="7"/>
    <n v="0.8133999999999999"/>
    <n v="0.98"/>
    <n v="0.16660000000000003"/>
    <n v="0.62"/>
    <s v="Extreme Risk"/>
    <n v="1.6523713420787085E-2"/>
    <s v="Poor"/>
    <s v="High"/>
    <s v="Inconsistent"/>
    <n v="58.477011494252871"/>
    <s v="Critical (&lt;80%)"/>
    <n v="124.36300000000001"/>
    <n v="804678.47922400013"/>
    <n v="96.399999999999991"/>
  </r>
  <r>
    <n v="355.6"/>
    <n v="6.96"/>
    <n v="7"/>
    <n v="0.86"/>
    <n v="0.1"/>
    <n v="0.03"/>
    <s v="Air"/>
    <n v="2.0499999999999998"/>
    <n v="0.98"/>
    <n v="0.9"/>
    <n v="0.56999999999999995"/>
    <n v="11"/>
    <n v="8624.86"/>
    <n v="30"/>
    <n v="8"/>
    <n v="2"/>
    <n v="0"/>
    <n v="552"/>
    <n v="419"/>
    <n v="6"/>
    <n v="7.0000000000000007E-2"/>
    <n v="0"/>
    <x v="1"/>
    <s v="EXW"/>
    <s v="Amendment"/>
    <x v="4"/>
    <n v="0.77400000000000002"/>
    <n v="0.873"/>
    <n v="0.12222000000000002"/>
    <n v="0.7"/>
    <s v="Extreme Risk"/>
    <n v="1.9572553430821146E-2"/>
    <s v="Poor"/>
    <s v="High"/>
    <s v="Inconsistent"/>
    <n v="75.905797101449281"/>
    <s v="Critical (&lt;80%)"/>
    <n v="431.24300000000005"/>
    <n v="3466156.0666800002"/>
    <n v="94.350000000000009"/>
  </r>
  <r>
    <n v="405.13"/>
    <n v="7.76"/>
    <n v="25"/>
    <n v="0.71"/>
    <n v="0"/>
    <n v="0.03"/>
    <s v="Air"/>
    <n v="4.5199999999999996"/>
    <n v="0.7"/>
    <n v="1"/>
    <n v="0.16"/>
    <n v="42"/>
    <n v="8661.31"/>
    <n v="45"/>
    <n v="12"/>
    <n v="3"/>
    <n v="2"/>
    <n v="380"/>
    <n v="183"/>
    <n v="4"/>
    <n v="0.16"/>
    <n v="0"/>
    <x v="1"/>
    <s v="CIF"/>
    <s v="Extension"/>
    <x v="6"/>
    <n v="0.71"/>
    <n v="0.97"/>
    <n v="0.28130000000000005"/>
    <n v="0.19"/>
    <s v="Medium Risk"/>
    <n v="1.9154345518722384E-2"/>
    <s v="Poor"/>
    <s v="High"/>
    <s v="Highly Inconsistent"/>
    <n v="48.157894736842103"/>
    <s v="Critical (&lt;80%)"/>
    <n v="433.06549999999999"/>
    <n v="3614694.9051609999"/>
    <n v="94.879999999999981"/>
  </r>
  <r>
    <n v="274.3"/>
    <n v="7.78"/>
    <n v="7"/>
    <n v="0.83"/>
    <n v="0.08"/>
    <n v="0.05"/>
    <s v="Air"/>
    <n v="4.5599999999999996"/>
    <n v="0.7"/>
    <n v="1.19"/>
    <n v="7.0000000000000007E-2"/>
    <n v="42"/>
    <n v="8285.94"/>
    <n v="45"/>
    <n v="58"/>
    <n v="3"/>
    <n v="1"/>
    <n v="421"/>
    <n v="622"/>
    <n v="6"/>
    <n v="0.95"/>
    <n v="0"/>
    <x v="1"/>
    <s v="FOB"/>
    <s v="Extension"/>
    <x v="4"/>
    <n v="0.76359999999999995"/>
    <n v="0.874"/>
    <n v="0.14858000000000002"/>
    <n v="0.2"/>
    <s v="Medium Risk"/>
    <n v="2.8363106088224573E-2"/>
    <s v="Average"/>
    <s v="Medium"/>
    <s v="Highly Inconsistent"/>
    <n v="147.7434679334917"/>
    <s v="Over-Delivery (&gt;100%)"/>
    <n v="414.29700000000003"/>
    <n v="2568740.9896200001"/>
    <n v="92.04"/>
  </r>
  <r>
    <n v="89.11"/>
    <n v="6.2"/>
    <n v="19"/>
    <n v="0.93"/>
    <n v="0.03"/>
    <n v="0.03"/>
    <s v="Road"/>
    <n v="3.84"/>
    <n v="0.98"/>
    <n v="0.83"/>
    <n v="0.55000000000000004"/>
    <n v="43"/>
    <n v="3479.84"/>
    <n v="15"/>
    <n v="11"/>
    <n v="1"/>
    <n v="2"/>
    <n v="164"/>
    <n v="195"/>
    <n v="4"/>
    <n v="0.13"/>
    <n v="1"/>
    <x v="0"/>
    <s v="CIF"/>
    <s v="Renewal/Reorder"/>
    <x v="6"/>
    <n v="0.90210000000000001"/>
    <n v="0.94089999999999996"/>
    <n v="6.5862999999999949E-2"/>
    <n v="0.6100000000000001"/>
    <s v="Extreme Risk"/>
    <n v="6.9576927393109639E-2"/>
    <s v="Good"/>
    <s v="Low"/>
    <s v="Highly Inconsistent"/>
    <n v="118.90243902439023"/>
    <s v="Over-Delivery (&gt;100%)"/>
    <n v="69.596800000000002"/>
    <n v="328770.295392"/>
    <n v="82.659999999999982"/>
  </r>
  <r>
    <n v="291.7"/>
    <n v="9.14"/>
    <n v="6"/>
    <n v="0.9"/>
    <n v="0"/>
    <n v="0.03"/>
    <s v="Air"/>
    <n v="3.52"/>
    <n v="0.96"/>
    <n v="0.88"/>
    <n v="0.47"/>
    <n v="33"/>
    <n v="1709.32"/>
    <n v="30"/>
    <n v="53"/>
    <n v="3"/>
    <n v="3"/>
    <n v="254"/>
    <n v="979"/>
    <n v="9"/>
    <n v="0.84"/>
    <n v="0"/>
    <x v="1"/>
    <s v="DDP"/>
    <s v="Extension"/>
    <x v="0"/>
    <n v="0.9"/>
    <n v="0.97"/>
    <n v="9.6999999999999975E-2"/>
    <n v="0.5"/>
    <s v="High Risk"/>
    <n v="3.1333561878642446E-2"/>
    <s v="Average"/>
    <s v="Medium"/>
    <s v="Highly Inconsistent"/>
    <n v="385.43307086614169"/>
    <s v="Over-Delivery (&gt;100%)"/>
    <n v="85.466000000000008"/>
    <n v="513672.90499999997"/>
    <n v="95.879999999999981"/>
  </r>
  <r>
    <n v="314.08"/>
    <n v="8.36"/>
    <n v="11"/>
    <n v="0.89"/>
    <n v="0.09"/>
    <n v="0.02"/>
    <s v="Sea"/>
    <n v="0.56999999999999995"/>
    <n v="0.7"/>
    <n v="1.05"/>
    <n v="0.12"/>
    <n v="15"/>
    <n v="4804.25"/>
    <n v="60"/>
    <n v="49"/>
    <n v="1"/>
    <n v="3"/>
    <n v="551"/>
    <n v="39"/>
    <n v="1"/>
    <n v="0.54"/>
    <n v="1"/>
    <x v="0"/>
    <s v="DDP"/>
    <s v="Renewal/Reorder"/>
    <x v="2"/>
    <n v="0.80990000000000006"/>
    <n v="0.89180000000000004"/>
    <n v="9.8097999999999991E-2"/>
    <n v="0.22999999999999998"/>
    <s v="Medium Risk"/>
    <n v="2.6617422312786552E-2"/>
    <s v="Average"/>
    <s v="High"/>
    <s v="Very Consistent"/>
    <n v="7.0780399274047179"/>
    <s v="Critical (&lt;80%)"/>
    <n v="48.042500000000004"/>
    <n v="1674951.5354119998"/>
    <n v="72.330000000000013"/>
  </r>
  <r>
    <n v="385.45"/>
    <n v="7.81"/>
    <n v="29"/>
    <n v="0.97"/>
    <n v="0.01"/>
    <n v="0.01"/>
    <s v="Air"/>
    <n v="0.42"/>
    <n v="0.95"/>
    <n v="0.92"/>
    <n v="0.84"/>
    <n v="37"/>
    <n v="2672.43"/>
    <n v="60"/>
    <n v="38"/>
    <n v="1"/>
    <n v="3"/>
    <n v="570"/>
    <n v="479"/>
    <n v="12"/>
    <n v="0.11"/>
    <n v="0"/>
    <x v="1"/>
    <s v="DDP"/>
    <s v="Renewal/Reorder"/>
    <x v="8"/>
    <n v="0.96029999999999993"/>
    <n v="0.98009999999999997"/>
    <n v="2.9403000000000023E-2"/>
    <n v="0.86"/>
    <s v="Extreme Risk"/>
    <n v="2.0262031391879622E-2"/>
    <s v="Average"/>
    <s v="High"/>
    <s v="Very Consistent"/>
    <n v="84.035087719298247"/>
    <s v="Needs Improvement (80–84.99%)"/>
    <n v="133.6215"/>
    <n v="1050826.76565"/>
    <n v="99.08"/>
  </r>
  <r>
    <n v="244.25"/>
    <n v="1.5"/>
    <n v="11"/>
    <n v="0.71"/>
    <n v="0.06"/>
    <n v="0"/>
    <s v="Sea"/>
    <n v="4.2"/>
    <n v="0.7"/>
    <n v="1.1399999999999999"/>
    <n v="0.42"/>
    <n v="14"/>
    <n v="616.6"/>
    <n v="15"/>
    <n v="43"/>
    <n v="1"/>
    <n v="1"/>
    <n v="691"/>
    <n v="389"/>
    <n v="9"/>
    <n v="0.92"/>
    <n v="0"/>
    <x v="1"/>
    <s v="FOB"/>
    <s v="Renewal/Reorder"/>
    <x v="0"/>
    <n v="0.66739999999999988"/>
    <n v="0.94"/>
    <n v="0.27260000000000001"/>
    <n v="0.48"/>
    <s v="High Risk"/>
    <n v="6.1412487205731829E-3"/>
    <s v="Poor"/>
    <s v="Medium"/>
    <s v="Highly Inconsistent"/>
    <n v="56.295224312590456"/>
    <s v="Critical (&lt;80%)"/>
    <n v="6.1660000000000004"/>
    <n v="159667.50599999999"/>
    <n v="70"/>
  </r>
  <r>
    <n v="107.41"/>
    <n v="1.06"/>
    <n v="7"/>
    <n v="0.87"/>
    <n v="0.03"/>
    <n v="0.02"/>
    <s v="Air"/>
    <n v="2.14"/>
    <n v="0.63"/>
    <n v="0.86"/>
    <n v="0.26"/>
    <n v="26"/>
    <n v="2866.75"/>
    <n v="15"/>
    <n v="56"/>
    <n v="0"/>
    <n v="1"/>
    <n v="84"/>
    <n v="321"/>
    <n v="11"/>
    <n v="0.93"/>
    <n v="0"/>
    <x v="1"/>
    <s v="FOB"/>
    <s v="New Procurement"/>
    <x v="1"/>
    <n v="0.84389999999999998"/>
    <n v="0.9506"/>
    <n v="0.12357799999999999"/>
    <n v="0.31"/>
    <s v="High Risk"/>
    <n v="9.8687273065822551E-3"/>
    <s v="Poor"/>
    <s v="Low"/>
    <s v="Inconsistent"/>
    <n v="382.14285714285717"/>
    <s v="Over-Delivery (&gt;100%)"/>
    <n v="143.33750000000001"/>
    <n v="323461.43302299996"/>
    <n v="96.56"/>
  </r>
  <r>
    <n v="177.7"/>
    <n v="2.91"/>
    <n v="2"/>
    <n v="0.94"/>
    <n v="0.01"/>
    <n v="0"/>
    <s v="Road"/>
    <n v="2.2599999999999998"/>
    <n v="0.93"/>
    <n v="1.19"/>
    <n v="0.79"/>
    <n v="8"/>
    <n v="4744.37"/>
    <n v="60"/>
    <n v="46"/>
    <n v="1"/>
    <n v="3"/>
    <n v="215"/>
    <n v="871"/>
    <n v="4"/>
    <n v="0.62"/>
    <n v="0"/>
    <x v="1"/>
    <s v="DDP"/>
    <s v="Renewal/Reorder"/>
    <x v="6"/>
    <n v="0.93059999999999998"/>
    <n v="0.99"/>
    <n v="5.940000000000005E-2"/>
    <n v="0.8"/>
    <s v="Extreme Risk"/>
    <n v="1.6375914462577381E-2"/>
    <s v="Poor"/>
    <s v="Medium"/>
    <s v="Inconsistent"/>
    <n v="405.11627906976742"/>
    <s v="Over-Delivery (&gt;100%)"/>
    <n v="94.8874"/>
    <n v="851608.21392999985"/>
    <n v="85.44"/>
  </r>
  <r>
    <n v="213.39"/>
    <n v="6.97"/>
    <n v="19"/>
    <n v="0.86"/>
    <n v="0"/>
    <n v="0.03"/>
    <s v="Road"/>
    <n v="4.24"/>
    <n v="0.91"/>
    <n v="1.1599999999999999"/>
    <n v="0.91"/>
    <n v="49"/>
    <n v="1216.08"/>
    <n v="30"/>
    <n v="17"/>
    <n v="2"/>
    <n v="0"/>
    <n v="845"/>
    <n v="809"/>
    <n v="3"/>
    <n v="0.39"/>
    <n v="1"/>
    <x v="0"/>
    <s v="EXW"/>
    <s v="Amendment"/>
    <x v="3"/>
    <n v="0.86"/>
    <n v="0.97"/>
    <n v="0.1358"/>
    <n v="0.94000000000000006"/>
    <s v="Extreme Risk"/>
    <n v="3.2663198837808709E-2"/>
    <s v="Average"/>
    <s v="Medium"/>
    <s v="Highly Inconsistent"/>
    <n v="95.739644970414204"/>
    <s v="High (95–96.99%)"/>
    <n v="24.3216"/>
    <n v="267326.70760799997"/>
    <n v="83.16"/>
  </r>
  <r>
    <n v="340.66"/>
    <n v="4.7"/>
    <n v="4"/>
    <n v="0.8"/>
    <n v="0.01"/>
    <n v="0.02"/>
    <s v="Sea"/>
    <n v="3.11"/>
    <n v="0.72"/>
    <n v="1.1599999999999999"/>
    <n v="0.31"/>
    <n v="4"/>
    <n v="9448.9"/>
    <n v="30"/>
    <n v="23"/>
    <n v="3"/>
    <n v="2"/>
    <n v="877"/>
    <n v="87"/>
    <n v="11"/>
    <n v="0.61"/>
    <n v="0"/>
    <x v="1"/>
    <s v="CIF"/>
    <s v="Extension"/>
    <x v="1"/>
    <n v="0.79200000000000004"/>
    <n v="0.97019999999999995"/>
    <n v="0.19403999999999996"/>
    <n v="0.33999999999999997"/>
    <s v="High Risk"/>
    <n v="1.3796747490166147E-2"/>
    <s v="Poor"/>
    <s v="High"/>
    <s v="Highly Inconsistent"/>
    <n v="9.9201824401368306"/>
    <s v="Critical (&lt;80%)"/>
    <n v="94.489000000000004"/>
    <n v="3315543.8202720005"/>
    <n v="72.19"/>
  </r>
  <r>
    <n v="306.85000000000002"/>
    <n v="4.62"/>
    <n v="26"/>
    <n v="0.74"/>
    <n v="0.01"/>
    <n v="0.03"/>
    <s v="Air"/>
    <n v="0.9"/>
    <n v="0.64"/>
    <n v="0.87"/>
    <n v="0.78"/>
    <n v="36"/>
    <n v="6595.4"/>
    <n v="90"/>
    <n v="20"/>
    <n v="0"/>
    <n v="3"/>
    <n v="906"/>
    <n v="544"/>
    <n v="5"/>
    <n v="0.63"/>
    <n v="1"/>
    <x v="0"/>
    <s v="DDP"/>
    <s v="New Procurement"/>
    <x v="10"/>
    <n v="0.73260000000000003"/>
    <n v="0.96029999999999993"/>
    <n v="0.24967800000000001"/>
    <n v="0.82000000000000006"/>
    <s v="Extreme Risk"/>
    <n v="1.5056216392374124E-2"/>
    <s v="Poor"/>
    <s v="High"/>
    <s v="Very Consistent"/>
    <n v="60.04415011037527"/>
    <s v="Critical (&lt;80%)"/>
    <n v="329.77"/>
    <n v="2105085.7228999999"/>
    <n v="98.2"/>
  </r>
  <r>
    <n v="210.24"/>
    <n v="8.9600000000000009"/>
    <n v="6"/>
    <n v="0.97"/>
    <n v="0.08"/>
    <n v="0.01"/>
    <s v="Road"/>
    <n v="1.06"/>
    <n v="0.68"/>
    <n v="0.93"/>
    <n v="0.65"/>
    <n v="18"/>
    <n v="1449.77"/>
    <n v="15"/>
    <n v="8"/>
    <n v="3"/>
    <n v="0"/>
    <n v="437"/>
    <n v="538"/>
    <n v="3"/>
    <n v="0.62"/>
    <n v="0"/>
    <x v="1"/>
    <s v="EXW"/>
    <s v="Extension"/>
    <x v="3"/>
    <n v="0.89239999999999997"/>
    <n v="0.91080000000000005"/>
    <n v="2.7324000000000025E-2"/>
    <n v="0.74"/>
    <s v="Extreme Risk"/>
    <n v="4.2617960426179609E-2"/>
    <s v="Average"/>
    <s v="Medium"/>
    <s v="Moderately Consistent"/>
    <n v="123.11212814645309"/>
    <s v="Over-Delivery (&gt;100%)"/>
    <n v="28.9954"/>
    <n v="332265.06532000005"/>
    <n v="84.34"/>
  </r>
  <r>
    <n v="493.93"/>
    <n v="9.06"/>
    <n v="17"/>
    <n v="0.84"/>
    <n v="0.05"/>
    <n v="0.05"/>
    <s v="Road"/>
    <n v="0.03"/>
    <n v="0.91"/>
    <n v="1.1200000000000001"/>
    <n v="0.99"/>
    <n v="27"/>
    <n v="8139.44"/>
    <n v="30"/>
    <n v="45"/>
    <n v="2"/>
    <n v="1"/>
    <n v="880"/>
    <n v="131"/>
    <n v="1"/>
    <n v="0.73"/>
    <n v="0"/>
    <x v="1"/>
    <s v="FOB"/>
    <s v="Amendment"/>
    <x v="2"/>
    <n v="0.79799999999999993"/>
    <n v="0.90249999999999997"/>
    <n v="0.14440000000000003"/>
    <n v="1.0900000000000001"/>
    <s v="Extreme Risk"/>
    <n v="1.8342680136861498E-2"/>
    <s v="Poor"/>
    <s v="High"/>
    <s v="Very Consistent"/>
    <n v="14.886363636363637"/>
    <s v="Critical (&lt;80%)"/>
    <n v="162.78880000000001"/>
    <n v="4422508.0442780005"/>
    <n v="85.469999999999985"/>
  </r>
  <r>
    <n v="322.60000000000002"/>
    <n v="9.18"/>
    <n v="25"/>
    <n v="0.96"/>
    <n v="0.03"/>
    <n v="0.04"/>
    <s v="Air"/>
    <n v="3.55"/>
    <n v="0.99"/>
    <n v="1.1200000000000001"/>
    <n v="0.2"/>
    <n v="19"/>
    <n v="9288.07"/>
    <n v="60"/>
    <n v="24"/>
    <n v="0"/>
    <n v="3"/>
    <n v="430"/>
    <n v="237"/>
    <n v="8"/>
    <n v="7.0000000000000007E-2"/>
    <n v="1"/>
    <x v="0"/>
    <s v="DDP"/>
    <s v="New Procurement"/>
    <x v="11"/>
    <n v="0.93119999999999992"/>
    <n v="0.93119999999999992"/>
    <n v="3.7248000000000031E-2"/>
    <n v="0.27"/>
    <s v="Medium Risk"/>
    <n v="2.8456292622442651E-2"/>
    <s v="Average"/>
    <s v="High"/>
    <s v="Highly Inconsistent"/>
    <n v="55.116279069767437"/>
    <s v="Critical (&lt;80%)"/>
    <n v="464.40350000000001"/>
    <n v="3206561.8868400003"/>
    <n v="94.75"/>
  </r>
  <r>
    <n v="156.75"/>
    <n v="3.82"/>
    <n v="5"/>
    <n v="0.88"/>
    <n v="0.04"/>
    <n v="0.01"/>
    <s v="Sea"/>
    <n v="2.4300000000000002"/>
    <n v="0.7"/>
    <n v="1.08"/>
    <n v="0.96"/>
    <n v="3"/>
    <n v="2701.56"/>
    <n v="60"/>
    <n v="39"/>
    <n v="3"/>
    <n v="2"/>
    <n v="682"/>
    <n v="998"/>
    <n v="9"/>
    <n v="0.1"/>
    <n v="1"/>
    <x v="0"/>
    <s v="CIF"/>
    <s v="Extension"/>
    <x v="0"/>
    <n v="0.8448"/>
    <n v="0.95039999999999991"/>
    <n v="0.114048"/>
    <n v="1.01"/>
    <s v="Extreme Risk"/>
    <n v="2.4370015948963316E-2"/>
    <s v="Average"/>
    <s v="Medium"/>
    <s v="Inconsistent"/>
    <n v="146.33431085043989"/>
    <s v="Over-Delivery (&gt;100%)"/>
    <n v="27.015599999999999"/>
    <n v="444677.64014999993"/>
    <n v="72.17"/>
  </r>
  <r>
    <n v="95.8"/>
    <n v="7.22"/>
    <n v="29"/>
    <n v="0.9"/>
    <n v="0.09"/>
    <n v="0.02"/>
    <s v="Sea"/>
    <n v="4.75"/>
    <n v="0.93"/>
    <n v="0.98"/>
    <n v="0.32"/>
    <n v="9"/>
    <n v="1518.2"/>
    <n v="45"/>
    <n v="36"/>
    <n v="0"/>
    <n v="2"/>
    <n v="158"/>
    <n v="417"/>
    <n v="6"/>
    <n v="0.28000000000000003"/>
    <n v="1"/>
    <x v="0"/>
    <s v="CIF"/>
    <s v="New Procurement"/>
    <x v="4"/>
    <n v="0.81900000000000006"/>
    <n v="0.89180000000000004"/>
    <n v="8.9179999999999982E-2"/>
    <n v="0.43"/>
    <s v="High Risk"/>
    <n v="7.5365344467640913E-2"/>
    <s v="Good"/>
    <s v="Low"/>
    <s v="Highly Inconsistent"/>
    <n v="263.92405063291136"/>
    <s v="Over-Delivery (&gt;100%)"/>
    <n v="15.182"/>
    <n v="161466.63459999999"/>
    <n v="68.150000000000006"/>
  </r>
  <r>
    <n v="118.79"/>
    <n v="3.44"/>
    <n v="28"/>
    <n v="0.94"/>
    <n v="0.09"/>
    <n v="0.03"/>
    <s v="Sea"/>
    <n v="3.57"/>
    <n v="0.69"/>
    <n v="0.92"/>
    <n v="0.41"/>
    <n v="39"/>
    <n v="3292.51"/>
    <n v="30"/>
    <n v="21"/>
    <n v="1"/>
    <n v="1"/>
    <n v="97"/>
    <n v="184"/>
    <n v="2"/>
    <n v="0.35"/>
    <n v="1"/>
    <x v="0"/>
    <s v="FOB"/>
    <s v="Renewal/Reorder"/>
    <x v="5"/>
    <n v="0.85539999999999994"/>
    <n v="0.88270000000000004"/>
    <n v="5.2962000000000051E-2"/>
    <n v="0.53"/>
    <s v="Extreme Risk"/>
    <n v="2.8958666554423772E-2"/>
    <s v="Average"/>
    <s v="Low"/>
    <s v="Highly Inconsistent"/>
    <n v="189.69072164948452"/>
    <s v="Over-Delivery (&gt;100%)"/>
    <n v="32.9251"/>
    <n v="438092.74115399999"/>
    <n v="69.13"/>
  </r>
  <r>
    <n v="160.68"/>
    <n v="2.72"/>
    <n v="7"/>
    <n v="0.9"/>
    <n v="7.0000000000000007E-2"/>
    <n v="0"/>
    <s v="Road"/>
    <n v="0.52"/>
    <n v="0.87"/>
    <n v="1.19"/>
    <n v="0.36"/>
    <n v="2"/>
    <n v="8339.26"/>
    <n v="90"/>
    <n v="35"/>
    <n v="1"/>
    <n v="3"/>
    <n v="515"/>
    <n v="916"/>
    <n v="6"/>
    <n v="0.64"/>
    <n v="0"/>
    <x v="1"/>
    <s v="DDP"/>
    <s v="Renewal/Reorder"/>
    <x v="4"/>
    <n v="0.83699999999999997"/>
    <n v="0.92999999999999994"/>
    <n v="9.2999999999999972E-2"/>
    <n v="0.43"/>
    <s v="High Risk"/>
    <n v="1.6928055763007221E-2"/>
    <s v="Poor"/>
    <s v="Medium"/>
    <s v="Very Consistent"/>
    <n v="177.86407766990291"/>
    <s v="Over-Delivery (&gt;100%)"/>
    <n v="166.7852"/>
    <n v="1433917.4138480001"/>
    <n v="85.38"/>
  </r>
  <r>
    <n v="122.31"/>
    <n v="2.66"/>
    <n v="9"/>
    <n v="0.82"/>
    <n v="0.09"/>
    <n v="0.02"/>
    <s v="Air"/>
    <n v="0.81"/>
    <n v="0.63"/>
    <n v="0.86"/>
    <n v="0.27"/>
    <n v="9"/>
    <n v="1833.43"/>
    <n v="90"/>
    <n v="32"/>
    <n v="3"/>
    <n v="3"/>
    <n v="177"/>
    <n v="562"/>
    <n v="6"/>
    <n v="0.17"/>
    <n v="1"/>
    <x v="0"/>
    <s v="DDP"/>
    <s v="Extension"/>
    <x v="4"/>
    <n v="0.74619999999999997"/>
    <n v="0.89180000000000004"/>
    <n v="0.16052400000000006"/>
    <n v="0.38"/>
    <s v="High Risk"/>
    <n v="2.1748017333006298E-2"/>
    <s v="Average"/>
    <s v="Low"/>
    <s v="Very Consistent"/>
    <n v="317.5141242937853"/>
    <s v="Over-Delivery (&gt;100%)"/>
    <n v="91.671500000000009"/>
    <n v="249007.62678500003"/>
    <n v="96.09"/>
  </r>
  <r>
    <n v="133.96"/>
    <n v="4.08"/>
    <n v="25"/>
    <n v="0.85"/>
    <n v="0.03"/>
    <n v="0.01"/>
    <s v="Road"/>
    <n v="2.5099999999999998"/>
    <n v="0.83"/>
    <n v="0.82"/>
    <n v="0.69"/>
    <n v="6"/>
    <n v="7815.53"/>
    <n v="15"/>
    <n v="7"/>
    <n v="2"/>
    <n v="3"/>
    <n v="198"/>
    <n v="24"/>
    <n v="6"/>
    <n v="0.54"/>
    <n v="1"/>
    <x v="0"/>
    <s v="DDP"/>
    <s v="Amendment"/>
    <x v="4"/>
    <n v="0.82450000000000001"/>
    <n v="0.96029999999999993"/>
    <n v="0.14404500000000001"/>
    <n v="0.73"/>
    <s v="Extreme Risk"/>
    <n v="3.045685279187817E-2"/>
    <s v="Average"/>
    <s v="Low"/>
    <s v="Inconsistent"/>
    <n v="12.121212121212121"/>
    <s v="Critical (&lt;80%)"/>
    <n v="156.31059999999999"/>
    <n v="1089010.1701440001"/>
    <n v="84.389999999999986"/>
  </r>
  <r>
    <n v="178.29"/>
    <n v="4.87"/>
    <n v="1"/>
    <n v="0.94"/>
    <n v="0.04"/>
    <n v="0.05"/>
    <s v="Road"/>
    <n v="4.62"/>
    <n v="0.71"/>
    <n v="0.8"/>
    <n v="0.59"/>
    <n v="38"/>
    <n v="7191.01"/>
    <n v="45"/>
    <n v="23"/>
    <n v="0"/>
    <n v="0"/>
    <n v="123"/>
    <n v="223"/>
    <n v="10"/>
    <n v="0.19"/>
    <n v="1"/>
    <x v="0"/>
    <s v="EXW"/>
    <s v="New Procurement"/>
    <x v="9"/>
    <n v="0.90239999999999987"/>
    <n v="0.91199999999999992"/>
    <n v="5.4720000000000039E-2"/>
    <n v="0.67999999999999994"/>
    <s v="Extreme Risk"/>
    <n v="2.7315048516461944E-2"/>
    <s v="Average"/>
    <s v="Medium"/>
    <s v="Highly Inconsistent"/>
    <n v="181.30081300813009"/>
    <s v="Over-Delivery (&gt;100%)"/>
    <n v="143.8202"/>
    <n v="1397633.1326569996"/>
    <n v="81.179999999999993"/>
  </r>
  <r>
    <n v="128.02000000000001"/>
    <n v="8.48"/>
    <n v="1"/>
    <n v="0.81"/>
    <n v="0.06"/>
    <n v="0.04"/>
    <s v="Road"/>
    <n v="1.24"/>
    <n v="0.97"/>
    <n v="1.1100000000000001"/>
    <n v="0.31"/>
    <n v="28"/>
    <n v="6548.53"/>
    <n v="60"/>
    <n v="45"/>
    <n v="0"/>
    <n v="0"/>
    <n v="22"/>
    <n v="612"/>
    <n v="11"/>
    <n v="0.36"/>
    <n v="0"/>
    <x v="1"/>
    <s v="EXW"/>
    <s v="New Procurement"/>
    <x v="1"/>
    <n v="0.76139999999999997"/>
    <n v="0.90239999999999987"/>
    <n v="0.17145599999999994"/>
    <n v="0.41000000000000003"/>
    <s v="High Risk"/>
    <n v="6.6239650054678953E-2"/>
    <s v="Good"/>
    <s v="Low"/>
    <s v="Moderately Consistent"/>
    <n v="2781.8181818181815"/>
    <s v="Over-Delivery (&gt;100%)"/>
    <n v="130.97059999999999"/>
    <n v="922311.2371560001"/>
    <n v="84.16"/>
  </r>
  <r>
    <n v="453.54"/>
    <n v="2.08"/>
    <n v="19"/>
    <n v="0.82"/>
    <n v="0.06"/>
    <n v="0.03"/>
    <s v="Road"/>
    <n v="4.13"/>
    <n v="0.72"/>
    <n v="0.82"/>
    <n v="0.13"/>
    <n v="48"/>
    <n v="4389.84"/>
    <n v="60"/>
    <n v="54"/>
    <n v="3"/>
    <n v="3"/>
    <n v="890"/>
    <n v="61"/>
    <n v="12"/>
    <n v="0.94"/>
    <n v="1"/>
    <x v="0"/>
    <s v="DDP"/>
    <s v="Extension"/>
    <x v="8"/>
    <n v="0.77079999999999993"/>
    <n v="0.91179999999999994"/>
    <n v="0.16412400000000005"/>
    <n v="0.22"/>
    <s v="Medium Risk"/>
    <n v="4.5861445517484676E-3"/>
    <s v="Poor"/>
    <s v="High"/>
    <s v="Highly Inconsistent"/>
    <n v="6.8539325842696632"/>
    <s v="Critical (&lt;80%)"/>
    <n v="87.796800000000005"/>
    <n v="2170280.4158279998"/>
    <n v="81.47"/>
  </r>
  <r>
    <n v="86.11"/>
    <n v="7.61"/>
    <n v="6"/>
    <n v="0.73"/>
    <n v="0.05"/>
    <n v="0.03"/>
    <s v="Air"/>
    <n v="1.56"/>
    <n v="0.76"/>
    <n v="1.02"/>
    <n v="0.32"/>
    <n v="34"/>
    <n v="3731.03"/>
    <n v="15"/>
    <n v="8"/>
    <n v="1"/>
    <n v="2"/>
    <n v="687"/>
    <n v="939"/>
    <n v="9"/>
    <n v="0.9"/>
    <n v="0"/>
    <x v="1"/>
    <s v="CIF"/>
    <s v="Renewal/Reorder"/>
    <x v="0"/>
    <n v="0.69350000000000001"/>
    <n v="0.92149999999999999"/>
    <n v="0.248805"/>
    <n v="0.4"/>
    <s v="High Risk"/>
    <n v="8.8375333875275811E-2"/>
    <s v="Good"/>
    <s v="Low"/>
    <s v="Moderately Consistent"/>
    <n v="136.68122270742359"/>
    <s v="Over-Delivery (&gt;100%)"/>
    <n v="186.55150000000003"/>
    <n v="347170.55089600006"/>
    <n v="96.34"/>
  </r>
  <r>
    <n v="286.02999999999997"/>
    <n v="5.78"/>
    <n v="18"/>
    <n v="0.97"/>
    <n v="0.04"/>
    <n v="0.05"/>
    <s v="Road"/>
    <n v="1.35"/>
    <n v="0.94"/>
    <n v="0.95"/>
    <n v="0.38"/>
    <n v="29"/>
    <n v="944.05"/>
    <n v="90"/>
    <n v="21"/>
    <n v="0"/>
    <n v="0"/>
    <n v="166"/>
    <n v="325"/>
    <n v="4"/>
    <n v="0.95"/>
    <n v="1"/>
    <x v="0"/>
    <s v="EXW"/>
    <s v="New Procurement"/>
    <x v="6"/>
    <n v="0.93119999999999992"/>
    <n v="0.91199999999999992"/>
    <n v="2.736000000000002E-2"/>
    <n v="0.47"/>
    <s v="High Risk"/>
    <n v="2.0207670524070905E-2"/>
    <s v="Average"/>
    <s v="Medium"/>
    <s v="Moderately Consistent"/>
    <n v="195.78313253012047"/>
    <s v="Over-Delivery (&gt;100%)"/>
    <n v="18.881"/>
    <n v="294355.62124499993"/>
    <n v="84.45"/>
  </r>
  <r>
    <n v="234.68"/>
    <n v="3.59"/>
    <n v="10"/>
    <n v="0.73"/>
    <n v="0.1"/>
    <n v="0.05"/>
    <s v="Road"/>
    <n v="4.51"/>
    <n v="0.78"/>
    <n v="0.86"/>
    <n v="0.38"/>
    <n v="48"/>
    <n v="3637.82"/>
    <n v="90"/>
    <n v="28"/>
    <n v="1"/>
    <n v="2"/>
    <n v="190"/>
    <n v="66"/>
    <n v="2"/>
    <n v="0.59"/>
    <n v="0"/>
    <x v="1"/>
    <s v="CIF"/>
    <s v="Renewal/Reorder"/>
    <x v="5"/>
    <n v="0.65700000000000003"/>
    <n v="0.85499999999999998"/>
    <n v="0.23085"/>
    <n v="0.53"/>
    <s v="Extreme Risk"/>
    <n v="1.5297426282597578E-2"/>
    <s v="Poor"/>
    <s v="Medium"/>
    <s v="Highly Inconsistent"/>
    <n v="34.736842105263158"/>
    <s v="Critical (&lt;80%)"/>
    <n v="72.756399999999999"/>
    <n v="981876.06177600019"/>
    <n v="79.489999999999995"/>
  </r>
  <r>
    <n v="492.07"/>
    <n v="5.44"/>
    <n v="28"/>
    <n v="0.89"/>
    <n v="0.08"/>
    <n v="0.05"/>
    <s v="Sea"/>
    <n v="0.24"/>
    <n v="0.7"/>
    <n v="1.1000000000000001"/>
    <n v="0.36"/>
    <n v="3"/>
    <n v="6058.23"/>
    <n v="60"/>
    <n v="26"/>
    <n v="1"/>
    <n v="0"/>
    <n v="329"/>
    <n v="298"/>
    <n v="8"/>
    <n v="0.5"/>
    <n v="1"/>
    <x v="0"/>
    <s v="EXW"/>
    <s v="Renewal/Reorder"/>
    <x v="11"/>
    <n v="0.81880000000000008"/>
    <n v="0.874"/>
    <n v="9.6139999999999989E-2"/>
    <n v="0.49"/>
    <s v="High Risk"/>
    <n v="1.1055337655211658E-2"/>
    <s v="Poor"/>
    <s v="High"/>
    <s v="Very Consistent"/>
    <n v="90.577507598784194"/>
    <s v="Average (85–94.99%)"/>
    <n v="60.582299999999996"/>
    <n v="3368675.7010289999"/>
    <n v="72.360000000000014"/>
  </r>
  <r>
    <n v="100.42"/>
    <n v="3.7"/>
    <n v="11"/>
    <n v="0.82"/>
    <n v="0.04"/>
    <n v="0.01"/>
    <s v="Road"/>
    <n v="3.3"/>
    <n v="0.82"/>
    <n v="0.82"/>
    <n v="0.05"/>
    <n v="16"/>
    <n v="8992.27"/>
    <n v="15"/>
    <n v="35"/>
    <n v="2"/>
    <n v="1"/>
    <n v="301"/>
    <n v="158"/>
    <n v="6"/>
    <n v="0.85"/>
    <n v="1"/>
    <x v="0"/>
    <s v="FOB"/>
    <s v="Amendment"/>
    <x v="4"/>
    <n v="0.7871999999999999"/>
    <n v="0.95039999999999991"/>
    <n v="0.17107200000000003"/>
    <n v="0.1"/>
    <s v="Low Risk"/>
    <n v="3.6845249950209123E-2"/>
    <s v="Average"/>
    <s v="Low"/>
    <s v="Highly Inconsistent"/>
    <n v="52.49169435215947"/>
    <s v="Critical (&lt;80%)"/>
    <n v="179.84540000000001"/>
    <n v="948340.41419000004"/>
    <n v="83.3"/>
  </r>
  <r>
    <n v="229.04"/>
    <n v="6.36"/>
    <n v="1"/>
    <n v="0.82"/>
    <n v="7.0000000000000007E-2"/>
    <n v="0.01"/>
    <s v="Air"/>
    <n v="0.22"/>
    <n v="0.94"/>
    <n v="0.93"/>
    <n v="0.46"/>
    <n v="44"/>
    <n v="8347.93"/>
    <n v="30"/>
    <n v="31"/>
    <n v="1"/>
    <n v="1"/>
    <n v="625"/>
    <n v="417"/>
    <n v="10"/>
    <n v="0.08"/>
    <n v="0"/>
    <x v="1"/>
    <s v="FOB"/>
    <s v="Renewal/Reorder"/>
    <x v="9"/>
    <n v="0.76259999999999994"/>
    <n v="0.92069999999999996"/>
    <n v="0.16572600000000001"/>
    <n v="0.54"/>
    <s v="Extreme Risk"/>
    <n v="2.7768075445337062E-2"/>
    <s v="Average"/>
    <s v="Medium"/>
    <s v="Very Consistent"/>
    <n v="66.72"/>
    <s v="Critical (&lt;80%)"/>
    <n v="417.39650000000006"/>
    <n v="2065389.0824520001"/>
    <n v="97.48"/>
  </r>
  <r>
    <n v="486.26"/>
    <n v="4.9000000000000004"/>
    <n v="1"/>
    <n v="0.9"/>
    <n v="0.03"/>
    <n v="0.03"/>
    <s v="Road"/>
    <n v="4"/>
    <n v="0.77"/>
    <n v="1.02"/>
    <n v="0.84"/>
    <n v="35"/>
    <n v="418.94"/>
    <n v="45"/>
    <n v="49"/>
    <n v="1"/>
    <n v="1"/>
    <n v="632"/>
    <n v="541"/>
    <n v="1"/>
    <n v="0.98"/>
    <n v="0"/>
    <x v="1"/>
    <s v="FOB"/>
    <s v="Renewal/Reorder"/>
    <x v="2"/>
    <n v="0.873"/>
    <n v="0.94089999999999996"/>
    <n v="9.4089999999999979E-2"/>
    <n v="0.89999999999999991"/>
    <s v="Extreme Risk"/>
    <n v="1.0076913585324724E-2"/>
    <s v="Poor"/>
    <s v="High"/>
    <s v="Highly Inconsistent"/>
    <n v="85.601265822784811"/>
    <s v="Average (85–94.99%)"/>
    <n v="8.3788"/>
    <n v="215983.86986400001"/>
    <n v="82.5"/>
  </r>
  <r>
    <n v="439.48"/>
    <n v="2.48"/>
    <n v="13"/>
    <n v="0.72"/>
    <n v="0.01"/>
    <n v="0.03"/>
    <s v="Air"/>
    <n v="4.1500000000000004"/>
    <n v="0.65"/>
    <n v="0.96"/>
    <n v="0.18"/>
    <n v="11"/>
    <n v="1474.74"/>
    <n v="90"/>
    <n v="30"/>
    <n v="0"/>
    <n v="2"/>
    <n v="782"/>
    <n v="378"/>
    <n v="6"/>
    <n v="0.46"/>
    <n v="0"/>
    <x v="1"/>
    <s v="CIF"/>
    <s v="New Procurement"/>
    <x v="4"/>
    <n v="0.71279999999999999"/>
    <n v="0.96029999999999993"/>
    <n v="0.26888400000000001"/>
    <n v="0.22"/>
    <s v="Medium Risk"/>
    <n v="5.6430326749795211E-3"/>
    <s v="Poor"/>
    <s v="High"/>
    <s v="Highly Inconsistent"/>
    <n v="48.337595907928389"/>
    <s v="Critical (&lt;80%)"/>
    <n v="73.737000000000009"/>
    <n v="674153.69844800001"/>
    <n v="94.95"/>
  </r>
  <r>
    <n v="417.68"/>
    <n v="2.0499999999999998"/>
    <n v="5"/>
    <n v="0.88"/>
    <n v="0.04"/>
    <n v="0"/>
    <s v="Air"/>
    <n v="4.47"/>
    <n v="0.75"/>
    <n v="0.9"/>
    <n v="0.15"/>
    <n v="43"/>
    <n v="8500.0300000000007"/>
    <n v="90"/>
    <n v="40"/>
    <n v="2"/>
    <n v="2"/>
    <n v="669"/>
    <n v="333"/>
    <n v="2"/>
    <n v="0.68"/>
    <n v="0"/>
    <x v="1"/>
    <s v="CIF"/>
    <s v="Amendment"/>
    <x v="5"/>
    <n v="0.8448"/>
    <n v="0.96"/>
    <n v="0.1152"/>
    <n v="0.19"/>
    <s v="Medium Risk"/>
    <n v="4.9080635893506983E-3"/>
    <s v="Poor"/>
    <s v="High"/>
    <s v="Highly Inconsistent"/>
    <n v="49.775784753363226"/>
    <s v="Critical (&lt;80%)"/>
    <n v="425.00150000000008"/>
    <n v="3692766.5737080006"/>
    <n v="94.33"/>
  </r>
  <r>
    <n v="166.06"/>
    <n v="5.92"/>
    <n v="20"/>
    <n v="0.93"/>
    <n v="0.04"/>
    <n v="0"/>
    <s v="Air"/>
    <n v="0.93"/>
    <n v="0.98"/>
    <n v="1.17"/>
    <n v="0.47"/>
    <n v="23"/>
    <n v="9399.25"/>
    <n v="90"/>
    <n v="49"/>
    <n v="2"/>
    <n v="3"/>
    <n v="486"/>
    <n v="622"/>
    <n v="4"/>
    <n v="0.73"/>
    <n v="1"/>
    <x v="0"/>
    <s v="DDP"/>
    <s v="Amendment"/>
    <x v="6"/>
    <n v="0.89280000000000004"/>
    <n v="0.96"/>
    <n v="6.7199999999999954E-2"/>
    <n v="0.51"/>
    <s v="Extreme Risk"/>
    <n v="3.5649765145128263E-2"/>
    <s v="Average"/>
    <s v="Medium"/>
    <s v="Very Consistent"/>
    <n v="127.98353909465021"/>
    <s v="Over-Delivery (&gt;100%)"/>
    <n v="469.96250000000003"/>
    <n v="1623746.0844160002"/>
    <n v="97.86999999999999"/>
  </r>
  <r>
    <n v="126.9"/>
    <n v="9.1199999999999992"/>
    <n v="1"/>
    <n v="0.95"/>
    <n v="0"/>
    <n v="0.04"/>
    <s v="Sea"/>
    <n v="0.62"/>
    <n v="0.63"/>
    <n v="1.17"/>
    <n v="0.37"/>
    <n v="30"/>
    <n v="652.51"/>
    <n v="30"/>
    <n v="27"/>
    <n v="3"/>
    <n v="3"/>
    <n v="660"/>
    <n v="366"/>
    <n v="2"/>
    <n v="0.63"/>
    <n v="1"/>
    <x v="0"/>
    <s v="DDP"/>
    <s v="Extension"/>
    <x v="5"/>
    <n v="0.95"/>
    <n v="0.96"/>
    <n v="4.8000000000000043E-2"/>
    <n v="0.41"/>
    <s v="High Risk"/>
    <n v="7.1867612293144201E-2"/>
    <s v="Good"/>
    <s v="Low"/>
    <s v="Very Consistent"/>
    <n v="55.454545454545453"/>
    <s v="Critical (&lt;80%)"/>
    <n v="6.5251000000000001"/>
    <n v="86123.758419999998"/>
    <n v="74.58"/>
  </r>
  <r>
    <n v="350.89"/>
    <n v="4.0999999999999996"/>
    <n v="20"/>
    <n v="0.75"/>
    <n v="0.08"/>
    <n v="0.04"/>
    <s v="Sea"/>
    <n v="2.52"/>
    <n v="0.76"/>
    <n v="0.97"/>
    <n v="0.56000000000000005"/>
    <n v="48"/>
    <n v="7042.4"/>
    <n v="30"/>
    <n v="54"/>
    <n v="3"/>
    <n v="1"/>
    <n v="849"/>
    <n v="709"/>
    <n v="4"/>
    <n v="0.89"/>
    <n v="1"/>
    <x v="0"/>
    <s v="FOB"/>
    <s v="Extension"/>
    <x v="6"/>
    <n v="0.69000000000000006"/>
    <n v="0.88319999999999999"/>
    <n v="0.2208"/>
    <n v="0.68"/>
    <s v="Extreme Risk"/>
    <n v="1.1684573513066773E-2"/>
    <s v="Poor"/>
    <s v="High"/>
    <s v="Inconsistent"/>
    <n v="83.510011778563026"/>
    <s v="Needs Improvement (80–84.99%)"/>
    <n v="70.423999999999992"/>
    <n v="2767728.7731759995"/>
    <n v="70.280000000000015"/>
  </r>
  <r>
    <n v="468.22"/>
    <n v="7.6"/>
    <n v="3"/>
    <n v="0.97"/>
    <n v="0.04"/>
    <n v="0.02"/>
    <s v="Road"/>
    <n v="1.36"/>
    <n v="0.86"/>
    <n v="0.96"/>
    <n v="0.95"/>
    <n v="5"/>
    <n v="3720.76"/>
    <n v="45"/>
    <n v="8"/>
    <n v="3"/>
    <n v="1"/>
    <n v="933"/>
    <n v="439"/>
    <n v="7"/>
    <n v="0.28999999999999998"/>
    <n v="1"/>
    <x v="0"/>
    <s v="FOB"/>
    <s v="Extension"/>
    <x v="7"/>
    <n v="0.93119999999999992"/>
    <n v="0.94079999999999997"/>
    <n v="2.8224000000000023E-2"/>
    <n v="1.01"/>
    <s v="Extreme Risk"/>
    <n v="1.6231685959591645E-2"/>
    <s v="Poor"/>
    <s v="High"/>
    <s v="Moderately Consistent"/>
    <n v="47.052518756698817"/>
    <s v="Critical (&lt;80%)"/>
    <n v="74.415200000000013"/>
    <n v="1846749.452816"/>
    <n v="85.04"/>
  </r>
  <r>
    <n v="300.54000000000002"/>
    <n v="6.93"/>
    <n v="18"/>
    <n v="0.9"/>
    <n v="0.06"/>
    <n v="0.04"/>
    <s v="Road"/>
    <n v="3.03"/>
    <n v="0.63"/>
    <n v="0.92"/>
    <n v="0.76"/>
    <n v="8"/>
    <n v="3706.47"/>
    <n v="90"/>
    <n v="57"/>
    <n v="2"/>
    <n v="0"/>
    <n v="442"/>
    <n v="42"/>
    <n v="8"/>
    <n v="0.53"/>
    <n v="1"/>
    <x v="0"/>
    <s v="EXW"/>
    <s v="Amendment"/>
    <x v="11"/>
    <n v="0.84599999999999997"/>
    <n v="0.90239999999999987"/>
    <n v="9.0239999999999973E-2"/>
    <n v="0.86"/>
    <s v="Extreme Risk"/>
    <n v="2.3058494709522856E-2"/>
    <s v="Average"/>
    <s v="High"/>
    <s v="Highly Inconsistent"/>
    <n v="9.502262443438914"/>
    <s v="Critical (&lt;80%)"/>
    <n v="74.129400000000004"/>
    <n v="1225429.0853039999"/>
    <n v="82.37"/>
  </r>
  <r>
    <n v="307.23"/>
    <n v="9.3800000000000008"/>
    <n v="9"/>
    <n v="0.96"/>
    <n v="0.01"/>
    <n v="0.03"/>
    <s v="Road"/>
    <n v="2.57"/>
    <n v="0.74"/>
    <n v="1.1399999999999999"/>
    <n v="0.69"/>
    <n v="43"/>
    <n v="6462.43"/>
    <n v="60"/>
    <n v="22"/>
    <n v="1"/>
    <n v="1"/>
    <n v="178"/>
    <n v="552"/>
    <n v="3"/>
    <n v="0.43"/>
    <n v="1"/>
    <x v="0"/>
    <s v="FOB"/>
    <s v="Renewal/Reorder"/>
    <x v="3"/>
    <n v="0.95039999999999991"/>
    <n v="0.96029999999999993"/>
    <n v="3.8412000000000036E-2"/>
    <n v="0.73"/>
    <s v="Extreme Risk"/>
    <n v="3.0530872636135794E-2"/>
    <s v="Average"/>
    <s v="High"/>
    <s v="Inconsistent"/>
    <n v="310.11235955056179"/>
    <s v="Over-Delivery (&gt;100%)"/>
    <n v="129.24860000000001"/>
    <n v="2065015.5038780002"/>
    <n v="84.53"/>
  </r>
  <r>
    <n v="175.99"/>
    <n v="8.39"/>
    <n v="14"/>
    <n v="0.85"/>
    <n v="0.02"/>
    <n v="0.04"/>
    <s v="Air"/>
    <n v="0.72"/>
    <n v="0.98"/>
    <n v="1.03"/>
    <n v="0.42"/>
    <n v="43"/>
    <n v="8121.14"/>
    <n v="90"/>
    <n v="46"/>
    <n v="2"/>
    <n v="1"/>
    <n v="411"/>
    <n v="683"/>
    <n v="1"/>
    <n v="0.7"/>
    <n v="1"/>
    <x v="0"/>
    <s v="FOB"/>
    <s v="Amendment"/>
    <x v="2"/>
    <n v="0.83299999999999996"/>
    <n v="0.94079999999999997"/>
    <n v="0.14112000000000002"/>
    <n v="0.48"/>
    <s v="High Risk"/>
    <n v="4.7673163247911814E-2"/>
    <s v="Average"/>
    <s v="Medium"/>
    <s v="Very Consistent"/>
    <n v="166.1800486618005"/>
    <s v="Over-Delivery (&gt;100%)"/>
    <n v="406.05700000000002"/>
    <n v="1515402.3855720004"/>
    <n v="97.88"/>
  </r>
  <r>
    <n v="396.27"/>
    <n v="6.1"/>
    <n v="27"/>
    <n v="0.86"/>
    <n v="0.09"/>
    <n v="0.02"/>
    <s v="Air"/>
    <n v="3.7"/>
    <n v="0.61"/>
    <n v="0.84"/>
    <n v="0.28999999999999998"/>
    <n v="10"/>
    <n v="2820.89"/>
    <n v="45"/>
    <n v="27"/>
    <n v="1"/>
    <n v="1"/>
    <n v="167"/>
    <n v="799"/>
    <n v="10"/>
    <n v="0.4"/>
    <n v="0"/>
    <x v="1"/>
    <s v="FOB"/>
    <s v="Renewal/Reorder"/>
    <x v="9"/>
    <n v="0.78259999999999996"/>
    <n v="0.89180000000000004"/>
    <n v="0.124852"/>
    <n v="0.39999999999999997"/>
    <s v="High Risk"/>
    <n v="1.539354480530951E-2"/>
    <s v="Poor"/>
    <s v="High"/>
    <s v="Highly Inconsistent"/>
    <n v="478.44311377245504"/>
    <s v="Over-Delivery (&gt;100%)"/>
    <n v="141.0445"/>
    <n v="1240966.1976129999"/>
    <n v="93.199999999999989"/>
  </r>
  <r>
    <n v="134.16999999999999"/>
    <n v="6.91"/>
    <n v="17"/>
    <n v="0.98"/>
    <n v="0.06"/>
    <n v="0.01"/>
    <s v="Air"/>
    <n v="4.0199999999999996"/>
    <n v="0.9"/>
    <n v="1.1399999999999999"/>
    <n v="0.54"/>
    <n v="28"/>
    <n v="7083.01"/>
    <n v="45"/>
    <n v="58"/>
    <n v="3"/>
    <n v="2"/>
    <n v="393"/>
    <n v="883"/>
    <n v="1"/>
    <n v="0.89"/>
    <n v="0"/>
    <x v="1"/>
    <s v="CIF"/>
    <s v="Extension"/>
    <x v="2"/>
    <n v="0.92119999999999991"/>
    <n v="0.93059999999999998"/>
    <n v="1.8612000000000014E-2"/>
    <n v="0.61"/>
    <s v="Extreme Risk"/>
    <n v="5.1501826041589031E-2"/>
    <s v="Good"/>
    <s v="Low"/>
    <s v="Highly Inconsistent"/>
    <n v="224.68193384223918"/>
    <s v="Over-Delivery (&gt;100%)"/>
    <n v="354.15050000000002"/>
    <n v="1017215.3110869998"/>
    <n v="93.97999999999999"/>
  </r>
  <r>
    <n v="195.66"/>
    <n v="9.09"/>
    <n v="23"/>
    <n v="0.97"/>
    <n v="0.1"/>
    <n v="0.02"/>
    <s v="Road"/>
    <n v="4.82"/>
    <n v="0.94"/>
    <n v="1.01"/>
    <n v="0.89"/>
    <n v="36"/>
    <n v="6395.18"/>
    <n v="60"/>
    <n v="43"/>
    <n v="3"/>
    <n v="2"/>
    <n v="407"/>
    <n v="295"/>
    <n v="10"/>
    <n v="0.49"/>
    <n v="1"/>
    <x v="0"/>
    <s v="CIF"/>
    <s v="Extension"/>
    <x v="9"/>
    <n v="0.873"/>
    <n v="0.88200000000000001"/>
    <n v="2.6460000000000022E-2"/>
    <n v="1.01"/>
    <s v="Extreme Risk"/>
    <n v="4.6458141674333028E-2"/>
    <s v="Average"/>
    <s v="Medium"/>
    <s v="Highly Inconsistent"/>
    <n v="72.481572481572485"/>
    <s v="Critical (&lt;80%)"/>
    <n v="127.90360000000001"/>
    <n v="1401581.3942800001"/>
    <n v="79.78"/>
  </r>
  <r>
    <n v="241.45"/>
    <n v="4.5999999999999996"/>
    <n v="14"/>
    <n v="0.83"/>
    <n v="0.1"/>
    <n v="0.02"/>
    <s v="Road"/>
    <n v="1.98"/>
    <n v="0.71"/>
    <n v="0.97"/>
    <n v="0.88"/>
    <n v="10"/>
    <n v="5221.47"/>
    <n v="30"/>
    <n v="14"/>
    <n v="1"/>
    <n v="1"/>
    <n v="65"/>
    <n v="526"/>
    <n v="11"/>
    <n v="0.54"/>
    <n v="1"/>
    <x v="0"/>
    <s v="FOB"/>
    <s v="Renewal/Reorder"/>
    <x v="1"/>
    <n v="0.747"/>
    <n v="0.88200000000000001"/>
    <n v="0.14994000000000005"/>
    <n v="1"/>
    <s v="Extreme Risk"/>
    <n v="1.9051563470697867E-2"/>
    <s v="Poor"/>
    <s v="Medium"/>
    <s v="Moderately Consistent"/>
    <n v="809.23076923076917"/>
    <s v="Over-Delivery (&gt;100%)"/>
    <n v="104.4294"/>
    <n v="1412124.7940999998"/>
    <n v="82.62"/>
  </r>
  <r>
    <n v="278.42"/>
    <n v="3.94"/>
    <n v="29"/>
    <n v="0.78"/>
    <n v="0.04"/>
    <n v="0.03"/>
    <s v="Road"/>
    <n v="1.69"/>
    <n v="0.69"/>
    <n v="0.94"/>
    <n v="0.45"/>
    <n v="14"/>
    <n v="6064.01"/>
    <n v="60"/>
    <n v="20"/>
    <n v="1"/>
    <n v="0"/>
    <n v="82"/>
    <n v="690"/>
    <n v="7"/>
    <n v="0.49"/>
    <n v="0"/>
    <x v="1"/>
    <s v="EXW"/>
    <s v="Renewal/Reorder"/>
    <x v="7"/>
    <n v="0.74880000000000002"/>
    <n v="0.93119999999999992"/>
    <n v="0.20486399999999996"/>
    <n v="0.52"/>
    <s v="Extreme Risk"/>
    <n v="1.415128223547159E-2"/>
    <s v="Poor"/>
    <s v="Medium"/>
    <s v="Moderately Consistent"/>
    <n v="841.46341463414626"/>
    <s v="Over-Delivery (&gt;100%)"/>
    <n v="121.28020000000001"/>
    <n v="1806656.2714900002"/>
    <n v="84.509999999999991"/>
  </r>
  <r>
    <n v="159.08000000000001"/>
    <n v="1.1000000000000001"/>
    <n v="4"/>
    <n v="0.82"/>
    <n v="0.03"/>
    <n v="0.01"/>
    <s v="Road"/>
    <n v="0.96"/>
    <n v="0.97"/>
    <n v="0.84"/>
    <n v="0.25"/>
    <n v="38"/>
    <n v="278.73"/>
    <n v="45"/>
    <n v="52"/>
    <n v="3"/>
    <n v="0"/>
    <n v="979"/>
    <n v="694"/>
    <n v="12"/>
    <n v="0.62"/>
    <n v="1"/>
    <x v="0"/>
    <s v="EXW"/>
    <s v="Extension"/>
    <x v="8"/>
    <n v="0.79539999999999988"/>
    <n v="0.96029999999999993"/>
    <n v="0.17285400000000004"/>
    <n v="0.28999999999999998"/>
    <s v="Medium Risk"/>
    <n v="6.9147598692481773E-3"/>
    <s v="Poor"/>
    <s v="Medium"/>
    <s v="Very Consistent"/>
    <n v="70.888661899897855"/>
    <s v="Critical (&lt;80%)"/>
    <n v="5.5746000000000002"/>
    <n v="46122.612072000004"/>
    <n v="85.94"/>
  </r>
  <r>
    <n v="101.68"/>
    <n v="8.44"/>
    <n v="5"/>
    <n v="0.82"/>
    <n v="0.09"/>
    <n v="0.05"/>
    <s v="Sea"/>
    <n v="0.9"/>
    <n v="0.91"/>
    <n v="1.18"/>
    <n v="0.23"/>
    <n v="37"/>
    <n v="140.25"/>
    <n v="60"/>
    <n v="28"/>
    <n v="1"/>
    <n v="3"/>
    <n v="769"/>
    <n v="736"/>
    <n v="1"/>
    <n v="0.51"/>
    <n v="0"/>
    <x v="1"/>
    <s v="DDP"/>
    <s v="Renewal/Reorder"/>
    <x v="2"/>
    <n v="0.74619999999999997"/>
    <n v="0.86449999999999994"/>
    <n v="0.15561000000000005"/>
    <n v="0.37"/>
    <s v="High Risk"/>
    <n v="8.3005507474429571E-2"/>
    <s v="Good"/>
    <s v="Low"/>
    <s v="Very Consistent"/>
    <n v="95.70871261378413"/>
    <s v="High (95–96.99%)"/>
    <n v="1.4025000000000001"/>
    <n v="16260.339540000001"/>
    <n v="71.399999999999991"/>
  </r>
  <r>
    <n v="324.77999999999997"/>
    <n v="8.2100000000000009"/>
    <n v="26"/>
    <n v="0.79"/>
    <n v="0.1"/>
    <n v="0.01"/>
    <s v="Sea"/>
    <n v="1.61"/>
    <n v="0.65"/>
    <n v="1.1000000000000001"/>
    <n v="0.03"/>
    <n v="47"/>
    <n v="5549.34"/>
    <n v="90"/>
    <n v="24"/>
    <n v="2"/>
    <n v="1"/>
    <n v="482"/>
    <n v="838"/>
    <n v="3"/>
    <n v="0.94"/>
    <n v="1"/>
    <x v="0"/>
    <s v="FOB"/>
    <s v="Amendment"/>
    <x v="3"/>
    <n v="0.71100000000000008"/>
    <n v="0.89100000000000001"/>
    <n v="0.18710999999999997"/>
    <n v="0.14000000000000001"/>
    <s v="Low Risk"/>
    <n v="2.5278650163187394E-2"/>
    <s v="Average"/>
    <s v="High"/>
    <s v="Moderately Consistent"/>
    <n v="173.85892116182572"/>
    <s v="Over-Delivery (&gt;100%)"/>
    <n v="55.493400000000001"/>
    <n v="2000635.2074879997"/>
    <n v="71.190000000000012"/>
  </r>
  <r>
    <n v="179.88"/>
    <n v="1.94"/>
    <n v="21"/>
    <n v="0.78"/>
    <n v="0.06"/>
    <n v="0.01"/>
    <s v="Sea"/>
    <n v="4.91"/>
    <n v="0.68"/>
    <n v="0.85"/>
    <n v="0.84"/>
    <n v="5"/>
    <n v="5288.67"/>
    <n v="45"/>
    <n v="11"/>
    <n v="3"/>
    <n v="2"/>
    <n v="189"/>
    <n v="126"/>
    <n v="11"/>
    <n v="0.13"/>
    <n v="0"/>
    <x v="1"/>
    <s v="CIF"/>
    <s v="Extension"/>
    <x v="1"/>
    <n v="0.73319999999999996"/>
    <n v="0.93059999999999998"/>
    <n v="0.20473199999999994"/>
    <n v="0.90999999999999992"/>
    <s v="Extreme Risk"/>
    <n v="1.0784967756281965E-2"/>
    <s v="Poor"/>
    <s v="Medium"/>
    <s v="Highly Inconsistent"/>
    <n v="66.666666666666657"/>
    <s v="Critical (&lt;80%)"/>
    <n v="52.886700000000005"/>
    <n v="1017989.3276879999"/>
    <n v="69.09"/>
  </r>
  <r>
    <n v="311.56"/>
    <n v="6.19"/>
    <n v="17"/>
    <n v="0.96"/>
    <n v="0.08"/>
    <n v="0.03"/>
    <s v="Road"/>
    <n v="0.46"/>
    <n v="0.85"/>
    <n v="1"/>
    <n v="0.26"/>
    <n v="6"/>
    <n v="806.22"/>
    <n v="30"/>
    <n v="48"/>
    <n v="2"/>
    <n v="1"/>
    <n v="612"/>
    <n v="776"/>
    <n v="5"/>
    <n v="0.01"/>
    <n v="0"/>
    <x v="1"/>
    <s v="FOB"/>
    <s v="Amendment"/>
    <x v="10"/>
    <n v="0.88319999999999999"/>
    <n v="0.89239999999999997"/>
    <n v="3.5696000000000033E-2"/>
    <n v="0.37"/>
    <s v="High Risk"/>
    <n v="1.9867762228784183E-2"/>
    <s v="Poor"/>
    <s v="High"/>
    <s v="Very Consistent"/>
    <n v="126.79738562091502"/>
    <s v="Over-Delivery (&gt;100%)"/>
    <n v="16.124400000000001"/>
    <n v="278835.34330399998"/>
    <n v="84.54"/>
  </r>
  <r>
    <n v="119.46"/>
    <n v="5.18"/>
    <n v="22"/>
    <n v="0.72"/>
    <n v="0.08"/>
    <n v="0.03"/>
    <s v="Sea"/>
    <n v="1.3"/>
    <n v="0.77"/>
    <n v="1.02"/>
    <n v="0.36"/>
    <n v="30"/>
    <n v="4971.0600000000004"/>
    <n v="30"/>
    <n v="53"/>
    <n v="3"/>
    <n v="0"/>
    <n v="203"/>
    <n v="278"/>
    <n v="11"/>
    <n v="0.52"/>
    <n v="0"/>
    <x v="1"/>
    <s v="EXW"/>
    <s v="Extension"/>
    <x v="1"/>
    <n v="0.66239999999999999"/>
    <n v="0.89239999999999997"/>
    <n v="0.24987200000000004"/>
    <n v="0.47"/>
    <s v="High Risk"/>
    <n v="4.3361794743010211E-2"/>
    <s v="Average"/>
    <s v="Low"/>
    <s v="Moderately Consistent"/>
    <n v="136.94581280788179"/>
    <s v="Over-Delivery (&gt;100%)"/>
    <n v="49.710600000000007"/>
    <n v="659218.35519599996"/>
    <n v="71.7"/>
  </r>
  <r>
    <n v="266.51"/>
    <n v="2.0699999999999998"/>
    <n v="29"/>
    <n v="0.9"/>
    <n v="0.04"/>
    <n v="0.02"/>
    <s v="Sea"/>
    <n v="0.43"/>
    <n v="0.8"/>
    <n v="0.87"/>
    <n v="0.81"/>
    <n v="19"/>
    <n v="7599.53"/>
    <n v="60"/>
    <n v="51"/>
    <n v="0"/>
    <n v="2"/>
    <n v="716"/>
    <n v="773"/>
    <n v="5"/>
    <n v="0.76"/>
    <n v="0"/>
    <x v="1"/>
    <s v="CIF"/>
    <s v="New Procurement"/>
    <x v="10"/>
    <n v="0.86399999999999999"/>
    <n v="0.94079999999999997"/>
    <n v="9.4079999999999969E-2"/>
    <n v="0.87000000000000011"/>
    <s v="Extreme Risk"/>
    <n v="7.7670631496003896E-3"/>
    <s v="Poor"/>
    <s v="Medium"/>
    <s v="Very Consistent"/>
    <n v="107.9608938547486"/>
    <s v="Over-Delivery (&gt;100%)"/>
    <n v="75.9953"/>
    <n v="2146950.0720039997"/>
    <n v="73.97"/>
  </r>
  <r>
    <n v="289.67"/>
    <n v="9.83"/>
    <n v="25"/>
    <n v="0.75"/>
    <n v="0.06"/>
    <n v="0.04"/>
    <s v="Road"/>
    <n v="1.37"/>
    <n v="0.98"/>
    <n v="0.97"/>
    <n v="0.12"/>
    <n v="49"/>
    <n v="5457.9"/>
    <n v="60"/>
    <n v="36"/>
    <n v="2"/>
    <n v="2"/>
    <n v="806"/>
    <n v="914"/>
    <n v="11"/>
    <n v="0.65"/>
    <n v="0"/>
    <x v="1"/>
    <s v="CIF"/>
    <s v="Amendment"/>
    <x v="1"/>
    <n v="0.70499999999999996"/>
    <n v="0.90239999999999987"/>
    <n v="0.22559999999999997"/>
    <n v="0.22"/>
    <s v="Medium Risk"/>
    <n v="3.3935167604515482E-2"/>
    <s v="Average"/>
    <s v="Medium"/>
    <s v="Moderately Consistent"/>
    <n v="113.39950372208436"/>
    <s v="Over-Delivery (&gt;100%)"/>
    <n v="109.158"/>
    <n v="1739205.9772580001"/>
    <n v="84.03"/>
  </r>
  <r>
    <n v="73.319999999999993"/>
    <n v="2.93"/>
    <n v="2"/>
    <n v="0.8"/>
    <n v="0.08"/>
    <n v="0.03"/>
    <s v="Sea"/>
    <n v="0.46"/>
    <n v="0.77"/>
    <n v="1.06"/>
    <n v="0.46"/>
    <n v="14"/>
    <n v="5224.38"/>
    <n v="60"/>
    <n v="37"/>
    <n v="0"/>
    <n v="2"/>
    <n v="393"/>
    <n v="727"/>
    <n v="4"/>
    <n v="0.96"/>
    <n v="0"/>
    <x v="1"/>
    <s v="CIF"/>
    <s v="New Procurement"/>
    <x v="6"/>
    <n v="0.7360000000000001"/>
    <n v="0.89239999999999997"/>
    <n v="0.17847999999999997"/>
    <n v="0.57000000000000006"/>
    <s v="Extreme Risk"/>
    <n v="3.9961811238406988E-2"/>
    <s v="Average"/>
    <s v="Low"/>
    <s v="Very Consistent"/>
    <n v="184.98727735368956"/>
    <s v="Over-Delivery (&gt;100%)"/>
    <n v="52.2438"/>
    <n v="425240.12952000002"/>
    <n v="72.54000000000002"/>
  </r>
  <r>
    <n v="201.47"/>
    <n v="1.61"/>
    <n v="23"/>
    <n v="0.72"/>
    <n v="7.0000000000000007E-2"/>
    <n v="0.03"/>
    <s v="Road"/>
    <n v="2.54"/>
    <n v="0.95"/>
    <n v="0.91"/>
    <n v="0.12"/>
    <n v="11"/>
    <n v="7207.29"/>
    <n v="90"/>
    <n v="15"/>
    <n v="3"/>
    <n v="3"/>
    <n v="769"/>
    <n v="730"/>
    <n v="8"/>
    <n v="0.18"/>
    <n v="0"/>
    <x v="1"/>
    <s v="DDP"/>
    <s v="Extension"/>
    <x v="11"/>
    <n v="0.66959999999999997"/>
    <n v="0.9020999999999999"/>
    <n v="0.25258800000000003"/>
    <n v="0.22"/>
    <s v="Medium Risk"/>
    <n v="7.9912642080706819E-3"/>
    <s v="Poor"/>
    <s v="Medium"/>
    <s v="Inconsistent"/>
    <n v="94.92847854356306"/>
    <s v="Average (85–94.99%)"/>
    <n v="144.14580000000001"/>
    <n v="1597412.3684060001"/>
    <n v="82.759999999999991"/>
  </r>
  <r>
    <n v="110.49"/>
    <n v="6.35"/>
    <n v="22"/>
    <n v="0.78"/>
    <n v="0"/>
    <n v="0.04"/>
    <s v="Road"/>
    <n v="2.19"/>
    <n v="0.86"/>
    <n v="0.93"/>
    <n v="0.44"/>
    <n v="46"/>
    <n v="1801.26"/>
    <n v="30"/>
    <n v="37"/>
    <n v="2"/>
    <n v="1"/>
    <n v="238"/>
    <n v="172"/>
    <n v="3"/>
    <n v="0.69"/>
    <n v="0"/>
    <x v="1"/>
    <s v="FOB"/>
    <s v="Amendment"/>
    <x v="3"/>
    <n v="0.78"/>
    <n v="0.96"/>
    <n v="0.21119999999999997"/>
    <n v="0.48"/>
    <s v="High Risk"/>
    <n v="5.7471264367816091E-2"/>
    <s v="Good"/>
    <s v="Low"/>
    <s v="Inconsistent"/>
    <n v="72.268907563025209"/>
    <s v="Critical (&lt;80%)"/>
    <n v="36.025199999999998"/>
    <n v="207022.930758"/>
    <n v="85.01"/>
  </r>
  <r>
    <n v="78.52"/>
    <n v="7.65"/>
    <n v="5"/>
    <n v="0.93"/>
    <n v="0.03"/>
    <n v="0"/>
    <s v="Road"/>
    <n v="0.87"/>
    <n v="0.65"/>
    <n v="0.85"/>
    <n v="0.05"/>
    <n v="5"/>
    <n v="4629.0600000000004"/>
    <n v="45"/>
    <n v="37"/>
    <n v="2"/>
    <n v="1"/>
    <n v="804"/>
    <n v="795"/>
    <n v="8"/>
    <n v="0.82"/>
    <n v="1"/>
    <x v="0"/>
    <s v="FOB"/>
    <s v="Amendment"/>
    <x v="11"/>
    <n v="0.90210000000000001"/>
    <n v="0.97"/>
    <n v="6.7899999999999947E-2"/>
    <n v="0.08"/>
    <s v="Low Risk"/>
    <n v="9.7427407030056049E-2"/>
    <s v="Good"/>
    <s v="Low"/>
    <s v="Very Consistent"/>
    <n v="98.880597014925371"/>
    <s v="World-Class (97%–100%)"/>
    <n v="92.58120000000001"/>
    <n v="374471.95238400006"/>
    <n v="86.22999999999999"/>
  </r>
  <r>
    <n v="495.48"/>
    <n v="1.29"/>
    <n v="4"/>
    <n v="0.97"/>
    <n v="0.01"/>
    <n v="0.03"/>
    <s v="Air"/>
    <n v="0.87"/>
    <n v="0.9"/>
    <n v="0.97"/>
    <n v="0.52"/>
    <n v="45"/>
    <n v="1565.67"/>
    <n v="45"/>
    <n v="47"/>
    <n v="2"/>
    <n v="1"/>
    <n v="845"/>
    <n v="904"/>
    <n v="6"/>
    <n v="0.91"/>
    <n v="0"/>
    <x v="1"/>
    <s v="FOB"/>
    <s v="Amendment"/>
    <x v="4"/>
    <n v="0.96029999999999993"/>
    <n v="0.96029999999999993"/>
    <n v="2.8809000000000022E-2"/>
    <n v="0.56000000000000005"/>
    <s v="Extreme Risk"/>
    <n v="2.6035359651247277E-3"/>
    <s v="Poor"/>
    <s v="High"/>
    <s v="Very Consistent"/>
    <n v="106.98224852071006"/>
    <s v="Over-Delivery (&gt;100%)"/>
    <n v="78.283500000000004"/>
    <n v="806875.40331600013"/>
    <n v="98.23"/>
  </r>
  <r>
    <n v="195.06"/>
    <n v="6.93"/>
    <n v="4"/>
    <n v="0.77"/>
    <n v="0.02"/>
    <n v="0.04"/>
    <s v="Road"/>
    <n v="3.13"/>
    <n v="0.81"/>
    <n v="1.03"/>
    <n v="0.8"/>
    <n v="31"/>
    <n v="5286.02"/>
    <n v="30"/>
    <n v="57"/>
    <n v="1"/>
    <n v="0"/>
    <n v="684"/>
    <n v="149"/>
    <n v="4"/>
    <n v="0.53"/>
    <n v="0"/>
    <x v="1"/>
    <s v="EXW"/>
    <s v="Renewal/Reorder"/>
    <x v="6"/>
    <n v="0.75460000000000005"/>
    <n v="0.94079999999999997"/>
    <n v="0.21638399999999999"/>
    <n v="0.8600000000000001"/>
    <s v="Extreme Risk"/>
    <n v="3.5527529990772071E-2"/>
    <s v="Average"/>
    <s v="Medium"/>
    <s v="Highly Inconsistent"/>
    <n v="21.783625730994153"/>
    <s v="Critical (&lt;80%)"/>
    <n v="105.72040000000001"/>
    <n v="1093074.456028"/>
    <n v="83.47"/>
  </r>
  <r>
    <n v="414.44"/>
    <n v="5.79"/>
    <n v="6"/>
    <n v="0.84"/>
    <n v="0.09"/>
    <n v="0"/>
    <s v="Sea"/>
    <n v="1.94"/>
    <n v="0.69"/>
    <n v="0.85"/>
    <n v="0.68"/>
    <n v="44"/>
    <n v="5960.22"/>
    <n v="60"/>
    <n v="15"/>
    <n v="2"/>
    <n v="2"/>
    <n v="612"/>
    <n v="896"/>
    <n v="10"/>
    <n v="0.36"/>
    <n v="1"/>
    <x v="0"/>
    <s v="CIF"/>
    <s v="Amendment"/>
    <x v="9"/>
    <n v="0.76439999999999997"/>
    <n v="0.91"/>
    <n v="0.14560000000000003"/>
    <n v="0.77"/>
    <s v="Extreme Risk"/>
    <n v="1.3970659202779654E-2"/>
    <s v="Poor"/>
    <s v="High"/>
    <s v="Moderately Consistent"/>
    <n v="146.40522875816993"/>
    <s v="Over-Delivery (&gt;100%)"/>
    <n v="59.602200000000003"/>
    <n v="2692543.0811839998"/>
    <n v="71.36"/>
  </r>
  <r>
    <n v="164.59"/>
    <n v="1.93"/>
    <n v="20"/>
    <n v="0.84"/>
    <n v="0"/>
    <n v="0.02"/>
    <s v="Sea"/>
    <n v="0.28000000000000003"/>
    <n v="0.72"/>
    <n v="1.05"/>
    <n v="0.51"/>
    <n v="32"/>
    <n v="1304.57"/>
    <n v="15"/>
    <n v="43"/>
    <n v="2"/>
    <n v="2"/>
    <n v="732"/>
    <n v="690"/>
    <n v="11"/>
    <n v="0.96"/>
    <n v="1"/>
    <x v="0"/>
    <s v="CIF"/>
    <s v="Amendment"/>
    <x v="1"/>
    <n v="0.84"/>
    <n v="0.98"/>
    <n v="0.15680000000000002"/>
    <n v="0.53"/>
    <s v="Extreme Risk"/>
    <n v="1.1726107296919619E-2"/>
    <s v="Poor"/>
    <s v="Medium"/>
    <s v="Very Consistent"/>
    <n v="94.262295081967224"/>
    <s v="Average (85–94.99%)"/>
    <n v="13.0457"/>
    <n v="219027.52722999998"/>
    <n v="75.320000000000007"/>
  </r>
  <r>
    <n v="356.68"/>
    <n v="2.5499999999999998"/>
    <n v="21"/>
    <n v="0.96"/>
    <n v="0.02"/>
    <n v="0.05"/>
    <s v="Road"/>
    <n v="4.5999999999999996"/>
    <n v="0.82"/>
    <n v="0.96"/>
    <n v="0.83"/>
    <n v="24"/>
    <n v="847.6"/>
    <n v="60"/>
    <n v="12"/>
    <n v="0"/>
    <n v="0"/>
    <n v="275"/>
    <n v="153"/>
    <n v="3"/>
    <n v="0.79"/>
    <n v="1"/>
    <x v="0"/>
    <s v="EXW"/>
    <s v="New Procurement"/>
    <x v="3"/>
    <n v="0.94079999999999997"/>
    <n v="0.93099999999999994"/>
    <n v="3.724000000000003E-2"/>
    <n v="0.89999999999999991"/>
    <s v="Extreme Risk"/>
    <n v="7.1492654480206337E-3"/>
    <s v="Poor"/>
    <s v="High"/>
    <s v="Highly Inconsistent"/>
    <n v="55.63636363636364"/>
    <s v="Critical (&lt;80%)"/>
    <n v="16.952000000000002"/>
    <n v="323534.27232000005"/>
    <n v="81.800000000000011"/>
  </r>
  <r>
    <n v="392.1"/>
    <n v="6.11"/>
    <n v="13"/>
    <n v="0.93"/>
    <n v="0.03"/>
    <n v="0.02"/>
    <s v="Air"/>
    <n v="2.02"/>
    <n v="0.84"/>
    <n v="1.07"/>
    <n v="0.23"/>
    <n v="10"/>
    <n v="1750.66"/>
    <n v="30"/>
    <n v="48"/>
    <n v="2"/>
    <n v="3"/>
    <n v="648"/>
    <n v="231"/>
    <n v="10"/>
    <n v="0.47"/>
    <n v="1"/>
    <x v="0"/>
    <s v="DDP"/>
    <s v="Amendment"/>
    <x v="9"/>
    <n v="0.90210000000000001"/>
    <n v="0.9506"/>
    <n v="6.6541999999999948E-2"/>
    <n v="0.28000000000000003"/>
    <s v="Medium Risk"/>
    <n v="1.5582759500127519E-2"/>
    <s v="Poor"/>
    <s v="High"/>
    <s v="Inconsistent"/>
    <n v="35.648148148148145"/>
    <s v="Critical (&lt;80%)"/>
    <n v="87.533000000000015"/>
    <n v="720858.84914000018"/>
    <n v="96.679999999999993"/>
  </r>
  <r>
    <n v="318.04000000000002"/>
    <n v="3.67"/>
    <n v="22"/>
    <n v="0.85"/>
    <n v="0.06"/>
    <n v="0.02"/>
    <s v="Air"/>
    <n v="2.96"/>
    <n v="0.99"/>
    <n v="0.93"/>
    <n v="0.83"/>
    <n v="13"/>
    <n v="5904.74"/>
    <n v="90"/>
    <n v="32"/>
    <n v="1"/>
    <n v="0"/>
    <n v="803"/>
    <n v="790"/>
    <n v="12"/>
    <n v="0.65"/>
    <n v="1"/>
    <x v="0"/>
    <s v="EXW"/>
    <s v="Renewal/Reorder"/>
    <x v="8"/>
    <n v="0.79899999999999993"/>
    <n v="0.92119999999999991"/>
    <n v="0.13818000000000003"/>
    <n v="0.90999999999999992"/>
    <s v="Extreme Risk"/>
    <n v="1.1539429002641176E-2"/>
    <s v="Poor"/>
    <s v="High"/>
    <s v="Inconsistent"/>
    <n v="98.381070983810716"/>
    <s v="World-Class (97%–100%)"/>
    <n v="295.23700000000002"/>
    <n v="2028493.0553359999"/>
    <n v="94.839999999999989"/>
  </r>
  <r>
    <n v="262.20999999999998"/>
    <n v="9.44"/>
    <n v="5"/>
    <n v="0.9"/>
    <n v="0.05"/>
    <n v="0.05"/>
    <s v="Air"/>
    <n v="4.43"/>
    <n v="0.94"/>
    <n v="1.03"/>
    <n v="0.28000000000000003"/>
    <n v="47"/>
    <n v="1977.23"/>
    <n v="60"/>
    <n v="16"/>
    <n v="2"/>
    <n v="2"/>
    <n v="80"/>
    <n v="901"/>
    <n v="10"/>
    <n v="0.28000000000000003"/>
    <n v="1"/>
    <x v="0"/>
    <s v="CIF"/>
    <s v="Amendment"/>
    <x v="9"/>
    <n v="0.85499999999999998"/>
    <n v="0.90249999999999997"/>
    <n v="9.0249999999999969E-2"/>
    <n v="0.38"/>
    <s v="High Risk"/>
    <n v="3.6001678044315623E-2"/>
    <s v="Average"/>
    <s v="Medium"/>
    <s v="Highly Inconsistent"/>
    <n v="1126.25"/>
    <s v="Over-Delivery (&gt;100%)"/>
    <n v="98.861500000000007"/>
    <n v="570416.51943599992"/>
    <n v="93.07"/>
  </r>
  <r>
    <n v="235.33"/>
    <n v="8.3699999999999992"/>
    <n v="23"/>
    <n v="0.95"/>
    <n v="0.02"/>
    <n v="0.01"/>
    <s v="Sea"/>
    <n v="2.0099999999999998"/>
    <n v="0.68"/>
    <n v="1.05"/>
    <n v="0.36"/>
    <n v="13"/>
    <n v="2824.91"/>
    <n v="45"/>
    <n v="12"/>
    <n v="0"/>
    <n v="3"/>
    <n v="100"/>
    <n v="923"/>
    <n v="2"/>
    <n v="0.61"/>
    <n v="0"/>
    <x v="1"/>
    <s v="DDP"/>
    <s v="New Procurement"/>
    <x v="5"/>
    <n v="0.93099999999999994"/>
    <n v="0.97019999999999995"/>
    <n v="4.8510000000000039E-2"/>
    <n v="0.39"/>
    <s v="High Risk"/>
    <n v="3.5567076020906807E-2"/>
    <s v="Average"/>
    <s v="Medium"/>
    <s v="Inconsistent"/>
    <n v="923"/>
    <s v="Over-Delivery (&gt;100%)"/>
    <n v="28.249099999999999"/>
    <n v="684767.361775"/>
    <n v="73.19"/>
  </r>
  <r>
    <n v="206.99"/>
    <n v="9.85"/>
    <n v="25"/>
    <n v="0.7"/>
    <n v="0.02"/>
    <n v="0"/>
    <s v="Air"/>
    <n v="4.0999999999999996"/>
    <n v="0.91"/>
    <n v="1.08"/>
    <n v="0.13"/>
    <n v="36"/>
    <n v="7055.2"/>
    <n v="90"/>
    <n v="59"/>
    <n v="2"/>
    <n v="3"/>
    <n v="615"/>
    <n v="597"/>
    <n v="6"/>
    <n v="0.54"/>
    <n v="1"/>
    <x v="0"/>
    <s v="DDP"/>
    <s v="Amendment"/>
    <x v="4"/>
    <n v="0.68599999999999994"/>
    <n v="0.98"/>
    <n v="0.29400000000000004"/>
    <n v="0.15"/>
    <s v="Low Risk"/>
    <n v="4.7586839943958639E-2"/>
    <s v="Average"/>
    <s v="Medium"/>
    <s v="Highly Inconsistent"/>
    <n v="97.073170731707307"/>
    <s v="World-Class (97%–100%)"/>
    <n v="352.76"/>
    <n v="1489932.69814"/>
    <n v="95.3"/>
  </r>
  <r>
    <n v="468.29"/>
    <n v="3.34"/>
    <n v="26"/>
    <n v="0.82"/>
    <n v="0.02"/>
    <n v="0.04"/>
    <s v="Air"/>
    <n v="4.57"/>
    <n v="0.6"/>
    <n v="1.1000000000000001"/>
    <n v="0.1"/>
    <n v="22"/>
    <n v="2558.61"/>
    <n v="30"/>
    <n v="39"/>
    <n v="2"/>
    <n v="2"/>
    <n v="85"/>
    <n v="639"/>
    <n v="1"/>
    <n v="0.04"/>
    <n v="1"/>
    <x v="0"/>
    <s v="CIF"/>
    <s v="Amendment"/>
    <x v="2"/>
    <n v="0.80359999999999998"/>
    <n v="0.94079999999999997"/>
    <n v="0.16934400000000005"/>
    <n v="0.16"/>
    <s v="Medium Risk"/>
    <n v="7.1323325289884467E-3"/>
    <s v="Poor"/>
    <s v="High"/>
    <s v="Highly Inconsistent"/>
    <n v="751.76470588235293"/>
    <s v="Over-Delivery (&gt;100%)"/>
    <n v="127.93050000000001"/>
    <n v="1270232.4977200001"/>
    <n v="94.029999999999987"/>
  </r>
  <r>
    <n v="423.78"/>
    <n v="9.73"/>
    <n v="23"/>
    <n v="0.97"/>
    <n v="0.05"/>
    <n v="0.04"/>
    <s v="Road"/>
    <n v="0.87"/>
    <n v="0.65"/>
    <n v="0.85"/>
    <n v="0.93"/>
    <n v="9"/>
    <n v="4035.52"/>
    <n v="15"/>
    <n v="58"/>
    <n v="0"/>
    <n v="0"/>
    <n v="625"/>
    <n v="619"/>
    <n v="10"/>
    <n v="0.87"/>
    <n v="1"/>
    <x v="0"/>
    <s v="EXW"/>
    <s v="New Procurement"/>
    <x v="9"/>
    <n v="0.92149999999999999"/>
    <n v="0.91199999999999992"/>
    <n v="2.7360000000000023E-2"/>
    <n v="1.02"/>
    <s v="Extreme Risk"/>
    <n v="2.2960026428807404E-2"/>
    <s v="Average"/>
    <s v="High"/>
    <s v="Very Consistent"/>
    <n v="99.039999999999992"/>
    <s v="World-Class (97%–100%)"/>
    <n v="80.710400000000007"/>
    <n v="1864176.2896759999"/>
    <n v="84.83"/>
  </r>
  <r>
    <n v="484.26"/>
    <n v="4.88"/>
    <n v="7"/>
    <n v="0.92"/>
    <n v="0.03"/>
    <n v="0.02"/>
    <s v="Air"/>
    <n v="4.46"/>
    <n v="0.68"/>
    <n v="1.19"/>
    <n v="0.19"/>
    <n v="19"/>
    <n v="9295.57"/>
    <n v="60"/>
    <n v="51"/>
    <n v="3"/>
    <n v="1"/>
    <n v="454"/>
    <n v="444"/>
    <n v="8"/>
    <n v="0.49"/>
    <n v="1"/>
    <x v="0"/>
    <s v="FOB"/>
    <s v="Extension"/>
    <x v="11"/>
    <n v="0.89239999999999997"/>
    <n v="0.9506"/>
    <n v="7.6047999999999963E-2"/>
    <n v="0.24"/>
    <s v="Medium Risk"/>
    <n v="1.0077231239416843E-2"/>
    <s v="Poor"/>
    <s v="High"/>
    <s v="Highly Inconsistent"/>
    <n v="97.797356828193841"/>
    <s v="World-Class (97%–100%)"/>
    <n v="464.77850000000001"/>
    <n v="4727054.339102"/>
    <n v="94.24"/>
  </r>
  <r>
    <n v="105.93"/>
    <n v="4.13"/>
    <n v="20"/>
    <n v="0.86"/>
    <n v="0.09"/>
    <n v="0.03"/>
    <s v="Air"/>
    <n v="0.6"/>
    <n v="0.84"/>
    <n v="1.1399999999999999"/>
    <n v="0.33"/>
    <n v="7"/>
    <n v="8267.4699999999993"/>
    <n v="90"/>
    <n v="36"/>
    <n v="2"/>
    <n v="1"/>
    <n v="206"/>
    <n v="554"/>
    <n v="5"/>
    <n v="0.48"/>
    <n v="1"/>
    <x v="0"/>
    <s v="FOB"/>
    <s v="Amendment"/>
    <x v="10"/>
    <n v="0.78259999999999996"/>
    <n v="0.88270000000000004"/>
    <n v="0.12357800000000001"/>
    <n v="0.45"/>
    <s v="High Risk"/>
    <n v="3.8988010950627768E-2"/>
    <s v="Average"/>
    <s v="Low"/>
    <s v="Very Consistent"/>
    <n v="268.93203883495147"/>
    <s v="Over-Delivery (&gt;100%)"/>
    <n v="413.37349999999998"/>
    <n v="981280.51341200003"/>
    <n v="96.1"/>
  </r>
  <r>
    <n v="378.89"/>
    <n v="1.45"/>
    <n v="1"/>
    <n v="0.86"/>
    <n v="0.05"/>
    <n v="0.04"/>
    <s v="Air"/>
    <n v="1.38"/>
    <n v="0.68"/>
    <n v="1.02"/>
    <n v="0.53"/>
    <n v="15"/>
    <n v="2629.18"/>
    <n v="90"/>
    <n v="46"/>
    <n v="3"/>
    <n v="1"/>
    <n v="193"/>
    <n v="463"/>
    <n v="7"/>
    <n v="0.28000000000000003"/>
    <n v="0"/>
    <x v="1"/>
    <s v="FOB"/>
    <s v="Extension"/>
    <x v="7"/>
    <n v="0.81699999999999995"/>
    <n v="0.91199999999999992"/>
    <n v="0.12768000000000002"/>
    <n v="0.62"/>
    <s v="Extreme Risk"/>
    <n v="3.8269682493599724E-3"/>
    <s v="Poor"/>
    <s v="High"/>
    <s v="Moderately Consistent"/>
    <n v="239.89637305699483"/>
    <s v="Over-Delivery (&gt;100%)"/>
    <n v="131.459"/>
    <n v="1085967.2274819999"/>
    <n v="96.320000000000007"/>
  </r>
  <r>
    <n v="472.25"/>
    <n v="1.47"/>
    <n v="14"/>
    <n v="0.8"/>
    <n v="0.01"/>
    <n v="0.04"/>
    <s v="Road"/>
    <n v="4.04"/>
    <n v="0.75"/>
    <n v="1.1599999999999999"/>
    <n v="0.35"/>
    <n v="17"/>
    <n v="6016"/>
    <n v="45"/>
    <n v="30"/>
    <n v="0"/>
    <n v="0"/>
    <n v="86"/>
    <n v="859"/>
    <n v="12"/>
    <n v="0.2"/>
    <n v="1"/>
    <x v="0"/>
    <s v="EXW"/>
    <s v="New Procurement"/>
    <x v="8"/>
    <n v="0.79200000000000004"/>
    <n v="0.95039999999999991"/>
    <n v="0.19007999999999994"/>
    <n v="0.39999999999999997"/>
    <s v="High Risk"/>
    <n v="3.1127580730545262E-3"/>
    <s v="Poor"/>
    <s v="High"/>
    <s v="Highly Inconsistent"/>
    <n v="998.83720930232562"/>
    <s v="Over-Delivery (&gt;100%)"/>
    <n v="120.32000000000001"/>
    <n v="2983267.2778000003"/>
    <n v="82.859999999999985"/>
  </r>
  <r>
    <n v="131.55000000000001"/>
    <n v="7.23"/>
    <n v="24"/>
    <n v="0.86"/>
    <n v="7.0000000000000007E-2"/>
    <n v="0.01"/>
    <s v="Road"/>
    <n v="4.5"/>
    <n v="0.7"/>
    <n v="0.95"/>
    <n v="0.87"/>
    <n v="46"/>
    <n v="6691.46"/>
    <n v="60"/>
    <n v="34"/>
    <n v="0"/>
    <n v="2"/>
    <n v="457"/>
    <n v="76"/>
    <n v="12"/>
    <n v="0.28999999999999998"/>
    <n v="0"/>
    <x v="1"/>
    <s v="CIF"/>
    <s v="New Procurement"/>
    <x v="8"/>
    <n v="0.79979999999999996"/>
    <n v="0.92069999999999996"/>
    <n v="0.12889800000000001"/>
    <n v="0.95"/>
    <s v="Extreme Risk"/>
    <n v="5.4960091220068411E-2"/>
    <s v="Good"/>
    <s v="Low"/>
    <s v="Highly Inconsistent"/>
    <n v="16.630196936542667"/>
    <s v="Critical (&lt;80%)"/>
    <n v="133.82920000000001"/>
    <n v="950828.15674000012"/>
    <n v="81.199999999999989"/>
  </r>
  <r>
    <n v="79.92"/>
    <n v="5.12"/>
    <n v="4"/>
    <n v="0.9"/>
    <n v="0.03"/>
    <n v="0"/>
    <s v="Air"/>
    <n v="3.42"/>
    <n v="0.73"/>
    <n v="0.81"/>
    <n v="0.9"/>
    <n v="14"/>
    <n v="9012.39"/>
    <n v="15"/>
    <n v="51"/>
    <n v="3"/>
    <n v="0"/>
    <n v="306"/>
    <n v="831"/>
    <n v="7"/>
    <n v="0.65"/>
    <n v="0"/>
    <x v="1"/>
    <s v="EXW"/>
    <s v="Extension"/>
    <x v="7"/>
    <n v="0.873"/>
    <n v="0.97"/>
    <n v="9.6999999999999975E-2"/>
    <n v="0.93"/>
    <s v="Extreme Risk"/>
    <n v="6.4064064064064064E-2"/>
    <s v="Good"/>
    <s v="Low"/>
    <s v="Highly Inconsistent"/>
    <n v="271.56862745098039"/>
    <s v="Over-Delivery (&gt;100%)"/>
    <n v="450.61950000000002"/>
    <n v="742334.40109199996"/>
    <n v="95.679999999999993"/>
  </r>
  <r>
    <n v="383.5"/>
    <n v="3.04"/>
    <n v="17"/>
    <n v="0.83"/>
    <n v="7.0000000000000007E-2"/>
    <n v="0.02"/>
    <s v="Sea"/>
    <n v="0.52"/>
    <n v="0.98"/>
    <n v="1.0900000000000001"/>
    <n v="0.33"/>
    <n v="41"/>
    <n v="5519.93"/>
    <n v="90"/>
    <n v="44"/>
    <n v="1"/>
    <n v="1"/>
    <n v="397"/>
    <n v="15"/>
    <n v="11"/>
    <n v="0.1"/>
    <n v="0"/>
    <x v="1"/>
    <s v="FOB"/>
    <s v="Renewal/Reorder"/>
    <x v="1"/>
    <n v="0.77189999999999992"/>
    <n v="0.91139999999999988"/>
    <n v="0.15493800000000002"/>
    <n v="0.42000000000000004"/>
    <s v="High Risk"/>
    <n v="7.9269882659713173E-3"/>
    <s v="Poor"/>
    <s v="High"/>
    <s v="Very Consistent"/>
    <n v="3.7783375314861463"/>
    <s v="Critical (&lt;80%)"/>
    <n v="55.199300000000001"/>
    <n v="2307472.7266500005"/>
    <n v="72.98"/>
  </r>
  <r>
    <n v="308.51"/>
    <n v="6.53"/>
    <n v="21"/>
    <n v="0.91"/>
    <n v="0.03"/>
    <n v="0.04"/>
    <s v="Sea"/>
    <n v="2.61"/>
    <n v="1"/>
    <n v="1.18"/>
    <n v="0.09"/>
    <n v="48"/>
    <n v="5656.74"/>
    <n v="45"/>
    <n v="35"/>
    <n v="1"/>
    <n v="1"/>
    <n v="331"/>
    <n v="813"/>
    <n v="10"/>
    <n v="0.33"/>
    <n v="0"/>
    <x v="1"/>
    <s v="FOB"/>
    <s v="Renewal/Reorder"/>
    <x v="9"/>
    <n v="0.88270000000000004"/>
    <n v="0.93119999999999992"/>
    <n v="8.3807999999999966E-2"/>
    <n v="0.16"/>
    <s v="Medium Risk"/>
    <n v="2.1166250688794529E-2"/>
    <s v="Average"/>
    <s v="High"/>
    <s v="Inconsistent"/>
    <n v="245.61933534743204"/>
    <s v="Over-Delivery (&gt;100%)"/>
    <n v="56.567399999999999"/>
    <n v="1867394.7890400002"/>
    <n v="71.69"/>
  </r>
  <r>
    <n v="428.82"/>
    <n v="3.28"/>
    <n v="14"/>
    <n v="0.96"/>
    <n v="0.06"/>
    <n v="0.04"/>
    <s v="Road"/>
    <n v="2.86"/>
    <n v="0.87"/>
    <n v="0.86"/>
    <n v="0.21"/>
    <n v="2"/>
    <n v="8895.6299999999992"/>
    <n v="60"/>
    <n v="57"/>
    <n v="0"/>
    <n v="1"/>
    <n v="430"/>
    <n v="250"/>
    <n v="6"/>
    <n v="0.98"/>
    <n v="1"/>
    <x v="0"/>
    <s v="FOB"/>
    <s v="New Procurement"/>
    <x v="4"/>
    <n v="0.90239999999999987"/>
    <n v="0.90239999999999987"/>
    <n v="3.6096000000000024E-2"/>
    <n v="0.31"/>
    <s v="High Risk"/>
    <n v="7.6488969730889415E-3"/>
    <s v="Poor"/>
    <s v="High"/>
    <s v="Inconsistent"/>
    <n v="58.139534883720934"/>
    <s v="Critical (&lt;80%)"/>
    <n v="177.9126"/>
    <n v="4196288.9033639999"/>
    <n v="82.54"/>
  </r>
  <r>
    <n v="112.9"/>
    <n v="6.2"/>
    <n v="16"/>
    <n v="0.75"/>
    <n v="0.08"/>
    <n v="0.05"/>
    <s v="Air"/>
    <n v="1.41"/>
    <n v="0.83"/>
    <n v="1.06"/>
    <n v="0.47"/>
    <n v="14"/>
    <n v="638.38"/>
    <n v="60"/>
    <n v="50"/>
    <n v="1"/>
    <n v="0"/>
    <n v="555"/>
    <n v="64"/>
    <n v="5"/>
    <n v="0.27"/>
    <n v="0"/>
    <x v="1"/>
    <s v="EXW"/>
    <s v="Renewal/Reorder"/>
    <x v="10"/>
    <n v="0.69000000000000006"/>
    <n v="0.874"/>
    <n v="0.2185"/>
    <n v="0.6"/>
    <s v="Extreme Risk"/>
    <n v="5.4915854738706818E-2"/>
    <s v="Good"/>
    <s v="Low"/>
    <s v="Moderately Consistent"/>
    <n v="11.531531531531531"/>
    <s v="Critical (&lt;80%)"/>
    <n v="31.919"/>
    <n v="81477.708039999998"/>
    <n v="95.190000000000012"/>
  </r>
  <r>
    <n v="407.87"/>
    <n v="4.2300000000000004"/>
    <n v="14"/>
    <n v="0.84"/>
    <n v="0.09"/>
    <n v="0.04"/>
    <s v="Sea"/>
    <n v="4.96"/>
    <n v="0.88"/>
    <n v="1.1299999999999999"/>
    <n v="0.28999999999999998"/>
    <n v="4"/>
    <n v="6318.6"/>
    <n v="15"/>
    <n v="21"/>
    <n v="1"/>
    <n v="0"/>
    <n v="643"/>
    <n v="392"/>
    <n v="2"/>
    <n v="0.97"/>
    <n v="1"/>
    <x v="0"/>
    <s v="EXW"/>
    <s v="Renewal/Reorder"/>
    <x v="5"/>
    <n v="0.76439999999999997"/>
    <n v="0.87360000000000004"/>
    <n v="0.13977600000000004"/>
    <n v="0.42"/>
    <s v="High Risk"/>
    <n v="1.0370951528673353E-2"/>
    <s v="Poor"/>
    <s v="High"/>
    <s v="Highly Inconsistent"/>
    <n v="60.964230171073098"/>
    <s v="Critical (&lt;80%)"/>
    <n v="63.186000000000007"/>
    <n v="2912302.7883640006"/>
    <n v="67.540000000000006"/>
  </r>
  <r>
    <n v="140.72999999999999"/>
    <n v="8.41"/>
    <n v="16"/>
    <n v="0.82"/>
    <n v="0.03"/>
    <n v="0.03"/>
    <s v="Air"/>
    <n v="1.68"/>
    <n v="0.91"/>
    <n v="1.1599999999999999"/>
    <n v="0.45"/>
    <n v="3"/>
    <n v="4224.83"/>
    <n v="45"/>
    <n v="14"/>
    <n v="0"/>
    <n v="1"/>
    <n v="315"/>
    <n v="443"/>
    <n v="3"/>
    <n v="0.1"/>
    <n v="0"/>
    <x v="1"/>
    <s v="FOB"/>
    <s v="New Procurement"/>
    <x v="3"/>
    <n v="0.79539999999999988"/>
    <n v="0.94089999999999996"/>
    <n v="0.16936200000000004"/>
    <n v="0.51"/>
    <s v="Extreme Risk"/>
    <n v="5.9759823776025019E-2"/>
    <s v="Good"/>
    <s v="Low"/>
    <s v="Moderately Consistent"/>
    <n v="140.63492063492063"/>
    <s v="Over-Delivery (&gt;100%)"/>
    <n v="211.2415"/>
    <n v="630449.91548199987"/>
    <n v="96.820000000000007"/>
  </r>
  <r>
    <n v="123.65"/>
    <n v="8.39"/>
    <n v="24"/>
    <n v="0.91"/>
    <n v="0.03"/>
    <n v="0.02"/>
    <s v="Road"/>
    <n v="1.05"/>
    <n v="0.9"/>
    <n v="0.91"/>
    <n v="0.76"/>
    <n v="3"/>
    <n v="9106.66"/>
    <n v="15"/>
    <n v="29"/>
    <n v="2"/>
    <n v="3"/>
    <n v="975"/>
    <n v="479"/>
    <n v="3"/>
    <n v="0.79"/>
    <n v="1"/>
    <x v="0"/>
    <s v="DDP"/>
    <s v="Amendment"/>
    <x v="3"/>
    <n v="0.88270000000000004"/>
    <n v="0.9506"/>
    <n v="8.5553999999999963E-2"/>
    <n v="0.81"/>
    <s v="Extreme Risk"/>
    <n v="6.7852810351799436E-2"/>
    <s v="Good"/>
    <s v="Low"/>
    <s v="Moderately Consistent"/>
    <n v="49.128205128205124"/>
    <s v="Critical (&lt;80%)"/>
    <n v="182.13319999999999"/>
    <n v="1182525.1643000001"/>
    <n v="85.649999999999991"/>
  </r>
  <r>
    <n v="123.92"/>
    <n v="5.3"/>
    <n v="20"/>
    <n v="0.77"/>
    <n v="0.05"/>
    <n v="0.04"/>
    <s v="Sea"/>
    <n v="0.55000000000000004"/>
    <n v="0.63"/>
    <n v="0.85"/>
    <n v="0.42"/>
    <n v="11"/>
    <n v="9609.35"/>
    <n v="90"/>
    <n v="49"/>
    <n v="2"/>
    <n v="1"/>
    <n v="355"/>
    <n v="80"/>
    <n v="5"/>
    <n v="0.44"/>
    <n v="1"/>
    <x v="0"/>
    <s v="FOB"/>
    <s v="Amendment"/>
    <x v="10"/>
    <n v="0.73149999999999993"/>
    <n v="0.91199999999999992"/>
    <n v="0.20975999999999997"/>
    <n v="0.51"/>
    <s v="Extreme Risk"/>
    <n v="4.2769528728211749E-2"/>
    <s v="Average"/>
    <s v="Low"/>
    <s v="Very Consistent"/>
    <n v="22.535211267605636"/>
    <s v="Critical (&lt;80%)"/>
    <n v="96.093500000000006"/>
    <n v="1298059.2673000002"/>
    <n v="73.150000000000006"/>
  </r>
  <r>
    <n v="416.56"/>
    <n v="4.16"/>
    <n v="29"/>
    <n v="0.89"/>
    <n v="0.09"/>
    <n v="0.04"/>
    <s v="Road"/>
    <n v="1.89"/>
    <n v="0.72"/>
    <n v="0.9"/>
    <n v="0.2"/>
    <n v="5"/>
    <n v="1785.45"/>
    <n v="30"/>
    <n v="15"/>
    <n v="2"/>
    <n v="2"/>
    <n v="724"/>
    <n v="615"/>
    <n v="2"/>
    <n v="0.19"/>
    <n v="1"/>
    <x v="0"/>
    <s v="CIF"/>
    <s v="Amendment"/>
    <x v="5"/>
    <n v="0.80990000000000006"/>
    <n v="0.87360000000000004"/>
    <n v="9.6095999999999987E-2"/>
    <n v="0.33"/>
    <s v="High Risk"/>
    <n v="9.9865565584789703E-3"/>
    <s v="Poor"/>
    <s v="High"/>
    <s v="Moderately Consistent"/>
    <n v="84.944751381215468"/>
    <s v="Needs Improvement (80–84.99%)"/>
    <n v="35.709000000000003"/>
    <n v="840485.62372800009"/>
    <n v="82.609999999999985"/>
  </r>
  <r>
    <n v="349.34"/>
    <n v="4.26"/>
    <n v="28"/>
    <n v="0.96"/>
    <n v="0.09"/>
    <n v="0.03"/>
    <s v="Air"/>
    <n v="3.46"/>
    <n v="0.74"/>
    <n v="1.03"/>
    <n v="0.36"/>
    <n v="48"/>
    <n v="2886.54"/>
    <n v="30"/>
    <n v="57"/>
    <n v="1"/>
    <n v="0"/>
    <n v="819"/>
    <n v="459"/>
    <n v="11"/>
    <n v="0.79"/>
    <n v="0"/>
    <x v="1"/>
    <s v="EXW"/>
    <s v="Renewal/Reorder"/>
    <x v="1"/>
    <n v="0.87360000000000004"/>
    <n v="0.88270000000000004"/>
    <n v="3.5308000000000034E-2"/>
    <n v="0.48"/>
    <s v="High Risk"/>
    <n v="1.2194423770538731E-2"/>
    <s v="Poor"/>
    <s v="High"/>
    <s v="Highly Inconsistent"/>
    <n v="56.043956043956044"/>
    <s v="Critical (&lt;80%)"/>
    <n v="144.327"/>
    <n v="1129558.45096"/>
    <n v="93.24"/>
  </r>
  <r>
    <n v="285.38"/>
    <n v="8.25"/>
    <n v="8"/>
    <n v="0.83"/>
    <n v="0.01"/>
    <n v="0"/>
    <s v="Road"/>
    <n v="1.1599999999999999"/>
    <n v="0.75"/>
    <n v="1.17"/>
    <n v="0.74"/>
    <n v="29"/>
    <n v="2807.23"/>
    <n v="15"/>
    <n v="17"/>
    <n v="3"/>
    <n v="3"/>
    <n v="650"/>
    <n v="489"/>
    <n v="1"/>
    <n v="0.01"/>
    <n v="1"/>
    <x v="0"/>
    <s v="DDP"/>
    <s v="Extension"/>
    <x v="2"/>
    <n v="0.82169999999999999"/>
    <n v="0.99"/>
    <n v="0.16830000000000003"/>
    <n v="0.75"/>
    <s v="Extreme Risk"/>
    <n v="2.8908823323288247E-2"/>
    <s v="Average"/>
    <s v="Medium"/>
    <s v="Moderately Consistent"/>
    <n v="75.230769230769241"/>
    <s v="Critical (&lt;80%)"/>
    <n v="56.144600000000004"/>
    <n v="809201.33579000004"/>
    <n v="86.539999999999992"/>
  </r>
  <r>
    <n v="211.47"/>
    <n v="3.95"/>
    <n v="24"/>
    <n v="0.97"/>
    <n v="0.01"/>
    <n v="0.05"/>
    <s v="Road"/>
    <n v="3.85"/>
    <n v="0.74"/>
    <n v="1.03"/>
    <n v="0.42"/>
    <n v="28"/>
    <n v="1096.21"/>
    <n v="15"/>
    <n v="12"/>
    <n v="1"/>
    <n v="3"/>
    <n v="811"/>
    <n v="152"/>
    <n v="4"/>
    <n v="0.35"/>
    <n v="0"/>
    <x v="1"/>
    <s v="DDP"/>
    <s v="Renewal/Reorder"/>
    <x v="6"/>
    <n v="0.96029999999999993"/>
    <n v="0.9405"/>
    <n v="2.8215000000000021E-2"/>
    <n v="0.48"/>
    <s v="High Risk"/>
    <n v="1.8678772402704876E-2"/>
    <s v="Poor"/>
    <s v="Medium"/>
    <s v="Highly Inconsistent"/>
    <n v="18.7422934648582"/>
    <s v="Critical (&lt;80%)"/>
    <n v="21.924200000000003"/>
    <n v="245762.667812"/>
    <n v="82.85"/>
  </r>
  <r>
    <n v="444.74"/>
    <n v="2.88"/>
    <n v="3"/>
    <n v="1"/>
    <n v="0.05"/>
    <n v="0.02"/>
    <s v="Road"/>
    <n v="0.68"/>
    <n v="0.91"/>
    <n v="1.17"/>
    <n v="0.25"/>
    <n v="23"/>
    <n v="4881.1400000000003"/>
    <n v="30"/>
    <n v="53"/>
    <n v="2"/>
    <n v="2"/>
    <n v="734"/>
    <n v="31"/>
    <n v="10"/>
    <n v="0.6"/>
    <n v="0"/>
    <x v="1"/>
    <s v="CIF"/>
    <s v="Amendment"/>
    <x v="9"/>
    <n v="0.95"/>
    <n v="0.93099999999999994"/>
    <n v="0"/>
    <n v="0.32"/>
    <s v="High Risk"/>
    <n v="6.4756936637136303E-3"/>
    <s v="Poor"/>
    <s v="High"/>
    <s v="Very Consistent"/>
    <n v="4.223433242506812"/>
    <s v="Critical (&lt;80%)"/>
    <n v="97.622800000000012"/>
    <n v="2322900.5491160005"/>
    <n v="85.419999999999987"/>
  </r>
  <r>
    <n v="226.6"/>
    <n v="1.76"/>
    <n v="25"/>
    <n v="0.73"/>
    <n v="0.01"/>
    <n v="0.02"/>
    <s v="Road"/>
    <n v="2.2000000000000002"/>
    <n v="0.9"/>
    <n v="1.1100000000000001"/>
    <n v="0.43"/>
    <n v="30"/>
    <n v="5179.51"/>
    <n v="90"/>
    <n v="55"/>
    <n v="0"/>
    <n v="1"/>
    <n v="659"/>
    <n v="570"/>
    <n v="3"/>
    <n v="0.23"/>
    <n v="1"/>
    <x v="0"/>
    <s v="FOB"/>
    <s v="New Procurement"/>
    <x v="3"/>
    <n v="0.72270000000000001"/>
    <n v="0.97019999999999995"/>
    <n v="0.26195400000000002"/>
    <n v="0.45999999999999996"/>
    <s v="High Risk"/>
    <n v="7.7669902912621365E-3"/>
    <s v="Poor"/>
    <s v="Medium"/>
    <s v="Inconsistent"/>
    <n v="86.494688922610024"/>
    <s v="Average (85–94.99%)"/>
    <n v="103.59020000000001"/>
    <n v="1209000.83558"/>
    <n v="85.1"/>
  </r>
  <r>
    <n v="417.47"/>
    <n v="5.2"/>
    <n v="19"/>
    <n v="0.77"/>
    <n v="0.03"/>
    <n v="0.03"/>
    <s v="Sea"/>
    <n v="3.51"/>
    <n v="0.6"/>
    <n v="1.04"/>
    <n v="0.45"/>
    <n v="23"/>
    <n v="5772.48"/>
    <n v="15"/>
    <n v="18"/>
    <n v="0"/>
    <n v="1"/>
    <n v="270"/>
    <n v="431"/>
    <n v="11"/>
    <n v="0.33"/>
    <n v="0"/>
    <x v="1"/>
    <s v="FOB"/>
    <s v="New Procurement"/>
    <x v="1"/>
    <n v="0.74690000000000001"/>
    <n v="0.94089999999999996"/>
    <n v="0.21640699999999996"/>
    <n v="0.51"/>
    <s v="Extreme Risk"/>
    <n v="1.245598486118763E-2"/>
    <s v="Poor"/>
    <s v="High"/>
    <s v="Highly Inconsistent"/>
    <n v="159.62962962962962"/>
    <s v="Over-Delivery (&gt;100%)"/>
    <n v="57.724799999999995"/>
    <n v="2554514.4903300004"/>
    <n v="70.989999999999995"/>
  </r>
  <r>
    <n v="247.61"/>
    <n v="5.34"/>
    <n v="1"/>
    <n v="0.99"/>
    <n v="0.01"/>
    <n v="0.03"/>
    <s v="Air"/>
    <n v="0.68"/>
    <n v="0.72"/>
    <n v="0.81"/>
    <n v="0.3"/>
    <n v="41"/>
    <n v="6663.29"/>
    <n v="90"/>
    <n v="40"/>
    <n v="0"/>
    <n v="1"/>
    <n v="355"/>
    <n v="657"/>
    <n v="3"/>
    <n v="0.09"/>
    <n v="1"/>
    <x v="0"/>
    <s v="FOB"/>
    <s v="New Procurement"/>
    <x v="3"/>
    <n v="0.98009999999999997"/>
    <n v="0.96029999999999993"/>
    <n v="9.6030000000000091E-3"/>
    <n v="0.33999999999999997"/>
    <s v="High Risk"/>
    <n v="2.1566172610153062E-2"/>
    <s v="Average"/>
    <s v="Medium"/>
    <s v="Very Consistent"/>
    <n v="185.07042253521126"/>
    <s v="Over-Delivery (&gt;100%)"/>
    <n v="333.16450000000003"/>
    <n v="1716229.6583720001"/>
    <n v="98.42"/>
  </r>
  <r>
    <n v="219.62"/>
    <n v="8.57"/>
    <n v="2"/>
    <n v="0.99"/>
    <n v="0.06"/>
    <n v="0.01"/>
    <s v="Sea"/>
    <n v="2.99"/>
    <n v="0.85"/>
    <n v="0.93"/>
    <n v="1"/>
    <n v="22"/>
    <n v="722.88"/>
    <n v="90"/>
    <n v="27"/>
    <n v="1"/>
    <n v="2"/>
    <n v="693"/>
    <n v="401"/>
    <n v="12"/>
    <n v="0.85"/>
    <n v="1"/>
    <x v="0"/>
    <s v="CIF"/>
    <s v="Renewal/Reorder"/>
    <x v="8"/>
    <n v="0.93059999999999998"/>
    <n v="0.93059999999999998"/>
    <n v="9.306000000000007E-3"/>
    <n v="1.07"/>
    <s v="Extreme Risk"/>
    <n v="3.9021946999362539E-2"/>
    <s v="Average"/>
    <s v="Medium"/>
    <s v="Inconsistent"/>
    <n v="57.864357864357864"/>
    <s v="Critical (&lt;80%)"/>
    <n v="7.2287999999999997"/>
    <n v="169892.39106800003"/>
    <n v="71.009999999999991"/>
  </r>
  <r>
    <n v="258.20999999999998"/>
    <n v="2.99"/>
    <n v="15"/>
    <n v="0.73"/>
    <n v="0.09"/>
    <n v="0.04"/>
    <s v="Air"/>
    <n v="3.99"/>
    <n v="0.65"/>
    <n v="0.82"/>
    <n v="0.77"/>
    <n v="43"/>
    <n v="6262.59"/>
    <n v="45"/>
    <n v="38"/>
    <n v="3"/>
    <n v="0"/>
    <n v="668"/>
    <n v="752"/>
    <n v="10"/>
    <n v="0.42"/>
    <n v="1"/>
    <x v="0"/>
    <s v="EXW"/>
    <s v="Extension"/>
    <x v="9"/>
    <n v="0.6643"/>
    <n v="0.87360000000000004"/>
    <n v="0.23587200000000003"/>
    <n v="0.9"/>
    <s v="Extreme Risk"/>
    <n v="1.1579721931760972E-2"/>
    <s v="Poor"/>
    <s v="Medium"/>
    <s v="Highly Inconsistent"/>
    <n v="112.57485029940119"/>
    <s v="Over-Delivery (&gt;100%)"/>
    <n v="313.12950000000001"/>
    <n v="1827615.335865"/>
    <n v="92.51"/>
  </r>
  <r>
    <n v="185.62"/>
    <n v="4.43"/>
    <n v="22"/>
    <n v="0.7"/>
    <n v="0.1"/>
    <n v="0.01"/>
    <s v="Air"/>
    <n v="2.98"/>
    <n v="0.63"/>
    <n v="0.93"/>
    <n v="0.69"/>
    <n v="12"/>
    <n v="9146.7099999999991"/>
    <n v="90"/>
    <n v="42"/>
    <n v="2"/>
    <n v="0"/>
    <n v="158"/>
    <n v="621"/>
    <n v="11"/>
    <n v="0.15"/>
    <n v="0"/>
    <x v="1"/>
    <s v="EXW"/>
    <s v="Amendment"/>
    <x v="1"/>
    <n v="0.63"/>
    <n v="0.89100000000000001"/>
    <n v="0.26730000000000009"/>
    <n v="0.79999999999999993"/>
    <s v="Extreme Risk"/>
    <n v="2.386596271953453E-2"/>
    <s v="Average"/>
    <s v="Medium"/>
    <s v="Inconsistent"/>
    <n v="393.03797468354429"/>
    <s v="Over-Delivery (&gt;100%)"/>
    <n v="457.33549999999997"/>
    <n v="1885040.062774"/>
    <n v="93.820000000000022"/>
  </r>
  <r>
    <n v="386.42"/>
    <n v="8.2799999999999994"/>
    <n v="28"/>
    <n v="0.75"/>
    <n v="0.04"/>
    <n v="0.01"/>
    <s v="Air"/>
    <n v="2.56"/>
    <n v="0.93"/>
    <n v="0.82"/>
    <n v="0.85"/>
    <n v="27"/>
    <n v="4604.41"/>
    <n v="60"/>
    <n v="31"/>
    <n v="0"/>
    <n v="2"/>
    <n v="898"/>
    <n v="477"/>
    <n v="6"/>
    <n v="0.2"/>
    <n v="1"/>
    <x v="0"/>
    <s v="CIF"/>
    <s v="New Procurement"/>
    <x v="4"/>
    <n v="0.72"/>
    <n v="0.95039999999999991"/>
    <n v="0.23759999999999998"/>
    <n v="0.9"/>
    <s v="Extreme Risk"/>
    <n v="2.1427462346669424E-2"/>
    <s v="Average"/>
    <s v="High"/>
    <s v="Inconsistent"/>
    <n v="53.118040089086861"/>
    <s v="Critical (&lt;80%)"/>
    <n v="230.22050000000002"/>
    <n v="1868447.9230140003"/>
    <n v="96.039999999999992"/>
  </r>
  <r>
    <n v="276.22000000000003"/>
    <n v="8.41"/>
    <n v="10"/>
    <n v="1"/>
    <n v="0.06"/>
    <n v="0.02"/>
    <s v="Air"/>
    <n v="4.1900000000000004"/>
    <n v="0.78"/>
    <n v="0.87"/>
    <n v="0.67"/>
    <n v="40"/>
    <n v="1156.45"/>
    <n v="30"/>
    <n v="41"/>
    <n v="2"/>
    <n v="0"/>
    <n v="427"/>
    <n v="302"/>
    <n v="12"/>
    <n v="0.28000000000000003"/>
    <n v="1"/>
    <x v="0"/>
    <s v="EXW"/>
    <s v="Amendment"/>
    <x v="8"/>
    <n v="0.94"/>
    <n v="0.92119999999999991"/>
    <n v="0"/>
    <n v="0.75"/>
    <s v="Extreme Risk"/>
    <n v="3.0446745347911083E-2"/>
    <s v="Average"/>
    <s v="Medium"/>
    <s v="Highly Inconsistent"/>
    <n v="70.725995316159256"/>
    <s v="Critical (&lt;80%)"/>
    <n v="57.822500000000005"/>
    <n v="345070.35825600009"/>
    <n v="93.61"/>
  </r>
  <r>
    <n v="154.5"/>
    <n v="4.46"/>
    <n v="18"/>
    <n v="0.75"/>
    <n v="0.09"/>
    <n v="0.04"/>
    <s v="Air"/>
    <n v="4.93"/>
    <n v="0.94"/>
    <n v="0.96"/>
    <n v="0.79"/>
    <n v="46"/>
    <n v="950.85"/>
    <n v="30"/>
    <n v="40"/>
    <n v="2"/>
    <n v="2"/>
    <n v="38"/>
    <n v="721"/>
    <n v="9"/>
    <n v="0.23"/>
    <n v="0"/>
    <x v="1"/>
    <s v="CIF"/>
    <s v="Amendment"/>
    <x v="0"/>
    <n v="0.6825"/>
    <n v="0.87360000000000004"/>
    <n v="0.21840000000000001"/>
    <n v="0.92"/>
    <s v="Extreme Risk"/>
    <n v="2.8867313915857604E-2"/>
    <s v="Average"/>
    <s v="Medium"/>
    <s v="Highly Inconsistent"/>
    <n v="1897.3684210526314"/>
    <s v="Over-Delivery (&gt;100%)"/>
    <n v="47.542500000000004"/>
    <n v="166066.92345000003"/>
    <n v="91.57"/>
  </r>
  <r>
    <n v="454.81"/>
    <n v="5.13"/>
    <n v="22"/>
    <n v="0.85"/>
    <n v="0.01"/>
    <n v="0.05"/>
    <s v="Sea"/>
    <n v="0.91"/>
    <n v="0.93"/>
    <n v="1.01"/>
    <n v="0.41"/>
    <n v="49"/>
    <n v="2889.35"/>
    <n v="15"/>
    <n v="25"/>
    <n v="1"/>
    <n v="2"/>
    <n v="623"/>
    <n v="855"/>
    <n v="10"/>
    <n v="0.5"/>
    <n v="0"/>
    <x v="1"/>
    <s v="CIF"/>
    <s v="Renewal/Reorder"/>
    <x v="9"/>
    <n v="0.84150000000000003"/>
    <n v="0.9405"/>
    <n v="0.14107500000000001"/>
    <n v="0.47"/>
    <s v="High Risk"/>
    <n v="1.1279435368615465E-2"/>
    <s v="Poor"/>
    <s v="High"/>
    <s v="Very Consistent"/>
    <n v="137.23916532905295"/>
    <s v="Over-Delivery (&gt;100%)"/>
    <n v="28.8935"/>
    <n v="1392988.7609519998"/>
    <n v="73.790000000000006"/>
  </r>
  <r>
    <n v="222.75"/>
    <n v="3.73"/>
    <n v="14"/>
    <n v="0.95"/>
    <n v="7.0000000000000007E-2"/>
    <n v="0.04"/>
    <s v="Air"/>
    <n v="3.46"/>
    <n v="0.96"/>
    <n v="0.89"/>
    <n v="0.5"/>
    <n v="15"/>
    <n v="7549.99"/>
    <n v="15"/>
    <n v="43"/>
    <n v="0"/>
    <n v="3"/>
    <n v="472"/>
    <n v="989"/>
    <n v="10"/>
    <n v="0.91"/>
    <n v="0"/>
    <x v="1"/>
    <s v="DDP"/>
    <s v="New Procurement"/>
    <x v="9"/>
    <n v="0.88349999999999995"/>
    <n v="0.89279999999999993"/>
    <n v="4.4640000000000041E-2"/>
    <n v="0.61"/>
    <s v="Extreme Risk"/>
    <n v="1.6745230078563413E-2"/>
    <s v="Poor"/>
    <s v="Medium"/>
    <s v="Highly Inconsistent"/>
    <n v="209.53389830508473"/>
    <s v="Over-Delivery (&gt;100%)"/>
    <n v="377.49950000000001"/>
    <n v="1867146.8162749999"/>
    <n v="93.64"/>
  </r>
  <r>
    <n v="294.60000000000002"/>
    <n v="9.39"/>
    <n v="17"/>
    <n v="0.71"/>
    <n v="0.04"/>
    <n v="0.05"/>
    <s v="Road"/>
    <n v="0.4"/>
    <n v="0.62"/>
    <n v="1.0900000000000001"/>
    <n v="0.05"/>
    <n v="47"/>
    <n v="2683.9"/>
    <n v="45"/>
    <n v="23"/>
    <n v="1"/>
    <n v="3"/>
    <n v="817"/>
    <n v="130"/>
    <n v="11"/>
    <n v="0.18"/>
    <n v="0"/>
    <x v="1"/>
    <s v="DDP"/>
    <s v="Renewal/Reorder"/>
    <x v="1"/>
    <n v="0.68159999999999998"/>
    <n v="0.91199999999999992"/>
    <n v="0.26448000000000005"/>
    <n v="0.14000000000000001"/>
    <s v="Low Risk"/>
    <n v="3.1873727087576374E-2"/>
    <s v="Average"/>
    <s v="Medium"/>
    <s v="Very Consistent"/>
    <n v="15.911872705018359"/>
    <s v="Critical (&lt;80%)"/>
    <n v="53.678000000000004"/>
    <n v="861893.89939999999"/>
    <n v="85.399999999999991"/>
  </r>
  <r>
    <n v="457.91"/>
    <n v="2.0699999999999998"/>
    <n v="27"/>
    <n v="0.88"/>
    <n v="0.02"/>
    <n v="0.01"/>
    <s v="Sea"/>
    <n v="0.21"/>
    <n v="0.67"/>
    <n v="1.04"/>
    <n v="0.28000000000000003"/>
    <n v="23"/>
    <n v="8161.88"/>
    <n v="45"/>
    <n v="22"/>
    <n v="2"/>
    <n v="0"/>
    <n v="985"/>
    <n v="748"/>
    <n v="2"/>
    <n v="0.45"/>
    <n v="1"/>
    <x v="0"/>
    <s v="EXW"/>
    <s v="Amendment"/>
    <x v="5"/>
    <n v="0.86239999999999994"/>
    <n v="0.97019999999999995"/>
    <n v="0.116424"/>
    <n v="0.31000000000000005"/>
    <s v="High Risk"/>
    <n v="4.5205389705400617E-3"/>
    <s v="Poor"/>
    <s v="High"/>
    <s v="Very Consistent"/>
    <n v="75.939086294416242"/>
    <s v="Critical (&lt;80%)"/>
    <n v="81.618800000000007"/>
    <n v="3849612.206946"/>
    <n v="74.989999999999995"/>
  </r>
  <r>
    <n v="330.91"/>
    <n v="9.4"/>
    <n v="13"/>
    <n v="0.78"/>
    <n v="0.04"/>
    <n v="0"/>
    <s v="Sea"/>
    <n v="1.4"/>
    <n v="0.72"/>
    <n v="1.08"/>
    <n v="0.37"/>
    <n v="44"/>
    <n v="8214.6299999999992"/>
    <n v="60"/>
    <n v="22"/>
    <n v="2"/>
    <n v="3"/>
    <n v="892"/>
    <n v="930"/>
    <n v="5"/>
    <n v="0.66"/>
    <n v="0"/>
    <x v="1"/>
    <s v="DDP"/>
    <s v="Amendment"/>
    <x v="10"/>
    <n v="0.74880000000000002"/>
    <n v="0.96"/>
    <n v="0.21119999999999997"/>
    <n v="0.41"/>
    <s v="High Risk"/>
    <n v="2.8406515366716026E-2"/>
    <s v="Average"/>
    <s v="High"/>
    <s v="Moderately Consistent"/>
    <n v="104.26008968609865"/>
    <s v="Over-Delivery (&gt;100%)"/>
    <n v="82.146299999999997"/>
    <n v="2827126.753612"/>
    <n v="73.400000000000006"/>
  </r>
  <r>
    <n v="102.6"/>
    <n v="7.15"/>
    <n v="1"/>
    <n v="0.96"/>
    <n v="0.01"/>
    <n v="0.03"/>
    <s v="Air"/>
    <n v="4.8499999999999996"/>
    <n v="0.65"/>
    <n v="1.0900000000000001"/>
    <n v="0.63"/>
    <n v="41"/>
    <n v="4625.41"/>
    <n v="15"/>
    <n v="50"/>
    <n v="2"/>
    <n v="0"/>
    <n v="775"/>
    <n v="987"/>
    <n v="2"/>
    <n v="0.18"/>
    <n v="0"/>
    <x v="1"/>
    <s v="EXW"/>
    <s v="Amendment"/>
    <x v="5"/>
    <n v="0.95039999999999991"/>
    <n v="0.96029999999999993"/>
    <n v="3.8412000000000036E-2"/>
    <n v="0.67"/>
    <s v="Extreme Risk"/>
    <n v="6.9688109161793382E-2"/>
    <s v="Good"/>
    <s v="Low"/>
    <s v="Highly Inconsistent"/>
    <n v="127.35483870967741"/>
    <s v="Over-Delivery (&gt;100%)"/>
    <n v="231.2705"/>
    <n v="493790.97133999993"/>
    <n v="94.25"/>
  </r>
  <r>
    <n v="472.92"/>
    <n v="5.78"/>
    <n v="5"/>
    <n v="0.79"/>
    <n v="7.0000000000000007E-2"/>
    <n v="0.01"/>
    <s v="Road"/>
    <n v="2.76"/>
    <n v="0.79"/>
    <n v="1.0900000000000001"/>
    <n v="0.46"/>
    <n v="44"/>
    <n v="3077.81"/>
    <n v="30"/>
    <n v="10"/>
    <n v="0"/>
    <n v="2"/>
    <n v="795"/>
    <n v="447"/>
    <n v="6"/>
    <n v="0.15"/>
    <n v="0"/>
    <x v="1"/>
    <s v="CIF"/>
    <s v="New Procurement"/>
    <x v="4"/>
    <n v="0.73470000000000002"/>
    <n v="0.92069999999999996"/>
    <n v="0.19334699999999994"/>
    <n v="0.54"/>
    <s v="Extreme Risk"/>
    <n v="1.2221940285883448E-2"/>
    <s v="Poor"/>
    <s v="High"/>
    <s v="Inconsistent"/>
    <n v="56.226415094339622"/>
    <s v="Critical (&lt;80%)"/>
    <n v="61.556199999999997"/>
    <n v="1572090.199"/>
    <n v="82.94"/>
  </r>
  <r>
    <n v="332.47"/>
    <n v="1.29"/>
    <n v="26"/>
    <n v="0.91"/>
    <n v="0.03"/>
    <n v="0.04"/>
    <s v="Road"/>
    <n v="1.34"/>
    <n v="0.92"/>
    <n v="1.17"/>
    <n v="0.61"/>
    <n v="19"/>
    <n v="6016.9"/>
    <n v="60"/>
    <n v="55"/>
    <n v="0"/>
    <n v="0"/>
    <n v="900"/>
    <n v="760"/>
    <n v="1"/>
    <n v="0.16"/>
    <n v="0"/>
    <x v="1"/>
    <s v="EXW"/>
    <s v="New Procurement"/>
    <x v="2"/>
    <n v="0.88270000000000004"/>
    <n v="0.93119999999999992"/>
    <n v="8.3807999999999966E-2"/>
    <n v="0.67999999999999994"/>
    <s v="Extreme Risk"/>
    <n v="3.8800493277588955E-3"/>
    <s v="Poor"/>
    <s v="High"/>
    <s v="Moderately Consistent"/>
    <n v="84.444444444444443"/>
    <s v="Needs Improvement (80–84.99%)"/>
    <n v="120.33799999999999"/>
    <n v="2140598.7032059995"/>
    <n v="84.96"/>
  </r>
  <r>
    <n v="200.71"/>
    <n v="5.28"/>
    <n v="13"/>
    <n v="0.9"/>
    <n v="0.03"/>
    <n v="0.03"/>
    <s v="Air"/>
    <n v="0.66"/>
    <n v="0.98"/>
    <n v="0.89"/>
    <n v="0.71"/>
    <n v="44"/>
    <n v="8124.25"/>
    <n v="15"/>
    <n v="36"/>
    <n v="0"/>
    <n v="3"/>
    <n v="570"/>
    <n v="798"/>
    <n v="1"/>
    <n v="0.88"/>
    <n v="1"/>
    <x v="0"/>
    <s v="DDP"/>
    <s v="New Procurement"/>
    <x v="2"/>
    <n v="0.873"/>
    <n v="0.94089999999999996"/>
    <n v="9.4089999999999979E-2"/>
    <n v="0.77"/>
    <s v="Extreme Risk"/>
    <n v="2.6306611529071794E-2"/>
    <s v="Average"/>
    <s v="Medium"/>
    <s v="Very Consistent"/>
    <n v="140"/>
    <s v="Over-Delivery (&gt;100%)"/>
    <n v="406.21250000000003"/>
    <n v="1728864.1724219997"/>
    <n v="97.84"/>
  </r>
  <r>
    <n v="112.67"/>
    <n v="4.67"/>
    <n v="27"/>
    <n v="0.77"/>
    <n v="0.01"/>
    <n v="0.05"/>
    <s v="Air"/>
    <n v="4.5999999999999996"/>
    <n v="0.96"/>
    <n v="0.91"/>
    <n v="0.04"/>
    <n v="11"/>
    <n v="739.25"/>
    <n v="60"/>
    <n v="57"/>
    <n v="2"/>
    <n v="0"/>
    <n v="198"/>
    <n v="110"/>
    <n v="9"/>
    <n v="0.71"/>
    <n v="0"/>
    <x v="1"/>
    <s v="EXW"/>
    <s v="Amendment"/>
    <x v="0"/>
    <n v="0.76229999999999998"/>
    <n v="0.9405"/>
    <n v="0.21631499999999998"/>
    <n v="0.1"/>
    <s v="Low Risk"/>
    <n v="4.1448477855684743E-2"/>
    <s v="Average"/>
    <s v="Low"/>
    <s v="Highly Inconsistent"/>
    <n v="55.555555555555557"/>
    <s v="Critical (&lt;80%)"/>
    <n v="36.962499999999999"/>
    <n v="88336.103489999994"/>
    <n v="94.100000000000009"/>
  </r>
  <r>
    <n v="407.31"/>
    <n v="2.4500000000000002"/>
    <n v="25"/>
    <n v="0.71"/>
    <n v="0.09"/>
    <n v="0.01"/>
    <s v="Road"/>
    <n v="1.81"/>
    <n v="0.78"/>
    <n v="0.84"/>
    <n v="0.26"/>
    <n v="38"/>
    <n v="9538.89"/>
    <n v="90"/>
    <n v="40"/>
    <n v="2"/>
    <n v="3"/>
    <n v="74"/>
    <n v="904"/>
    <n v="10"/>
    <n v="0.34"/>
    <n v="0"/>
    <x v="1"/>
    <s v="DDP"/>
    <s v="Amendment"/>
    <x v="9"/>
    <n v="0.64610000000000001"/>
    <n v="0.90090000000000003"/>
    <n v="0.26126100000000002"/>
    <n v="0.36"/>
    <s v="High Risk"/>
    <n v="6.0150745132699912E-3"/>
    <s v="Poor"/>
    <s v="High"/>
    <s v="Moderately Consistent"/>
    <n v="1221.6216216216217"/>
    <s v="Over-Delivery (&gt;100%)"/>
    <n v="190.77779999999998"/>
    <n v="4274019.3369119987"/>
    <n v="83.289999999999992"/>
  </r>
  <r>
    <n v="329.03"/>
    <n v="6.91"/>
    <n v="14"/>
    <n v="0.82"/>
    <n v="0.05"/>
    <n v="0.02"/>
    <s v="Sea"/>
    <n v="1.53"/>
    <n v="0.85"/>
    <n v="1.04"/>
    <n v="0.17"/>
    <n v="40"/>
    <n v="6494.41"/>
    <n v="90"/>
    <n v="11"/>
    <n v="3"/>
    <n v="2"/>
    <n v="468"/>
    <n v="196"/>
    <n v="5"/>
    <n v="0.9"/>
    <n v="1"/>
    <x v="0"/>
    <s v="CIF"/>
    <s v="Extension"/>
    <x v="10"/>
    <n v="0.77899999999999991"/>
    <n v="0.93099999999999994"/>
    <n v="0.16758000000000003"/>
    <n v="0.24000000000000002"/>
    <s v="Medium Risk"/>
    <n v="2.1001124517521202E-2"/>
    <s v="Average"/>
    <s v="High"/>
    <s v="Moderately Consistent"/>
    <n v="41.880341880341881"/>
    <s v="Critical (&lt;80%)"/>
    <n v="64.944100000000006"/>
    <n v="2286510.6352789998"/>
    <n v="72.570000000000007"/>
  </r>
  <r>
    <n v="290.06"/>
    <n v="9.74"/>
    <n v="24"/>
    <n v="0.79"/>
    <n v="0.06"/>
    <n v="0.03"/>
    <s v="Sea"/>
    <n v="4.29"/>
    <n v="0.69"/>
    <n v="0.96"/>
    <n v="0.19"/>
    <n v="43"/>
    <n v="4041.66"/>
    <n v="60"/>
    <n v="39"/>
    <n v="0"/>
    <n v="1"/>
    <n v="685"/>
    <n v="168"/>
    <n v="9"/>
    <n v="0.95"/>
    <n v="0"/>
    <x v="1"/>
    <s v="FOB"/>
    <s v="New Procurement"/>
    <x v="0"/>
    <n v="0.74260000000000004"/>
    <n v="0.91179999999999994"/>
    <n v="0.19147799999999995"/>
    <n v="0.28000000000000003"/>
    <s v="Medium Risk"/>
    <n v="3.3579259463559261E-2"/>
    <s v="Average"/>
    <s v="Medium"/>
    <s v="Highly Inconsistent"/>
    <n v="24.525547445255473"/>
    <s v="Critical (&lt;80%)"/>
    <n v="40.416600000000003"/>
    <n v="1277898.3543120001"/>
    <n v="69.31"/>
  </r>
  <r>
    <n v="452.25"/>
    <n v="6.06"/>
    <n v="3"/>
    <n v="0.94"/>
    <n v="0.06"/>
    <n v="0.01"/>
    <s v="Air"/>
    <n v="3.02"/>
    <n v="0.76"/>
    <n v="1"/>
    <n v="0.5"/>
    <n v="3"/>
    <n v="5109.59"/>
    <n v="15"/>
    <n v="52"/>
    <n v="2"/>
    <n v="2"/>
    <n v="233"/>
    <n v="527"/>
    <n v="12"/>
    <n v="0.4"/>
    <n v="1"/>
    <x v="0"/>
    <s v="CIF"/>
    <s v="Amendment"/>
    <x v="8"/>
    <n v="0.88359999999999994"/>
    <n v="0.93059999999999998"/>
    <n v="5.5836000000000045E-2"/>
    <n v="0.56999999999999995"/>
    <s v="Extreme Risk"/>
    <n v="1.3399668325041459E-2"/>
    <s v="Poor"/>
    <s v="High"/>
    <s v="Highly Inconsistent"/>
    <n v="226.18025751072963"/>
    <s v="Over-Delivery (&gt;100%)"/>
    <n v="255.47950000000003"/>
    <n v="2472851.7183250003"/>
    <n v="94.97999999999999"/>
  </r>
  <r>
    <n v="404.87"/>
    <n v="7.43"/>
    <n v="15"/>
    <n v="0.94"/>
    <n v="0.04"/>
    <n v="0.03"/>
    <s v="Sea"/>
    <n v="0.84"/>
    <n v="0.95"/>
    <n v="0.87"/>
    <n v="0.74"/>
    <n v="16"/>
    <n v="3917.37"/>
    <n v="90"/>
    <n v="15"/>
    <n v="2"/>
    <n v="3"/>
    <n v="485"/>
    <n v="691"/>
    <n v="12"/>
    <n v="0.51"/>
    <n v="0"/>
    <x v="1"/>
    <s v="DDP"/>
    <s v="Amendment"/>
    <x v="8"/>
    <n v="0.90239999999999987"/>
    <n v="0.93119999999999992"/>
    <n v="5.5872000000000047E-2"/>
    <n v="0.81"/>
    <s v="Extreme Risk"/>
    <n v="1.8351569639637414E-2"/>
    <s v="Poor"/>
    <s v="High"/>
    <s v="Very Consistent"/>
    <n v="142.4742268041237"/>
    <s v="Over-Delivery (&gt;100%)"/>
    <n v="39.173699999999997"/>
    <n v="1697093.3588489997"/>
    <n v="73.36"/>
  </r>
  <r>
    <n v="118.25"/>
    <n v="1.62"/>
    <n v="19"/>
    <n v="0.84"/>
    <n v="0.02"/>
    <n v="0.02"/>
    <s v="Sea"/>
    <n v="2.11"/>
    <n v="0.61"/>
    <n v="1.06"/>
    <n v="0.27"/>
    <n v="32"/>
    <n v="4184.8500000000004"/>
    <n v="90"/>
    <n v="23"/>
    <n v="3"/>
    <n v="0"/>
    <n v="335"/>
    <n v="896"/>
    <n v="8"/>
    <n v="0.36"/>
    <n v="1"/>
    <x v="0"/>
    <s v="EXW"/>
    <s v="Extension"/>
    <x v="11"/>
    <n v="0.82319999999999993"/>
    <n v="0.96039999999999992"/>
    <n v="0.15366400000000002"/>
    <n v="0.31"/>
    <s v="High Risk"/>
    <n v="1.3699788583509514E-2"/>
    <s v="Poor"/>
    <s v="Low"/>
    <s v="Inconsistent"/>
    <n v="267.46268656716421"/>
    <s v="Over-Delivery (&gt;100%)"/>
    <n v="41.848500000000001"/>
    <n v="514699.69165000017"/>
    <n v="72.89"/>
  </r>
  <r>
    <n v="190.27"/>
    <n v="4.76"/>
    <n v="17"/>
    <n v="0.88"/>
    <n v="7.0000000000000007E-2"/>
    <n v="0.02"/>
    <s v="Road"/>
    <n v="4.6399999999999997"/>
    <n v="0.81"/>
    <n v="1.05"/>
    <n v="0.82"/>
    <n v="38"/>
    <n v="5996.6"/>
    <n v="60"/>
    <n v="18"/>
    <n v="3"/>
    <n v="3"/>
    <n v="528"/>
    <n v="189"/>
    <n v="9"/>
    <n v="0.23"/>
    <n v="1"/>
    <x v="0"/>
    <s v="DDP"/>
    <s v="Extension"/>
    <x v="0"/>
    <n v="0.81839999999999991"/>
    <n v="0.91139999999999988"/>
    <n v="0.10936799999999999"/>
    <n v="0.90999999999999992"/>
    <s v="Extreme Risk"/>
    <n v="2.5017080990171858E-2"/>
    <s v="Average"/>
    <s v="Medium"/>
    <s v="Highly Inconsistent"/>
    <n v="35.795454545454547"/>
    <s v="Critical (&lt;80%)"/>
    <n v="119.93200000000002"/>
    <n v="1243798.2484360004"/>
    <n v="80.859999999999985"/>
  </r>
  <r>
    <n v="161.82"/>
    <n v="2.0499999999999998"/>
    <n v="3"/>
    <n v="0.88"/>
    <n v="0.01"/>
    <n v="0.02"/>
    <s v="Sea"/>
    <n v="4.51"/>
    <n v="0.95"/>
    <n v="0.91"/>
    <n v="0.89"/>
    <n v="9"/>
    <n v="696.38"/>
    <n v="90"/>
    <n v="30"/>
    <n v="2"/>
    <n v="3"/>
    <n v="582"/>
    <n v="440"/>
    <n v="9"/>
    <n v="0.78"/>
    <n v="0"/>
    <x v="1"/>
    <s v="DDP"/>
    <s v="Amendment"/>
    <x v="0"/>
    <n v="0.87119999999999997"/>
    <n v="0.97019999999999995"/>
    <n v="0.11642399999999999"/>
    <n v="0.92"/>
    <s v="Extreme Risk"/>
    <n v="1.2668396984303547E-2"/>
    <s v="Poor"/>
    <s v="Medium"/>
    <s v="Highly Inconsistent"/>
    <n v="75.601374570446737"/>
    <s v="Critical (&lt;80%)"/>
    <n v="6.9638"/>
    <n v="116090.41791199999"/>
    <n v="70.789999999999992"/>
  </r>
  <r>
    <n v="384.78"/>
    <n v="6.52"/>
    <n v="16"/>
    <n v="0.95"/>
    <n v="0.01"/>
    <n v="0"/>
    <s v="Road"/>
    <n v="0.35"/>
    <n v="0.65"/>
    <n v="0.99"/>
    <n v="0.35"/>
    <n v="41"/>
    <n v="1836.23"/>
    <n v="30"/>
    <n v="58"/>
    <n v="0"/>
    <n v="1"/>
    <n v="201"/>
    <n v="221"/>
    <n v="8"/>
    <n v="0.65"/>
    <n v="1"/>
    <x v="0"/>
    <s v="FOB"/>
    <s v="New Procurement"/>
    <x v="11"/>
    <n v="0.9405"/>
    <n v="0.99"/>
    <n v="4.9500000000000044E-2"/>
    <n v="0.36"/>
    <s v="High Risk"/>
    <n v="1.6944747648006655E-2"/>
    <s v="Poor"/>
    <s v="High"/>
    <s v="Very Consistent"/>
    <n v="109.95024875621891"/>
    <s v="Over-Delivery (&gt;100%)"/>
    <n v="36.724600000000002"/>
    <n v="713649.44325399981"/>
    <n v="87.35"/>
  </r>
  <r>
    <n v="65.09"/>
    <n v="9.4499999999999993"/>
    <n v="14"/>
    <n v="0.83"/>
    <n v="7.0000000000000007E-2"/>
    <n v="0.03"/>
    <s v="Air"/>
    <n v="1.34"/>
    <n v="0.99"/>
    <n v="1.1599999999999999"/>
    <n v="0.68"/>
    <n v="38"/>
    <n v="2347.69"/>
    <n v="90"/>
    <n v="18"/>
    <n v="1"/>
    <n v="0"/>
    <n v="881"/>
    <n v="933"/>
    <n v="3"/>
    <n v="0.37"/>
    <n v="1"/>
    <x v="0"/>
    <s v="EXW"/>
    <s v="Renewal/Reorder"/>
    <x v="3"/>
    <n v="0.77189999999999992"/>
    <n v="0.9020999999999999"/>
    <n v="0.15335700000000002"/>
    <n v="0.78"/>
    <s v="Extreme Risk"/>
    <n v="0.14518359194960823"/>
    <s v="Excellent"/>
    <s v="Low"/>
    <s v="Moderately Consistent"/>
    <n v="105.90238365493758"/>
    <s v="Over-Delivery (&gt;100%)"/>
    <n v="117.3845"/>
    <n v="168211.38522199998"/>
    <n v="95.960000000000008"/>
  </r>
  <r>
    <n v="306.45"/>
    <n v="6.96"/>
    <n v="12"/>
    <n v="0.78"/>
    <n v="0.02"/>
    <n v="0.02"/>
    <s v="Air"/>
    <n v="0.77"/>
    <n v="0.6"/>
    <n v="1.1100000000000001"/>
    <n v="0.12"/>
    <n v="5"/>
    <n v="4134.3900000000003"/>
    <n v="60"/>
    <n v="21"/>
    <n v="1"/>
    <n v="3"/>
    <n v="97"/>
    <n v="685"/>
    <n v="7"/>
    <n v="0.01"/>
    <n v="1"/>
    <x v="0"/>
    <s v="DDP"/>
    <s v="Renewal/Reorder"/>
    <x v="7"/>
    <n v="0.76439999999999997"/>
    <n v="0.96039999999999992"/>
    <n v="0.21128799999999995"/>
    <n v="0.16"/>
    <s v="Medium Risk"/>
    <n v="2.2711698482623593E-2"/>
    <s v="Average"/>
    <s v="High"/>
    <s v="Very Consistent"/>
    <n v="706.18556701030923"/>
    <s v="Over-Delivery (&gt;100%)"/>
    <n v="206.71950000000004"/>
    <n v="1317874.6069499999"/>
    <n v="98.22999999999999"/>
  </r>
  <r>
    <n v="393.11"/>
    <n v="1.69"/>
    <n v="28"/>
    <n v="0.78"/>
    <n v="0.03"/>
    <n v="0"/>
    <s v="Road"/>
    <n v="2.67"/>
    <n v="0.95"/>
    <n v="0.89"/>
    <n v="0.74"/>
    <n v="1"/>
    <n v="3773.47"/>
    <n v="90"/>
    <n v="22"/>
    <n v="1"/>
    <n v="2"/>
    <n v="467"/>
    <n v="649"/>
    <n v="4"/>
    <n v="0.76"/>
    <n v="1"/>
    <x v="0"/>
    <s v="CIF"/>
    <s v="Renewal/Reorder"/>
    <x v="6"/>
    <n v="0.75660000000000005"/>
    <n v="0.97"/>
    <n v="0.21339999999999998"/>
    <n v="0.77"/>
    <s v="Extreme Risk"/>
    <n v="4.2990511561649411E-3"/>
    <s v="Poor"/>
    <s v="High"/>
    <s v="Inconsistent"/>
    <n v="138.97216274089936"/>
    <s v="Over-Delivery (&gt;100%)"/>
    <n v="75.469399999999993"/>
    <n v="1527986.916925"/>
    <n v="84.429999999999993"/>
  </r>
  <r>
    <n v="444.54"/>
    <n v="4.1900000000000004"/>
    <n v="12"/>
    <n v="0.86"/>
    <n v="0.05"/>
    <n v="0.02"/>
    <s v="Road"/>
    <n v="3.75"/>
    <n v="0.74"/>
    <n v="1.1499999999999999"/>
    <n v="0.17"/>
    <n v="35"/>
    <n v="7249.83"/>
    <n v="90"/>
    <n v="29"/>
    <n v="0"/>
    <n v="2"/>
    <n v="167"/>
    <n v="817"/>
    <n v="8"/>
    <n v="0.48"/>
    <n v="1"/>
    <x v="0"/>
    <s v="CIF"/>
    <s v="New Procurement"/>
    <x v="11"/>
    <n v="0.81699999999999995"/>
    <n v="0.93099999999999994"/>
    <n v="0.13034000000000001"/>
    <n v="0.24000000000000002"/>
    <s v="Medium Risk"/>
    <n v="9.4254735231925138E-3"/>
    <s v="Poor"/>
    <s v="High"/>
    <s v="Highly Inconsistent"/>
    <n v="489.22155688622757"/>
    <s v="Over-Delivery (&gt;100%)"/>
    <n v="144.9966"/>
    <n v="3448616.5252739997"/>
    <n v="82.35"/>
  </r>
  <r>
    <n v="203.94"/>
    <n v="5.96"/>
    <n v="29"/>
    <n v="0.83"/>
    <n v="0.04"/>
    <n v="0.01"/>
    <s v="Air"/>
    <n v="1.48"/>
    <n v="0.65"/>
    <n v="0.83"/>
    <n v="0.69"/>
    <n v="35"/>
    <n v="2665.88"/>
    <n v="45"/>
    <n v="24"/>
    <n v="2"/>
    <n v="3"/>
    <n v="282"/>
    <n v="739"/>
    <n v="7"/>
    <n v="7.0000000000000007E-2"/>
    <n v="0"/>
    <x v="1"/>
    <s v="DDP"/>
    <s v="Amendment"/>
    <x v="7"/>
    <n v="0.79679999999999995"/>
    <n v="0.95039999999999991"/>
    <n v="0.16156800000000004"/>
    <n v="0.74"/>
    <s v="Extreme Risk"/>
    <n v="2.9224281651466118E-2"/>
    <s v="Average"/>
    <s v="Medium"/>
    <s v="Moderately Consistent"/>
    <n v="262.05673758865248"/>
    <s v="Over-Delivery (&gt;100%)"/>
    <n v="133.29400000000001"/>
    <n v="571002.87618400005"/>
    <n v="97.11999999999999"/>
  </r>
  <r>
    <n v="419.57"/>
    <n v="4.63"/>
    <n v="11"/>
    <n v="0.83"/>
    <n v="7.0000000000000007E-2"/>
    <n v="0.02"/>
    <s v="Road"/>
    <n v="3.79"/>
    <n v="0.66"/>
    <n v="0.97"/>
    <n v="0.42"/>
    <n v="12"/>
    <n v="665.01"/>
    <n v="60"/>
    <n v="28"/>
    <n v="1"/>
    <n v="3"/>
    <n v="949"/>
    <n v="662"/>
    <n v="12"/>
    <n v="0.12"/>
    <n v="0"/>
    <x v="1"/>
    <s v="DDP"/>
    <s v="Renewal/Reorder"/>
    <x v="8"/>
    <n v="0.77189999999999992"/>
    <n v="0.91139999999999988"/>
    <n v="0.15493800000000002"/>
    <n v="0.51"/>
    <s v="Extreme Risk"/>
    <n v="1.1035107371833067E-2"/>
    <s v="Poor"/>
    <s v="High"/>
    <s v="Highly Inconsistent"/>
    <n v="69.757639620653322"/>
    <s v="Critical (&lt;80%)"/>
    <n v="13.3002"/>
    <n v="304174.99141899997"/>
    <n v="81.709999999999994"/>
  </r>
  <r>
    <n v="99.78"/>
    <n v="8.5"/>
    <n v="17"/>
    <n v="0.73"/>
    <n v="0.06"/>
    <n v="0.01"/>
    <s v="Air"/>
    <n v="3.34"/>
    <n v="0.88"/>
    <n v="0.83"/>
    <n v="0.93"/>
    <n v="36"/>
    <n v="648.88"/>
    <n v="60"/>
    <n v="52"/>
    <n v="1"/>
    <n v="3"/>
    <n v="977"/>
    <n v="442"/>
    <n v="9"/>
    <n v="0.63"/>
    <n v="0"/>
    <x v="1"/>
    <s v="DDP"/>
    <s v="Renewal/Reorder"/>
    <x v="0"/>
    <n v="0.68619999999999992"/>
    <n v="0.93059999999999998"/>
    <n v="0.25126200000000004"/>
    <n v="1"/>
    <s v="Extreme Risk"/>
    <n v="8.5187412307075563E-2"/>
    <s v="Good"/>
    <s v="Low"/>
    <s v="Highly Inconsistent"/>
    <n v="45.240532241555783"/>
    <s v="Critical (&lt;80%)"/>
    <n v="32.444000000000003"/>
    <n v="69316.522951999999"/>
    <n v="94.659999999999982"/>
  </r>
  <r>
    <n v="430.9"/>
    <n v="8.33"/>
    <n v="8"/>
    <n v="0.92"/>
    <n v="0.06"/>
    <n v="0.03"/>
    <s v="Air"/>
    <n v="3.64"/>
    <n v="0.95"/>
    <n v="1.17"/>
    <n v="0.46"/>
    <n v="21"/>
    <n v="212"/>
    <n v="45"/>
    <n v="50"/>
    <n v="0"/>
    <n v="3"/>
    <n v="341"/>
    <n v="653"/>
    <n v="8"/>
    <n v="0.55000000000000004"/>
    <n v="0"/>
    <x v="1"/>
    <s v="DDP"/>
    <s v="New Procurement"/>
    <x v="11"/>
    <n v="0.86480000000000001"/>
    <n v="0.91179999999999994"/>
    <n v="7.2943999999999967E-2"/>
    <n v="0.55000000000000004"/>
    <s v="Extreme Risk"/>
    <n v="1.9331631469018336E-2"/>
    <s v="Poor"/>
    <s v="High"/>
    <s v="Highly Inconsistent"/>
    <n v="191.49560117302053"/>
    <s v="Over-Delivery (&gt;100%)"/>
    <n v="10.600000000000001"/>
    <n v="99614.341519999987"/>
    <n v="93.96"/>
  </r>
  <r>
    <n v="107.37"/>
    <n v="6.51"/>
    <n v="17"/>
    <n v="0.76"/>
    <n v="7.0000000000000007E-2"/>
    <n v="0.03"/>
    <s v="Air"/>
    <n v="4.74"/>
    <n v="0.86"/>
    <n v="0.82"/>
    <n v="0.03"/>
    <n v="48"/>
    <n v="476.46"/>
    <n v="45"/>
    <n v="37"/>
    <n v="2"/>
    <n v="2"/>
    <n v="291"/>
    <n v="875"/>
    <n v="3"/>
    <n v="0.24"/>
    <n v="1"/>
    <x v="0"/>
    <s v="CIF"/>
    <s v="Amendment"/>
    <x v="3"/>
    <n v="0.70679999999999998"/>
    <n v="0.9020999999999999"/>
    <n v="0.21650399999999997"/>
    <n v="0.13"/>
    <s v="Low Risk"/>
    <n v="6.0631461302039669E-2"/>
    <s v="Good"/>
    <s v="Low"/>
    <s v="Highly Inconsistent"/>
    <n v="300.68728522336767"/>
    <s v="Over-Delivery (&gt;100%)"/>
    <n v="23.823"/>
    <n v="56307.262896"/>
    <n v="92.56"/>
  </r>
  <r>
    <n v="228.78"/>
    <n v="4.3600000000000003"/>
    <n v="21"/>
    <n v="0.76"/>
    <n v="0.03"/>
    <n v="0.03"/>
    <s v="Air"/>
    <n v="2.12"/>
    <n v="0.97"/>
    <n v="0.86"/>
    <n v="0.48"/>
    <n v="43"/>
    <n v="8600.74"/>
    <n v="30"/>
    <n v="49"/>
    <n v="2"/>
    <n v="1"/>
    <n v="666"/>
    <n v="772"/>
    <n v="5"/>
    <n v="0.14000000000000001"/>
    <n v="0"/>
    <x v="1"/>
    <s v="FOB"/>
    <s v="Amendment"/>
    <x v="10"/>
    <n v="0.73719999999999997"/>
    <n v="0.94089999999999996"/>
    <n v="0.22581599999999996"/>
    <n v="0.54"/>
    <s v="Extreme Risk"/>
    <n v="1.9057609930938021E-2"/>
    <s v="Poor"/>
    <s v="Medium"/>
    <s v="Inconsistent"/>
    <n v="115.91591591591592"/>
    <s v="Over-Delivery (&gt;100%)"/>
    <n v="430.03700000000003"/>
    <n v="2086177.6723039998"/>
    <n v="96.38"/>
  </r>
  <r>
    <n v="408.78"/>
    <n v="3.3"/>
    <n v="25"/>
    <n v="0.82"/>
    <n v="0.03"/>
    <n v="0.04"/>
    <s v="Air"/>
    <n v="1.71"/>
    <n v="0.94"/>
    <n v="1.17"/>
    <n v="0.8"/>
    <n v="8"/>
    <n v="7002.7"/>
    <n v="90"/>
    <n v="21"/>
    <n v="0"/>
    <n v="3"/>
    <n v="172"/>
    <n v="899"/>
    <n v="3"/>
    <n v="0.88"/>
    <n v="0"/>
    <x v="1"/>
    <s v="DDP"/>
    <s v="New Procurement"/>
    <x v="3"/>
    <n v="0.79539999999999988"/>
    <n v="0.93119999999999992"/>
    <n v="0.16761600000000001"/>
    <n v="0.87000000000000011"/>
    <s v="Extreme Risk"/>
    <n v="8.0728019961837667E-3"/>
    <s v="Poor"/>
    <s v="High"/>
    <s v="Moderately Consistent"/>
    <n v="522.67441860465112"/>
    <s v="Over-Delivery (&gt;100%)"/>
    <n v="350.13499999999999"/>
    <n v="3063307.2806959995"/>
    <n v="96.59"/>
  </r>
  <r>
    <n v="117.46"/>
    <n v="1.95"/>
    <n v="23"/>
    <n v="0.77"/>
    <n v="0.04"/>
    <n v="0.02"/>
    <s v="Air"/>
    <n v="3.42"/>
    <n v="0.6"/>
    <n v="1.03"/>
    <n v="0.65"/>
    <n v="27"/>
    <n v="9959.7199999999993"/>
    <n v="15"/>
    <n v="59"/>
    <n v="1"/>
    <n v="0"/>
    <n v="183"/>
    <n v="110"/>
    <n v="11"/>
    <n v="0.13"/>
    <n v="0"/>
    <x v="1"/>
    <s v="EXW"/>
    <s v="Renewal/Reorder"/>
    <x v="1"/>
    <n v="0.73919999999999997"/>
    <n v="0.94079999999999997"/>
    <n v="0.21638399999999997"/>
    <n v="0.71"/>
    <s v="Extreme Risk"/>
    <n v="1.6601396219989784E-2"/>
    <s v="Poor"/>
    <s v="Low"/>
    <s v="Highly Inconsistent"/>
    <n v="60.10928961748634"/>
    <s v="Critical (&lt;80%)"/>
    <n v="497.98599999999999"/>
    <n v="1240566.8541359997"/>
    <n v="94.97999999999999"/>
  </r>
  <r>
    <n v="153.16"/>
    <n v="4.1900000000000004"/>
    <n v="20"/>
    <n v="0.88"/>
    <n v="0.03"/>
    <n v="0.03"/>
    <s v="Sea"/>
    <n v="4.04"/>
    <n v="0.87"/>
    <n v="1.1200000000000001"/>
    <n v="0.97"/>
    <n v="9"/>
    <n v="301.10000000000002"/>
    <n v="15"/>
    <n v="27"/>
    <n v="2"/>
    <n v="1"/>
    <n v="117"/>
    <n v="329"/>
    <n v="12"/>
    <n v="0.09"/>
    <n v="0"/>
    <x v="1"/>
    <s v="FOB"/>
    <s v="Amendment"/>
    <x v="8"/>
    <n v="0.85360000000000003"/>
    <n v="0.94089999999999996"/>
    <n v="0.11290799999999998"/>
    <n v="1.03"/>
    <s v="Extreme Risk"/>
    <n v="2.7357012274745369E-2"/>
    <s v="Average"/>
    <s v="Medium"/>
    <s v="Highly Inconsistent"/>
    <n v="281.19658119658118"/>
    <s v="Over-Delivery (&gt;100%)"/>
    <n v="3.0110000000000001"/>
    <n v="48898.850888000001"/>
    <n v="70.459999999999994"/>
  </r>
  <r>
    <n v="375.01"/>
    <n v="4.72"/>
    <n v="11"/>
    <n v="0.81"/>
    <n v="0.1"/>
    <n v="0.04"/>
    <s v="Sea"/>
    <n v="0.96"/>
    <n v="0.72"/>
    <n v="0.81"/>
    <n v="0.84"/>
    <n v="28"/>
    <n v="8505.1200000000008"/>
    <n v="45"/>
    <n v="14"/>
    <n v="2"/>
    <n v="2"/>
    <n v="910"/>
    <n v="107"/>
    <n v="9"/>
    <n v="0.62"/>
    <n v="1"/>
    <x v="0"/>
    <s v="CIF"/>
    <s v="Amendment"/>
    <x v="0"/>
    <n v="0.72900000000000009"/>
    <n v="0.86399999999999999"/>
    <n v="0.16415999999999994"/>
    <n v="0.98"/>
    <s v="Extreme Risk"/>
    <n v="1.2586331031172501E-2"/>
    <s v="Poor"/>
    <s v="High"/>
    <s v="Very Consistent"/>
    <n v="11.758241758241757"/>
    <s v="Critical (&lt;80%)"/>
    <n v="85.051200000000009"/>
    <n v="3636128.0097599998"/>
    <n v="71.240000000000009"/>
  </r>
  <r>
    <n v="374.02"/>
    <n v="7.08"/>
    <n v="25"/>
    <n v="0.83"/>
    <n v="0.08"/>
    <n v="0.02"/>
    <s v="Air"/>
    <n v="4.2300000000000004"/>
    <n v="0.78"/>
    <n v="0.97"/>
    <n v="0.53"/>
    <n v="30"/>
    <n v="6990.96"/>
    <n v="60"/>
    <n v="55"/>
    <n v="1"/>
    <n v="3"/>
    <n v="310"/>
    <n v="857"/>
    <n v="1"/>
    <n v="0.25"/>
    <n v="1"/>
    <x v="0"/>
    <s v="DDP"/>
    <s v="Renewal/Reorder"/>
    <x v="2"/>
    <n v="0.76359999999999995"/>
    <n v="0.90160000000000007"/>
    <n v="0.15327200000000005"/>
    <n v="0.63"/>
    <s v="Extreme Risk"/>
    <n v="1.8929469012352283E-2"/>
    <s v="Poor"/>
    <s v="High"/>
    <s v="Highly Inconsistent"/>
    <n v="276.45161290322579"/>
    <s v="Over-Delivery (&gt;100%)"/>
    <n v="349.548"/>
    <n v="2876615.9352120003"/>
    <n v="92.970000000000013"/>
  </r>
  <r>
    <n v="338.52"/>
    <n v="6.92"/>
    <n v="25"/>
    <n v="0.86"/>
    <n v="0.02"/>
    <n v="0.04"/>
    <s v="Sea"/>
    <n v="0.28999999999999998"/>
    <n v="0.64"/>
    <n v="1.19"/>
    <n v="0.21"/>
    <n v="14"/>
    <n v="6439.39"/>
    <n v="60"/>
    <n v="46"/>
    <n v="0"/>
    <n v="3"/>
    <n v="340"/>
    <n v="288"/>
    <n v="7"/>
    <n v="0.66"/>
    <n v="0"/>
    <x v="1"/>
    <s v="DDP"/>
    <s v="New Procurement"/>
    <x v="7"/>
    <n v="0.84279999999999999"/>
    <n v="0.94079999999999997"/>
    <n v="0.13171200000000002"/>
    <n v="0.27"/>
    <s v="Medium Risk"/>
    <n v="2.0441923667730122E-2"/>
    <s v="Average"/>
    <s v="High"/>
    <s v="Very Consistent"/>
    <n v="84.705882352941174"/>
    <s v="Needs Improvement (80–84.99%)"/>
    <n v="64.393900000000002"/>
    <n v="2310720.3982839999"/>
    <n v="74.31"/>
  </r>
  <r>
    <n v="362.28"/>
    <n v="1.63"/>
    <n v="2"/>
    <n v="0.76"/>
    <n v="0"/>
    <n v="0.02"/>
    <s v="Road"/>
    <n v="0.03"/>
    <n v="0.71"/>
    <n v="1.03"/>
    <n v="0"/>
    <n v="23"/>
    <n v="3629.67"/>
    <n v="30"/>
    <n v="42"/>
    <n v="1"/>
    <n v="3"/>
    <n v="153"/>
    <n v="707"/>
    <n v="9"/>
    <n v="0.49"/>
    <n v="0"/>
    <x v="1"/>
    <s v="DDP"/>
    <s v="Renewal/Reorder"/>
    <x v="0"/>
    <n v="0.76"/>
    <n v="0.98"/>
    <n v="0.23519999999999999"/>
    <n v="0.02"/>
    <s v="Low Risk"/>
    <n v="4.4992823230650325E-3"/>
    <s v="Poor"/>
    <s v="High"/>
    <s v="Very Consistent"/>
    <n v="462.09150326797379"/>
    <s v="Over-Delivery (&gt;100%)"/>
    <n v="72.593400000000003"/>
    <n v="1341328.7953199998"/>
    <n v="87.570000000000007"/>
  </r>
  <r>
    <n v="294.23"/>
    <n v="4.5599999999999996"/>
    <n v="10"/>
    <n v="0.75"/>
    <n v="0"/>
    <n v="0.02"/>
    <s v="Road"/>
    <n v="0.79"/>
    <n v="0.85"/>
    <n v="1.1399999999999999"/>
    <n v="0.98"/>
    <n v="29"/>
    <n v="3829.6"/>
    <n v="15"/>
    <n v="48"/>
    <n v="3"/>
    <n v="3"/>
    <n v="67"/>
    <n v="864"/>
    <n v="3"/>
    <n v="0.21"/>
    <n v="1"/>
    <x v="0"/>
    <s v="DDP"/>
    <s v="Extension"/>
    <x v="3"/>
    <n v="0.75"/>
    <n v="0.98"/>
    <n v="0.245"/>
    <n v="1"/>
    <s v="Extreme Risk"/>
    <n v="1.5498079733541784E-2"/>
    <s v="Poor"/>
    <s v="Medium"/>
    <s v="Very Consistent"/>
    <n v="1289.5522388059701"/>
    <s v="Over-Delivery (&gt;100%)"/>
    <n v="76.591999999999999"/>
    <n v="1149400.1129940001"/>
    <n v="86.81"/>
  </r>
  <r>
    <n v="163.31"/>
    <n v="2.64"/>
    <n v="10"/>
    <n v="0.96"/>
    <n v="0.02"/>
    <n v="0.04"/>
    <s v="Air"/>
    <n v="4.8899999999999997"/>
    <n v="0.69"/>
    <n v="1.19"/>
    <n v="0.94"/>
    <n v="26"/>
    <n v="8471.06"/>
    <n v="60"/>
    <n v="44"/>
    <n v="2"/>
    <n v="0"/>
    <n v="307"/>
    <n v="152"/>
    <n v="7"/>
    <n v="7.0000000000000007E-2"/>
    <n v="0"/>
    <x v="1"/>
    <s v="EXW"/>
    <s v="Amendment"/>
    <x v="7"/>
    <n v="0.94079999999999997"/>
    <n v="0.94079999999999997"/>
    <n v="3.7632000000000033E-2"/>
    <n v="1"/>
    <s v="Extreme Risk"/>
    <n v="1.6165574673933012E-2"/>
    <s v="Poor"/>
    <s v="Medium"/>
    <s v="Highly Inconsistent"/>
    <n v="49.511400651465799"/>
    <s v="Critical (&lt;80%)"/>
    <n v="423.553"/>
    <n v="1466852.8618339999"/>
    <n v="93.71"/>
  </r>
  <r>
    <n v="205.56"/>
    <n v="2.41"/>
    <n v="11"/>
    <n v="0.83"/>
    <n v="0.01"/>
    <n v="0.01"/>
    <s v="Sea"/>
    <n v="2.62"/>
    <n v="0.86"/>
    <n v="1.07"/>
    <n v="0.27"/>
    <n v="22"/>
    <n v="7163.49"/>
    <n v="30"/>
    <n v="12"/>
    <n v="0"/>
    <n v="3"/>
    <n v="871"/>
    <n v="354"/>
    <n v="7"/>
    <n v="7.0000000000000007E-2"/>
    <n v="0"/>
    <x v="1"/>
    <s v="DDP"/>
    <s v="New Procurement"/>
    <x v="7"/>
    <n v="0.82169999999999999"/>
    <n v="0.98009999999999997"/>
    <n v="0.16661700000000004"/>
    <n v="0.29000000000000004"/>
    <s v="Medium Risk"/>
    <n v="1.1724070830900954E-2"/>
    <s v="Poor"/>
    <s v="Medium"/>
    <s v="Inconsistent"/>
    <n v="40.642939150401837"/>
    <s v="Critical (&lt;80%)"/>
    <n v="71.634900000000002"/>
    <n v="1502059.9507319997"/>
    <n v="72.88"/>
  </r>
  <r>
    <n v="131.72"/>
    <n v="8.4499999999999993"/>
    <n v="28"/>
    <n v="0.82"/>
    <n v="0.05"/>
    <n v="0.02"/>
    <s v="Road"/>
    <n v="0.23"/>
    <n v="0.97"/>
    <n v="0.93"/>
    <n v="0.64"/>
    <n v="15"/>
    <n v="6736.13"/>
    <n v="30"/>
    <n v="23"/>
    <n v="1"/>
    <n v="2"/>
    <n v="197"/>
    <n v="870"/>
    <n v="11"/>
    <n v="0.59"/>
    <n v="0"/>
    <x v="1"/>
    <s v="CIF"/>
    <s v="Renewal/Reorder"/>
    <x v="1"/>
    <n v="0.77899999999999991"/>
    <n v="0.93099999999999994"/>
    <n v="0.16758000000000003"/>
    <n v="0.71"/>
    <s v="Extreme Risk"/>
    <n v="6.4151229881566948E-2"/>
    <s v="Good"/>
    <s v="Low"/>
    <s v="Very Consistent"/>
    <n v="441.62436548223349"/>
    <s v="Over-Delivery (&gt;100%)"/>
    <n v="134.7226"/>
    <n v="949528.18516400002"/>
    <n v="85.86999999999999"/>
  </r>
  <r>
    <n v="458.8"/>
    <n v="1.38"/>
    <n v="6"/>
    <n v="0.71"/>
    <n v="0.09"/>
    <n v="0.01"/>
    <s v="Road"/>
    <n v="4.99"/>
    <n v="0.6"/>
    <n v="0.92"/>
    <n v="0.73"/>
    <n v="9"/>
    <n v="403.43"/>
    <n v="45"/>
    <n v="46"/>
    <n v="1"/>
    <n v="0"/>
    <n v="449"/>
    <n v="365"/>
    <n v="2"/>
    <n v="0.76"/>
    <n v="0"/>
    <x v="1"/>
    <s v="EXW"/>
    <s v="Renewal/Reorder"/>
    <x v="5"/>
    <n v="0.64610000000000001"/>
    <n v="0.90090000000000003"/>
    <n v="0.26126100000000002"/>
    <n v="0.83"/>
    <s v="Extreme Risk"/>
    <n v="3.0078465562336527E-3"/>
    <s v="Poor"/>
    <s v="High"/>
    <s v="Highly Inconsistent"/>
    <n v="81.291759465478847"/>
    <s v="Needs Improvement (80–84.99%)"/>
    <n v="8.0686"/>
    <n v="203656.90924000001"/>
    <n v="80.109999999999985"/>
  </r>
  <r>
    <n v="312.52999999999997"/>
    <n v="4.7699999999999996"/>
    <n v="4"/>
    <n v="0.85"/>
    <n v="7.0000000000000007E-2"/>
    <n v="0.02"/>
    <s v="Road"/>
    <n v="3.72"/>
    <n v="0.91"/>
    <n v="0.83"/>
    <n v="0.57999999999999996"/>
    <n v="26"/>
    <n v="1924.76"/>
    <n v="15"/>
    <n v="51"/>
    <n v="0"/>
    <n v="1"/>
    <n v="497"/>
    <n v="904"/>
    <n v="5"/>
    <n v="0.69"/>
    <n v="0"/>
    <x v="1"/>
    <s v="FOB"/>
    <s v="New Procurement"/>
    <x v="10"/>
    <n v="0.79049999999999998"/>
    <n v="0.91139999999999988"/>
    <n v="0.13671"/>
    <n v="0.66999999999999993"/>
    <s v="Extreme Risk"/>
    <n v="1.5262534796659521E-2"/>
    <s v="Poor"/>
    <s v="High"/>
    <s v="Highly Inconsistent"/>
    <n v="181.89134808853117"/>
    <s v="Over-Delivery (&gt;100%)"/>
    <n v="38.495200000000004"/>
    <n v="655746.06208399986"/>
    <n v="81.779999999999987"/>
  </r>
  <r>
    <n v="230.38"/>
    <n v="2.5099999999999998"/>
    <n v="24"/>
    <n v="0.87"/>
    <n v="0.02"/>
    <n v="0.01"/>
    <s v="Road"/>
    <n v="4.1900000000000004"/>
    <n v="0.86"/>
    <n v="0.97"/>
    <n v="0.84"/>
    <n v="17"/>
    <n v="9629.98"/>
    <n v="30"/>
    <n v="53"/>
    <n v="2"/>
    <n v="1"/>
    <n v="399"/>
    <n v="600"/>
    <n v="10"/>
    <n v="0.59"/>
    <n v="0"/>
    <x v="1"/>
    <s v="FOB"/>
    <s v="Amendment"/>
    <x v="9"/>
    <n v="0.85260000000000002"/>
    <n v="0.97019999999999995"/>
    <n v="0.12612600000000002"/>
    <n v="0.87"/>
    <s v="Extreme Risk"/>
    <n v="1.089504297248025E-2"/>
    <s v="Poor"/>
    <s v="Medium"/>
    <s v="Highly Inconsistent"/>
    <n v="150.37593984962405"/>
    <s v="Over-Delivery (&gt;100%)"/>
    <n v="192.59960000000001"/>
    <n v="2285323.3416159996"/>
    <n v="83.01"/>
  </r>
  <r>
    <n v="257.89999999999998"/>
    <n v="8.91"/>
    <n v="12"/>
    <n v="0.87"/>
    <n v="0.04"/>
    <n v="0.03"/>
    <s v="Sea"/>
    <n v="1.06"/>
    <n v="0.62"/>
    <n v="1.17"/>
    <n v="0.08"/>
    <n v="9"/>
    <n v="4598.28"/>
    <n v="30"/>
    <n v="42"/>
    <n v="0"/>
    <n v="1"/>
    <n v="29"/>
    <n v="878"/>
    <n v="7"/>
    <n v="0.21"/>
    <n v="1"/>
    <x v="0"/>
    <s v="FOB"/>
    <s v="New Procurement"/>
    <x v="7"/>
    <n v="0.83519999999999994"/>
    <n v="0.93119999999999992"/>
    <n v="0.121056"/>
    <n v="0.15000000000000002"/>
    <s v="Medium Risk"/>
    <n v="3.4548274525009699E-2"/>
    <s v="Average"/>
    <s v="Medium"/>
    <s v="Moderately Consistent"/>
    <n v="3027.5862068965516"/>
    <s v="Over-Delivery (&gt;100%)"/>
    <n v="45.982799999999997"/>
    <n v="1268960.61112"/>
    <n v="73.14"/>
  </r>
  <r>
    <n v="476.28"/>
    <n v="6.01"/>
    <n v="11"/>
    <n v="0.91"/>
    <n v="0.05"/>
    <n v="0.04"/>
    <s v="Road"/>
    <n v="0.53"/>
    <n v="0.92"/>
    <n v="0.99"/>
    <n v="0.9"/>
    <n v="3"/>
    <n v="7835.79"/>
    <n v="30"/>
    <n v="34"/>
    <n v="3"/>
    <n v="3"/>
    <n v="221"/>
    <n v="364"/>
    <n v="2"/>
    <n v="0.86"/>
    <n v="1"/>
    <x v="0"/>
    <s v="DDP"/>
    <s v="Extension"/>
    <x v="5"/>
    <n v="0.86449999999999994"/>
    <n v="0.91199999999999992"/>
    <n v="8.2079999999999959E-2"/>
    <n v="0.99"/>
    <s v="Extreme Risk"/>
    <n v="1.2618627697992778E-2"/>
    <s v="Poor"/>
    <s v="High"/>
    <s v="Very Consistent"/>
    <n v="164.70588235294116"/>
    <s v="Over-Delivery (&gt;100%)"/>
    <n v="156.7158"/>
    <n v="4068074.5310760001"/>
    <n v="85.169999999999987"/>
  </r>
  <r>
    <n v="119.01"/>
    <n v="3.08"/>
    <n v="23"/>
    <n v="0.75"/>
    <n v="0.08"/>
    <n v="0.04"/>
    <s v="Road"/>
    <n v="2.58"/>
    <n v="0.69"/>
    <n v="1.1599999999999999"/>
    <n v="0.39"/>
    <n v="16"/>
    <n v="3954.32"/>
    <n v="15"/>
    <n v="53"/>
    <n v="0"/>
    <n v="1"/>
    <n v="545"/>
    <n v="439"/>
    <n v="10"/>
    <n v="0.63"/>
    <n v="1"/>
    <x v="0"/>
    <s v="FOB"/>
    <s v="New Procurement"/>
    <x v="9"/>
    <n v="0.69000000000000006"/>
    <n v="0.88319999999999999"/>
    <n v="0.2208"/>
    <n v="0.51"/>
    <s v="Extreme Risk"/>
    <n v="2.5880178136291069E-2"/>
    <s v="Average"/>
    <s v="Low"/>
    <s v="Inconsistent"/>
    <n v="80.550458715596335"/>
    <s v="Needs Improvement (80–84.99%)"/>
    <n v="79.086400000000012"/>
    <n v="527161.28529999999"/>
    <n v="82.22"/>
  </r>
  <r>
    <n v="313.8"/>
    <n v="5.52"/>
    <n v="23"/>
    <n v="0.78"/>
    <n v="0.08"/>
    <n v="0.02"/>
    <s v="Road"/>
    <n v="3.86"/>
    <n v="0.71"/>
    <n v="1.1299999999999999"/>
    <n v="0.48"/>
    <n v="13"/>
    <n v="7666.8"/>
    <n v="45"/>
    <n v="29"/>
    <n v="3"/>
    <n v="0"/>
    <n v="612"/>
    <n v="48"/>
    <n v="10"/>
    <n v="0.69"/>
    <n v="0"/>
    <x v="1"/>
    <s v="EXW"/>
    <s v="Extension"/>
    <x v="9"/>
    <n v="0.71760000000000002"/>
    <n v="0.90160000000000007"/>
    <n v="0.198352"/>
    <n v="0.57999999999999996"/>
    <s v="Extreme Risk"/>
    <n v="1.7590822179732311E-2"/>
    <s v="Poor"/>
    <s v="High"/>
    <s v="Highly Inconsistent"/>
    <n v="7.8431372549019605"/>
    <s v="Critical (&lt;80%)"/>
    <n v="153.33600000000001"/>
    <n v="2646603.5853600008"/>
    <n v="81.34"/>
  </r>
  <r>
    <n v="277.64999999999998"/>
    <n v="7.58"/>
    <n v="27"/>
    <n v="0.94"/>
    <n v="0.09"/>
    <n v="0.05"/>
    <s v="Air"/>
    <n v="3.19"/>
    <n v="0.64"/>
    <n v="1.19"/>
    <n v="0.44"/>
    <n v="26"/>
    <n v="1280.2"/>
    <n v="90"/>
    <n v="37"/>
    <n v="2"/>
    <n v="0"/>
    <n v="972"/>
    <n v="312"/>
    <n v="2"/>
    <n v="0.22"/>
    <n v="1"/>
    <x v="0"/>
    <s v="EXW"/>
    <s v="Amendment"/>
    <x v="5"/>
    <n v="0.85539999999999994"/>
    <n v="0.86449999999999994"/>
    <n v="5.1870000000000048E-2"/>
    <n v="0.58000000000000007"/>
    <s v="Extreme Risk"/>
    <n v="2.730055825679813E-2"/>
    <s v="Average"/>
    <s v="Medium"/>
    <s v="Highly Inconsistent"/>
    <n v="32.098765432098766"/>
    <s v="Critical (&lt;80%)"/>
    <n v="64.010000000000005"/>
    <n v="405291.90826999996"/>
    <n v="93.11"/>
  </r>
  <r>
    <n v="325.14999999999998"/>
    <n v="9.6199999999999992"/>
    <n v="26"/>
    <n v="0.98"/>
    <n v="0.05"/>
    <n v="0.03"/>
    <s v="Road"/>
    <n v="3.16"/>
    <n v="0.81"/>
    <n v="1.18"/>
    <n v="0.53"/>
    <n v="17"/>
    <n v="517.07000000000005"/>
    <n v="60"/>
    <n v="52"/>
    <n v="1"/>
    <n v="1"/>
    <n v="737"/>
    <n v="558"/>
    <n v="11"/>
    <n v="0.26"/>
    <n v="0"/>
    <x v="1"/>
    <s v="FOB"/>
    <s v="Renewal/Reorder"/>
    <x v="1"/>
    <n v="0.93099999999999994"/>
    <n v="0.92149999999999999"/>
    <n v="1.8430000000000016E-2"/>
    <n v="0.61"/>
    <s v="Extreme Risk"/>
    <n v="2.9586344763955098E-2"/>
    <s v="Average"/>
    <s v="High"/>
    <s v="Highly Inconsistent"/>
    <n v="75.712347354138402"/>
    <s v="Critical (&lt;80%)"/>
    <n v="10.341400000000002"/>
    <n v="181606.22621999998"/>
    <n v="82.74"/>
  </r>
  <r>
    <n v="58.15"/>
    <n v="2.98"/>
    <n v="25"/>
    <n v="0.74"/>
    <n v="7.0000000000000007E-2"/>
    <n v="0.02"/>
    <s v="Road"/>
    <n v="3.79"/>
    <n v="0.8"/>
    <n v="1.08"/>
    <n v="0.6"/>
    <n v="32"/>
    <n v="4715.1499999999996"/>
    <n v="15"/>
    <n v="17"/>
    <n v="3"/>
    <n v="1"/>
    <n v="573"/>
    <n v="434"/>
    <n v="6"/>
    <n v="0.91"/>
    <n v="1"/>
    <x v="0"/>
    <s v="FOB"/>
    <s v="Extension"/>
    <x v="4"/>
    <n v="0.68819999999999992"/>
    <n v="0.91139999999999988"/>
    <n v="0.23696399999999998"/>
    <n v="0.69"/>
    <s v="Extreme Risk"/>
    <n v="5.1246775580395532E-2"/>
    <s v="Good"/>
    <s v="Low"/>
    <s v="Highly Inconsistent"/>
    <n v="75.741710296684118"/>
    <s v="Critical (&lt;80%)"/>
    <n v="94.302999999999997"/>
    <n v="298961.42079499998"/>
    <n v="81.709999999999994"/>
  </r>
  <r>
    <n v="442.46"/>
    <n v="8.98"/>
    <n v="13"/>
    <n v="0.85"/>
    <n v="0.01"/>
    <n v="0.04"/>
    <s v="Sea"/>
    <n v="1.1399999999999999"/>
    <n v="0.74"/>
    <n v="1.1499999999999999"/>
    <n v="0.71"/>
    <n v="24"/>
    <n v="5957.3"/>
    <n v="15"/>
    <n v="26"/>
    <n v="3"/>
    <n v="0"/>
    <n v="659"/>
    <n v="357"/>
    <n v="2"/>
    <n v="0.48"/>
    <n v="1"/>
    <x v="0"/>
    <s v="EXW"/>
    <s v="Extension"/>
    <x v="5"/>
    <n v="0.84150000000000003"/>
    <n v="0.95039999999999991"/>
    <n v="0.14256000000000002"/>
    <n v="0.76"/>
    <s v="Extreme Risk"/>
    <n v="2.0295619943045701E-2"/>
    <s v="Average"/>
    <s v="High"/>
    <s v="Moderately Consistent"/>
    <n v="54.172989377845212"/>
    <s v="Critical (&lt;80%)"/>
    <n v="59.573"/>
    <n v="2767729.9669880001"/>
    <n v="73.760000000000005"/>
  </r>
  <r>
    <n v="469.45"/>
    <n v="9.41"/>
    <n v="5"/>
    <n v="0.76"/>
    <n v="0.06"/>
    <n v="0.04"/>
    <s v="Road"/>
    <n v="3.31"/>
    <n v="0.67"/>
    <n v="1.1000000000000001"/>
    <n v="0.52"/>
    <n v="36"/>
    <n v="3304.65"/>
    <n v="15"/>
    <n v="38"/>
    <n v="0"/>
    <n v="2"/>
    <n v="674"/>
    <n v="438"/>
    <n v="10"/>
    <n v="0.55000000000000004"/>
    <n v="1"/>
    <x v="0"/>
    <s v="CIF"/>
    <s v="New Procurement"/>
    <x v="9"/>
    <n v="0.71439999999999992"/>
    <n v="0.90239999999999987"/>
    <n v="0.21657599999999996"/>
    <n v="0.62"/>
    <s v="Extreme Risk"/>
    <n v="2.0044733198423689E-2"/>
    <s v="Average"/>
    <s v="High"/>
    <s v="Highly Inconsistent"/>
    <n v="64.985163204747778"/>
    <s v="Critical (&lt;80%)"/>
    <n v="66.093000000000004"/>
    <n v="1706601.9073399999"/>
    <n v="82.09"/>
  </r>
  <r>
    <n v="304.31"/>
    <n v="9.25"/>
    <n v="6"/>
    <n v="0.72"/>
    <n v="0.02"/>
    <n v="0.04"/>
    <s v="Road"/>
    <n v="1.96"/>
    <n v="0.94"/>
    <n v="1.08"/>
    <n v="0.68"/>
    <n v="22"/>
    <n v="7188.45"/>
    <n v="90"/>
    <n v="23"/>
    <n v="0"/>
    <n v="1"/>
    <n v="229"/>
    <n v="295"/>
    <n v="1"/>
    <n v="0.11"/>
    <n v="1"/>
    <x v="0"/>
    <s v="FOB"/>
    <s v="New Procurement"/>
    <x v="2"/>
    <n v="0.7056"/>
    <n v="0.94079999999999997"/>
    <n v="0.26342400000000005"/>
    <n v="0.74"/>
    <s v="Extreme Risk"/>
    <n v="3.0396635010351288E-2"/>
    <s v="Average"/>
    <s v="High"/>
    <s v="Moderately Consistent"/>
    <n v="128.82096069868996"/>
    <s v="Over-Delivery (&gt;100%)"/>
    <n v="143.76900000000001"/>
    <n v="2318923.9506220003"/>
    <n v="84.64"/>
  </r>
  <r>
    <n v="363.49"/>
    <n v="6.72"/>
    <n v="1"/>
    <n v="0.8"/>
    <n v="0.04"/>
    <n v="0.01"/>
    <s v="Road"/>
    <n v="0.35"/>
    <n v="0.95"/>
    <n v="1.0900000000000001"/>
    <n v="0.34"/>
    <n v="9"/>
    <n v="5008.6099999999997"/>
    <n v="60"/>
    <n v="48"/>
    <n v="1"/>
    <n v="0"/>
    <n v="987"/>
    <n v="464"/>
    <n v="3"/>
    <n v="0.39"/>
    <n v="1"/>
    <x v="0"/>
    <s v="EXW"/>
    <s v="Renewal/Reorder"/>
    <x v="3"/>
    <n v="0.76800000000000002"/>
    <n v="0.95039999999999991"/>
    <n v="0.19007999999999994"/>
    <n v="0.39"/>
    <s v="High Risk"/>
    <n v="1.8487441195081018E-2"/>
    <s v="Poor"/>
    <s v="High"/>
    <s v="Very Consistent"/>
    <n v="47.011144883485308"/>
    <s v="Critical (&lt;80%)"/>
    <n v="100.17219999999999"/>
    <n v="1911711.3479749998"/>
    <n v="86.25"/>
  </r>
  <r>
    <n v="465.12"/>
    <n v="6.67"/>
    <n v="6"/>
    <n v="0.74"/>
    <n v="0.06"/>
    <n v="0.02"/>
    <s v="Air"/>
    <n v="1.01"/>
    <n v="0.82"/>
    <n v="1.0900000000000001"/>
    <n v="0.94"/>
    <n v="22"/>
    <n v="9290.34"/>
    <n v="60"/>
    <n v="44"/>
    <n v="2"/>
    <n v="1"/>
    <n v="883"/>
    <n v="333"/>
    <n v="12"/>
    <n v="0.89"/>
    <n v="0"/>
    <x v="1"/>
    <s v="FOB"/>
    <s v="Amendment"/>
    <x v="8"/>
    <n v="0.6956"/>
    <n v="0.92119999999999991"/>
    <n v="0.239512"/>
    <n v="1.02"/>
    <s v="Extreme Risk"/>
    <n v="1.4340385276917784E-2"/>
    <s v="Poor"/>
    <s v="High"/>
    <s v="Moderately Consistent"/>
    <n v="37.712344280860705"/>
    <s v="Critical (&lt;80%)"/>
    <n v="464.51700000000005"/>
    <n v="4667286.6884880001"/>
    <n v="96.789999999999992"/>
  </r>
  <r>
    <n v="368.26"/>
    <n v="4.63"/>
    <n v="18"/>
    <n v="0.91"/>
    <n v="0.03"/>
    <n v="0.04"/>
    <s v="Sea"/>
    <n v="3.97"/>
    <n v="0.7"/>
    <n v="0.95"/>
    <n v="0.06"/>
    <n v="41"/>
    <n v="941.41"/>
    <n v="30"/>
    <n v="12"/>
    <n v="3"/>
    <n v="0"/>
    <n v="182"/>
    <n v="528"/>
    <n v="1"/>
    <n v="0.9"/>
    <n v="1"/>
    <x v="0"/>
    <s v="EXW"/>
    <s v="Extension"/>
    <x v="2"/>
    <n v="0.88270000000000004"/>
    <n v="0.93119999999999992"/>
    <n v="8.3807999999999966E-2"/>
    <n v="0.13"/>
    <s v="Low Risk"/>
    <n v="1.2572638896431869E-2"/>
    <s v="Poor"/>
    <s v="High"/>
    <s v="Highly Inconsistent"/>
    <n v="290.1098901098901"/>
    <s v="Over-Delivery (&gt;100%)"/>
    <n v="9.4140999999999995"/>
    <n v="370990.155806"/>
    <n v="70.33"/>
  </r>
  <r>
    <n v="118.64"/>
    <n v="7.77"/>
    <n v="22"/>
    <n v="0.86"/>
    <n v="0.01"/>
    <n v="0.03"/>
    <s v="Sea"/>
    <n v="4.4800000000000004"/>
    <n v="0.64"/>
    <n v="0.97"/>
    <n v="0.55000000000000004"/>
    <n v="46"/>
    <n v="759.03"/>
    <n v="30"/>
    <n v="7"/>
    <n v="1"/>
    <n v="3"/>
    <n v="983"/>
    <n v="362"/>
    <n v="6"/>
    <n v="0.73"/>
    <n v="0"/>
    <x v="1"/>
    <s v="DDP"/>
    <s v="Renewal/Reorder"/>
    <x v="4"/>
    <n v="0.85139999999999993"/>
    <n v="0.96029999999999993"/>
    <n v="0.13444200000000001"/>
    <n v="0.59000000000000008"/>
    <s v="Extreme Risk"/>
    <n v="6.5492245448415365E-2"/>
    <s v="Good"/>
    <s v="Low"/>
    <s v="Highly Inconsistent"/>
    <n v="36.826042726347914"/>
    <s v="Critical (&lt;80%)"/>
    <n v="7.5903"/>
    <n v="93671.592411999984"/>
    <n v="70.62"/>
  </r>
  <r>
    <n v="309.33"/>
    <n v="5.78"/>
    <n v="9"/>
    <n v="0.74"/>
    <n v="0"/>
    <n v="0.03"/>
    <s v="Air"/>
    <n v="1.41"/>
    <n v="0.95"/>
    <n v="0.92"/>
    <n v="0.09"/>
    <n v="20"/>
    <n v="9060.7099999999991"/>
    <n v="45"/>
    <n v="43"/>
    <n v="3"/>
    <n v="1"/>
    <n v="10"/>
    <n v="824"/>
    <n v="4"/>
    <n v="0.55000000000000004"/>
    <n v="0"/>
    <x v="1"/>
    <s v="FOB"/>
    <s v="Extension"/>
    <x v="6"/>
    <n v="0.74"/>
    <n v="0.97"/>
    <n v="0.25219999999999998"/>
    <n v="0.12"/>
    <s v="Low Risk"/>
    <n v="1.8685546180454534E-2"/>
    <s v="Poor"/>
    <s v="High"/>
    <s v="Moderately Consistent"/>
    <n v="8240"/>
    <s v="Over-Delivery (&gt;100%)"/>
    <n v="453.03549999999996"/>
    <n v="2887293.665635"/>
    <n v="97.99"/>
  </r>
  <r>
    <n v="323.02"/>
    <n v="7.1"/>
    <n v="24"/>
    <n v="0.7"/>
    <n v="0"/>
    <n v="0.03"/>
    <s v="Air"/>
    <n v="0.95"/>
    <n v="0.64"/>
    <n v="0.86"/>
    <n v="0.44"/>
    <n v="3"/>
    <n v="6724.16"/>
    <n v="15"/>
    <n v="10"/>
    <n v="1"/>
    <n v="1"/>
    <n v="477"/>
    <n v="312"/>
    <n v="2"/>
    <n v="0.93"/>
    <n v="1"/>
    <x v="0"/>
    <s v="FOB"/>
    <s v="Renewal/Reorder"/>
    <x v="5"/>
    <n v="0.7"/>
    <n v="0.97"/>
    <n v="0.29100000000000004"/>
    <n v="0.47"/>
    <s v="High Risk"/>
    <n v="2.1980063153984274E-2"/>
    <s v="Average"/>
    <s v="High"/>
    <s v="Very Consistent"/>
    <n v="65.408805031446533"/>
    <s v="Critical (&lt;80%)"/>
    <n v="336.20800000000003"/>
    <n v="2237541.6534760003"/>
    <n v="98.449999999999989"/>
  </r>
  <r>
    <n v="240.86"/>
    <n v="4.8600000000000003"/>
    <n v="25"/>
    <n v="0.94"/>
    <n v="0"/>
    <n v="0.04"/>
    <s v="Sea"/>
    <n v="0.13"/>
    <n v="0.61"/>
    <n v="0.98"/>
    <n v="0.26"/>
    <n v="36"/>
    <n v="6744.07"/>
    <n v="45"/>
    <n v="37"/>
    <n v="0"/>
    <n v="2"/>
    <n v="34"/>
    <n v="219"/>
    <n v="12"/>
    <n v="0.87"/>
    <n v="0"/>
    <x v="1"/>
    <s v="CIF"/>
    <s v="New Procurement"/>
    <x v="8"/>
    <n v="0.94"/>
    <n v="0.96"/>
    <n v="5.7600000000000047E-2"/>
    <n v="0.3"/>
    <s v="Medium Risk"/>
    <n v="2.0177696587229097E-2"/>
    <s v="Average"/>
    <s v="Medium"/>
    <s v="Very Consistent"/>
    <n v="644.11764705882354"/>
    <s v="Over-Delivery (&gt;100%)"/>
    <n v="67.440699999999993"/>
    <n v="1689419.8351440001"/>
    <n v="75.070000000000007"/>
  </r>
  <r>
    <n v="381.4"/>
    <n v="7.58"/>
    <n v="29"/>
    <n v="0.75"/>
    <n v="0.01"/>
    <n v="0.01"/>
    <s v="Road"/>
    <n v="4.74"/>
    <n v="0.79"/>
    <n v="1.1599999999999999"/>
    <n v="0.94"/>
    <n v="33"/>
    <n v="372.8"/>
    <n v="15"/>
    <n v="17"/>
    <n v="0"/>
    <n v="2"/>
    <n v="213"/>
    <n v="600"/>
    <n v="7"/>
    <n v="0.85"/>
    <n v="0"/>
    <x v="1"/>
    <s v="CIF"/>
    <s v="New Procurement"/>
    <x v="7"/>
    <n v="0.74249999999999994"/>
    <n v="0.98009999999999997"/>
    <n v="0.24502499999999999"/>
    <n v="0.96"/>
    <s v="Extreme Risk"/>
    <n v="1.9874147876245411E-2"/>
    <s v="Poor"/>
    <s v="High"/>
    <s v="Highly Inconsistent"/>
    <n v="281.6901408450704"/>
    <s v="Over-Delivery (&gt;100%)"/>
    <n v="7.4560000000000004"/>
    <n v="145073.25112"/>
    <n v="82.759999999999991"/>
  </r>
  <r>
    <n v="470.47"/>
    <n v="8.42"/>
    <n v="15"/>
    <n v="0.88"/>
    <n v="0.02"/>
    <n v="0.03"/>
    <s v="Sea"/>
    <n v="3.42"/>
    <n v="0.89"/>
    <n v="1.06"/>
    <n v="0.01"/>
    <n v="18"/>
    <n v="9382.98"/>
    <n v="60"/>
    <n v="23"/>
    <n v="2"/>
    <n v="2"/>
    <n v="889"/>
    <n v="903"/>
    <n v="7"/>
    <n v="0.88"/>
    <n v="1"/>
    <x v="0"/>
    <s v="CIF"/>
    <s v="Amendment"/>
    <x v="7"/>
    <n v="0.86239999999999994"/>
    <n v="0.9506"/>
    <n v="0.11407199999999999"/>
    <n v="6.0000000000000005E-2"/>
    <s v="Low Risk"/>
    <n v="1.7896996620400875E-2"/>
    <s v="Poor"/>
    <s v="High"/>
    <s v="Highly Inconsistent"/>
    <n v="101.5748031496063"/>
    <s v="Over-Delivery (&gt;100%)"/>
    <n v="93.829799999999992"/>
    <n v="4635257.1405780008"/>
    <n v="71.38"/>
  </r>
  <r>
    <n v="466.51"/>
    <n v="2.3199999999999998"/>
    <n v="26"/>
    <n v="0.8"/>
    <n v="0.02"/>
    <n v="0.01"/>
    <s v="Air"/>
    <n v="4.79"/>
    <n v="0.78"/>
    <n v="0.82"/>
    <n v="0.39"/>
    <n v="36"/>
    <n v="7741.07"/>
    <n v="45"/>
    <n v="13"/>
    <n v="0"/>
    <n v="2"/>
    <n v="880"/>
    <n v="876"/>
    <n v="8"/>
    <n v="0.45"/>
    <n v="0"/>
    <x v="1"/>
    <s v="CIF"/>
    <s v="New Procurement"/>
    <x v="11"/>
    <n v="0.78400000000000003"/>
    <n v="0.97019999999999995"/>
    <n v="0.19403999999999996"/>
    <n v="0.42000000000000004"/>
    <s v="High Risk"/>
    <n v="4.9730981115088634E-3"/>
    <s v="Poor"/>
    <s v="High"/>
    <s v="Highly Inconsistent"/>
    <n v="99.545454545454547"/>
    <s v="World-Class (97%–100%)"/>
    <n v="387.05349999999999"/>
    <n v="3720056.9078289997"/>
    <n v="94.41"/>
  </r>
  <r>
    <n v="252.88"/>
    <n v="8.5"/>
    <n v="8"/>
    <n v="0.88"/>
    <n v="0.1"/>
    <n v="0.03"/>
    <s v="Road"/>
    <n v="4.32"/>
    <n v="0.62"/>
    <n v="1.1200000000000001"/>
    <n v="0.78"/>
    <n v="10"/>
    <n v="7666.72"/>
    <n v="60"/>
    <n v="58"/>
    <n v="1"/>
    <n v="1"/>
    <n v="210"/>
    <n v="878"/>
    <n v="12"/>
    <n v="0.53"/>
    <n v="1"/>
    <x v="0"/>
    <s v="FOB"/>
    <s v="Renewal/Reorder"/>
    <x v="8"/>
    <n v="0.79200000000000004"/>
    <n v="0.873"/>
    <n v="0.10475999999999999"/>
    <n v="0.91"/>
    <s v="Extreme Risk"/>
    <n v="3.3612780765580511E-2"/>
    <s v="Average"/>
    <s v="Medium"/>
    <s v="Highly Inconsistent"/>
    <n v="418.09523809523813"/>
    <s v="Over-Delivery (&gt;100%)"/>
    <n v="153.33440000000002"/>
    <n v="2190974.1568"/>
    <n v="80.08"/>
  </r>
  <r>
    <n v="100.96"/>
    <n v="5.86"/>
    <n v="19"/>
    <n v="0.79"/>
    <n v="0.03"/>
    <n v="0.04"/>
    <s v="Sea"/>
    <n v="1.7"/>
    <n v="0.88"/>
    <n v="1.17"/>
    <n v="0.19"/>
    <n v="36"/>
    <n v="9128.1"/>
    <n v="30"/>
    <n v="41"/>
    <n v="3"/>
    <n v="1"/>
    <n v="914"/>
    <n v="453"/>
    <n v="12"/>
    <n v="0.42"/>
    <n v="1"/>
    <x v="0"/>
    <s v="FOB"/>
    <s v="Extension"/>
    <x v="8"/>
    <n v="0.76629999999999998"/>
    <n v="0.93119999999999992"/>
    <n v="0.19555199999999995"/>
    <n v="0.26"/>
    <s v="Medium Risk"/>
    <n v="5.8042789223454842E-2"/>
    <s v="Good"/>
    <s v="Low"/>
    <s v="Moderately Consistent"/>
    <n v="49.562363238512035"/>
    <s v="Critical (&lt;80%)"/>
    <n v="91.281000000000006"/>
    <n v="986177.79796"/>
    <n v="72.599999999999994"/>
  </r>
  <r>
    <n v="493.18"/>
    <n v="8.6"/>
    <n v="24"/>
    <n v="0.73"/>
    <n v="0.01"/>
    <n v="0"/>
    <s v="Road"/>
    <n v="0.56000000000000005"/>
    <n v="0.86"/>
    <n v="1.1299999999999999"/>
    <n v="0.82"/>
    <n v="21"/>
    <n v="5823.72"/>
    <n v="60"/>
    <n v="8"/>
    <n v="1"/>
    <n v="2"/>
    <n v="947"/>
    <n v="142"/>
    <n v="7"/>
    <n v="0.74"/>
    <n v="1"/>
    <x v="0"/>
    <s v="CIF"/>
    <s v="Renewal/Reorder"/>
    <x v="7"/>
    <n v="0.72270000000000001"/>
    <n v="0.99"/>
    <n v="0.26730000000000004"/>
    <n v="0.83"/>
    <s v="Extreme Risk"/>
    <n v="1.7437852305446287E-2"/>
    <s v="Poor"/>
    <s v="High"/>
    <s v="Very Consistent"/>
    <n v="14.994720168954592"/>
    <s v="Critical (&lt;80%)"/>
    <n v="116.4744"/>
    <n v="2900985.6499120006"/>
    <n v="87.14"/>
  </r>
  <r>
    <n v="427.5"/>
    <n v="4.88"/>
    <n v="16"/>
    <n v="0.77"/>
    <n v="0.05"/>
    <n v="0.03"/>
    <s v="Road"/>
    <n v="2.5"/>
    <n v="0.87"/>
    <n v="1.0900000000000001"/>
    <n v="0.86"/>
    <n v="25"/>
    <n v="4007.2"/>
    <n v="90"/>
    <n v="46"/>
    <n v="2"/>
    <n v="2"/>
    <n v="200"/>
    <n v="185"/>
    <n v="1"/>
    <n v="0.59"/>
    <n v="1"/>
    <x v="0"/>
    <s v="CIF"/>
    <s v="Amendment"/>
    <x v="2"/>
    <n v="0.73149999999999993"/>
    <n v="0.92149999999999999"/>
    <n v="0.21194499999999997"/>
    <n v="0.94"/>
    <s v="Extreme Risk"/>
    <n v="1.1415204678362573E-2"/>
    <s v="Poor"/>
    <s v="High"/>
    <s v="Inconsistent"/>
    <n v="92.5"/>
    <s v="Average (85–94.99%)"/>
    <n v="80.143999999999991"/>
    <n v="1850225.7590000001"/>
    <n v="83.399999999999991"/>
  </r>
  <r>
    <n v="106.1"/>
    <n v="4.41"/>
    <n v="6"/>
    <n v="0.76"/>
    <n v="0.09"/>
    <n v="0.02"/>
    <s v="Air"/>
    <n v="0.13"/>
    <n v="0.68"/>
    <n v="0.86"/>
    <n v="0.71"/>
    <n v="49"/>
    <n v="4858.72"/>
    <n v="45"/>
    <n v="43"/>
    <n v="0"/>
    <n v="1"/>
    <n v="882"/>
    <n v="96"/>
    <n v="3"/>
    <n v="7.0000000000000007E-2"/>
    <n v="1"/>
    <x v="0"/>
    <s v="FOB"/>
    <s v="New Procurement"/>
    <x v="3"/>
    <n v="0.69159999999999999"/>
    <n v="0.89180000000000004"/>
    <n v="0.214032"/>
    <n v="0.82"/>
    <s v="Extreme Risk"/>
    <n v="4.156456173421301E-2"/>
    <s v="Average"/>
    <s v="Low"/>
    <s v="Very Consistent"/>
    <n v="10.884353741496598"/>
    <s v="Critical (&lt;80%)"/>
    <n v="242.93600000000004"/>
    <n v="572459.52497999999"/>
    <n v="96.77"/>
  </r>
  <r>
    <n v="464.38"/>
    <n v="9.24"/>
    <n v="29"/>
    <n v="0.83"/>
    <n v="7.0000000000000007E-2"/>
    <n v="0.01"/>
    <s v="Sea"/>
    <n v="0.75"/>
    <n v="0.92"/>
    <n v="0.94"/>
    <n v="0.21"/>
    <n v="40"/>
    <n v="7794.68"/>
    <n v="15"/>
    <n v="43"/>
    <n v="0"/>
    <n v="3"/>
    <n v="418"/>
    <n v="770"/>
    <n v="1"/>
    <n v="0.14000000000000001"/>
    <n v="0"/>
    <x v="1"/>
    <s v="DDP"/>
    <s v="New Procurement"/>
    <x v="2"/>
    <n v="0.77189999999999992"/>
    <n v="0.92069999999999996"/>
    <n v="0.15651900000000002"/>
    <n v="0.28999999999999998"/>
    <s v="Medium Risk"/>
    <n v="1.9897497738920713E-2"/>
    <s v="Poor"/>
    <s v="High"/>
    <s v="Very Consistent"/>
    <n v="184.21052631578948"/>
    <s v="Over-Delivery (&gt;100%)"/>
    <n v="77.94680000000001"/>
    <n v="3909353.890772"/>
    <n v="72.95"/>
  </r>
  <r>
    <n v="441.45"/>
    <n v="3.26"/>
    <n v="6"/>
    <n v="0.9"/>
    <n v="0.03"/>
    <n v="0.02"/>
    <s v="Air"/>
    <n v="1.17"/>
    <n v="0.79"/>
    <n v="1.03"/>
    <n v="0.27"/>
    <n v="9"/>
    <n v="7710.43"/>
    <n v="60"/>
    <n v="16"/>
    <n v="3"/>
    <n v="0"/>
    <n v="487"/>
    <n v="467"/>
    <n v="2"/>
    <n v="0.19"/>
    <n v="1"/>
    <x v="0"/>
    <s v="EXW"/>
    <s v="Extension"/>
    <x v="5"/>
    <n v="0.873"/>
    <n v="0.9506"/>
    <n v="9.5059999999999978E-2"/>
    <n v="0.32"/>
    <s v="High Risk"/>
    <n v="7.3847547853664059E-3"/>
    <s v="Poor"/>
    <s v="High"/>
    <s v="Moderately Consistent"/>
    <n v="95.893223819301838"/>
    <s v="High (95–96.99%)"/>
    <n v="385.52150000000006"/>
    <n v="3574353.6411049995"/>
    <n v="97.53"/>
  </r>
  <r>
    <n v="283.48"/>
    <n v="8.6"/>
    <n v="22"/>
    <n v="0.78"/>
    <n v="0.06"/>
    <n v="0.01"/>
    <s v="Sea"/>
    <n v="3.33"/>
    <n v="0.81"/>
    <n v="0.83"/>
    <n v="0.17"/>
    <n v="48"/>
    <n v="6134.91"/>
    <n v="45"/>
    <n v="18"/>
    <n v="2"/>
    <n v="2"/>
    <n v="313"/>
    <n v="226"/>
    <n v="1"/>
    <n v="0.67"/>
    <n v="1"/>
    <x v="0"/>
    <s v="CIF"/>
    <s v="Amendment"/>
    <x v="2"/>
    <n v="0.73319999999999996"/>
    <n v="0.93059999999999998"/>
    <n v="0.20473199999999994"/>
    <n v="0.24"/>
    <s v="Medium Risk"/>
    <n v="3.0337237194863833E-2"/>
    <s v="Average"/>
    <s v="Medium"/>
    <s v="Highly Inconsistent"/>
    <n v="72.204472843450489"/>
    <s v="Critical (&lt;80%)"/>
    <n v="61.3491"/>
    <n v="1860943.2157440002"/>
    <n v="70.67"/>
  </r>
  <r>
    <n v="316.07"/>
    <n v="5.36"/>
    <n v="3"/>
    <n v="0.7"/>
    <n v="7.0000000000000007E-2"/>
    <n v="0.02"/>
    <s v="Sea"/>
    <n v="2.5499999999999998"/>
    <n v="0.82"/>
    <n v="0.84"/>
    <n v="0.18"/>
    <n v="27"/>
    <n v="2259"/>
    <n v="15"/>
    <n v="23"/>
    <n v="2"/>
    <n v="0"/>
    <n v="960"/>
    <n v="415"/>
    <n v="12"/>
    <n v="0.11"/>
    <n v="0"/>
    <x v="1"/>
    <s v="EXW"/>
    <s v="Amendment"/>
    <x v="8"/>
    <n v="0.65099999999999991"/>
    <n v="0.91139999999999988"/>
    <n v="0.27342"/>
    <n v="0.27"/>
    <s v="Medium Risk"/>
    <n v="1.69582687379378E-2"/>
    <s v="Poor"/>
    <s v="High"/>
    <s v="Inconsistent"/>
    <n v="43.229166666666671"/>
    <s v="Critical (&lt;80%)"/>
    <n v="22.59"/>
    <n v="778301.03127000004"/>
    <n v="70.95"/>
  </r>
  <r>
    <n v="229.55"/>
    <n v="5.63"/>
    <n v="10"/>
    <n v="0.86"/>
    <n v="7.0000000000000007E-2"/>
    <n v="0.02"/>
    <s v="Road"/>
    <n v="1.51"/>
    <n v="0.71"/>
    <n v="1.17"/>
    <n v="0.04"/>
    <n v="15"/>
    <n v="8206.9500000000007"/>
    <n v="45"/>
    <n v="52"/>
    <n v="0"/>
    <n v="3"/>
    <n v="753"/>
    <n v="872"/>
    <n v="9"/>
    <n v="0.54"/>
    <n v="0"/>
    <x v="1"/>
    <s v="DDP"/>
    <s v="New Procurement"/>
    <x v="0"/>
    <n v="0.79979999999999996"/>
    <n v="0.91139999999999988"/>
    <n v="0.12759600000000001"/>
    <n v="0.13"/>
    <s v="Low Risk"/>
    <n v="2.4526247005009799E-2"/>
    <s v="Average"/>
    <s v="Medium"/>
    <s v="Moderately Consistent"/>
    <n v="115.80345285524569"/>
    <s v="Over-Delivery (&gt;100%)"/>
    <n v="164.13900000000001"/>
    <n v="2053627.9274350002"/>
    <n v="83.989999999999981"/>
  </r>
  <r>
    <n v="74.64"/>
    <n v="3.78"/>
    <n v="1"/>
    <n v="0.88"/>
    <n v="7.0000000000000007E-2"/>
    <n v="0.04"/>
    <s v="Road"/>
    <n v="2.82"/>
    <n v="0.7"/>
    <n v="1.08"/>
    <n v="0.86"/>
    <n v="32"/>
    <n v="6507.69"/>
    <n v="45"/>
    <n v="32"/>
    <n v="2"/>
    <n v="3"/>
    <n v="741"/>
    <n v="416"/>
    <n v="7"/>
    <n v="0.84"/>
    <n v="0"/>
    <x v="1"/>
    <s v="DDP"/>
    <s v="Amendment"/>
    <x v="7"/>
    <n v="0.81839999999999991"/>
    <n v="0.89279999999999993"/>
    <n v="0.10713599999999998"/>
    <n v="0.97"/>
    <s v="Extreme Risk"/>
    <n v="5.0643086816720251E-2"/>
    <s v="Good"/>
    <s v="Low"/>
    <s v="Inconsistent"/>
    <n v="56.140350877192979"/>
    <s v="Critical (&lt;80%)"/>
    <n v="130.15379999999999"/>
    <n v="539299.08307199995"/>
    <n v="82.279999999999987"/>
  </r>
  <r>
    <n v="200.84"/>
    <n v="6.16"/>
    <n v="28"/>
    <n v="0.99"/>
    <n v="0.09"/>
    <n v="0.04"/>
    <s v="Road"/>
    <n v="0.63"/>
    <n v="0.6"/>
    <n v="0.91"/>
    <n v="0.53"/>
    <n v="48"/>
    <n v="2290.4899999999998"/>
    <n v="90"/>
    <n v="11"/>
    <n v="1"/>
    <n v="3"/>
    <n v="587"/>
    <n v="613"/>
    <n v="9"/>
    <n v="0.95"/>
    <n v="1"/>
    <x v="0"/>
    <s v="DDP"/>
    <s v="Renewal/Reorder"/>
    <x v="0"/>
    <n v="0.90090000000000003"/>
    <n v="0.87360000000000004"/>
    <n v="8.7360000000000076E-3"/>
    <n v="0.66"/>
    <s v="Extreme Risk"/>
    <n v="3.0671181039633538E-2"/>
    <s v="Average"/>
    <s v="Medium"/>
    <s v="Very Consistent"/>
    <n v="104.42930153321977"/>
    <s v="Over-Delivery (&gt;100%)"/>
    <n v="45.809799999999996"/>
    <n v="519873.21349199995"/>
    <n v="83.86999999999999"/>
  </r>
  <r>
    <n v="411.28"/>
    <n v="3.93"/>
    <n v="14"/>
    <n v="0.88"/>
    <n v="0.09"/>
    <n v="0.03"/>
    <s v="Air"/>
    <n v="3.78"/>
    <n v="0.76"/>
    <n v="0.93"/>
    <n v="0.33"/>
    <n v="44"/>
    <n v="4858.38"/>
    <n v="60"/>
    <n v="11"/>
    <n v="2"/>
    <n v="1"/>
    <n v="994"/>
    <n v="438"/>
    <n v="8"/>
    <n v="0.43"/>
    <n v="1"/>
    <x v="0"/>
    <s v="FOB"/>
    <s v="Amendment"/>
    <x v="11"/>
    <n v="0.80080000000000007"/>
    <n v="0.88270000000000004"/>
    <n v="0.105924"/>
    <n v="0.45"/>
    <s v="High Risk"/>
    <n v="9.5555339428126836E-3"/>
    <s v="Poor"/>
    <s v="High"/>
    <s v="Highly Inconsistent"/>
    <n v="44.064386317907442"/>
    <s v="Critical (&lt;80%)"/>
    <n v="242.91900000000001"/>
    <n v="2238207.081336"/>
    <n v="92.92"/>
  </r>
  <r>
    <n v="52.08"/>
    <n v="1.35"/>
    <n v="4"/>
    <n v="0.84"/>
    <n v="0.06"/>
    <n v="0"/>
    <s v="Road"/>
    <n v="3.56"/>
    <n v="0.79"/>
    <n v="0.95"/>
    <n v="0.28999999999999998"/>
    <n v="39"/>
    <n v="9972.34"/>
    <n v="90"/>
    <n v="44"/>
    <n v="1"/>
    <n v="0"/>
    <n v="987"/>
    <n v="728"/>
    <n v="10"/>
    <n v="0.53"/>
    <n v="1"/>
    <x v="0"/>
    <s v="EXW"/>
    <s v="Renewal/Reorder"/>
    <x v="9"/>
    <n v="0.78959999999999997"/>
    <n v="0.94"/>
    <n v="0.15040000000000003"/>
    <n v="0.35"/>
    <s v="High Risk"/>
    <n v="2.5921658986175117E-2"/>
    <s v="Average"/>
    <s v="Low"/>
    <s v="Highly Inconsistent"/>
    <n v="73.75886524822694"/>
    <s v="Critical (&lt;80%)"/>
    <n v="199.4468"/>
    <n v="550724.19012799999"/>
    <n v="82.64"/>
  </r>
  <r>
    <n v="200.07"/>
    <n v="3.45"/>
    <n v="26"/>
    <n v="0.87"/>
    <n v="0.04"/>
    <n v="0.05"/>
    <s v="Air"/>
    <n v="1.08"/>
    <n v="0.9"/>
    <n v="0.83"/>
    <n v="0.54"/>
    <n v="16"/>
    <n v="3350.96"/>
    <n v="30"/>
    <n v="53"/>
    <n v="1"/>
    <n v="3"/>
    <n v="545"/>
    <n v="241"/>
    <n v="2"/>
    <n v="0.83"/>
    <n v="0"/>
    <x v="1"/>
    <s v="DDP"/>
    <s v="Renewal/Reorder"/>
    <x v="5"/>
    <n v="0.83519999999999994"/>
    <n v="0.91199999999999992"/>
    <n v="0.11855999999999998"/>
    <n v="0.63"/>
    <s v="Extreme Risk"/>
    <n v="1.7243964612385667E-2"/>
    <s v="Poor"/>
    <s v="Medium"/>
    <s v="Moderately Consistent"/>
    <n v="44.220183486238533"/>
    <s v="Critical (&lt;80%)"/>
    <n v="167.548"/>
    <n v="730936.82776000001"/>
    <n v="96.719999999999985"/>
  </r>
  <r>
    <n v="229.18"/>
    <n v="1.06"/>
    <n v="12"/>
    <n v="0.98"/>
    <n v="0.06"/>
    <n v="0.03"/>
    <s v="Road"/>
    <n v="3.03"/>
    <n v="0.63"/>
    <n v="1.1000000000000001"/>
    <n v="0.33"/>
    <n v="28"/>
    <n v="1253.95"/>
    <n v="45"/>
    <n v="33"/>
    <n v="1"/>
    <n v="2"/>
    <n v="91"/>
    <n v="829"/>
    <n v="1"/>
    <n v="0.94"/>
    <n v="1"/>
    <x v="0"/>
    <s v="CIF"/>
    <s v="Renewal/Reorder"/>
    <x v="2"/>
    <n v="0.92119999999999991"/>
    <n v="0.91179999999999994"/>
    <n v="1.8236000000000013E-2"/>
    <n v="0.42000000000000004"/>
    <s v="High Risk"/>
    <n v="4.6251854437559994E-3"/>
    <s v="Poor"/>
    <s v="Medium"/>
    <s v="Highly Inconsistent"/>
    <n v="910.98901098901092"/>
    <s v="Over-Delivery (&gt;100%)"/>
    <n v="25.079000000000001"/>
    <n v="313283.45179800002"/>
    <n v="82.57"/>
  </r>
  <r>
    <n v="291.83"/>
    <n v="9.81"/>
    <n v="6"/>
    <n v="0.95"/>
    <n v="0.08"/>
    <n v="0"/>
    <s v="Air"/>
    <n v="2.52"/>
    <n v="0.97"/>
    <n v="0.87"/>
    <n v="0.86"/>
    <n v="6"/>
    <n v="314.51"/>
    <n v="60"/>
    <n v="11"/>
    <n v="0"/>
    <n v="3"/>
    <n v="612"/>
    <n v="720"/>
    <n v="5"/>
    <n v="0.39"/>
    <n v="0"/>
    <x v="1"/>
    <s v="DDP"/>
    <s v="New Procurement"/>
    <x v="10"/>
    <n v="0.874"/>
    <n v="0.92"/>
    <n v="4.6000000000000041E-2"/>
    <n v="0.94"/>
    <s v="Extreme Risk"/>
    <n v="3.3615461056094302E-2"/>
    <s v="Average"/>
    <s v="Medium"/>
    <s v="Inconsistent"/>
    <n v="117.64705882352942"/>
    <s v="Over-Delivery (&gt;100%)"/>
    <n v="15.7255"/>
    <n v="99156.563295999993"/>
    <n v="95.080000000000013"/>
  </r>
  <r>
    <n v="463.94"/>
    <n v="9.69"/>
    <n v="11"/>
    <n v="0.8"/>
    <n v="0"/>
    <n v="0.04"/>
    <s v="Sea"/>
    <n v="0.3"/>
    <n v="0.71"/>
    <n v="1.1200000000000001"/>
    <n v="0.21"/>
    <n v="6"/>
    <n v="1927.86"/>
    <n v="30"/>
    <n v="14"/>
    <n v="1"/>
    <n v="2"/>
    <n v="693"/>
    <n v="439"/>
    <n v="7"/>
    <n v="0.35"/>
    <n v="0"/>
    <x v="1"/>
    <s v="CIF"/>
    <s v="Renewal/Reorder"/>
    <x v="7"/>
    <n v="0.8"/>
    <n v="0.96"/>
    <n v="0.19199999999999995"/>
    <n v="0.25"/>
    <s v="Medium Risk"/>
    <n v="2.0886321507091434E-2"/>
    <s v="Average"/>
    <s v="High"/>
    <s v="Very Consistent"/>
    <n v="63.347763347763355"/>
    <s v="Critical (&lt;80%)"/>
    <n v="19.278600000000001"/>
    <n v="930209.88537599996"/>
    <n v="74.900000000000006"/>
  </r>
  <r>
    <n v="205.86"/>
    <n v="4.5599999999999996"/>
    <n v="12"/>
    <n v="0.77"/>
    <n v="0.1"/>
    <n v="0.01"/>
    <s v="Air"/>
    <n v="1.39"/>
    <n v="0.75"/>
    <n v="1.1399999999999999"/>
    <n v="0.88"/>
    <n v="38"/>
    <n v="1950.97"/>
    <n v="30"/>
    <n v="37"/>
    <n v="3"/>
    <n v="2"/>
    <n v="961"/>
    <n v="47"/>
    <n v="2"/>
    <n v="0.45"/>
    <n v="1"/>
    <x v="0"/>
    <s v="CIF"/>
    <s v="Extension"/>
    <x v="5"/>
    <n v="0.69300000000000006"/>
    <n v="0.89100000000000001"/>
    <n v="0.20493"/>
    <n v="0.99"/>
    <s v="Extreme Risk"/>
    <n v="2.2150976391722525E-2"/>
    <s v="Average"/>
    <s v="Medium"/>
    <s v="Moderately Consistent"/>
    <n v="4.890738813735692"/>
    <s v="Critical (&lt;80%)"/>
    <n v="97.548500000000004"/>
    <n v="445908.89087"/>
    <n v="95.410000000000011"/>
  </r>
  <r>
    <n v="206.13"/>
    <n v="7.56"/>
    <n v="10"/>
    <n v="0.78"/>
    <n v="0.02"/>
    <n v="0.03"/>
    <s v="Air"/>
    <n v="5"/>
    <n v="0.62"/>
    <n v="1.06"/>
    <n v="0.66"/>
    <n v="47"/>
    <n v="8594.8799999999992"/>
    <n v="90"/>
    <n v="39"/>
    <n v="2"/>
    <n v="3"/>
    <n v="556"/>
    <n v="433"/>
    <n v="4"/>
    <n v="0.25"/>
    <n v="1"/>
    <x v="0"/>
    <s v="DDP"/>
    <s v="Amendment"/>
    <x v="6"/>
    <n v="0.76439999999999997"/>
    <n v="0.9506"/>
    <n v="0.20913199999999996"/>
    <n v="0.71000000000000008"/>
    <s v="Extreme Risk"/>
    <n v="3.6675884150778632E-2"/>
    <s v="Average"/>
    <s v="Medium"/>
    <s v="Highly Inconsistent"/>
    <n v="77.877697841726629"/>
    <s v="Critical (&lt;80%)"/>
    <n v="429.74399999999997"/>
    <n v="1860696.1021199997"/>
    <n v="93.8"/>
  </r>
  <r>
    <n v="381.88"/>
    <n v="4.1100000000000003"/>
    <n v="18"/>
    <n v="0.85"/>
    <n v="0.05"/>
    <n v="0.02"/>
    <s v="Air"/>
    <n v="0.5"/>
    <n v="0.86"/>
    <n v="1.1100000000000001"/>
    <n v="0.96"/>
    <n v="2"/>
    <n v="1645.93"/>
    <n v="30"/>
    <n v="27"/>
    <n v="1"/>
    <n v="2"/>
    <n v="555"/>
    <n v="408"/>
    <n v="7"/>
    <n v="0.86"/>
    <n v="0"/>
    <x v="1"/>
    <s v="CIF"/>
    <s v="Renewal/Reorder"/>
    <x v="7"/>
    <n v="0.8075"/>
    <n v="0.93099999999999994"/>
    <n v="0.13965000000000002"/>
    <n v="1.03"/>
    <s v="Extreme Risk"/>
    <n v="1.0762543207290249E-2"/>
    <s v="Poor"/>
    <s v="High"/>
    <s v="Very Consistent"/>
    <n v="73.513513513513516"/>
    <s v="Critical (&lt;80%)"/>
    <n v="82.296500000000009"/>
    <n v="672632.20608800009"/>
    <n v="97.6"/>
  </r>
  <r>
    <n v="253.5"/>
    <n v="7.04"/>
    <n v="7"/>
    <n v="0.92"/>
    <n v="0.09"/>
    <n v="0.02"/>
    <s v="Sea"/>
    <n v="2.5299999999999998"/>
    <n v="0.88"/>
    <n v="0.87"/>
    <n v="0.02"/>
    <n v="41"/>
    <n v="8640.24"/>
    <n v="15"/>
    <n v="41"/>
    <n v="3"/>
    <n v="2"/>
    <n v="271"/>
    <n v="890"/>
    <n v="9"/>
    <n v="0.32"/>
    <n v="1"/>
    <x v="0"/>
    <s v="CIF"/>
    <s v="Extension"/>
    <x v="0"/>
    <n v="0.83720000000000006"/>
    <n v="0.89180000000000004"/>
    <n v="7.1343999999999963E-2"/>
    <n v="0.13"/>
    <s v="Low Risk"/>
    <n v="2.777120315581854E-2"/>
    <s v="Average"/>
    <s v="Medium"/>
    <s v="Inconsistent"/>
    <n v="328.41328413284134"/>
    <s v="Over-Delivery (&gt;100%)"/>
    <n v="86.4024"/>
    <n v="2431333.1618999997"/>
    <n v="70.37"/>
  </r>
  <r>
    <n v="151.07"/>
    <n v="8.25"/>
    <n v="7"/>
    <n v="0.85"/>
    <n v="0.02"/>
    <n v="0.04"/>
    <s v="Air"/>
    <n v="4.25"/>
    <n v="0.97"/>
    <n v="1.03"/>
    <n v="0.06"/>
    <n v="40"/>
    <n v="958.49"/>
    <n v="15"/>
    <n v="27"/>
    <n v="0"/>
    <n v="1"/>
    <n v="186"/>
    <n v="974"/>
    <n v="6"/>
    <n v="0.45"/>
    <n v="1"/>
    <x v="0"/>
    <s v="FOB"/>
    <s v="New Procurement"/>
    <x v="4"/>
    <n v="0.83299999999999996"/>
    <n v="0.94079999999999997"/>
    <n v="0.14112000000000002"/>
    <n v="0.12"/>
    <s v="Low Risk"/>
    <n v="5.4610445488846235E-2"/>
    <s v="Good"/>
    <s v="Medium"/>
    <s v="Highly Inconsistent"/>
    <n v="523.6559139784946"/>
    <s v="Over-Delivery (&gt;100%)"/>
    <n v="47.924500000000002"/>
    <n v="153547.79480800001"/>
    <n v="94.35"/>
  </r>
  <r>
    <n v="253.6"/>
    <n v="9.52"/>
    <n v="11"/>
    <n v="0.72"/>
    <n v="0.05"/>
    <n v="0.02"/>
    <s v="Sea"/>
    <n v="1.5"/>
    <n v="0.73"/>
    <n v="1.07"/>
    <n v="0.5"/>
    <n v="7"/>
    <n v="9075.7800000000007"/>
    <n v="15"/>
    <n v="57"/>
    <n v="0"/>
    <n v="0"/>
    <n v="665"/>
    <n v="917"/>
    <n v="7"/>
    <n v="0.32"/>
    <n v="0"/>
    <x v="1"/>
    <s v="EXW"/>
    <s v="New Procurement"/>
    <x v="7"/>
    <n v="0.68399999999999994"/>
    <n v="0.93099999999999994"/>
    <n v="0.26068000000000002"/>
    <n v="0.57000000000000006"/>
    <s v="Extreme Risk"/>
    <n v="3.7539432176656153E-2"/>
    <s v="Average"/>
    <s v="Medium"/>
    <s v="Moderately Consistent"/>
    <n v="137.89473684210526"/>
    <s v="Over-Delivery (&gt;100%)"/>
    <n v="90.757800000000003"/>
    <n v="2462829.4203599999"/>
    <n v="72.599999999999994"/>
  </r>
  <r>
    <n v="113.39"/>
    <n v="4.5999999999999996"/>
    <n v="4"/>
    <n v="0.92"/>
    <n v="0.01"/>
    <n v="0"/>
    <s v="Road"/>
    <n v="1.3"/>
    <n v="0.7"/>
    <n v="1.06"/>
    <n v="0.91"/>
    <n v="27"/>
    <n v="2637.9"/>
    <n v="30"/>
    <n v="21"/>
    <n v="0"/>
    <n v="1"/>
    <n v="224"/>
    <n v="598"/>
    <n v="8"/>
    <n v="0.12"/>
    <n v="0"/>
    <x v="1"/>
    <s v="FOB"/>
    <s v="New Procurement"/>
    <x v="11"/>
    <n v="0.91080000000000005"/>
    <n v="0.99"/>
    <n v="7.9199999999999965E-2"/>
    <n v="0.92"/>
    <s v="Extreme Risk"/>
    <n v="4.0567951318458417E-2"/>
    <s v="Average"/>
    <s v="Low"/>
    <s v="Moderately Consistent"/>
    <n v="266.96428571428572"/>
    <s v="Over-Delivery (&gt;100%)"/>
    <n v="52.758000000000003"/>
    <n v="302158.30194999999"/>
    <n v="86.399999999999991"/>
  </r>
  <r>
    <n v="129.37"/>
    <n v="8.0500000000000007"/>
    <n v="20"/>
    <n v="0.94"/>
    <n v="0.04"/>
    <n v="0.05"/>
    <s v="Road"/>
    <n v="4.45"/>
    <n v="0.89"/>
    <n v="0.85"/>
    <n v="0.73"/>
    <n v="28"/>
    <n v="6153.83"/>
    <n v="45"/>
    <n v="42"/>
    <n v="0"/>
    <n v="1"/>
    <n v="997"/>
    <n v="588"/>
    <n v="12"/>
    <n v="0.61"/>
    <n v="1"/>
    <x v="0"/>
    <s v="FOB"/>
    <s v="New Procurement"/>
    <x v="8"/>
    <n v="0.90239999999999987"/>
    <n v="0.91199999999999992"/>
    <n v="5.4720000000000039E-2"/>
    <n v="0.82"/>
    <s v="Extreme Risk"/>
    <n v="6.2224627038726138E-2"/>
    <s v="Good"/>
    <s v="Low"/>
    <s v="Highly Inconsistent"/>
    <n v="58.976930792377132"/>
    <s v="Critical (&lt;80%)"/>
    <n v="123.0766"/>
    <n v="867906.46646900009"/>
    <n v="81.349999999999994"/>
  </r>
  <r>
    <n v="274.27"/>
    <n v="3.39"/>
    <n v="1"/>
    <n v="0.79"/>
    <n v="0.02"/>
    <n v="0.05"/>
    <s v="Sea"/>
    <n v="1.52"/>
    <n v="0.88"/>
    <n v="0.94"/>
    <n v="0.62"/>
    <n v="16"/>
    <n v="1681.3"/>
    <n v="60"/>
    <n v="8"/>
    <n v="2"/>
    <n v="1"/>
    <n v="150"/>
    <n v="194"/>
    <n v="12"/>
    <n v="0.59"/>
    <n v="1"/>
    <x v="0"/>
    <s v="FOB"/>
    <s v="Amendment"/>
    <x v="8"/>
    <n v="0.7742"/>
    <n v="0.93099999999999994"/>
    <n v="0.19550999999999996"/>
    <n v="0.69"/>
    <s v="Extreme Risk"/>
    <n v="1.2360083129762644E-2"/>
    <s v="Poor"/>
    <s v="Medium"/>
    <s v="Moderately Consistent"/>
    <n v="129.33333333333331"/>
    <s v="Over-Delivery (&gt;100%)"/>
    <n v="16.812999999999999"/>
    <n v="493434.41237799992"/>
    <n v="72.88"/>
  </r>
  <r>
    <n v="238.52"/>
    <n v="9.91"/>
    <n v="13"/>
    <n v="0.9"/>
    <n v="0.04"/>
    <n v="0.03"/>
    <s v="Air"/>
    <n v="3.26"/>
    <n v="0.97"/>
    <n v="0.93"/>
    <n v="0.03"/>
    <n v="47"/>
    <n v="3961.55"/>
    <n v="15"/>
    <n v="36"/>
    <n v="0"/>
    <n v="0"/>
    <n v="277"/>
    <n v="386"/>
    <n v="8"/>
    <n v="0.28999999999999998"/>
    <n v="0"/>
    <x v="1"/>
    <s v="EXW"/>
    <s v="New Procurement"/>
    <x v="11"/>
    <n v="0.86399999999999999"/>
    <n v="0.93119999999999992"/>
    <n v="9.3119999999999967E-2"/>
    <n v="0.1"/>
    <s v="Low Risk"/>
    <n v="4.1547878584605062E-2"/>
    <s v="Average"/>
    <s v="Medium"/>
    <s v="Highly Inconsistent"/>
    <n v="139.35018050541515"/>
    <s v="Over-Delivery (&gt;100%)"/>
    <n v="198.07750000000001"/>
    <n v="1011266.158424"/>
    <n v="94.94"/>
  </r>
  <r>
    <n v="461.68"/>
    <n v="1.23"/>
    <n v="18"/>
    <n v="0.83"/>
    <n v="0.04"/>
    <n v="0.02"/>
    <s v="Road"/>
    <n v="3.7"/>
    <n v="0.68"/>
    <n v="1.03"/>
    <n v="0.35"/>
    <n v="9"/>
    <n v="949.1"/>
    <n v="15"/>
    <n v="34"/>
    <n v="2"/>
    <n v="0"/>
    <n v="148"/>
    <n v="284"/>
    <n v="9"/>
    <n v="0.03"/>
    <n v="1"/>
    <x v="0"/>
    <s v="EXW"/>
    <s v="Amendment"/>
    <x v="0"/>
    <n v="0.79679999999999995"/>
    <n v="0.94079999999999997"/>
    <n v="0.15993600000000002"/>
    <n v="0.41"/>
    <s v="High Risk"/>
    <n v="2.664182983884942E-3"/>
    <s v="Poor"/>
    <s v="High"/>
    <s v="Highly Inconsistent"/>
    <n v="191.89189189189187"/>
    <s v="Over-Delivery (&gt;100%)"/>
    <n v="18.981999999999999"/>
    <n v="464524.46360000002"/>
    <n v="82.699999999999989"/>
  </r>
  <r>
    <n v="213.08"/>
    <n v="6.43"/>
    <n v="9"/>
    <n v="0.97"/>
    <n v="0.1"/>
    <n v="0"/>
    <s v="Air"/>
    <n v="3.94"/>
    <n v="0.88"/>
    <n v="1.1100000000000001"/>
    <n v="0.35"/>
    <n v="15"/>
    <n v="5837.33"/>
    <n v="15"/>
    <n v="23"/>
    <n v="3"/>
    <n v="3"/>
    <n v="56"/>
    <n v="611"/>
    <n v="12"/>
    <n v="0.94"/>
    <n v="0"/>
    <x v="1"/>
    <s v="DDP"/>
    <s v="Extension"/>
    <x v="8"/>
    <n v="0.873"/>
    <n v="0.9"/>
    <n v="2.7000000000000024E-2"/>
    <n v="0.44999999999999996"/>
    <s v="High Risk"/>
    <n v="3.0176459545710528E-2"/>
    <s v="Average"/>
    <s v="Medium"/>
    <s v="Highly Inconsistent"/>
    <n v="1091.0714285714287"/>
    <s v="Over-Delivery (&gt;100%)"/>
    <n v="291.86650000000003"/>
    <n v="1368508.7612440002"/>
    <n v="93.06"/>
  </r>
  <r>
    <n v="311.26"/>
    <n v="6.94"/>
    <n v="26"/>
    <n v="0.95"/>
    <n v="0.1"/>
    <n v="0.04"/>
    <s v="Air"/>
    <n v="4.97"/>
    <n v="0.63"/>
    <n v="1.03"/>
    <n v="0.54"/>
    <n v="34"/>
    <n v="3524.19"/>
    <n v="90"/>
    <n v="50"/>
    <n v="0"/>
    <n v="1"/>
    <n v="69"/>
    <n v="295"/>
    <n v="10"/>
    <n v="0.36"/>
    <n v="0"/>
    <x v="1"/>
    <s v="FOB"/>
    <s v="New Procurement"/>
    <x v="9"/>
    <n v="0.85499999999999998"/>
    <n v="0.86399999999999999"/>
    <n v="4.3200000000000037E-2"/>
    <n v="0.68"/>
    <s v="Extreme Risk"/>
    <n v="2.2296472402493096E-2"/>
    <s v="Average"/>
    <s v="High"/>
    <s v="Highly Inconsistent"/>
    <n v="427.536231884058"/>
    <s v="Over-Delivery (&gt;100%)"/>
    <n v="176.20950000000002"/>
    <n v="1250718.0412600001"/>
    <n v="91.230000000000018"/>
  </r>
  <r>
    <n v="334.52"/>
    <n v="7.19"/>
    <n v="24"/>
    <n v="0.86"/>
    <n v="0.01"/>
    <n v="0"/>
    <s v="Sea"/>
    <n v="4.0199999999999996"/>
    <n v="0.79"/>
    <n v="1.1000000000000001"/>
    <n v="0.26"/>
    <n v="20"/>
    <n v="8536.2900000000009"/>
    <n v="90"/>
    <n v="26"/>
    <n v="0"/>
    <n v="0"/>
    <n v="570"/>
    <n v="357"/>
    <n v="2"/>
    <n v="0.54"/>
    <n v="1"/>
    <x v="0"/>
    <s v="EXW"/>
    <s v="New Procurement"/>
    <x v="5"/>
    <n v="0.85139999999999993"/>
    <n v="0.99"/>
    <n v="0.1386"/>
    <n v="0.27"/>
    <s v="Medium Risk"/>
    <n v="2.1493483199808684E-2"/>
    <s v="Average"/>
    <s v="High"/>
    <s v="Highly Inconsistent"/>
    <n v="62.631578947368418"/>
    <s v="Critical (&lt;80%)"/>
    <n v="85.36290000000001"/>
    <n v="2884227.586416"/>
    <n v="71.679999999999993"/>
  </r>
  <r>
    <n v="55.89"/>
    <n v="2.08"/>
    <n v="24"/>
    <n v="0.91"/>
    <n v="7.0000000000000007E-2"/>
    <n v="0"/>
    <s v="Road"/>
    <n v="3.29"/>
    <n v="0.65"/>
    <n v="0.84"/>
    <n v="0.27"/>
    <n v="14"/>
    <n v="1899.98"/>
    <n v="15"/>
    <n v="46"/>
    <n v="3"/>
    <n v="3"/>
    <n v="573"/>
    <n v="728"/>
    <n v="7"/>
    <n v="0.14000000000000001"/>
    <n v="1"/>
    <x v="0"/>
    <s v="DDP"/>
    <s v="Extension"/>
    <x v="7"/>
    <n v="0.84629999999999994"/>
    <n v="0.92999999999999994"/>
    <n v="8.3699999999999969E-2"/>
    <n v="0.34"/>
    <s v="High Risk"/>
    <n v="3.7215959921273932E-2"/>
    <s v="Average"/>
    <s v="Low"/>
    <s v="Highly Inconsistent"/>
    <n v="127.05061082024433"/>
    <s v="Over-Delivery (&gt;100%)"/>
    <n v="37.999600000000001"/>
    <n v="113664.85111600001"/>
    <n v="82.61"/>
  </r>
  <r>
    <n v="348.59"/>
    <n v="9.4499999999999993"/>
    <n v="9"/>
    <n v="0.97"/>
    <n v="0.01"/>
    <n v="0.03"/>
    <s v="Sea"/>
    <n v="4.4800000000000004"/>
    <n v="0.86"/>
    <n v="1.1499999999999999"/>
    <n v="0.62"/>
    <n v="11"/>
    <n v="2871.88"/>
    <n v="15"/>
    <n v="35"/>
    <n v="3"/>
    <n v="1"/>
    <n v="70"/>
    <n v="539"/>
    <n v="2"/>
    <n v="0.25"/>
    <n v="0"/>
    <x v="1"/>
    <s v="FOB"/>
    <s v="Extension"/>
    <x v="5"/>
    <n v="0.96029999999999993"/>
    <n v="0.96029999999999993"/>
    <n v="2.8809000000000022E-2"/>
    <n v="0.66"/>
    <s v="Extreme Risk"/>
    <n v="2.7109211394474884E-2"/>
    <s v="Average"/>
    <s v="High"/>
    <s v="Highly Inconsistent"/>
    <n v="770"/>
    <s v="Over-Delivery (&gt;100%)"/>
    <n v="28.718800000000002"/>
    <n v="1041212.9476320001"/>
    <n v="70.62"/>
  </r>
  <r>
    <n v="130.12"/>
    <n v="2.63"/>
    <n v="23"/>
    <n v="0.85"/>
    <n v="0"/>
    <n v="0.01"/>
    <s v="Sea"/>
    <n v="4.53"/>
    <n v="0.84"/>
    <n v="1.01"/>
    <n v="0.94"/>
    <n v="30"/>
    <n v="1854.82"/>
    <n v="90"/>
    <n v="11"/>
    <n v="2"/>
    <n v="1"/>
    <n v="735"/>
    <n v="765"/>
    <n v="7"/>
    <n v="0.44"/>
    <n v="1"/>
    <x v="0"/>
    <s v="FOB"/>
    <s v="Amendment"/>
    <x v="7"/>
    <n v="0.85"/>
    <n v="0.99"/>
    <n v="0.14850000000000002"/>
    <n v="0.95"/>
    <s v="Extreme Risk"/>
    <n v="2.0212111896710728E-2"/>
    <s v="Average"/>
    <s v="Low"/>
    <s v="Highly Inconsistent"/>
    <n v="104.08163265306123"/>
    <s v="Over-Delivery (&gt;100%)"/>
    <n v="18.548200000000001"/>
    <n v="243793.00725600001"/>
    <n v="71.27"/>
  </r>
  <r>
    <n v="482.48"/>
    <n v="6.6"/>
    <n v="29"/>
    <n v="0.79"/>
    <n v="0.01"/>
    <n v="0"/>
    <s v="Sea"/>
    <n v="4.87"/>
    <n v="0.62"/>
    <n v="0.81"/>
    <n v="0.66"/>
    <n v="3"/>
    <n v="5681.85"/>
    <n v="60"/>
    <n v="31"/>
    <n v="1"/>
    <n v="2"/>
    <n v="104"/>
    <n v="840"/>
    <n v="11"/>
    <n v="0.56000000000000005"/>
    <n v="0"/>
    <x v="1"/>
    <s v="CIF"/>
    <s v="Renewal/Reorder"/>
    <x v="1"/>
    <n v="0.78210000000000002"/>
    <n v="0.99"/>
    <n v="0.20789999999999997"/>
    <n v="0.67"/>
    <s v="Extreme Risk"/>
    <n v="1.3679323495274414E-2"/>
    <s v="Poor"/>
    <s v="High"/>
    <s v="Highly Inconsistent"/>
    <n v="807.69230769230762"/>
    <s v="Over-Delivery (&gt;100%)"/>
    <n v="56.818500000000007"/>
    <n v="2768896.5899320003"/>
    <n v="70.83"/>
  </r>
  <r>
    <n v="116.9"/>
    <n v="3"/>
    <n v="9"/>
    <n v="0.93"/>
    <n v="0.1"/>
    <n v="0.02"/>
    <s v="Sea"/>
    <n v="3.88"/>
    <n v="0.73"/>
    <n v="1.06"/>
    <n v="0.67"/>
    <n v="2"/>
    <n v="1206.3"/>
    <n v="45"/>
    <n v="16"/>
    <n v="2"/>
    <n v="0"/>
    <n v="641"/>
    <n v="16"/>
    <n v="9"/>
    <n v="0.85"/>
    <n v="0"/>
    <x v="1"/>
    <s v="EXW"/>
    <s v="Amendment"/>
    <x v="0"/>
    <n v="0.83700000000000008"/>
    <n v="0.88200000000000001"/>
    <n v="6.1739999999999962E-2"/>
    <n v="0.79"/>
    <s v="Extreme Risk"/>
    <n v="2.5662959794696322E-2"/>
    <s v="Average"/>
    <s v="Low"/>
    <s v="Highly Inconsistent"/>
    <n v="2.4960998439937598"/>
    <s v="Critical (&lt;80%)"/>
    <n v="12.063000000000001"/>
    <n v="157959.58083999998"/>
    <n v="68.720000000000013"/>
  </r>
  <r>
    <n v="236.58"/>
    <n v="3.76"/>
    <n v="10"/>
    <n v="0.77"/>
    <n v="0.09"/>
    <n v="0.01"/>
    <s v="Air"/>
    <n v="0.97"/>
    <n v="0.76"/>
    <n v="1.01"/>
    <n v="0.99"/>
    <n v="14"/>
    <n v="1974.63"/>
    <n v="60"/>
    <n v="25"/>
    <n v="1"/>
    <n v="2"/>
    <n v="484"/>
    <n v="197"/>
    <n v="4"/>
    <n v="0.28999999999999998"/>
    <n v="0"/>
    <x v="1"/>
    <s v="CIF"/>
    <s v="Renewal/Reorder"/>
    <x v="6"/>
    <n v="0.70069999999999999"/>
    <n v="0.90090000000000003"/>
    <n v="0.20720699999999997"/>
    <n v="1.0900000000000001"/>
    <s v="Extreme Risk"/>
    <n v="1.5893143968213709E-2"/>
    <s v="Poor"/>
    <s v="Medium"/>
    <s v="Very Consistent"/>
    <n v="40.70247933884297"/>
    <s v="Critical (&lt;80%)"/>
    <n v="98.731500000000011"/>
    <n v="513977.08309200004"/>
    <n v="96.13000000000001"/>
  </r>
  <r>
    <n v="88.41"/>
    <n v="5.92"/>
    <n v="28"/>
    <n v="0.82"/>
    <n v="0.02"/>
    <n v="0.01"/>
    <s v="Road"/>
    <n v="3.55"/>
    <n v="0.7"/>
    <n v="0.89"/>
    <n v="0.15"/>
    <n v="29"/>
    <n v="6817.05"/>
    <n v="45"/>
    <n v="47"/>
    <n v="2"/>
    <n v="1"/>
    <n v="740"/>
    <n v="983"/>
    <n v="12"/>
    <n v="0.87"/>
    <n v="1"/>
    <x v="0"/>
    <s v="FOB"/>
    <s v="Amendment"/>
    <x v="8"/>
    <n v="0.80359999999999998"/>
    <n v="0.97019999999999995"/>
    <n v="0.17463600000000004"/>
    <n v="0.18"/>
    <s v="Medium Risk"/>
    <n v="6.6960751046261743E-2"/>
    <s v="Good"/>
    <s v="Low"/>
    <s v="Highly Inconsistent"/>
    <n v="132.83783783783784"/>
    <s v="Over-Delivery (&gt;100%)"/>
    <n v="136.34100000000001"/>
    <n v="620918.87032500003"/>
    <n v="83.65"/>
  </r>
  <r>
    <n v="498.59"/>
    <n v="4.75"/>
    <n v="2"/>
    <n v="0.96"/>
    <n v="0.02"/>
    <n v="0"/>
    <s v="Road"/>
    <n v="0.38"/>
    <n v="0.62"/>
    <n v="1.1100000000000001"/>
    <n v="0.03"/>
    <n v="5"/>
    <n v="836.7"/>
    <n v="30"/>
    <n v="54"/>
    <n v="1"/>
    <n v="1"/>
    <n v="49"/>
    <n v="609"/>
    <n v="5"/>
    <n v="0.46"/>
    <n v="0"/>
    <x v="1"/>
    <s v="FOB"/>
    <s v="Renewal/Reorder"/>
    <x v="10"/>
    <n v="0.94079999999999997"/>
    <n v="0.98"/>
    <n v="3.9200000000000033E-2"/>
    <n v="0.05"/>
    <s v="Low Risk"/>
    <n v="9.5268657614472826E-3"/>
    <s v="Poor"/>
    <s v="High"/>
    <s v="Very Consistent"/>
    <n v="1242.8571428571429"/>
    <s v="Over-Delivery (&gt;100%)"/>
    <n v="16.734000000000002"/>
    <n v="425534.18134400004"/>
    <n v="87.02000000000001"/>
  </r>
  <r>
    <n v="275.99"/>
    <n v="2.44"/>
    <n v="6"/>
    <n v="0.92"/>
    <n v="0.02"/>
    <n v="0.01"/>
    <s v="Road"/>
    <n v="1.59"/>
    <n v="0.73"/>
    <n v="1.17"/>
    <n v="0.75"/>
    <n v="44"/>
    <n v="7457.32"/>
    <n v="30"/>
    <n v="7"/>
    <n v="0"/>
    <n v="1"/>
    <n v="355"/>
    <n v="125"/>
    <n v="5"/>
    <n v="0.43"/>
    <n v="1"/>
    <x v="0"/>
    <s v="FOB"/>
    <s v="New Procurement"/>
    <x v="10"/>
    <n v="0.90160000000000007"/>
    <n v="0.97019999999999995"/>
    <n v="7.7615999999999949E-2"/>
    <n v="0.78"/>
    <s v="Extreme Risk"/>
    <n v="8.8409000326098771E-3"/>
    <s v="Poor"/>
    <s v="Medium"/>
    <s v="Moderately Consistent"/>
    <n v="35.2112676056338"/>
    <s v="Critical (&lt;80%)"/>
    <n v="149.1464"/>
    <n v="2120048.0420859996"/>
    <n v="85.610000000000014"/>
  </r>
  <r>
    <n v="317.92"/>
    <n v="2.54"/>
    <n v="15"/>
    <n v="0.82"/>
    <n v="0.05"/>
    <n v="0.04"/>
    <s v="Air"/>
    <n v="0.57999999999999996"/>
    <n v="0.92"/>
    <n v="0.93"/>
    <n v="0.44"/>
    <n v="46"/>
    <n v="1132.9000000000001"/>
    <n v="60"/>
    <n v="53"/>
    <n v="1"/>
    <n v="3"/>
    <n v="336"/>
    <n v="508"/>
    <n v="12"/>
    <n v="0.4"/>
    <n v="0"/>
    <x v="1"/>
    <s v="DDP"/>
    <s v="Renewal/Reorder"/>
    <x v="8"/>
    <n v="0.77899999999999991"/>
    <n v="0.91199999999999992"/>
    <n v="0.16416000000000003"/>
    <n v="0.53"/>
    <s v="Extreme Risk"/>
    <n v="7.9894313034725717E-3"/>
    <s v="Poor"/>
    <s v="High"/>
    <s v="Very Consistent"/>
    <n v="151.19047619047618"/>
    <s v="Over-Delivery (&gt;100%)"/>
    <n v="56.64500000000001"/>
    <n v="392647.341992"/>
    <n v="97.12"/>
  </r>
  <r>
    <n v="80.180000000000007"/>
    <n v="4.76"/>
    <n v="3"/>
    <n v="0.76"/>
    <n v="0.06"/>
    <n v="0.04"/>
    <s v="Air"/>
    <n v="4.75"/>
    <n v="0.74"/>
    <n v="1"/>
    <n v="0.43"/>
    <n v="6"/>
    <n v="5896.34"/>
    <n v="90"/>
    <n v="40"/>
    <n v="3"/>
    <n v="2"/>
    <n v="980"/>
    <n v="72"/>
    <n v="2"/>
    <n v="0.89"/>
    <n v="0"/>
    <x v="1"/>
    <s v="CIF"/>
    <s v="Extension"/>
    <x v="5"/>
    <n v="0.71439999999999992"/>
    <n v="0.90239999999999987"/>
    <n v="0.21657599999999996"/>
    <n v="0.53"/>
    <s v="Extreme Risk"/>
    <n v="5.93664255425293E-2"/>
    <s v="Good"/>
    <s v="Low"/>
    <s v="Highly Inconsistent"/>
    <n v="7.3469387755102051"/>
    <s v="Critical (&lt;80%)"/>
    <n v="294.81700000000001"/>
    <n v="520347.82942000002"/>
    <n v="92.649999999999991"/>
  </r>
  <r>
    <n v="387.48"/>
    <n v="7.82"/>
    <n v="11"/>
    <n v="0.81"/>
    <n v="0.02"/>
    <n v="0.02"/>
    <s v="Sea"/>
    <n v="1.69"/>
    <n v="0.73"/>
    <n v="0.85"/>
    <n v="0.23"/>
    <n v="8"/>
    <n v="9978.31"/>
    <n v="15"/>
    <n v="20"/>
    <n v="3"/>
    <n v="2"/>
    <n v="446"/>
    <n v="450"/>
    <n v="3"/>
    <n v="0.25"/>
    <n v="0"/>
    <x v="1"/>
    <s v="CIF"/>
    <s v="Extension"/>
    <x v="3"/>
    <n v="0.79380000000000006"/>
    <n v="0.96039999999999992"/>
    <n v="0.18247599999999994"/>
    <n v="0.27"/>
    <s v="Medium Risk"/>
    <n v="2.0181686796737895E-2"/>
    <s v="Average"/>
    <s v="High"/>
    <s v="Moderately Consistent"/>
    <n v="100.89686098654708"/>
    <s v="Over-Delivery (&gt;100%)"/>
    <n v="99.78309999999999"/>
    <n v="4021164.2610759996"/>
    <n v="73.31"/>
  </r>
  <r>
    <n v="144.46"/>
    <n v="9.08"/>
    <n v="6"/>
    <n v="0.79"/>
    <n v="0.08"/>
    <n v="0.03"/>
    <s v="Sea"/>
    <n v="3.57"/>
    <n v="0.98"/>
    <n v="1.17"/>
    <n v="0.51"/>
    <n v="39"/>
    <n v="1821.54"/>
    <n v="30"/>
    <n v="31"/>
    <n v="1"/>
    <n v="1"/>
    <n v="838"/>
    <n v="353"/>
    <n v="10"/>
    <n v="0.86"/>
    <n v="1"/>
    <x v="0"/>
    <s v="FOB"/>
    <s v="Renewal/Reorder"/>
    <x v="9"/>
    <n v="0.72680000000000011"/>
    <n v="0.89239999999999997"/>
    <n v="0.18740399999999999"/>
    <n v="0.62"/>
    <s v="Extreme Risk"/>
    <n v="6.285476948636301E-2"/>
    <s v="Good"/>
    <s v="Low"/>
    <s v="Highly Inconsistent"/>
    <n v="42.124105011933175"/>
    <s v="Critical (&lt;80%)"/>
    <n v="18.215399999999999"/>
    <n v="292113.56176800001"/>
    <n v="69.430000000000007"/>
  </r>
  <r>
    <n v="454.12"/>
    <n v="1.76"/>
    <n v="3"/>
    <n v="0.75"/>
    <n v="0.03"/>
    <n v="0"/>
    <s v="Sea"/>
    <n v="2.86"/>
    <n v="0.62"/>
    <n v="0.93"/>
    <n v="0.44"/>
    <n v="39"/>
    <n v="2684.75"/>
    <n v="90"/>
    <n v="32"/>
    <n v="0"/>
    <n v="2"/>
    <n v="415"/>
    <n v="596"/>
    <n v="1"/>
    <n v="0.09"/>
    <n v="1"/>
    <x v="0"/>
    <s v="CIF"/>
    <s v="New Procurement"/>
    <x v="2"/>
    <n v="0.72750000000000004"/>
    <n v="0.97"/>
    <n v="0.24249999999999999"/>
    <n v="0.47"/>
    <s v="High Risk"/>
    <n v="3.8756275874218269E-3"/>
    <s v="Poor"/>
    <s v="High"/>
    <s v="Inconsistent"/>
    <n v="143.6144578313253"/>
    <s v="Over-Delivery (&gt;100%)"/>
    <n v="26.8475"/>
    <n v="1255827.4532639999"/>
    <n v="72.240000000000009"/>
  </r>
  <r>
    <n v="142.31"/>
    <n v="4.54"/>
    <n v="24"/>
    <n v="0.92"/>
    <n v="0.09"/>
    <n v="0"/>
    <s v="Sea"/>
    <n v="0.54"/>
    <n v="0.91"/>
    <n v="0.88"/>
    <n v="0.35"/>
    <n v="44"/>
    <n v="8994.42"/>
    <n v="90"/>
    <n v="27"/>
    <n v="0"/>
    <n v="1"/>
    <n v="753"/>
    <n v="388"/>
    <n v="3"/>
    <n v="0.96"/>
    <n v="1"/>
    <x v="0"/>
    <s v="FOB"/>
    <s v="New Procurement"/>
    <x v="3"/>
    <n v="0.83720000000000006"/>
    <n v="0.91"/>
    <n v="7.2799999999999962E-2"/>
    <n v="0.43999999999999995"/>
    <s v="High Risk"/>
    <n v="3.1902185369966973E-2"/>
    <s v="Average"/>
    <s v="Low"/>
    <s v="Very Consistent"/>
    <n v="51.527224435590966"/>
    <s v="Critical (&lt;80%)"/>
    <n v="89.944200000000009"/>
    <n v="1395287.0232660002"/>
    <n v="72.760000000000005"/>
  </r>
  <r>
    <n v="135.81"/>
    <n v="1.9"/>
    <n v="11"/>
    <n v="0.78"/>
    <n v="7.0000000000000007E-2"/>
    <n v="0.01"/>
    <s v="Road"/>
    <n v="2.81"/>
    <n v="0.79"/>
    <n v="0.99"/>
    <n v="0.44"/>
    <n v="29"/>
    <n v="6300.24"/>
    <n v="45"/>
    <n v="22"/>
    <n v="1"/>
    <n v="1"/>
    <n v="220"/>
    <n v="304"/>
    <n v="5"/>
    <n v="0.5"/>
    <n v="1"/>
    <x v="0"/>
    <s v="FOB"/>
    <s v="Renewal/Reorder"/>
    <x v="10"/>
    <n v="0.72539999999999993"/>
    <n v="0.92069999999999996"/>
    <n v="0.20255399999999996"/>
    <n v="0.52"/>
    <s v="Extreme Risk"/>
    <n v="1.3990133274427509E-2"/>
    <s v="Poor"/>
    <s v="Low"/>
    <s v="Inconsistent"/>
    <n v="138.18181818181819"/>
    <s v="Over-Delivery (&gt;100%)"/>
    <n v="126.0048"/>
    <n v="924220.0792739999"/>
    <n v="82.889999999999986"/>
  </r>
  <r>
    <n v="66.45"/>
    <n v="1.1499999999999999"/>
    <n v="15"/>
    <n v="0.84"/>
    <n v="0.04"/>
    <n v="0.03"/>
    <s v="Sea"/>
    <n v="3.31"/>
    <n v="0.98"/>
    <n v="0.82"/>
    <n v="0.38"/>
    <n v="39"/>
    <n v="4976.0600000000004"/>
    <n v="30"/>
    <n v="16"/>
    <n v="1"/>
    <n v="2"/>
    <n v="47"/>
    <n v="692"/>
    <n v="9"/>
    <n v="1"/>
    <n v="1"/>
    <x v="0"/>
    <s v="CIF"/>
    <s v="Renewal/Reorder"/>
    <x v="0"/>
    <n v="0.80639999999999989"/>
    <n v="0.93119999999999992"/>
    <n v="0.14899200000000001"/>
    <n v="0.45"/>
    <s v="High Risk"/>
    <n v="1.7306245297215951E-2"/>
    <s v="Poor"/>
    <s v="Low"/>
    <s v="Highly Inconsistent"/>
    <n v="1472.3404255319149"/>
    <s v="Over-Delivery (&gt;100%)"/>
    <n v="49.760600000000004"/>
    <n v="353859.48968000006"/>
    <n v="70.89"/>
  </r>
  <r>
    <n v="262.43"/>
    <n v="6.96"/>
    <n v="13"/>
    <n v="0.82"/>
    <n v="0.08"/>
    <n v="0.04"/>
    <s v="Air"/>
    <n v="4.41"/>
    <n v="0.76"/>
    <n v="0.9"/>
    <n v="0.94"/>
    <n v="44"/>
    <n v="5670.78"/>
    <n v="60"/>
    <n v="38"/>
    <n v="3"/>
    <n v="0"/>
    <n v="477"/>
    <n v="241"/>
    <n v="1"/>
    <n v="0.61"/>
    <n v="1"/>
    <x v="0"/>
    <s v="EXW"/>
    <s v="Extension"/>
    <x v="2"/>
    <n v="0.75439999999999996"/>
    <n v="0.88319999999999999"/>
    <n v="0.15897600000000003"/>
    <n v="1.06"/>
    <s v="Extreme Risk"/>
    <n v="2.652135807643943E-2"/>
    <s v="Average"/>
    <s v="Medium"/>
    <s v="Highly Inconsistent"/>
    <n v="50.524109014675055"/>
    <s v="Critical (&lt;80%)"/>
    <n v="283.53899999999999"/>
    <n v="1667071.4161740001"/>
    <n v="92.39"/>
  </r>
  <r>
    <n v="304.18"/>
    <n v="6.42"/>
    <n v="20"/>
    <n v="0.99"/>
    <n v="0.08"/>
    <n v="0.03"/>
    <s v="Air"/>
    <n v="0.35"/>
    <n v="0.88"/>
    <n v="0.83"/>
    <n v="0.98"/>
    <n v="27"/>
    <n v="3025.4"/>
    <n v="90"/>
    <n v="50"/>
    <n v="3"/>
    <n v="1"/>
    <n v="326"/>
    <n v="449"/>
    <n v="6"/>
    <n v="0.12"/>
    <n v="1"/>
    <x v="0"/>
    <s v="FOB"/>
    <s v="Extension"/>
    <x v="4"/>
    <n v="0.91080000000000005"/>
    <n v="0.89239999999999997"/>
    <n v="8.9240000000000083E-3"/>
    <n v="1.0900000000000001"/>
    <s v="Extreme Risk"/>
    <n v="2.110592412387402E-2"/>
    <s v="Average"/>
    <s v="High"/>
    <s v="Very Consistent"/>
    <n v="137.73006134969324"/>
    <s v="Over-Delivery (&gt;100%)"/>
    <n v="151.27000000000001"/>
    <n v="1021648.8501800001"/>
    <n v="96.65000000000002"/>
  </r>
  <r>
    <n v="79.569999999999993"/>
    <n v="2.4700000000000002"/>
    <n v="28"/>
    <n v="0.82"/>
    <n v="0.03"/>
    <n v="0.02"/>
    <s v="Air"/>
    <n v="1.48"/>
    <n v="0.63"/>
    <n v="0.85"/>
    <n v="0.84"/>
    <n v="16"/>
    <n v="8567.69"/>
    <n v="60"/>
    <n v="51"/>
    <n v="2"/>
    <n v="1"/>
    <n v="220"/>
    <n v="403"/>
    <n v="12"/>
    <n v="0.06"/>
    <n v="1"/>
    <x v="0"/>
    <s v="FOB"/>
    <s v="Amendment"/>
    <x v="8"/>
    <n v="0.79539999999999988"/>
    <n v="0.9506"/>
    <n v="0.17110800000000004"/>
    <n v="0.89"/>
    <s v="Extreme Risk"/>
    <n v="3.1041849943446026E-2"/>
    <s v="Average"/>
    <s v="Low"/>
    <s v="Moderately Consistent"/>
    <n v="183.18181818181819"/>
    <s v="Over-Delivery (&gt;100%)"/>
    <n v="428.38450000000006"/>
    <n v="716248.3877369999"/>
    <n v="97.22"/>
  </r>
  <r>
    <n v="398.99"/>
    <n v="3.1"/>
    <n v="10"/>
    <n v="0.72"/>
    <n v="0.03"/>
    <n v="0.01"/>
    <s v="Sea"/>
    <n v="3.46"/>
    <n v="0.97"/>
    <n v="0.84"/>
    <n v="0.99"/>
    <n v="27"/>
    <n v="7478.16"/>
    <n v="60"/>
    <n v="26"/>
    <n v="0"/>
    <n v="2"/>
    <n v="92"/>
    <n v="769"/>
    <n v="2"/>
    <n v="0.19"/>
    <n v="1"/>
    <x v="0"/>
    <s v="CIF"/>
    <s v="New Procurement"/>
    <x v="5"/>
    <n v="0.69839999999999991"/>
    <n v="0.96029999999999993"/>
    <n v="0.26888400000000001"/>
    <n v="1.03"/>
    <s v="Extreme Risk"/>
    <n v="7.7696182861725855E-3"/>
    <s v="Poor"/>
    <s v="High"/>
    <s v="Highly Inconsistent"/>
    <n v="835.86956521739125"/>
    <s v="Over-Delivery (&gt;100%)"/>
    <n v="74.781599999999997"/>
    <n v="3103161.8924440001"/>
    <n v="71.44"/>
  </r>
  <r>
    <n v="253.98"/>
    <n v="1.21"/>
    <n v="6"/>
    <n v="0.73"/>
    <n v="0.09"/>
    <n v="0.04"/>
    <s v="Road"/>
    <n v="0.17"/>
    <n v="0.74"/>
    <n v="1.1499999999999999"/>
    <n v="0.27"/>
    <n v="39"/>
    <n v="6460.42"/>
    <n v="30"/>
    <n v="15"/>
    <n v="0"/>
    <n v="2"/>
    <n v="365"/>
    <n v="884"/>
    <n v="12"/>
    <n v="0.42"/>
    <n v="1"/>
    <x v="0"/>
    <s v="CIF"/>
    <s v="New Procurement"/>
    <x v="8"/>
    <n v="0.6643"/>
    <n v="0.87360000000000004"/>
    <n v="0.23587200000000003"/>
    <n v="0.4"/>
    <s v="High Risk"/>
    <n v="4.764154657847075E-3"/>
    <s v="Poor"/>
    <s v="Medium"/>
    <s v="Very Consistent"/>
    <n v="242.1917808219178"/>
    <s v="Over-Delivery (&gt;100%)"/>
    <n v="129.20840000000001"/>
    <n v="1854253.8148399999"/>
    <n v="84.33"/>
  </r>
  <r>
    <n v="285.98"/>
    <n v="8.51"/>
    <n v="15"/>
    <n v="0.88"/>
    <n v="0.02"/>
    <n v="0.02"/>
    <s v="Road"/>
    <n v="1.02"/>
    <n v="0.81"/>
    <n v="1.17"/>
    <n v="0.84"/>
    <n v="40"/>
    <n v="9324.25"/>
    <n v="60"/>
    <n v="40"/>
    <n v="0"/>
    <n v="2"/>
    <n v="639"/>
    <n v="746"/>
    <n v="6"/>
    <n v="0.75"/>
    <n v="1"/>
    <x v="0"/>
    <s v="CIF"/>
    <s v="New Procurement"/>
    <x v="4"/>
    <n v="0.86239999999999994"/>
    <n v="0.96039999999999992"/>
    <n v="0.11524799999999999"/>
    <n v="0.88"/>
    <s v="Extreme Risk"/>
    <n v="2.9757325687110984E-2"/>
    <s v="Average"/>
    <s v="Medium"/>
    <s v="Moderately Consistent"/>
    <n v="116.74491392801252"/>
    <s v="Over-Delivery (&gt;100%)"/>
    <n v="186.48500000000001"/>
    <n v="2773403.2945920001"/>
    <n v="85.98"/>
  </r>
  <r>
    <n v="248.34"/>
    <n v="9.77"/>
    <n v="25"/>
    <n v="0.88"/>
    <n v="0"/>
    <n v="0.04"/>
    <s v="Sea"/>
    <n v="1.0900000000000001"/>
    <n v="0.66"/>
    <n v="0.99"/>
    <n v="0.41"/>
    <n v="1"/>
    <n v="5823.3"/>
    <n v="60"/>
    <n v="37"/>
    <n v="2"/>
    <n v="1"/>
    <n v="824"/>
    <n v="285"/>
    <n v="10"/>
    <n v="0"/>
    <n v="0"/>
    <x v="1"/>
    <s v="FOB"/>
    <s v="Amendment"/>
    <x v="9"/>
    <n v="0.88"/>
    <n v="0.96"/>
    <n v="0.1152"/>
    <n v="0.44999999999999996"/>
    <s v="High Risk"/>
    <n v="3.9341225738906332E-2"/>
    <s v="Average"/>
    <s v="Medium"/>
    <s v="Moderately Consistent"/>
    <n v="34.587378640776699"/>
    <s v="Critical (&lt;80%)"/>
    <n v="58.233000000000004"/>
    <n v="1504068.3016920004"/>
    <n v="74.110000000000014"/>
  </r>
  <r>
    <n v="230.34"/>
    <n v="2.2200000000000002"/>
    <n v="18"/>
    <n v="0.83"/>
    <n v="0.05"/>
    <n v="0.03"/>
    <s v="Sea"/>
    <n v="3.35"/>
    <n v="0.98"/>
    <n v="1.05"/>
    <n v="0.75"/>
    <n v="45"/>
    <n v="5167.58"/>
    <n v="15"/>
    <n v="25"/>
    <n v="2"/>
    <n v="0"/>
    <n v="548"/>
    <n v="883"/>
    <n v="6"/>
    <n v="0.26"/>
    <n v="0"/>
    <x v="1"/>
    <s v="EXW"/>
    <s v="Amendment"/>
    <x v="4"/>
    <n v="0.78849999999999998"/>
    <n v="0.92149999999999999"/>
    <n v="0.15665500000000002"/>
    <n v="0.83"/>
    <s v="Extreme Risk"/>
    <n v="9.6379265433706694E-3"/>
    <s v="Poor"/>
    <s v="Medium"/>
    <s v="Highly Inconsistent"/>
    <n v="161.13138686131387"/>
    <s v="Over-Delivery (&gt;100%)"/>
    <n v="51.675800000000002"/>
    <n v="1285591.515956"/>
    <n v="70.55"/>
  </r>
  <r>
    <n v="301.83999999999997"/>
    <n v="3.08"/>
    <n v="18"/>
    <n v="0.83"/>
    <n v="0.08"/>
    <n v="0.04"/>
    <s v="Air"/>
    <n v="1.43"/>
    <n v="0.87"/>
    <n v="1.08"/>
    <n v="0.2"/>
    <n v="33"/>
    <n v="9759.36"/>
    <n v="60"/>
    <n v="53"/>
    <n v="3"/>
    <n v="0"/>
    <n v="218"/>
    <n v="713"/>
    <n v="1"/>
    <n v="0.59"/>
    <n v="1"/>
    <x v="0"/>
    <s v="EXW"/>
    <s v="Extension"/>
    <x v="2"/>
    <n v="0.76359999999999995"/>
    <n v="0.88319999999999999"/>
    <n v="0.15014400000000003"/>
    <n v="0.32"/>
    <s v="High Risk"/>
    <n v="1.0204081632653062E-2"/>
    <s v="Poor"/>
    <s v="High"/>
    <s v="Moderately Consistent"/>
    <n v="327.06422018348621"/>
    <s v="Over-Delivery (&gt;100%)"/>
    <n v="487.96800000000007"/>
    <n v="3299753.6497119996"/>
    <n v="95.37"/>
  </r>
  <r>
    <n v="119.86"/>
    <n v="8.82"/>
    <n v="7"/>
    <n v="0.72"/>
    <n v="0.08"/>
    <n v="0.05"/>
    <s v="Air"/>
    <n v="3"/>
    <n v="0.62"/>
    <n v="0.96"/>
    <n v="0.81"/>
    <n v="39"/>
    <n v="2139.54"/>
    <n v="15"/>
    <n v="37"/>
    <n v="3"/>
    <n v="0"/>
    <n v="923"/>
    <n v="176"/>
    <n v="5"/>
    <n v="0.3"/>
    <n v="0"/>
    <x v="1"/>
    <s v="EXW"/>
    <s v="Extension"/>
    <x v="10"/>
    <n v="0.66239999999999999"/>
    <n v="0.874"/>
    <n v="0.24472000000000005"/>
    <n v="0.94000000000000006"/>
    <s v="Extreme Risk"/>
    <n v="7.3585850158518276E-2"/>
    <s v="Good"/>
    <s v="Low"/>
    <s v="Inconsistent"/>
    <n v="19.068255687973998"/>
    <s v="Critical (&lt;80%)"/>
    <n v="106.977"/>
    <n v="289897.31737200002"/>
    <n v="93.600000000000009"/>
  </r>
  <r>
    <n v="131.87"/>
    <n v="9.34"/>
    <n v="15"/>
    <n v="0.85"/>
    <n v="0.09"/>
    <n v="0.05"/>
    <s v="Road"/>
    <n v="4.83"/>
    <n v="0.66"/>
    <n v="0.95"/>
    <n v="0.08"/>
    <n v="27"/>
    <n v="1505.48"/>
    <n v="30"/>
    <n v="36"/>
    <n v="1"/>
    <n v="1"/>
    <n v="646"/>
    <n v="991"/>
    <n v="10"/>
    <n v="0.36"/>
    <n v="1"/>
    <x v="0"/>
    <s v="FOB"/>
    <s v="Renewal/Reorder"/>
    <x v="9"/>
    <n v="0.77349999999999997"/>
    <n v="0.86449999999999994"/>
    <n v="0.12967500000000004"/>
    <n v="0.22000000000000003"/>
    <s v="Medium Risk"/>
    <n v="7.082732994615909E-2"/>
    <s v="Good"/>
    <s v="Low"/>
    <s v="Highly Inconsistent"/>
    <n v="153.40557275541795"/>
    <s v="Over-Delivery (&gt;100%)"/>
    <n v="30.1096"/>
    <n v="226364.36650599999"/>
    <n v="79.469999999999985"/>
  </r>
  <r>
    <n v="437.8"/>
    <n v="4.78"/>
    <n v="18"/>
    <n v="0.85"/>
    <n v="0.05"/>
    <n v="0.03"/>
    <s v="Air"/>
    <n v="3.97"/>
    <n v="0.76"/>
    <n v="1.07"/>
    <n v="0.27"/>
    <n v="17"/>
    <n v="1706.6"/>
    <n v="60"/>
    <n v="53"/>
    <n v="2"/>
    <n v="2"/>
    <n v="285"/>
    <n v="108"/>
    <n v="2"/>
    <n v="0.3"/>
    <n v="0"/>
    <x v="1"/>
    <s v="CIF"/>
    <s v="Amendment"/>
    <x v="5"/>
    <n v="0.8075"/>
    <n v="0.92149999999999999"/>
    <n v="0.13822500000000001"/>
    <n v="0.35000000000000003"/>
    <s v="High Risk"/>
    <n v="1.0918227501142075E-2"/>
    <s v="Poor"/>
    <s v="High"/>
    <s v="Highly Inconsistent"/>
    <n v="37.894736842105267"/>
    <s v="Critical (&lt;80%)"/>
    <n v="85.33"/>
    <n v="807041.52971999999"/>
    <n v="93.93"/>
  </r>
  <r>
    <n v="475.75"/>
    <n v="1.46"/>
    <n v="18"/>
    <n v="0.74"/>
    <n v="0.01"/>
    <n v="0.03"/>
    <s v="Air"/>
    <n v="1.66"/>
    <n v="0.69"/>
    <n v="0.95"/>
    <n v="0.82"/>
    <n v="15"/>
    <n v="9895.48"/>
    <n v="90"/>
    <n v="30"/>
    <n v="2"/>
    <n v="0"/>
    <n v="501"/>
    <n v="892"/>
    <n v="1"/>
    <n v="0.95"/>
    <n v="0"/>
    <x v="1"/>
    <s v="EXW"/>
    <s v="Amendment"/>
    <x v="2"/>
    <n v="0.73260000000000003"/>
    <n v="0.96029999999999993"/>
    <n v="0.24967800000000001"/>
    <n v="0.86"/>
    <s v="Extreme Risk"/>
    <n v="3.0688386757750921E-3"/>
    <s v="Poor"/>
    <s v="High"/>
    <s v="Moderately Consistent"/>
    <n v="178.0439121756487"/>
    <s v="Over-Delivery (&gt;100%)"/>
    <n v="494.774"/>
    <n v="4896596.1633000001"/>
    <n v="97.44"/>
  </r>
  <r>
    <n v="217.99"/>
    <n v="1.35"/>
    <n v="20"/>
    <n v="0.73"/>
    <n v="0.06"/>
    <n v="0.01"/>
    <s v="Sea"/>
    <n v="2.36"/>
    <n v="0.72"/>
    <n v="1.03"/>
    <n v="0.75"/>
    <n v="22"/>
    <n v="6557.29"/>
    <n v="60"/>
    <n v="39"/>
    <n v="2"/>
    <n v="0"/>
    <n v="307"/>
    <n v="421"/>
    <n v="11"/>
    <n v="7.0000000000000007E-2"/>
    <n v="1"/>
    <x v="0"/>
    <s v="EXW"/>
    <s v="Amendment"/>
    <x v="1"/>
    <n v="0.68619999999999992"/>
    <n v="0.93059999999999998"/>
    <n v="0.25126200000000004"/>
    <n v="0.82"/>
    <s v="Extreme Risk"/>
    <n v="6.1929446304876375E-3"/>
    <s v="Poor"/>
    <s v="Medium"/>
    <s v="Inconsistent"/>
    <n v="137.13355048859935"/>
    <s v="Over-Delivery (&gt;100%)"/>
    <n v="65.572900000000004"/>
    <n v="1529559.1644249998"/>
    <n v="71.64"/>
  </r>
  <r>
    <n v="171.84"/>
    <n v="6.17"/>
    <n v="9"/>
    <n v="0.74"/>
    <n v="0.08"/>
    <n v="0.05"/>
    <s v="Road"/>
    <n v="1"/>
    <n v="1"/>
    <n v="1.01"/>
    <n v="0.5"/>
    <n v="19"/>
    <n v="3128.64"/>
    <n v="15"/>
    <n v="24"/>
    <n v="0"/>
    <n v="0"/>
    <n v="818"/>
    <n v="237"/>
    <n v="9"/>
    <n v="0.91"/>
    <n v="0"/>
    <x v="1"/>
    <s v="EXW"/>
    <s v="New Procurement"/>
    <x v="0"/>
    <n v="0.68080000000000007"/>
    <n v="0.874"/>
    <n v="0.22724000000000003"/>
    <n v="0.63"/>
    <s v="Extreme Risk"/>
    <n v="3.5905493482309127E-2"/>
    <s v="Average"/>
    <s v="Medium"/>
    <s v="Very Consistent"/>
    <n v="28.973105134474324"/>
    <s v="Critical (&lt;80%)"/>
    <n v="62.572800000000001"/>
    <n v="607582.82188800001"/>
    <n v="83.6"/>
  </r>
  <r>
    <n v="339.8"/>
    <n v="4.54"/>
    <n v="24"/>
    <n v="0.73"/>
    <n v="0.01"/>
    <n v="0.02"/>
    <s v="Sea"/>
    <n v="0.08"/>
    <n v="0.86"/>
    <n v="1.01"/>
    <n v="0.67"/>
    <n v="28"/>
    <n v="2564.88"/>
    <n v="90"/>
    <n v="27"/>
    <n v="3"/>
    <n v="1"/>
    <n v="593"/>
    <n v="423"/>
    <n v="6"/>
    <n v="0.32"/>
    <n v="0"/>
    <x v="1"/>
    <s v="FOB"/>
    <s v="Extension"/>
    <x v="4"/>
    <n v="0.72270000000000001"/>
    <n v="0.97019999999999995"/>
    <n v="0.26195400000000002"/>
    <n v="0.70000000000000007"/>
    <s v="Extreme Risk"/>
    <n v="1.3360800470865214E-2"/>
    <s v="Poor"/>
    <s v="High"/>
    <s v="Very Consistent"/>
    <n v="71.332209106239461"/>
    <s v="Critical (&lt;80%)"/>
    <n v="25.648800000000001"/>
    <n v="897718.80320000008"/>
    <n v="75.22"/>
  </r>
  <r>
    <n v="233.93"/>
    <n v="1.26"/>
    <n v="2"/>
    <n v="0.88"/>
    <n v="0.02"/>
    <n v="0.01"/>
    <s v="Road"/>
    <n v="1.45"/>
    <n v="0.97"/>
    <n v="1.1299999999999999"/>
    <n v="0.19"/>
    <n v="23"/>
    <n v="660.72"/>
    <n v="30"/>
    <n v="37"/>
    <n v="1"/>
    <n v="2"/>
    <n v="67"/>
    <n v="323"/>
    <n v="1"/>
    <n v="0.25"/>
    <n v="1"/>
    <x v="0"/>
    <s v="CIF"/>
    <s v="Renewal/Reorder"/>
    <x v="2"/>
    <n v="0.86239999999999994"/>
    <n v="0.97019999999999995"/>
    <n v="0.116424"/>
    <n v="0.22"/>
    <s v="Medium Risk"/>
    <n v="5.3862266489975632E-3"/>
    <s v="Poor"/>
    <s v="Medium"/>
    <s v="Moderately Consistent"/>
    <n v="482.08955223880599"/>
    <s v="Over-Delivery (&gt;100%)"/>
    <n v="13.214400000000001"/>
    <n v="159219.094858"/>
    <n v="85.75"/>
  </r>
  <r>
    <n v="61.42"/>
    <n v="6.25"/>
    <n v="8"/>
    <n v="0.76"/>
    <n v="0"/>
    <n v="0.02"/>
    <s v="Sea"/>
    <n v="1.85"/>
    <n v="0.77"/>
    <n v="1.08"/>
    <n v="0.67"/>
    <n v="36"/>
    <n v="1406.28"/>
    <n v="45"/>
    <n v="45"/>
    <n v="2"/>
    <n v="3"/>
    <n v="305"/>
    <n v="335"/>
    <n v="10"/>
    <n v="0.88"/>
    <n v="0"/>
    <x v="1"/>
    <s v="DDP"/>
    <s v="Amendment"/>
    <x v="9"/>
    <n v="0.76"/>
    <n v="0.98"/>
    <n v="0.23519999999999999"/>
    <n v="0.69000000000000006"/>
    <s v="Extreme Risk"/>
    <n v="0.101758384890915"/>
    <s v="Excellent"/>
    <s v="Low"/>
    <s v="Moderately Consistent"/>
    <n v="109.8360655737705"/>
    <s v="Over-Delivery (&gt;100%)"/>
    <n v="14.062799999999999"/>
    <n v="88117.527292000013"/>
    <n v="73.75"/>
  </r>
  <r>
    <n v="120.27"/>
    <n v="1.1000000000000001"/>
    <n v="20"/>
    <n v="0.78"/>
    <n v="0.06"/>
    <n v="0.01"/>
    <s v="Road"/>
    <n v="2.82"/>
    <n v="0.88"/>
    <n v="1.18"/>
    <n v="0.01"/>
    <n v="49"/>
    <n v="9090.91"/>
    <n v="45"/>
    <n v="48"/>
    <n v="2"/>
    <n v="2"/>
    <n v="468"/>
    <n v="71"/>
    <n v="9"/>
    <n v="0.28999999999999998"/>
    <n v="1"/>
    <x v="0"/>
    <s v="CIF"/>
    <s v="Amendment"/>
    <x v="0"/>
    <n v="0.73319999999999996"/>
    <n v="0.93059999999999998"/>
    <n v="0.20473199999999994"/>
    <n v="7.9999999999999988E-2"/>
    <s v="Low Risk"/>
    <n v="9.1460879687370097E-3"/>
    <s v="Poor"/>
    <s v="Low"/>
    <s v="Inconsistent"/>
    <n v="15.17094017094017"/>
    <s v="Critical (&lt;80%)"/>
    <n v="181.81819999999999"/>
    <n v="1170087.8093270001"/>
    <n v="83.179999999999993"/>
  </r>
  <r>
    <n v="372.19"/>
    <n v="8.09"/>
    <n v="2"/>
    <n v="0.75"/>
    <n v="0.09"/>
    <n v="0.03"/>
    <s v="Air"/>
    <n v="4.72"/>
    <n v="0.78"/>
    <n v="1.1200000000000001"/>
    <n v="0.83"/>
    <n v="39"/>
    <n v="7498.68"/>
    <n v="15"/>
    <n v="47"/>
    <n v="2"/>
    <n v="2"/>
    <n v="640"/>
    <n v="138"/>
    <n v="12"/>
    <n v="0.99"/>
    <n v="1"/>
    <x v="0"/>
    <s v="CIF"/>
    <s v="Amendment"/>
    <x v="8"/>
    <n v="0.6825"/>
    <n v="0.88270000000000004"/>
    <n v="0.22067500000000001"/>
    <n v="0.95"/>
    <s v="Extreme Risk"/>
    <n v="2.173621000026868E-2"/>
    <s v="Average"/>
    <s v="High"/>
    <s v="Highly Inconsistent"/>
    <n v="21.5625"/>
    <s v="Critical (&lt;80%)"/>
    <n v="374.93400000000003"/>
    <n v="3126255.8230400002"/>
    <n v="91.97999999999999"/>
  </r>
  <r>
    <n v="346.52"/>
    <n v="3.76"/>
    <n v="11"/>
    <n v="0.99"/>
    <n v="7.0000000000000007E-2"/>
    <n v="0.03"/>
    <s v="Road"/>
    <n v="4.74"/>
    <n v="0.73"/>
    <n v="0.86"/>
    <n v="0.52"/>
    <n v="48"/>
    <n v="9421.44"/>
    <n v="30"/>
    <n v="57"/>
    <n v="0"/>
    <n v="2"/>
    <n v="935"/>
    <n v="771"/>
    <n v="9"/>
    <n v="0.55000000000000004"/>
    <n v="0"/>
    <x v="1"/>
    <s v="CIF"/>
    <s v="New Procurement"/>
    <x v="0"/>
    <n v="0.92069999999999996"/>
    <n v="0.9020999999999999"/>
    <n v="9.0210000000000082E-3"/>
    <n v="0.62"/>
    <s v="Extreme Risk"/>
    <n v="1.0850744545769364E-2"/>
    <s v="Poor"/>
    <s v="High"/>
    <s v="Highly Inconsistent"/>
    <n v="82.459893048128336"/>
    <s v="Needs Improvement (80–84.99%)"/>
    <n v="188.42880000000002"/>
    <n v="3591410.4065759997"/>
    <n v="80.559999999999988"/>
  </r>
  <r>
    <n v="62.19"/>
    <n v="1.36"/>
    <n v="26"/>
    <n v="0.96"/>
    <n v="0.1"/>
    <n v="0.02"/>
    <s v="Road"/>
    <n v="0.35"/>
    <n v="0.81"/>
    <n v="1.1000000000000001"/>
    <n v="0.94"/>
    <n v="49"/>
    <n v="4294.9399999999996"/>
    <n v="30"/>
    <n v="49"/>
    <n v="1"/>
    <n v="0"/>
    <n v="405"/>
    <n v="461"/>
    <n v="7"/>
    <n v="0.48"/>
    <n v="1"/>
    <x v="0"/>
    <s v="EXW"/>
    <s v="Renewal/Reorder"/>
    <x v="7"/>
    <n v="0.86399999999999999"/>
    <n v="0.88200000000000001"/>
    <n v="3.5280000000000034E-2"/>
    <n v="1.06"/>
    <s v="Extreme Risk"/>
    <n v="2.1868467599292493E-2"/>
    <s v="Average"/>
    <s v="Low"/>
    <s v="Very Consistent"/>
    <n v="113.82716049382715"/>
    <s v="Over-Delivery (&gt;100%)"/>
    <n v="85.898799999999994"/>
    <n v="299240.93096199998"/>
    <n v="84.25"/>
  </r>
  <r>
    <n v="149.88999999999999"/>
    <n v="6.3"/>
    <n v="7"/>
    <n v="0.77"/>
    <n v="0.01"/>
    <n v="0"/>
    <s v="Sea"/>
    <n v="3.07"/>
    <n v="0.77"/>
    <n v="1.07"/>
    <n v="0.48"/>
    <n v="20"/>
    <n v="6052.25"/>
    <n v="60"/>
    <n v="10"/>
    <n v="1"/>
    <n v="2"/>
    <n v="383"/>
    <n v="418"/>
    <n v="9"/>
    <n v="0.98"/>
    <n v="1"/>
    <x v="0"/>
    <s v="CIF"/>
    <s v="Renewal/Reorder"/>
    <x v="0"/>
    <n v="0.76229999999999998"/>
    <n v="0.99"/>
    <n v="0.22769999999999999"/>
    <n v="0.49"/>
    <s v="High Risk"/>
    <n v="4.2030822603242382E-2"/>
    <s v="Average"/>
    <s v="Low"/>
    <s v="Highly Inconsistent"/>
    <n v="109.13838120104438"/>
    <s v="Over-Delivery (&gt;100%)"/>
    <n v="60.522500000000001"/>
    <n v="916313.19577099988"/>
    <n v="72.63000000000001"/>
  </r>
  <r>
    <n v="153.97999999999999"/>
    <n v="4.58"/>
    <n v="6"/>
    <n v="0.8"/>
    <n v="0.09"/>
    <n v="0.05"/>
    <s v="Road"/>
    <n v="0.21"/>
    <n v="0.99"/>
    <n v="1.06"/>
    <n v="0.43"/>
    <n v="47"/>
    <n v="4888.3500000000004"/>
    <n v="45"/>
    <n v="32"/>
    <n v="2"/>
    <n v="0"/>
    <n v="71"/>
    <n v="432"/>
    <n v="1"/>
    <n v="0.23"/>
    <n v="1"/>
    <x v="0"/>
    <s v="EXW"/>
    <s v="Amendment"/>
    <x v="2"/>
    <n v="0.72800000000000009"/>
    <n v="0.86449999999999994"/>
    <n v="0.17289999999999997"/>
    <n v="0.57000000000000006"/>
    <s v="Extreme Risk"/>
    <n v="2.9744122613326408E-2"/>
    <s v="Average"/>
    <s v="Medium"/>
    <s v="Very Consistent"/>
    <n v="608.45070422535207"/>
    <s v="Over-Delivery (&gt;100%)"/>
    <n v="97.76700000000001"/>
    <n v="858185.68533600005"/>
    <n v="84.089999999999989"/>
  </r>
  <r>
    <n v="352.35"/>
    <n v="9.76"/>
    <n v="10"/>
    <n v="0.76"/>
    <n v="0.08"/>
    <n v="0.04"/>
    <s v="Road"/>
    <n v="3.24"/>
    <n v="0.8"/>
    <n v="0.99"/>
    <n v="0.45"/>
    <n v="9"/>
    <n v="8825.7199999999993"/>
    <n v="60"/>
    <n v="39"/>
    <n v="1"/>
    <n v="1"/>
    <n v="455"/>
    <n v="660"/>
    <n v="3"/>
    <n v="0.91"/>
    <n v="0"/>
    <x v="1"/>
    <s v="FOB"/>
    <s v="Renewal/Reorder"/>
    <x v="3"/>
    <n v="0.69920000000000004"/>
    <n v="0.88319999999999999"/>
    <n v="0.21196799999999999"/>
    <n v="0.57000000000000006"/>
    <s v="Extreme Risk"/>
    <n v="2.7699730381722718E-2"/>
    <s v="Average"/>
    <s v="High"/>
    <s v="Highly Inconsistent"/>
    <n v="145.05494505494505"/>
    <s v="Over-Delivery (&gt;100%)"/>
    <n v="176.51439999999999"/>
    <n v="3483110.8817200004"/>
    <n v="81.56"/>
  </r>
  <r>
    <n v="58.87"/>
    <n v="5.9"/>
    <n v="5"/>
    <n v="0.85"/>
    <n v="0.03"/>
    <n v="0.04"/>
    <s v="Road"/>
    <n v="0.59"/>
    <n v="0.92"/>
    <n v="0.82"/>
    <n v="0.36"/>
    <n v="23"/>
    <n v="9914.68"/>
    <n v="30"/>
    <n v="50"/>
    <n v="0"/>
    <n v="3"/>
    <n v="96"/>
    <n v="239"/>
    <n v="8"/>
    <n v="0.59"/>
    <n v="0"/>
    <x v="1"/>
    <s v="DDP"/>
    <s v="New Procurement"/>
    <x v="11"/>
    <n v="0.82450000000000001"/>
    <n v="0.93119999999999992"/>
    <n v="0.13968"/>
    <n v="0.43"/>
    <s v="High Risk"/>
    <n v="0.10022082554781724"/>
    <s v="Excellent"/>
    <s v="Low"/>
    <s v="Very Consistent"/>
    <n v="248.95833333333334"/>
    <s v="Over-Delivery (&gt;100%)"/>
    <n v="198.2936"/>
    <n v="624733.60467799997"/>
    <n v="85.71"/>
  </r>
  <r>
    <n v="96.85"/>
    <n v="3.48"/>
    <n v="11"/>
    <n v="0.71"/>
    <n v="0.1"/>
    <n v="0.02"/>
    <s v="Sea"/>
    <n v="4.7300000000000004"/>
    <n v="0.87"/>
    <n v="1.18"/>
    <n v="0.17"/>
    <n v="45"/>
    <n v="9334.4699999999993"/>
    <n v="15"/>
    <n v="39"/>
    <n v="2"/>
    <n v="1"/>
    <n v="847"/>
    <n v="580"/>
    <n v="3"/>
    <n v="0.75"/>
    <n v="0"/>
    <x v="1"/>
    <s v="FOB"/>
    <s v="Amendment"/>
    <x v="3"/>
    <n v="0.63900000000000001"/>
    <n v="0.88200000000000001"/>
    <n v="0.25578000000000006"/>
    <n v="0.29000000000000004"/>
    <s v="Medium Risk"/>
    <n v="3.593185338151781E-2"/>
    <s v="Average"/>
    <s v="Low"/>
    <s v="Highly Inconsistent"/>
    <n v="68.476977567886649"/>
    <s v="Critical (&lt;80%)"/>
    <n v="93.344699999999989"/>
    <n v="1012631.1365499998"/>
    <n v="67.87"/>
  </r>
  <r>
    <n v="409.96"/>
    <n v="7.38"/>
    <n v="1"/>
    <n v="0.9"/>
    <n v="0.03"/>
    <n v="0.04"/>
    <s v="Road"/>
    <n v="4.32"/>
    <n v="0.79"/>
    <n v="1.1399999999999999"/>
    <n v="0.84"/>
    <n v="7"/>
    <n v="6020.75"/>
    <n v="15"/>
    <n v="55"/>
    <n v="3"/>
    <n v="1"/>
    <n v="620"/>
    <n v="686"/>
    <n v="8"/>
    <n v="0.57999999999999996"/>
    <n v="0"/>
    <x v="1"/>
    <s v="FOB"/>
    <s v="Extension"/>
    <x v="11"/>
    <n v="0.873"/>
    <n v="0.93119999999999992"/>
    <n v="9.3119999999999967E-2"/>
    <n v="0.90999999999999992"/>
    <s v="Extreme Risk"/>
    <n v="1.8001756268904285E-2"/>
    <s v="Poor"/>
    <s v="High"/>
    <s v="Highly Inconsistent"/>
    <n v="110.64516129032258"/>
    <s v="Over-Delivery (&gt;100%)"/>
    <n v="120.41500000000001"/>
    <n v="2641201.1724439994"/>
    <n v="81.97999999999999"/>
  </r>
  <r>
    <n v="130.35"/>
    <n v="3.44"/>
    <n v="2"/>
    <n v="0.86"/>
    <n v="0.09"/>
    <n v="0.02"/>
    <s v="Sea"/>
    <n v="0.11"/>
    <n v="0.79"/>
    <n v="0.99"/>
    <n v="0.39"/>
    <n v="31"/>
    <n v="711.84"/>
    <n v="90"/>
    <n v="26"/>
    <n v="3"/>
    <n v="3"/>
    <n v="408"/>
    <n v="521"/>
    <n v="3"/>
    <n v="0.62"/>
    <n v="0"/>
    <x v="1"/>
    <s v="DDP"/>
    <s v="Extension"/>
    <x v="3"/>
    <n v="0.78259999999999996"/>
    <n v="0.89180000000000004"/>
    <n v="0.124852"/>
    <n v="0.5"/>
    <s v="High Risk"/>
    <n v="2.639048714998082E-2"/>
    <s v="Average"/>
    <s v="Low"/>
    <s v="Very Consistent"/>
    <n v="127.69607843137254"/>
    <s v="Over-Delivery (&gt;100%)"/>
    <n v="7.1184000000000003"/>
    <n v="103002.46701000001"/>
    <n v="72.789999999999992"/>
  </r>
  <r>
    <n v="343.74"/>
    <n v="9.14"/>
    <n v="24"/>
    <n v="0.97"/>
    <n v="0.09"/>
    <n v="0.01"/>
    <s v="Air"/>
    <n v="3.91"/>
    <n v="0.74"/>
    <n v="0.86"/>
    <n v="0.53"/>
    <n v="11"/>
    <n v="6213.51"/>
    <n v="15"/>
    <n v="47"/>
    <n v="1"/>
    <n v="2"/>
    <n v="133"/>
    <n v="725"/>
    <n v="4"/>
    <n v="0.15"/>
    <n v="1"/>
    <x v="0"/>
    <s v="CIF"/>
    <s v="Renewal/Reorder"/>
    <x v="6"/>
    <n v="0.88270000000000004"/>
    <n v="0.90090000000000003"/>
    <n v="2.7027000000000027E-2"/>
    <n v="0.63"/>
    <s v="Extreme Risk"/>
    <n v="2.6589864432419855E-2"/>
    <s v="Average"/>
    <s v="High"/>
    <s v="Highly Inconsistent"/>
    <n v="545.11278195488717"/>
    <s v="Over-Delivery (&gt;100%)"/>
    <n v="310.67550000000006"/>
    <n v="2349752.6761079999"/>
    <n v="93.19"/>
  </r>
  <r>
    <n v="157.18"/>
    <n v="4.37"/>
    <n v="1"/>
    <n v="0.75"/>
    <n v="0.08"/>
    <n v="0.01"/>
    <s v="Sea"/>
    <n v="3.18"/>
    <n v="0.64"/>
    <n v="1.1299999999999999"/>
    <n v="0.02"/>
    <n v="40"/>
    <n v="1060.77"/>
    <n v="45"/>
    <n v="14"/>
    <n v="3"/>
    <n v="2"/>
    <n v="997"/>
    <n v="934"/>
    <n v="12"/>
    <n v="0.15"/>
    <n v="1"/>
    <x v="0"/>
    <s v="CIF"/>
    <s v="Extension"/>
    <x v="8"/>
    <n v="0.69000000000000006"/>
    <n v="0.91080000000000005"/>
    <n v="0.22770000000000001"/>
    <n v="0.11"/>
    <s v="Low Risk"/>
    <n v="2.780251940450439E-2"/>
    <s v="Average"/>
    <s v="Medium"/>
    <s v="Highly Inconsistent"/>
    <n v="93.681043129388158"/>
    <s v="Average (85–94.99%)"/>
    <n v="10.607699999999999"/>
    <n v="181758.29752200001"/>
    <n v="70.220000000000013"/>
  </r>
  <r>
    <n v="94.75"/>
    <n v="5.95"/>
    <n v="19"/>
    <n v="0.94"/>
    <n v="0.06"/>
    <n v="0.02"/>
    <s v="Road"/>
    <n v="2.48"/>
    <n v="0.9"/>
    <n v="0.97"/>
    <n v="0.06"/>
    <n v="17"/>
    <n v="1474.33"/>
    <n v="90"/>
    <n v="42"/>
    <n v="3"/>
    <n v="0"/>
    <n v="528"/>
    <n v="619"/>
    <n v="12"/>
    <n v="0.4"/>
    <n v="0"/>
    <x v="1"/>
    <s v="EXW"/>
    <s v="Extension"/>
    <x v="8"/>
    <n v="0.88359999999999994"/>
    <n v="0.92119999999999991"/>
    <n v="5.5272000000000043E-2"/>
    <n v="0.14000000000000001"/>
    <s v="Low Risk"/>
    <n v="6.2796833773087077E-2"/>
    <s v="Good"/>
    <s v="Low"/>
    <s v="Inconsistent"/>
    <n v="117.23484848484848"/>
    <s v="Over-Delivery (&gt;100%)"/>
    <n v="29.486599999999999"/>
    <n v="150902.37509999998"/>
    <n v="83.320000000000007"/>
  </r>
  <r>
    <n v="159.43"/>
    <n v="1.46"/>
    <n v="2"/>
    <n v="0.94"/>
    <n v="0.01"/>
    <n v="0.01"/>
    <s v="Air"/>
    <n v="3.01"/>
    <n v="0.97"/>
    <n v="0.96"/>
    <n v="0.6"/>
    <n v="36"/>
    <n v="1994.31"/>
    <n v="45"/>
    <n v="14"/>
    <n v="2"/>
    <n v="2"/>
    <n v="655"/>
    <n v="347"/>
    <n v="4"/>
    <n v="0.35"/>
    <n v="0"/>
    <x v="1"/>
    <s v="CIF"/>
    <s v="Amendment"/>
    <x v="6"/>
    <n v="0.93059999999999998"/>
    <n v="0.98009999999999997"/>
    <n v="5.8806000000000046E-2"/>
    <n v="0.62"/>
    <s v="Extreme Risk"/>
    <n v="9.1576240356269194E-3"/>
    <s v="Poor"/>
    <s v="Medium"/>
    <s v="Highly Inconsistent"/>
    <n v="52.977099236641223"/>
    <s v="Critical (&lt;80%)"/>
    <n v="99.715500000000006"/>
    <n v="324421.21335200005"/>
    <n v="96.49"/>
  </r>
  <r>
    <n v="375.02"/>
    <n v="4.84"/>
    <n v="21"/>
    <n v="0.74"/>
    <n v="0.05"/>
    <n v="0.05"/>
    <s v="Road"/>
    <n v="3.39"/>
    <n v="0.69"/>
    <n v="1.07"/>
    <n v="0.88"/>
    <n v="26"/>
    <n v="3698.58"/>
    <n v="60"/>
    <n v="37"/>
    <n v="0"/>
    <n v="3"/>
    <n v="292"/>
    <n v="255"/>
    <n v="5"/>
    <n v="0.71"/>
    <n v="1"/>
    <x v="0"/>
    <s v="DDP"/>
    <s v="New Procurement"/>
    <x v="10"/>
    <n v="0.70299999999999996"/>
    <n v="0.90249999999999997"/>
    <n v="0.23465"/>
    <n v="0.98"/>
    <s v="Extreme Risk"/>
    <n v="1.2905978347821449E-2"/>
    <s v="Poor"/>
    <s v="High"/>
    <s v="Highly Inconsistent"/>
    <n v="87.328767123287676"/>
    <s v="Average (85–94.99%)"/>
    <n v="73.971599999999995"/>
    <n v="1525845.0167159999"/>
    <n v="82.11"/>
  </r>
  <r>
    <n v="435.06"/>
    <n v="8.49"/>
    <n v="20"/>
    <n v="0.82"/>
    <n v="0.04"/>
    <n v="0"/>
    <s v="Sea"/>
    <n v="4.42"/>
    <n v="0.97"/>
    <n v="1.1000000000000001"/>
    <n v="0.49"/>
    <n v="36"/>
    <n v="5958.69"/>
    <n v="60"/>
    <n v="28"/>
    <n v="2"/>
    <n v="1"/>
    <n v="523"/>
    <n v="658"/>
    <n v="10"/>
    <n v="0.72"/>
    <n v="0"/>
    <x v="1"/>
    <s v="FOB"/>
    <s v="Amendment"/>
    <x v="9"/>
    <n v="0.7871999999999999"/>
    <n v="0.96"/>
    <n v="0.17280000000000004"/>
    <n v="0.53"/>
    <s v="Extreme Risk"/>
    <n v="1.9514549717280377E-2"/>
    <s v="Poor"/>
    <s v="High"/>
    <s v="Highly Inconsistent"/>
    <n v="125.81261950286806"/>
    <s v="Over-Delivery (&gt;100%)"/>
    <n v="59.5869"/>
    <n v="2696181.2244599997"/>
    <n v="70.38"/>
  </r>
  <r>
    <n v="423.6"/>
    <n v="8.25"/>
    <n v="29"/>
    <n v="0.75"/>
    <n v="0.08"/>
    <n v="0.02"/>
    <s v="Air"/>
    <n v="3.84"/>
    <n v="0.69"/>
    <n v="0.83"/>
    <n v="0.16"/>
    <n v="18"/>
    <n v="3402.18"/>
    <n v="15"/>
    <n v="48"/>
    <n v="0"/>
    <n v="2"/>
    <n v="911"/>
    <n v="567"/>
    <n v="10"/>
    <n v="0.56000000000000005"/>
    <n v="1"/>
    <x v="0"/>
    <s v="CIF"/>
    <s v="New Procurement"/>
    <x v="9"/>
    <n v="0.69000000000000006"/>
    <n v="0.90160000000000007"/>
    <n v="0.22540000000000002"/>
    <n v="0.26"/>
    <s v="Medium Risk"/>
    <n v="1.9475920679886686E-2"/>
    <s v="Poor"/>
    <s v="High"/>
    <s v="Highly Inconsistent"/>
    <n v="62.239297475301868"/>
    <s v="Critical (&lt;80%)"/>
    <n v="170.10900000000001"/>
    <n v="1585482.4342800002"/>
    <n v="93.360000000000014"/>
  </r>
  <r>
    <n v="228.73"/>
    <n v="3.02"/>
    <n v="23"/>
    <n v="0.78"/>
    <n v="0.08"/>
    <n v="0.02"/>
    <s v="Air"/>
    <n v="2.88"/>
    <n v="0.81"/>
    <n v="1.1100000000000001"/>
    <n v="0.12"/>
    <n v="31"/>
    <n v="4577.4399999999996"/>
    <n v="90"/>
    <n v="56"/>
    <n v="2"/>
    <n v="0"/>
    <n v="838"/>
    <n v="213"/>
    <n v="11"/>
    <n v="0.4"/>
    <n v="0"/>
    <x v="1"/>
    <s v="EXW"/>
    <s v="Amendment"/>
    <x v="1"/>
    <n v="0.71760000000000002"/>
    <n v="0.90160000000000007"/>
    <n v="0.198352"/>
    <n v="0.22"/>
    <s v="Medium Risk"/>
    <n v="1.3203340182748219E-2"/>
    <s v="Poor"/>
    <s v="Medium"/>
    <s v="Inconsistent"/>
    <n v="25.417661097852029"/>
    <s v="Critical (&lt;80%)"/>
    <n v="228.87199999999999"/>
    <n v="1151939.6831679998"/>
    <n v="94.320000000000022"/>
  </r>
  <r>
    <n v="350.64"/>
    <n v="3.03"/>
    <n v="21"/>
    <n v="0.78"/>
    <n v="0.09"/>
    <n v="0.02"/>
    <s v="Air"/>
    <n v="4.12"/>
    <n v="0.74"/>
    <n v="1.0900000000000001"/>
    <n v="0.9"/>
    <n v="49"/>
    <n v="568.16"/>
    <n v="45"/>
    <n v="53"/>
    <n v="3"/>
    <n v="1"/>
    <n v="681"/>
    <n v="914"/>
    <n v="4"/>
    <n v="0.68"/>
    <n v="0"/>
    <x v="1"/>
    <s v="FOB"/>
    <s v="Extension"/>
    <x v="6"/>
    <n v="0.7098000000000001"/>
    <n v="0.89180000000000004"/>
    <n v="0.19619599999999998"/>
    <n v="1.01"/>
    <s v="Extreme Risk"/>
    <n v="8.641341546885695E-3"/>
    <s v="Poor"/>
    <s v="High"/>
    <s v="Highly Inconsistent"/>
    <n v="134.2143906020558"/>
    <s v="Over-Delivery (&gt;100%)"/>
    <n v="28.408000000000001"/>
    <n v="221191.0816"/>
    <n v="92.78"/>
  </r>
  <r>
    <n v="142.24"/>
    <n v="8.36"/>
    <n v="24"/>
    <n v="0.87"/>
    <n v="0"/>
    <n v="0.03"/>
    <s v="Road"/>
    <n v="4.93"/>
    <n v="0.65"/>
    <n v="1.04"/>
    <n v="0.7"/>
    <n v="35"/>
    <n v="6235.6"/>
    <n v="45"/>
    <n v="25"/>
    <n v="2"/>
    <n v="1"/>
    <n v="166"/>
    <n v="202"/>
    <n v="7"/>
    <n v="0.69"/>
    <n v="1"/>
    <x v="0"/>
    <s v="FOB"/>
    <s v="Amendment"/>
    <x v="7"/>
    <n v="0.87"/>
    <n v="0.97"/>
    <n v="0.12609999999999999"/>
    <n v="0.73"/>
    <s v="Extreme Risk"/>
    <n v="5.8773903262092232E-2"/>
    <s v="Good"/>
    <s v="Low"/>
    <s v="Highly Inconsistent"/>
    <n v="121.68674698795181"/>
    <s v="Over-Delivery (&gt;100%)"/>
    <n v="124.712"/>
    <n v="913699.03318400017"/>
    <n v="82.47"/>
  </r>
  <r>
    <n v="181.92"/>
    <n v="9.3699999999999992"/>
    <n v="4"/>
    <n v="0.82"/>
    <n v="0.08"/>
    <n v="0.01"/>
    <s v="Air"/>
    <n v="1.5"/>
    <n v="0.62"/>
    <n v="0.94"/>
    <n v="0.97"/>
    <n v="41"/>
    <n v="6604.61"/>
    <n v="30"/>
    <n v="26"/>
    <n v="1"/>
    <n v="0"/>
    <n v="235"/>
    <n v="848"/>
    <n v="11"/>
    <n v="0.81"/>
    <n v="0"/>
    <x v="1"/>
    <s v="EXW"/>
    <s v="Renewal/Reorder"/>
    <x v="1"/>
    <n v="0.75439999999999996"/>
    <n v="0.91080000000000005"/>
    <n v="0.16394400000000006"/>
    <n v="1.06"/>
    <s v="Extreme Risk"/>
    <n v="5.1506156552330692E-2"/>
    <s v="Good"/>
    <s v="Medium"/>
    <s v="Moderately Consistent"/>
    <n v="360.85106382978722"/>
    <s v="Over-Delivery (&gt;100%)"/>
    <n v="330.23050000000001"/>
    <n v="1309982.2979080002"/>
    <n v="95.9"/>
  </r>
  <r>
    <n v="453.35"/>
    <n v="1.86"/>
    <n v="12"/>
    <n v="0.98"/>
    <n v="0.09"/>
    <n v="0.04"/>
    <s v="Air"/>
    <n v="0.59"/>
    <n v="0.75"/>
    <n v="0.87"/>
    <n v="0.08"/>
    <n v="28"/>
    <n v="1083.96"/>
    <n v="15"/>
    <n v="29"/>
    <n v="1"/>
    <n v="1"/>
    <n v="842"/>
    <n v="368"/>
    <n v="4"/>
    <n v="0.81"/>
    <n v="1"/>
    <x v="0"/>
    <s v="FOB"/>
    <s v="Renewal/Reorder"/>
    <x v="6"/>
    <n v="0.89180000000000004"/>
    <n v="0.87360000000000004"/>
    <n v="1.7472000000000015E-2"/>
    <n v="0.21000000000000002"/>
    <s v="Medium Risk"/>
    <n v="4.1027903385904927E-3"/>
    <s v="Poor"/>
    <s v="High"/>
    <s v="Very Consistent"/>
    <n v="43.705463182897866"/>
    <s v="Critical (&lt;80%)"/>
    <n v="54.198000000000008"/>
    <n v="555356.53811000008"/>
    <n v="95.910000000000011"/>
  </r>
  <r>
    <n v="55.85"/>
    <n v="5.05"/>
    <n v="22"/>
    <n v="0.74"/>
    <n v="0.08"/>
    <n v="0.02"/>
    <s v="Air"/>
    <n v="3.66"/>
    <n v="0.62"/>
    <n v="0.84"/>
    <n v="0.9"/>
    <n v="26"/>
    <n v="7872.66"/>
    <n v="60"/>
    <n v="30"/>
    <n v="0"/>
    <n v="0"/>
    <n v="664"/>
    <n v="563"/>
    <n v="11"/>
    <n v="7.0000000000000007E-2"/>
    <n v="1"/>
    <x v="0"/>
    <s v="EXW"/>
    <s v="New Procurement"/>
    <x v="1"/>
    <n v="0.68080000000000007"/>
    <n v="0.90160000000000007"/>
    <n v="0.23441600000000001"/>
    <n v="1"/>
    <s v="Extreme Risk"/>
    <n v="9.0420769919427033E-2"/>
    <s v="Good"/>
    <s v="Low"/>
    <s v="Highly Inconsistent"/>
    <n v="84.789156626506028"/>
    <s v="Needs Improvement (80–84.99%)"/>
    <n v="393.63300000000004"/>
    <n v="484054.58831999992"/>
    <n v="93.54"/>
  </r>
  <r>
    <n v="88.48"/>
    <n v="4.04"/>
    <n v="20"/>
    <n v="0.99"/>
    <n v="0.01"/>
    <n v="0.03"/>
    <s v="Air"/>
    <n v="4.8899999999999997"/>
    <n v="0.64"/>
    <n v="0.8"/>
    <n v="0.85"/>
    <n v="6"/>
    <n v="6509.85"/>
    <n v="30"/>
    <n v="49"/>
    <n v="0"/>
    <n v="0"/>
    <n v="403"/>
    <n v="683"/>
    <n v="1"/>
    <n v="0.37"/>
    <n v="1"/>
    <x v="0"/>
    <s v="EXW"/>
    <s v="New Procurement"/>
    <x v="2"/>
    <n v="0.98009999999999997"/>
    <n v="0.96029999999999993"/>
    <n v="9.6030000000000091E-3"/>
    <n v="0.89"/>
    <s v="Extreme Risk"/>
    <n v="4.5660036166365277E-2"/>
    <s v="Average"/>
    <s v="Low"/>
    <s v="Highly Inconsistent"/>
    <n v="169.47890818858559"/>
    <s v="Over-Delivery (&gt;100%)"/>
    <n v="325.49250000000006"/>
    <n v="599365.33496400004"/>
    <n v="94.210000000000008"/>
  </r>
  <r>
    <n v="143.55000000000001"/>
    <n v="8.84"/>
    <n v="18"/>
    <n v="0.77"/>
    <n v="0.01"/>
    <n v="0.04"/>
    <s v="Sea"/>
    <n v="0.57999999999999996"/>
    <n v="0.66"/>
    <n v="0.88"/>
    <n v="0.89"/>
    <n v="34"/>
    <n v="4948.32"/>
    <n v="60"/>
    <n v="30"/>
    <n v="0"/>
    <n v="3"/>
    <n v="275"/>
    <n v="745"/>
    <n v="5"/>
    <n v="0.42"/>
    <n v="1"/>
    <x v="0"/>
    <s v="DDP"/>
    <s v="New Procurement"/>
    <x v="10"/>
    <n v="0.76229999999999998"/>
    <n v="0.95039999999999991"/>
    <n v="0.21859199999999998"/>
    <n v="0.94000000000000006"/>
    <s v="Extreme Risk"/>
    <n v="6.1581330546847779E-2"/>
    <s v="Good"/>
    <s v="Low"/>
    <s v="Very Consistent"/>
    <n v="270.90909090909088"/>
    <s v="Over-Delivery (&gt;100%)"/>
    <n v="49.483199999999997"/>
    <n v="745899.05118000007"/>
    <n v="74.320000000000007"/>
  </r>
  <r>
    <n v="61.94"/>
    <n v="1.75"/>
    <n v="1"/>
    <n v="0.93"/>
    <n v="0"/>
    <n v="0.04"/>
    <s v="Road"/>
    <n v="2.16"/>
    <n v="0.6"/>
    <n v="0.96"/>
    <n v="0.01"/>
    <n v="28"/>
    <n v="5573.31"/>
    <n v="60"/>
    <n v="42"/>
    <n v="1"/>
    <n v="3"/>
    <n v="275"/>
    <n v="263"/>
    <n v="12"/>
    <n v="0.85"/>
    <n v="1"/>
    <x v="0"/>
    <s v="DDP"/>
    <s v="Renewal/Reorder"/>
    <x v="8"/>
    <n v="0.93"/>
    <n v="0.96"/>
    <n v="6.7199999999999954E-2"/>
    <n v="0.05"/>
    <s v="Low Risk"/>
    <n v="2.8253148207943172E-2"/>
    <s v="Average"/>
    <s v="Low"/>
    <s v="Inconsistent"/>
    <n v="95.63636363636364"/>
    <s v="High (95–96.99%)"/>
    <n v="111.46620000000001"/>
    <n v="359133.3962640001"/>
    <n v="85.04"/>
  </r>
  <r>
    <n v="131.65"/>
    <n v="2.9"/>
    <n v="1"/>
    <n v="0.8"/>
    <n v="0.06"/>
    <n v="0.04"/>
    <s v="Road"/>
    <n v="0.31"/>
    <n v="0.66"/>
    <n v="0.9"/>
    <n v="0.74"/>
    <n v="44"/>
    <n v="5080.1499999999996"/>
    <n v="45"/>
    <n v="15"/>
    <n v="2"/>
    <n v="2"/>
    <n v="558"/>
    <n v="293"/>
    <n v="8"/>
    <n v="0.5"/>
    <n v="1"/>
    <x v="0"/>
    <s v="CIF"/>
    <s v="Amendment"/>
    <x v="11"/>
    <n v="0.752"/>
    <n v="0.90239999999999987"/>
    <n v="0.18047999999999995"/>
    <n v="0.84"/>
    <s v="Extreme Risk"/>
    <n v="2.2028104823395366E-2"/>
    <s v="Average"/>
    <s v="Low"/>
    <s v="Very Consistent"/>
    <n v="52.508960573476706"/>
    <s v="Critical (&lt;80%)"/>
    <n v="101.60299999999999"/>
    <n v="735784.34147999994"/>
    <n v="85.09"/>
  </r>
  <r>
    <n v="312.37"/>
    <n v="7.77"/>
    <n v="24"/>
    <n v="0.74"/>
    <n v="0.06"/>
    <n v="0.03"/>
    <s v="Air"/>
    <n v="3.88"/>
    <n v="0.83"/>
    <n v="0.92"/>
    <n v="0.55000000000000004"/>
    <n v="47"/>
    <n v="632.54999999999995"/>
    <n v="60"/>
    <n v="46"/>
    <n v="3"/>
    <n v="3"/>
    <n v="297"/>
    <n v="227"/>
    <n v="6"/>
    <n v="0.49"/>
    <n v="0"/>
    <x v="1"/>
    <s v="DDP"/>
    <s v="Extension"/>
    <x v="4"/>
    <n v="0.6956"/>
    <n v="0.91179999999999994"/>
    <n v="0.237068"/>
    <n v="0.64"/>
    <s v="Extreme Risk"/>
    <n v="2.487434772865512E-2"/>
    <s v="Average"/>
    <s v="High"/>
    <s v="Highly Inconsistent"/>
    <n v="76.430976430976429"/>
    <s v="Critical (&lt;80%)"/>
    <n v="31.627499999999998"/>
    <n v="215428.57882699996"/>
    <n v="93.72"/>
  </r>
  <r>
    <n v="239.64"/>
    <n v="1.46"/>
    <n v="14"/>
    <n v="0.96"/>
    <n v="0.1"/>
    <n v="0.02"/>
    <s v="Sea"/>
    <n v="4.74"/>
    <n v="0.93"/>
    <n v="0.96"/>
    <n v="0.56999999999999995"/>
    <n v="9"/>
    <n v="7377.98"/>
    <n v="90"/>
    <n v="22"/>
    <n v="0"/>
    <n v="1"/>
    <n v="301"/>
    <n v="621"/>
    <n v="4"/>
    <n v="0.55000000000000004"/>
    <n v="1"/>
    <x v="0"/>
    <s v="FOB"/>
    <s v="New Procurement"/>
    <x v="6"/>
    <n v="0.86399999999999999"/>
    <n v="0.88200000000000001"/>
    <n v="3.5280000000000034E-2"/>
    <n v="0.69"/>
    <s v="Extreme Risk"/>
    <n v="6.0924720413954268E-3"/>
    <s v="Poor"/>
    <s v="Medium"/>
    <s v="Highly Inconsistent"/>
    <n v="206.31229235880397"/>
    <s v="Over-Delivery (&gt;100%)"/>
    <n v="73.779799999999994"/>
    <n v="1980322.7201359996"/>
    <n v="67.860000000000014"/>
  </r>
  <r>
    <n v="451.7"/>
    <n v="5.43"/>
    <n v="4"/>
    <n v="0.79"/>
    <n v="0.04"/>
    <n v="0.03"/>
    <s v="Air"/>
    <n v="2.4900000000000002"/>
    <n v="0.68"/>
    <n v="0.92"/>
    <n v="0.47"/>
    <n v="29"/>
    <n v="5166.93"/>
    <n v="60"/>
    <n v="33"/>
    <n v="2"/>
    <n v="2"/>
    <n v="329"/>
    <n v="582"/>
    <n v="4"/>
    <n v="0.13"/>
    <n v="1"/>
    <x v="0"/>
    <s v="CIF"/>
    <s v="Amendment"/>
    <x v="6"/>
    <n v="0.75839999999999996"/>
    <n v="0.93119999999999992"/>
    <n v="0.19555199999999995"/>
    <n v="0.54"/>
    <s v="Extreme Risk"/>
    <n v="1.2021253044055789E-2"/>
    <s v="Poor"/>
    <s v="High"/>
    <s v="Inconsistent"/>
    <n v="176.89969604863222"/>
    <s v="Over-Delivery (&gt;100%)"/>
    <n v="258.34650000000005"/>
    <n v="2497556.2818299998"/>
    <n v="95.70999999999998"/>
  </r>
  <r>
    <n v="417.85"/>
    <n v="4.9800000000000004"/>
    <n v="5"/>
    <n v="0.9"/>
    <n v="0.03"/>
    <n v="0.04"/>
    <s v="Road"/>
    <n v="2.0499999999999998"/>
    <n v="0.63"/>
    <n v="1.0900000000000001"/>
    <n v="0.74"/>
    <n v="34"/>
    <n v="1810.96"/>
    <n v="90"/>
    <n v="51"/>
    <n v="2"/>
    <n v="2"/>
    <n v="482"/>
    <n v="561"/>
    <n v="1"/>
    <n v="0.56999999999999995"/>
    <n v="0"/>
    <x v="1"/>
    <s v="CIF"/>
    <s v="Amendment"/>
    <x v="2"/>
    <n v="0.873"/>
    <n v="0.93119999999999992"/>
    <n v="9.3119999999999967E-2"/>
    <n v="0.81"/>
    <s v="Extreme Risk"/>
    <n v="1.1918152447050377E-2"/>
    <s v="Poor"/>
    <s v="High"/>
    <s v="Inconsistent"/>
    <n v="116.39004149377594"/>
    <s v="Over-Delivery (&gt;100%)"/>
    <n v="36.219200000000001"/>
    <n v="809732.66157000011"/>
    <n v="84.249999999999986"/>
  </r>
  <r>
    <n v="203.82"/>
    <n v="4.01"/>
    <n v="11"/>
    <n v="0.87"/>
    <n v="0.06"/>
    <n v="0.04"/>
    <s v="Road"/>
    <n v="4.54"/>
    <n v="0.89"/>
    <n v="1"/>
    <n v="1"/>
    <n v="12"/>
    <n v="6839.24"/>
    <n v="60"/>
    <n v="43"/>
    <n v="1"/>
    <n v="0"/>
    <n v="408"/>
    <n v="191"/>
    <n v="10"/>
    <n v="0.55000000000000004"/>
    <n v="1"/>
    <x v="0"/>
    <s v="EXW"/>
    <s v="Renewal/Reorder"/>
    <x v="9"/>
    <n v="0.81779999999999997"/>
    <n v="0.90239999999999987"/>
    <n v="0.117312"/>
    <n v="1.1000000000000001"/>
    <s v="Extreme Risk"/>
    <n v="1.9674222353056617E-2"/>
    <s v="Poor"/>
    <s v="Medium"/>
    <s v="Highly Inconsistent"/>
    <n v="46.813725490196077"/>
    <s v="Critical (&lt;80%)"/>
    <n v="136.78479999999999"/>
    <n v="1533526.5781360001"/>
    <n v="80.86"/>
  </r>
  <r>
    <n v="166.74"/>
    <n v="4.55"/>
    <n v="24"/>
    <n v="0.84"/>
    <n v="0.08"/>
    <n v="0.01"/>
    <s v="Road"/>
    <n v="0.67"/>
    <n v="0.6"/>
    <n v="0.81"/>
    <n v="0.71"/>
    <n v="16"/>
    <n v="6981.15"/>
    <n v="30"/>
    <n v="19"/>
    <n v="1"/>
    <n v="3"/>
    <n v="82"/>
    <n v="580"/>
    <n v="1"/>
    <n v="0.75"/>
    <n v="0"/>
    <x v="1"/>
    <s v="DDP"/>
    <s v="Renewal/Reorder"/>
    <x v="2"/>
    <n v="0.77280000000000004"/>
    <n v="0.91080000000000005"/>
    <n v="0.14572800000000002"/>
    <n v="0.79999999999999993"/>
    <s v="Extreme Risk"/>
    <n v="2.7287993282955496E-2"/>
    <s v="Average"/>
    <s v="Medium"/>
    <s v="Very Consistent"/>
    <n v="707.31707317073176"/>
    <s v="Over-Delivery (&gt;100%)"/>
    <n v="139.62299999999999"/>
    <n v="1268942.1339060001"/>
    <n v="84.73"/>
  </r>
  <r>
    <n v="220.86"/>
    <n v="5.77"/>
    <n v="28"/>
    <n v="0.85"/>
    <n v="0.09"/>
    <n v="0.02"/>
    <s v="Air"/>
    <n v="4.46"/>
    <n v="0.89"/>
    <n v="0.89"/>
    <n v="0.68"/>
    <n v="7"/>
    <n v="2213.61"/>
    <n v="45"/>
    <n v="57"/>
    <n v="3"/>
    <n v="0"/>
    <n v="537"/>
    <n v="983"/>
    <n v="3"/>
    <n v="0.63"/>
    <n v="1"/>
    <x v="0"/>
    <s v="EXW"/>
    <s v="Extension"/>
    <x v="3"/>
    <n v="0.77349999999999997"/>
    <n v="0.89180000000000004"/>
    <n v="0.13377000000000003"/>
    <n v="0.79"/>
    <s v="Extreme Risk"/>
    <n v="2.6125147152042016E-2"/>
    <s v="Average"/>
    <s v="Medium"/>
    <s v="Highly Inconsistent"/>
    <n v="183.05400372439479"/>
    <s v="Over-Delivery (&gt;100%)"/>
    <n v="110.68050000000001"/>
    <n v="542807.05531800014"/>
    <n v="92.44"/>
  </r>
  <r>
    <n v="315.63"/>
    <n v="2.4500000000000002"/>
    <n v="23"/>
    <n v="0.92"/>
    <n v="0.08"/>
    <n v="0.04"/>
    <s v="Air"/>
    <n v="1.96"/>
    <n v="0.65"/>
    <n v="1.08"/>
    <n v="0.65"/>
    <n v="31"/>
    <n v="7985.3"/>
    <n v="30"/>
    <n v="8"/>
    <n v="2"/>
    <n v="2"/>
    <n v="882"/>
    <n v="950"/>
    <n v="4"/>
    <n v="0.96"/>
    <n v="1"/>
    <x v="0"/>
    <s v="CIF"/>
    <s v="Amendment"/>
    <x v="6"/>
    <n v="0.84640000000000004"/>
    <n v="0.88319999999999999"/>
    <n v="7.0655999999999969E-2"/>
    <n v="0.77"/>
    <s v="Extreme Risk"/>
    <n v="7.7622532712353079E-3"/>
    <s v="Poor"/>
    <s v="High"/>
    <s v="Moderately Consistent"/>
    <n v="107.70975056689342"/>
    <s v="Over-Delivery (&gt;100%)"/>
    <n v="399.26500000000004"/>
    <n v="2823259.9053760003"/>
    <n v="94.840000000000018"/>
  </r>
  <r>
    <n v="170.63"/>
    <n v="6.15"/>
    <n v="13"/>
    <n v="0.73"/>
    <n v="0.04"/>
    <n v="0.02"/>
    <s v="Sea"/>
    <n v="2.8"/>
    <n v="0.69"/>
    <n v="0.92"/>
    <n v="0.7"/>
    <n v="33"/>
    <n v="4619.3999999999996"/>
    <n v="45"/>
    <n v="18"/>
    <n v="0"/>
    <n v="0"/>
    <n v="92"/>
    <n v="232"/>
    <n v="4"/>
    <n v="0.08"/>
    <n v="1"/>
    <x v="0"/>
    <s v="EXW"/>
    <s v="New Procurement"/>
    <x v="6"/>
    <n v="0.70079999999999998"/>
    <n v="0.94079999999999997"/>
    <n v="0.25401599999999996"/>
    <n v="0.76"/>
    <s v="Extreme Risk"/>
    <n v="3.6042899841762885E-2"/>
    <s v="Average"/>
    <s v="Medium"/>
    <s v="Inconsistent"/>
    <n v="252.17391304347828"/>
    <s v="Over-Delivery (&gt;100%)"/>
    <n v="46.193999999999996"/>
    <n v="835556.46459999995"/>
    <n v="71.599999999999994"/>
  </r>
  <r>
    <n v="330.87"/>
    <n v="8.25"/>
    <n v="16"/>
    <n v="0.9"/>
    <n v="0.06"/>
    <n v="0.02"/>
    <s v="Sea"/>
    <n v="2.64"/>
    <n v="0.65"/>
    <n v="1.17"/>
    <n v="0.34"/>
    <n v="7"/>
    <n v="1888.04"/>
    <n v="30"/>
    <n v="47"/>
    <n v="1"/>
    <n v="1"/>
    <n v="183"/>
    <n v="217"/>
    <n v="2"/>
    <n v="0.77"/>
    <n v="1"/>
    <x v="0"/>
    <s v="FOB"/>
    <s v="Renewal/Reorder"/>
    <x v="5"/>
    <n v="0.84599999999999997"/>
    <n v="0.92119999999999991"/>
    <n v="9.2119999999999966E-2"/>
    <n v="0.42000000000000004"/>
    <s v="High Risk"/>
    <n v="2.4934264212530602E-2"/>
    <s v="Average"/>
    <s v="High"/>
    <s v="Inconsistent"/>
    <n v="118.5792349726776"/>
    <s v="Over-Delivery (&gt;100%)"/>
    <n v="18.880400000000002"/>
    <n v="674707.80871999997"/>
    <n v="71.16"/>
  </r>
  <r>
    <n v="234.24"/>
    <n v="7.84"/>
    <n v="24"/>
    <n v="0.97"/>
    <n v="0.09"/>
    <n v="0.02"/>
    <s v="Road"/>
    <n v="3.08"/>
    <n v="0.7"/>
    <n v="1.0900000000000001"/>
    <n v="0.32"/>
    <n v="3"/>
    <n v="6610.44"/>
    <n v="15"/>
    <n v="39"/>
    <n v="2"/>
    <n v="1"/>
    <n v="899"/>
    <n v="432"/>
    <n v="11"/>
    <n v="0.75"/>
    <n v="0"/>
    <x v="1"/>
    <s v="FOB"/>
    <s v="Amendment"/>
    <x v="1"/>
    <n v="0.88270000000000004"/>
    <n v="0.89180000000000004"/>
    <n v="2.6754000000000024E-2"/>
    <n v="0.43"/>
    <s v="High Risk"/>
    <n v="3.3469945355191252E-2"/>
    <s v="Average"/>
    <s v="Medium"/>
    <s v="Highly Inconsistent"/>
    <n v="48.053392658509452"/>
    <s v="Critical (&lt;80%)"/>
    <n v="132.2088"/>
    <n v="1718903.3447999998"/>
    <n v="81.819999999999993"/>
  </r>
  <r>
    <n v="298.42"/>
    <n v="2.39"/>
    <n v="13"/>
    <n v="0.72"/>
    <n v="0.05"/>
    <n v="0.03"/>
    <s v="Road"/>
    <n v="4.71"/>
    <n v="0.92"/>
    <n v="0.92"/>
    <n v="0.78"/>
    <n v="20"/>
    <n v="6007.6"/>
    <n v="60"/>
    <n v="29"/>
    <n v="1"/>
    <n v="2"/>
    <n v="437"/>
    <n v="179"/>
    <n v="9"/>
    <n v="0.27"/>
    <n v="0"/>
    <x v="1"/>
    <s v="CIF"/>
    <s v="Renewal/Reorder"/>
    <x v="0"/>
    <n v="0.68399999999999994"/>
    <n v="0.92149999999999999"/>
    <n v="0.25802000000000003"/>
    <n v="0.86"/>
    <s v="Extreme Risk"/>
    <n v="8.0088465920514704E-3"/>
    <s v="Poor"/>
    <s v="Medium"/>
    <s v="Highly Inconsistent"/>
    <n v="40.961098398169341"/>
    <s v="Critical (&lt;80%)"/>
    <n v="120.15200000000002"/>
    <n v="1936359.2945240003"/>
    <n v="81.189999999999984"/>
  </r>
  <r>
    <n v="246.26"/>
    <n v="2.34"/>
    <n v="24"/>
    <n v="0.74"/>
    <n v="0.02"/>
    <n v="0.05"/>
    <s v="Sea"/>
    <n v="4.76"/>
    <n v="0.65"/>
    <n v="1.01"/>
    <n v="0.05"/>
    <n v="5"/>
    <n v="1787.02"/>
    <n v="60"/>
    <n v="20"/>
    <n v="2"/>
    <n v="1"/>
    <n v="597"/>
    <n v="148"/>
    <n v="8"/>
    <n v="0.7"/>
    <n v="0"/>
    <x v="1"/>
    <s v="FOB"/>
    <s v="Amendment"/>
    <x v="11"/>
    <n v="0.72519999999999996"/>
    <n v="0.93099999999999994"/>
    <n v="0.24206000000000003"/>
    <n v="0.12000000000000001"/>
    <s v="Low Risk"/>
    <n v="9.5021521968651022E-3"/>
    <s v="Poor"/>
    <s v="Medium"/>
    <s v="Highly Inconsistent"/>
    <n v="24.790619765494139"/>
    <s v="Critical (&lt;80%)"/>
    <n v="17.870200000000001"/>
    <n v="470917.867516"/>
    <n v="69.64"/>
  </r>
  <r>
    <n v="182.51"/>
    <n v="3.41"/>
    <n v="22"/>
    <n v="0.91"/>
    <n v="0.02"/>
    <n v="0.02"/>
    <s v="Road"/>
    <n v="4.16"/>
    <n v="1"/>
    <n v="1.07"/>
    <n v="0.76"/>
    <n v="3"/>
    <n v="8736.25"/>
    <n v="15"/>
    <n v="45"/>
    <n v="1"/>
    <n v="3"/>
    <n v="300"/>
    <n v="212"/>
    <n v="3"/>
    <n v="0.66"/>
    <n v="0"/>
    <x v="1"/>
    <s v="DDP"/>
    <s v="Renewal/Reorder"/>
    <x v="3"/>
    <n v="0.89180000000000004"/>
    <n v="0.96039999999999992"/>
    <n v="8.6435999999999971E-2"/>
    <n v="0.8"/>
    <s v="Extreme Risk"/>
    <n v="1.8683907731083232E-2"/>
    <s v="Poor"/>
    <s v="Medium"/>
    <s v="Highly Inconsistent"/>
    <n v="70.666666666666671"/>
    <s v="Critical (&lt;80%)"/>
    <n v="174.72499999999999"/>
    <n v="1658421.0168319999"/>
    <n v="82.84"/>
  </r>
  <r>
    <n v="476.8"/>
    <n v="4.25"/>
    <n v="26"/>
    <n v="0.83"/>
    <n v="0"/>
    <n v="0.01"/>
    <s v="Sea"/>
    <n v="0.96"/>
    <n v="0.73"/>
    <n v="0.88"/>
    <n v="0.81"/>
    <n v="47"/>
    <n v="8559.89"/>
    <n v="15"/>
    <n v="55"/>
    <n v="0"/>
    <n v="2"/>
    <n v="390"/>
    <n v="263"/>
    <n v="11"/>
    <n v="0.3"/>
    <n v="0"/>
    <x v="1"/>
    <s v="CIF"/>
    <s v="New Procurement"/>
    <x v="1"/>
    <n v="0.83"/>
    <n v="0.99"/>
    <n v="0.16830000000000003"/>
    <n v="0.82000000000000006"/>
    <s v="Extreme Risk"/>
    <n v="8.9135906040268449E-3"/>
    <s v="Poor"/>
    <s v="High"/>
    <s v="Very Consistent"/>
    <n v="67.435897435897445"/>
    <s v="Critical (&lt;80%)"/>
    <n v="85.5989"/>
    <n v="4122263.8609799999"/>
    <n v="74.84"/>
  </r>
  <r>
    <n v="393.62"/>
    <n v="4.68"/>
    <n v="2"/>
    <n v="0.82"/>
    <n v="7.0000000000000007E-2"/>
    <n v="0.01"/>
    <s v="Air"/>
    <n v="1.67"/>
    <n v="0.97"/>
    <n v="0.9"/>
    <n v="0.52"/>
    <n v="38"/>
    <n v="8378.82"/>
    <n v="90"/>
    <n v="36"/>
    <n v="3"/>
    <n v="3"/>
    <n v="572"/>
    <n v="175"/>
    <n v="2"/>
    <n v="0.72"/>
    <n v="0"/>
    <x v="1"/>
    <s v="DDP"/>
    <s v="Extension"/>
    <x v="5"/>
    <n v="0.76259999999999994"/>
    <n v="0.92069999999999996"/>
    <n v="0.16572600000000001"/>
    <n v="0.6"/>
    <s v="Extreme Risk"/>
    <n v="1.1889639754077535E-2"/>
    <s v="Poor"/>
    <s v="High"/>
    <s v="Moderately Consistent"/>
    <n v="30.594405594405593"/>
    <s v="Critical (&lt;80%)"/>
    <n v="418.94100000000003"/>
    <n v="3562348.9065800002"/>
    <n v="96.03"/>
  </r>
  <r>
    <n v="113.05"/>
    <n v="7.12"/>
    <n v="16"/>
    <n v="0.74"/>
    <n v="0.01"/>
    <n v="0"/>
    <s v="Road"/>
    <n v="2.44"/>
    <n v="0.68"/>
    <n v="1"/>
    <n v="0.91"/>
    <n v="15"/>
    <n v="4052.36"/>
    <n v="30"/>
    <n v="52"/>
    <n v="0"/>
    <n v="1"/>
    <n v="372"/>
    <n v="578"/>
    <n v="1"/>
    <n v="0.93"/>
    <n v="0"/>
    <x v="1"/>
    <s v="FOB"/>
    <s v="New Procurement"/>
    <x v="2"/>
    <n v="0.73260000000000003"/>
    <n v="0.99"/>
    <n v="0.25740000000000002"/>
    <n v="0.92"/>
    <s v="Extreme Risk"/>
    <n v="6.298098186643078E-2"/>
    <s v="Good"/>
    <s v="Low"/>
    <s v="Inconsistent"/>
    <n v="155.3763440860215"/>
    <s v="Over-Delivery (&gt;100%)"/>
    <n v="81.047200000000004"/>
    <n v="462787.05501999997"/>
    <n v="85.259999999999991"/>
  </r>
  <r>
    <n v="440.81"/>
    <n v="1.51"/>
    <n v="6"/>
    <n v="0.85"/>
    <n v="0.02"/>
    <n v="0.03"/>
    <s v="Road"/>
    <n v="4.53"/>
    <n v="0.68"/>
    <n v="1.17"/>
    <n v="0.47"/>
    <n v="35"/>
    <n v="8263.77"/>
    <n v="60"/>
    <n v="55"/>
    <n v="1"/>
    <n v="0"/>
    <n v="195"/>
    <n v="644"/>
    <n v="10"/>
    <n v="0.31"/>
    <n v="0"/>
    <x v="1"/>
    <s v="EXW"/>
    <s v="Renewal/Reorder"/>
    <x v="9"/>
    <n v="0.83299999999999996"/>
    <n v="0.9506"/>
    <n v="0.14259000000000002"/>
    <n v="0.52"/>
    <s v="Extreme Risk"/>
    <n v="3.4255121254055036E-3"/>
    <s v="Poor"/>
    <s v="High"/>
    <s v="Highly Inconsistent"/>
    <n v="330.25641025641022"/>
    <s v="Over-Delivery (&gt;100%)"/>
    <n v="165.27540000000002"/>
    <n v="3825095.2891710009"/>
    <n v="82.27"/>
  </r>
  <r>
    <n v="269.33999999999997"/>
    <n v="1.31"/>
    <n v="14"/>
    <n v="0.74"/>
    <n v="0.03"/>
    <n v="0.03"/>
    <s v="Sea"/>
    <n v="2.6"/>
    <n v="0.83"/>
    <n v="0.94"/>
    <n v="0.18"/>
    <n v="23"/>
    <n v="8463.4699999999993"/>
    <n v="90"/>
    <n v="40"/>
    <n v="1"/>
    <n v="3"/>
    <n v="14"/>
    <n v="405"/>
    <n v="9"/>
    <n v="0.98"/>
    <n v="0"/>
    <x v="1"/>
    <s v="DDP"/>
    <s v="Renewal/Reorder"/>
    <x v="0"/>
    <n v="0.71779999999999999"/>
    <n v="0.94089999999999996"/>
    <n v="0.24463399999999996"/>
    <n v="0.24"/>
    <s v="Medium Risk"/>
    <n v="4.8637409965099883E-3"/>
    <s v="Poor"/>
    <s v="Medium"/>
    <s v="Inconsistent"/>
    <n v="2892.8571428571427"/>
    <s v="Over-Delivery (&gt;100%)"/>
    <n v="84.634699999999995"/>
    <n v="2416422.7107679998"/>
    <n v="71.899999999999991"/>
  </r>
  <r>
    <n v="452.55"/>
    <n v="4.53"/>
    <n v="1"/>
    <n v="0.84"/>
    <n v="0.06"/>
    <n v="0.01"/>
    <s v="Air"/>
    <n v="4.8899999999999997"/>
    <n v="0.62"/>
    <n v="0.96"/>
    <n v="0.36"/>
    <n v="33"/>
    <n v="9965.75"/>
    <n v="60"/>
    <n v="15"/>
    <n v="1"/>
    <n v="3"/>
    <n v="943"/>
    <n v="435"/>
    <n v="5"/>
    <n v="0.22"/>
    <n v="1"/>
    <x v="0"/>
    <s v="DDP"/>
    <s v="Renewal/Reorder"/>
    <x v="10"/>
    <n v="0.78959999999999997"/>
    <n v="0.93059999999999998"/>
    <n v="0.14889600000000003"/>
    <n v="0.43"/>
    <s v="High Risk"/>
    <n v="1.0009943652635068E-2"/>
    <s v="Poor"/>
    <s v="High"/>
    <s v="Highly Inconsistent"/>
    <n v="46.129374337221634"/>
    <s v="Critical (&lt;80%)"/>
    <n v="498.28750000000002"/>
    <n v="4826242.7207650002"/>
    <n v="93.11"/>
  </r>
  <r>
    <n v="409.93"/>
    <n v="7.27"/>
    <n v="17"/>
    <n v="0.93"/>
    <n v="0.04"/>
    <n v="0.03"/>
    <s v="Road"/>
    <n v="4.92"/>
    <n v="0.92"/>
    <n v="0.88"/>
    <n v="0.91"/>
    <n v="2"/>
    <n v="9580.2900000000009"/>
    <n v="15"/>
    <n v="21"/>
    <n v="0"/>
    <n v="1"/>
    <n v="271"/>
    <n v="456"/>
    <n v="8"/>
    <n v="0.13"/>
    <n v="0"/>
    <x v="1"/>
    <s v="FOB"/>
    <s v="New Procurement"/>
    <x v="11"/>
    <n v="0.89280000000000004"/>
    <n v="0.93119999999999992"/>
    <n v="6.518399999999995E-2"/>
    <n v="0.98"/>
    <s v="Extreme Risk"/>
    <n v="1.773473519869246E-2"/>
    <s v="Poor"/>
    <s v="High"/>
    <s v="Highly Inconsistent"/>
    <n v="168.26568265682658"/>
    <s v="Over-Delivery (&gt;100%)"/>
    <n v="191.60580000000002"/>
    <n v="4202387.6021910002"/>
    <n v="81.28"/>
  </r>
  <r>
    <n v="241.35"/>
    <n v="2.74"/>
    <n v="11"/>
    <n v="0.78"/>
    <n v="7.0000000000000007E-2"/>
    <n v="0.04"/>
    <s v="Road"/>
    <n v="2.99"/>
    <n v="0.78"/>
    <n v="1.04"/>
    <n v="0.99"/>
    <n v="36"/>
    <n v="3890.19"/>
    <n v="90"/>
    <n v="30"/>
    <n v="1"/>
    <n v="3"/>
    <n v="188"/>
    <n v="515"/>
    <n v="4"/>
    <n v="0.08"/>
    <n v="1"/>
    <x v="0"/>
    <s v="DDP"/>
    <s v="Renewal/Reorder"/>
    <x v="6"/>
    <n v="0.72539999999999993"/>
    <n v="0.89279999999999993"/>
    <n v="0.19641599999999995"/>
    <n v="1.1000000000000001"/>
    <s v="Extreme Risk"/>
    <n v="1.1352807126579658E-2"/>
    <s v="Poor"/>
    <s v="Medium"/>
    <s v="Inconsistent"/>
    <n v="273.936170212766"/>
    <s v="Over-Delivery (&gt;100%)"/>
    <n v="77.80380000000001"/>
    <n v="1042268.3022449999"/>
    <n v="82.11"/>
  </r>
  <r>
    <n v="60.11"/>
    <n v="6.77"/>
    <n v="19"/>
    <n v="0.84"/>
    <n v="0.01"/>
    <n v="0.01"/>
    <s v="Sea"/>
    <n v="4.3899999999999997"/>
    <n v="0.88"/>
    <n v="1.1000000000000001"/>
    <n v="0.42"/>
    <n v="21"/>
    <n v="2062.2199999999998"/>
    <n v="90"/>
    <n v="54"/>
    <n v="0"/>
    <n v="3"/>
    <n v="151"/>
    <n v="146"/>
    <n v="2"/>
    <n v="0.21"/>
    <n v="0"/>
    <x v="1"/>
    <s v="DDP"/>
    <s v="New Procurement"/>
    <x v="5"/>
    <n v="0.83160000000000001"/>
    <n v="0.98009999999999997"/>
    <n v="0.15681600000000004"/>
    <n v="0.44"/>
    <s v="High Risk"/>
    <n v="0.11262685077358175"/>
    <s v="Excellent"/>
    <s v="Low"/>
    <s v="Highly Inconsistent"/>
    <n v="96.688741721854313"/>
    <s v="High (95–96.99%)"/>
    <n v="20.622199999999999"/>
    <n v="126465.14494199998"/>
    <n v="71.110000000000014"/>
  </r>
  <r>
    <n v="170.9"/>
    <n v="3.34"/>
    <n v="3"/>
    <n v="1"/>
    <n v="0.01"/>
    <n v="0.02"/>
    <s v="Air"/>
    <n v="5"/>
    <n v="0.67"/>
    <n v="0.98"/>
    <n v="0.17"/>
    <n v="14"/>
    <n v="2995.38"/>
    <n v="90"/>
    <n v="47"/>
    <n v="1"/>
    <n v="0"/>
    <n v="953"/>
    <n v="415"/>
    <n v="5"/>
    <n v="0.34"/>
    <n v="1"/>
    <x v="0"/>
    <s v="EXW"/>
    <s v="Renewal/Reorder"/>
    <x v="10"/>
    <n v="0.99"/>
    <n v="0.97019999999999995"/>
    <n v="0"/>
    <n v="0.2"/>
    <s v="Medium Risk"/>
    <n v="1.9543592744294909E-2"/>
    <s v="Poor"/>
    <s v="Medium"/>
    <s v="Highly Inconsistent"/>
    <n v="43.546694648478493"/>
    <s v="Critical (&lt;80%)"/>
    <n v="149.76900000000001"/>
    <n v="527434.61425999994"/>
    <n v="94.300000000000011"/>
  </r>
  <r>
    <n v="293.74"/>
    <n v="8.9700000000000006"/>
    <n v="11"/>
    <n v="0.91"/>
    <n v="0.05"/>
    <n v="0.05"/>
    <s v="Sea"/>
    <n v="4.25"/>
    <n v="0.86"/>
    <n v="1.1000000000000001"/>
    <n v="0.28999999999999998"/>
    <n v="14"/>
    <n v="4998.33"/>
    <n v="30"/>
    <n v="31"/>
    <n v="3"/>
    <n v="2"/>
    <n v="277"/>
    <n v="943"/>
    <n v="8"/>
    <n v="0.73"/>
    <n v="0"/>
    <x v="1"/>
    <s v="CIF"/>
    <s v="Extension"/>
    <x v="11"/>
    <n v="0.86449999999999994"/>
    <n v="0.90249999999999997"/>
    <n v="8.1224999999999964E-2"/>
    <n v="0.39"/>
    <s v="High Risk"/>
    <n v="3.0537209777354125E-2"/>
    <s v="Average"/>
    <s v="Medium"/>
    <s v="Highly Inconsistent"/>
    <n v="340.4332129963899"/>
    <s v="Over-Delivery (&gt;100%)"/>
    <n v="49.9833"/>
    <n v="1615105.3508199998"/>
    <n v="69.25"/>
  </r>
  <r>
    <n v="335.07"/>
    <n v="9.06"/>
    <n v="29"/>
    <n v="0.95"/>
    <n v="0.03"/>
    <n v="0.02"/>
    <s v="Air"/>
    <n v="3.28"/>
    <n v="0.84"/>
    <n v="0.92"/>
    <n v="0.55000000000000004"/>
    <n v="42"/>
    <n v="8074.03"/>
    <n v="90"/>
    <n v="42"/>
    <n v="3"/>
    <n v="1"/>
    <n v="635"/>
    <n v="978"/>
    <n v="6"/>
    <n v="7.0000000000000007E-2"/>
    <n v="1"/>
    <x v="0"/>
    <s v="FOB"/>
    <s v="Extension"/>
    <x v="4"/>
    <n v="0.92149999999999999"/>
    <n v="0.9506"/>
    <n v="4.7530000000000044E-2"/>
    <n v="0.60000000000000009"/>
    <s v="Extreme Risk"/>
    <n v="2.7039126152744206E-2"/>
    <s v="Average"/>
    <s v="High"/>
    <s v="Highly Inconsistent"/>
    <n v="154.01574803149606"/>
    <s v="Over-Delivery (&gt;100%)"/>
    <n v="403.70150000000001"/>
    <n v="2841059.1757969991"/>
    <n v="95.42"/>
  </r>
  <r>
    <n v="166.05"/>
    <n v="3.68"/>
    <n v="5"/>
    <n v="0.82"/>
    <n v="0.03"/>
    <n v="0.04"/>
    <s v="Air"/>
    <n v="4.2300000000000004"/>
    <n v="0.9"/>
    <n v="1.08"/>
    <n v="0.56999999999999995"/>
    <n v="11"/>
    <n v="7257.54"/>
    <n v="60"/>
    <n v="38"/>
    <n v="1"/>
    <n v="0"/>
    <n v="479"/>
    <n v="771"/>
    <n v="8"/>
    <n v="0.51"/>
    <n v="0"/>
    <x v="1"/>
    <s v="EXW"/>
    <s v="Renewal/Reorder"/>
    <x v="11"/>
    <n v="0.79539999999999988"/>
    <n v="0.93119999999999992"/>
    <n v="0.16761600000000001"/>
    <n v="0.6399999999999999"/>
    <s v="Extreme Risk"/>
    <n v="2.2161999397771755E-2"/>
    <s v="Average"/>
    <s v="Medium"/>
    <s v="Highly Inconsistent"/>
    <n v="160.96033402922757"/>
    <s v="Over-Delivery (&gt;100%)"/>
    <n v="362.87700000000001"/>
    <n v="1289849.45802"/>
    <n v="94.07"/>
  </r>
  <r>
    <n v="112.71"/>
    <n v="3.07"/>
    <n v="17"/>
    <n v="0.93"/>
    <n v="0.01"/>
    <n v="0.02"/>
    <s v="Sea"/>
    <n v="0.41"/>
    <n v="0.72"/>
    <n v="0.9"/>
    <n v="0.63"/>
    <n v="4"/>
    <n v="7898.36"/>
    <n v="30"/>
    <n v="53"/>
    <n v="2"/>
    <n v="0"/>
    <n v="701"/>
    <n v="578"/>
    <n v="11"/>
    <n v="0.52"/>
    <n v="0"/>
    <x v="1"/>
    <s v="EXW"/>
    <s v="Amendment"/>
    <x v="1"/>
    <n v="0.92070000000000007"/>
    <n v="0.97019999999999995"/>
    <n v="6.7913999999999947E-2"/>
    <n v="0.66"/>
    <s v="Extreme Risk"/>
    <n v="2.7238044539082601E-2"/>
    <s v="Average"/>
    <s v="Low"/>
    <s v="Very Consistent"/>
    <n v="82.453637660485029"/>
    <s v="Needs Improvement (80–84.99%)"/>
    <n v="78.983599999999996"/>
    <n v="917010.78808999993"/>
    <n v="74.89"/>
  </r>
  <r>
    <n v="425.72"/>
    <n v="4.7"/>
    <n v="26"/>
    <n v="0.71"/>
    <n v="0.09"/>
    <n v="0.04"/>
    <s v="Sea"/>
    <n v="3.17"/>
    <n v="0.97"/>
    <n v="1.1100000000000001"/>
    <n v="0.84"/>
    <n v="47"/>
    <n v="3861.27"/>
    <n v="60"/>
    <n v="27"/>
    <n v="0"/>
    <n v="2"/>
    <n v="891"/>
    <n v="588"/>
    <n v="3"/>
    <n v="0.23"/>
    <n v="0"/>
    <x v="1"/>
    <s v="CIF"/>
    <s v="New Procurement"/>
    <x v="3"/>
    <n v="0.64610000000000001"/>
    <n v="0.87360000000000004"/>
    <n v="0.25334400000000001"/>
    <n v="0.97"/>
    <s v="Extreme Risk"/>
    <n v="1.1040120266842056E-2"/>
    <s v="Poor"/>
    <s v="High"/>
    <s v="Highly Inconsistent"/>
    <n v="65.993265993265993"/>
    <s v="Critical (&lt;80%)"/>
    <n v="38.612700000000004"/>
    <n v="1857582.05012"/>
    <n v="69.33"/>
  </r>
  <r>
    <n v="492.98"/>
    <n v="3.16"/>
    <n v="22"/>
    <n v="0.74"/>
    <n v="7.0000000000000007E-2"/>
    <n v="0.04"/>
    <s v="Air"/>
    <n v="1.08"/>
    <n v="0.98"/>
    <n v="1.1299999999999999"/>
    <n v="0.71"/>
    <n v="30"/>
    <n v="2544.36"/>
    <n v="90"/>
    <n v="48"/>
    <n v="1"/>
    <n v="2"/>
    <n v="77"/>
    <n v="240"/>
    <n v="5"/>
    <n v="0.05"/>
    <n v="1"/>
    <x v="0"/>
    <s v="CIF"/>
    <s v="Renewal/Reorder"/>
    <x v="10"/>
    <n v="0.68819999999999992"/>
    <n v="0.89279999999999993"/>
    <n v="0.23212799999999997"/>
    <n v="0.82"/>
    <s v="Extreme Risk"/>
    <n v="6.4099963487362572E-3"/>
    <s v="Poor"/>
    <s v="High"/>
    <s v="Moderately Consistent"/>
    <n v="311.68831168831173"/>
    <s v="Over-Delivery (&gt;100%)"/>
    <n v="127.21800000000002"/>
    <n v="1392431.5043760005"/>
    <n v="96.02"/>
  </r>
  <r>
    <n v="286.56"/>
    <n v="7.05"/>
    <n v="7"/>
    <n v="0.76"/>
    <n v="0.01"/>
    <n v="0.03"/>
    <s v="Sea"/>
    <n v="0.57999999999999996"/>
    <n v="0.95"/>
    <n v="1.1200000000000001"/>
    <n v="0.26"/>
    <n v="36"/>
    <n v="338.88"/>
    <n v="90"/>
    <n v="45"/>
    <n v="0"/>
    <n v="1"/>
    <n v="116"/>
    <n v="253"/>
    <n v="2"/>
    <n v="0.23"/>
    <n v="0"/>
    <x v="1"/>
    <s v="FOB"/>
    <s v="New Procurement"/>
    <x v="5"/>
    <n v="0.75239999999999996"/>
    <n v="0.96029999999999993"/>
    <n v="0.23047199999999998"/>
    <n v="0.3"/>
    <s v="Medium Risk"/>
    <n v="2.4602177554438859E-2"/>
    <s v="Average"/>
    <s v="Medium"/>
    <s v="Very Consistent"/>
    <n v="218.10344827586206"/>
    <s v="Over-Delivery (&gt;100%)"/>
    <n v="3.3887999999999998"/>
    <n v="101000.543808"/>
    <n v="74.52000000000001"/>
  </r>
  <r>
    <n v="127.26"/>
    <n v="8.43"/>
    <n v="10"/>
    <n v="0.82"/>
    <n v="0.01"/>
    <n v="0.04"/>
    <s v="Road"/>
    <n v="4.46"/>
    <n v="0.83"/>
    <n v="0.89"/>
    <n v="0.4"/>
    <n v="20"/>
    <n v="6299.22"/>
    <n v="60"/>
    <n v="12"/>
    <n v="2"/>
    <n v="1"/>
    <n v="580"/>
    <n v="295"/>
    <n v="12"/>
    <n v="0.23"/>
    <n v="1"/>
    <x v="0"/>
    <s v="FOB"/>
    <s v="Amendment"/>
    <x v="8"/>
    <n v="0.81179999999999997"/>
    <n v="0.95039999999999991"/>
    <n v="0.17107200000000006"/>
    <n v="0.45"/>
    <s v="High Risk"/>
    <n v="6.6242338519566235E-2"/>
    <s v="Good"/>
    <s v="Low"/>
    <s v="Highly Inconsistent"/>
    <n v="50.862068965517238"/>
    <s v="Critical (&lt;80%)"/>
    <n v="125.98440000000001"/>
    <n v="841858.01005200006"/>
    <n v="82.44"/>
  </r>
  <r>
    <n v="172.54"/>
    <n v="7.06"/>
    <n v="28"/>
    <n v="0.95"/>
    <n v="0.1"/>
    <n v="0.05"/>
    <s v="Road"/>
    <n v="3.2"/>
    <n v="0.77"/>
    <n v="1.08"/>
    <n v="0.84"/>
    <n v="16"/>
    <n v="7970.87"/>
    <n v="45"/>
    <n v="53"/>
    <n v="3"/>
    <n v="1"/>
    <n v="795"/>
    <n v="642"/>
    <n v="11"/>
    <n v="0.69"/>
    <n v="1"/>
    <x v="0"/>
    <s v="FOB"/>
    <s v="Extension"/>
    <x v="1"/>
    <n v="0.85499999999999998"/>
    <n v="0.85499999999999998"/>
    <n v="4.2750000000000038E-2"/>
    <n v="0.99"/>
    <s v="Extreme Risk"/>
    <n v="4.0918047988872143E-2"/>
    <s v="Average"/>
    <s v="Medium"/>
    <s v="Highly Inconsistent"/>
    <n v="80.754716981132077"/>
    <s v="Needs Improvement (80–84.99%)"/>
    <n v="159.41740000000001"/>
    <n v="1581758.4562299999"/>
    <n v="80.8"/>
  </r>
  <r>
    <n v="58.28"/>
    <n v="8.42"/>
    <n v="29"/>
    <n v="0.8"/>
    <n v="7.0000000000000007E-2"/>
    <n v="0.03"/>
    <s v="Road"/>
    <n v="1.22"/>
    <n v="0.62"/>
    <n v="1.02"/>
    <n v="0.63"/>
    <n v="34"/>
    <n v="8902.49"/>
    <n v="90"/>
    <n v="31"/>
    <n v="0"/>
    <n v="0"/>
    <n v="446"/>
    <n v="931"/>
    <n v="12"/>
    <n v="0.23"/>
    <n v="1"/>
    <x v="0"/>
    <s v="EXW"/>
    <s v="New Procurement"/>
    <x v="8"/>
    <n v="0.74399999999999999"/>
    <n v="0.9020999999999999"/>
    <n v="0.18041999999999994"/>
    <n v="0.73"/>
    <s v="Extreme Risk"/>
    <n v="0.14447494852436513"/>
    <s v="Excellent"/>
    <s v="Low"/>
    <s v="Moderately Consistent"/>
    <n v="208.74439461883409"/>
    <s v="Over-Delivery (&gt;100%)"/>
    <n v="178.0498"/>
    <n v="570900.30075199995"/>
    <n v="84.079999999999984"/>
  </r>
  <r>
    <n v="461.43"/>
    <n v="4.57"/>
    <n v="11"/>
    <n v="0.9"/>
    <n v="0.04"/>
    <n v="0.01"/>
    <s v="Road"/>
    <n v="1.93"/>
    <n v="0.98"/>
    <n v="1.19"/>
    <n v="0.17"/>
    <n v="45"/>
    <n v="4814.76"/>
    <n v="90"/>
    <n v="8"/>
    <n v="0"/>
    <n v="3"/>
    <n v="40"/>
    <n v="977"/>
    <n v="3"/>
    <n v="0.34"/>
    <n v="0"/>
    <x v="1"/>
    <s v="DDP"/>
    <s v="New Procurement"/>
    <x v="3"/>
    <n v="0.86399999999999999"/>
    <n v="0.95039999999999991"/>
    <n v="9.5039999999999972E-2"/>
    <n v="0.22000000000000003"/>
    <s v="Medium Risk"/>
    <n v="9.9039941052814079E-3"/>
    <s v="Poor"/>
    <s v="High"/>
    <s v="Moderately Consistent"/>
    <n v="2442.5"/>
    <s v="Over-Delivery (&gt;100%)"/>
    <n v="96.295200000000008"/>
    <n v="2332872.5485380003"/>
    <n v="84.67"/>
  </r>
  <r>
    <n v="102.99"/>
    <n v="2.41"/>
    <n v="3"/>
    <n v="0.91"/>
    <n v="7.0000000000000007E-2"/>
    <n v="0.02"/>
    <s v="Road"/>
    <n v="4.87"/>
    <n v="0.98"/>
    <n v="0.94"/>
    <n v="0.33"/>
    <n v="8"/>
    <n v="9283.69"/>
    <n v="30"/>
    <n v="37"/>
    <n v="0"/>
    <n v="2"/>
    <n v="556"/>
    <n v="63"/>
    <n v="7"/>
    <n v="0.05"/>
    <n v="1"/>
    <x v="0"/>
    <s v="CIF"/>
    <s v="New Procurement"/>
    <x v="7"/>
    <n v="0.84629999999999994"/>
    <n v="0.91139999999999988"/>
    <n v="8.2025999999999974E-2"/>
    <n v="0.42000000000000004"/>
    <s v="High Risk"/>
    <n v="2.3400330129138752E-2"/>
    <s v="Average"/>
    <s v="Low"/>
    <s v="Highly Inconsistent"/>
    <n v="11.330935251798561"/>
    <s v="Critical (&lt;80%)"/>
    <n v="185.6738"/>
    <n v="1042374.3891050001"/>
    <n v="80.63"/>
  </r>
  <r>
    <n v="309.43"/>
    <n v="7.64"/>
    <n v="20"/>
    <n v="0.88"/>
    <n v="0.08"/>
    <n v="0.04"/>
    <s v="Sea"/>
    <n v="4.3099999999999996"/>
    <n v="0.61"/>
    <n v="1.1100000000000001"/>
    <n v="0.79"/>
    <n v="45"/>
    <n v="2103.88"/>
    <n v="60"/>
    <n v="36"/>
    <n v="0"/>
    <n v="1"/>
    <n v="781"/>
    <n v="809"/>
    <n v="1"/>
    <n v="0.62"/>
    <n v="1"/>
    <x v="0"/>
    <s v="FOB"/>
    <s v="New Procurement"/>
    <x v="2"/>
    <n v="0.80959999999999999"/>
    <n v="0.88319999999999999"/>
    <n v="0.10598399999999999"/>
    <n v="0.91"/>
    <s v="Extreme Risk"/>
    <n v="2.4690560062049574E-2"/>
    <s v="Average"/>
    <s v="High"/>
    <s v="Highly Inconsistent"/>
    <n v="103.58514724711907"/>
    <s v="Over-Delivery (&gt;100%)"/>
    <n v="21.038800000000002"/>
    <n v="729171.73067399999"/>
    <n v="68.490000000000009"/>
  </r>
  <r>
    <n v="173.32"/>
    <n v="4.24"/>
    <n v="10"/>
    <n v="0.81"/>
    <n v="0.08"/>
    <n v="0.03"/>
    <s v="Air"/>
    <n v="0.08"/>
    <n v="0.74"/>
    <n v="0.95"/>
    <n v="0.17"/>
    <n v="20"/>
    <n v="5192.34"/>
    <n v="90"/>
    <n v="21"/>
    <n v="0"/>
    <n v="1"/>
    <n v="530"/>
    <n v="799"/>
    <n v="8"/>
    <n v="0.47"/>
    <n v="1"/>
    <x v="0"/>
    <s v="FOB"/>
    <s v="New Procurement"/>
    <x v="11"/>
    <n v="0.74520000000000008"/>
    <n v="0.89239999999999997"/>
    <n v="0.16955599999999996"/>
    <n v="0.28000000000000003"/>
    <s v="Medium Risk"/>
    <n v="2.4463420263097165E-2"/>
    <s v="Average"/>
    <s v="Medium"/>
    <s v="Very Consistent"/>
    <n v="150.75471698113208"/>
    <s v="Over-Delivery (&gt;100%)"/>
    <n v="259.61700000000002"/>
    <n v="999189.26367999997"/>
    <n v="96.92"/>
  </r>
  <r>
    <n v="299.38"/>
    <n v="7.04"/>
    <n v="27"/>
    <n v="0.87"/>
    <n v="0.05"/>
    <n v="0.01"/>
    <s v="Sea"/>
    <n v="4.9000000000000004"/>
    <n v="0.95"/>
    <n v="0.96"/>
    <n v="0.69"/>
    <n v="21"/>
    <n v="2216.3000000000002"/>
    <n v="60"/>
    <n v="24"/>
    <n v="3"/>
    <n v="0"/>
    <n v="630"/>
    <n v="401"/>
    <n v="5"/>
    <n v="0.34"/>
    <n v="1"/>
    <x v="0"/>
    <s v="EXW"/>
    <s v="Extension"/>
    <x v="10"/>
    <n v="0.82650000000000001"/>
    <n v="0.9405"/>
    <n v="0.122265"/>
    <n v="0.75"/>
    <s v="Extreme Risk"/>
    <n v="2.3515264880753558E-2"/>
    <s v="Average"/>
    <s v="Medium"/>
    <s v="Highly Inconsistent"/>
    <n v="63.650793650793645"/>
    <s v="Critical (&lt;80%)"/>
    <n v="22.163000000000004"/>
    <n v="703378.34987999999"/>
    <n v="69.400000000000006"/>
  </r>
  <r>
    <n v="343.14"/>
    <n v="3.44"/>
    <n v="10"/>
    <n v="0.8"/>
    <n v="0.04"/>
    <n v="0"/>
    <s v="Road"/>
    <n v="1.84"/>
    <n v="0.63"/>
    <n v="0.84"/>
    <n v="0.56000000000000005"/>
    <n v="40"/>
    <n v="1961.95"/>
    <n v="30"/>
    <n v="38"/>
    <n v="0"/>
    <n v="1"/>
    <n v="664"/>
    <n v="886"/>
    <n v="2"/>
    <n v="0.7"/>
    <n v="1"/>
    <x v="0"/>
    <s v="FOB"/>
    <s v="New Procurement"/>
    <x v="5"/>
    <n v="0.76800000000000002"/>
    <n v="0.96"/>
    <n v="0.19199999999999995"/>
    <n v="0.60000000000000009"/>
    <s v="Extreme Risk"/>
    <n v="1.0025062656641603E-2"/>
    <s v="Poor"/>
    <s v="High"/>
    <s v="Moderately Consistent"/>
    <n v="133.43373493975903"/>
    <s v="Over-Delivery (&gt;100%)"/>
    <n v="39.239000000000004"/>
    <n v="700204.33047199994"/>
    <n v="84.960000000000008"/>
  </r>
  <r>
    <n v="423.38"/>
    <n v="1.73"/>
    <n v="14"/>
    <n v="0.73"/>
    <n v="0"/>
    <n v="0.03"/>
    <s v="Road"/>
    <n v="3.48"/>
    <n v="0.68"/>
    <n v="0.9"/>
    <n v="0.15"/>
    <n v="30"/>
    <n v="9538.5400000000009"/>
    <n v="60"/>
    <n v="20"/>
    <n v="0"/>
    <n v="0"/>
    <n v="51"/>
    <n v="587"/>
    <n v="3"/>
    <n v="0.68"/>
    <n v="1"/>
    <x v="0"/>
    <s v="EXW"/>
    <s v="New Procurement"/>
    <x v="3"/>
    <n v="0.73"/>
    <n v="0.97"/>
    <n v="0.26190000000000002"/>
    <n v="0.18"/>
    <s v="Medium Risk"/>
    <n v="4.0861637299825218E-3"/>
    <s v="Poor"/>
    <s v="High"/>
    <s v="Highly Inconsistent"/>
    <n v="1150.9803921568628"/>
    <s v="Over-Delivery (&gt;100%)"/>
    <n v="190.77080000000001"/>
    <n v="4159800.1152040008"/>
    <n v="83.92"/>
  </r>
  <r>
    <n v="142.88999999999999"/>
    <n v="9.93"/>
    <n v="12"/>
    <n v="1"/>
    <n v="0.09"/>
    <n v="0.01"/>
    <s v="Sea"/>
    <n v="3.56"/>
    <n v="0.99"/>
    <n v="0.87"/>
    <n v="0.69"/>
    <n v="36"/>
    <n v="8195.6299999999992"/>
    <n v="60"/>
    <n v="24"/>
    <n v="3"/>
    <n v="3"/>
    <n v="196"/>
    <n v="279"/>
    <n v="4"/>
    <n v="0.33"/>
    <n v="1"/>
    <x v="0"/>
    <s v="DDP"/>
    <s v="Extension"/>
    <x v="6"/>
    <n v="0.91"/>
    <n v="0.90090000000000003"/>
    <n v="0"/>
    <n v="0.78999999999999992"/>
    <s v="Extreme Risk"/>
    <n v="6.9494016376233467E-2"/>
    <s v="Good"/>
    <s v="Low"/>
    <s v="Highly Inconsistent"/>
    <n v="142.34693877551021"/>
    <s v="Over-Delivery (&gt;100%)"/>
    <n v="81.956299999999999"/>
    <n v="1288273.0578379997"/>
    <n v="69.540000000000006"/>
  </r>
  <r>
    <n v="54.95"/>
    <n v="2.41"/>
    <n v="15"/>
    <n v="0.74"/>
    <n v="0.06"/>
    <n v="0.02"/>
    <s v="Sea"/>
    <n v="4.5599999999999996"/>
    <n v="0.94"/>
    <n v="0.86"/>
    <n v="0.14000000000000001"/>
    <n v="5"/>
    <n v="216.82"/>
    <n v="30"/>
    <n v="41"/>
    <n v="1"/>
    <n v="0"/>
    <n v="606"/>
    <n v="398"/>
    <n v="2"/>
    <n v="0.71"/>
    <n v="1"/>
    <x v="0"/>
    <s v="EXW"/>
    <s v="Renewal/Reorder"/>
    <x v="5"/>
    <n v="0.6956"/>
    <n v="0.92119999999999991"/>
    <n v="0.239512"/>
    <n v="0.22000000000000003"/>
    <s v="Medium Risk"/>
    <n v="4.3858052775250227E-2"/>
    <s v="Average"/>
    <s v="Low"/>
    <s v="Highly Inconsistent"/>
    <n v="65.67656765676567"/>
    <s v="Critical (&lt;80%)"/>
    <n v="2.1682000000000001"/>
    <n v="12874.579360000002"/>
    <n v="69.239999999999995"/>
  </r>
  <r>
    <n v="111.6"/>
    <n v="9.9"/>
    <n v="10"/>
    <n v="0.72"/>
    <n v="0.02"/>
    <n v="0.04"/>
    <s v="Air"/>
    <n v="4.43"/>
    <n v="0.96"/>
    <n v="0.8"/>
    <n v="0.4"/>
    <n v="21"/>
    <n v="2758.28"/>
    <n v="90"/>
    <n v="58"/>
    <n v="1"/>
    <n v="2"/>
    <n v="873"/>
    <n v="22"/>
    <n v="10"/>
    <n v="0.35"/>
    <n v="1"/>
    <x v="0"/>
    <s v="CIF"/>
    <s v="Renewal/Reorder"/>
    <x v="9"/>
    <n v="0.7056"/>
    <n v="0.94079999999999997"/>
    <n v="0.26342400000000005"/>
    <n v="0.46"/>
    <s v="High Risk"/>
    <n v="8.8709677419354843E-2"/>
    <s v="Good"/>
    <s v="Low"/>
    <s v="Highly Inconsistent"/>
    <n v="2.5200458190148911"/>
    <s v="Critical (&lt;80%)"/>
    <n v="137.91400000000002"/>
    <n v="326441.29264000006"/>
    <n v="94.169999999999987"/>
  </r>
  <r>
    <n v="455.01"/>
    <n v="9.8000000000000007"/>
    <n v="10"/>
    <n v="0.96"/>
    <n v="0.09"/>
    <n v="0.03"/>
    <s v="Road"/>
    <n v="1.41"/>
    <n v="0.66"/>
    <n v="1.1200000000000001"/>
    <n v="0.31"/>
    <n v="38"/>
    <n v="2130.84"/>
    <n v="60"/>
    <n v="28"/>
    <n v="0"/>
    <n v="0"/>
    <n v="722"/>
    <n v="352"/>
    <n v="5"/>
    <n v="0.22"/>
    <n v="0"/>
    <x v="1"/>
    <s v="EXW"/>
    <s v="New Procurement"/>
    <x v="10"/>
    <n v="0.87360000000000004"/>
    <n v="0.88270000000000004"/>
    <n v="3.5308000000000034E-2"/>
    <n v="0.43"/>
    <s v="High Risk"/>
    <n v="2.1537988176084044E-2"/>
    <s v="Average"/>
    <s v="High"/>
    <s v="Moderately Consistent"/>
    <n v="48.75346260387812"/>
    <s v="Critical (&lt;80%)"/>
    <n v="42.616800000000005"/>
    <n v="1085955.3774900001"/>
    <n v="83.289999999999992"/>
  </r>
  <r>
    <n v="443.25"/>
    <n v="8.14"/>
    <n v="26"/>
    <n v="0.79"/>
    <n v="0.09"/>
    <n v="0"/>
    <s v="Sea"/>
    <n v="3.22"/>
    <n v="0.68"/>
    <n v="0.99"/>
    <n v="0.69"/>
    <n v="23"/>
    <n v="1556.63"/>
    <n v="45"/>
    <n v="20"/>
    <n v="3"/>
    <n v="3"/>
    <n v="889"/>
    <n v="645"/>
    <n v="7"/>
    <n v="0.72"/>
    <n v="1"/>
    <x v="0"/>
    <s v="DDP"/>
    <s v="Extension"/>
    <x v="7"/>
    <n v="0.71890000000000009"/>
    <n v="0.91"/>
    <n v="0.19109999999999996"/>
    <n v="0.77999999999999992"/>
    <s v="Extreme Risk"/>
    <n v="1.8364354201917656E-2"/>
    <s v="Poor"/>
    <s v="High"/>
    <s v="Highly Inconsistent"/>
    <n v="72.553430821147359"/>
    <s v="Critical (&lt;80%)"/>
    <n v="15.566300000000002"/>
    <n v="752118.22137499996"/>
    <n v="70.08"/>
  </r>
  <r>
    <n v="318.83999999999997"/>
    <n v="6.93"/>
    <n v="19"/>
    <n v="0.9"/>
    <n v="0.1"/>
    <n v="0.01"/>
    <s v="Air"/>
    <n v="1.97"/>
    <n v="0.84"/>
    <n v="1.1200000000000001"/>
    <n v="0.78"/>
    <n v="19"/>
    <n v="7004.38"/>
    <n v="90"/>
    <n v="44"/>
    <n v="0"/>
    <n v="3"/>
    <n v="809"/>
    <n v="598"/>
    <n v="9"/>
    <n v="0.73"/>
    <n v="1"/>
    <x v="0"/>
    <s v="DDP"/>
    <s v="New Procurement"/>
    <x v="0"/>
    <n v="0.81"/>
    <n v="0.89100000000000001"/>
    <n v="8.9099999999999985E-2"/>
    <n v="0.89"/>
    <s v="Extreme Risk"/>
    <n v="2.173503951825367E-2"/>
    <s v="Average"/>
    <s v="High"/>
    <s v="Moderately Consistent"/>
    <n v="73.918417799752774"/>
    <s v="Critical (&lt;80%)"/>
    <n v="350.21900000000005"/>
    <n v="2479299.7176080002"/>
    <n v="94.830000000000013"/>
  </r>
  <r>
    <n v="320.23"/>
    <n v="6.2"/>
    <n v="1"/>
    <n v="0.8"/>
    <n v="0.09"/>
    <n v="0.01"/>
    <s v="Road"/>
    <n v="2.63"/>
    <n v="0.8"/>
    <n v="1.05"/>
    <n v="0.17"/>
    <n v="10"/>
    <n v="5711.69"/>
    <n v="30"/>
    <n v="20"/>
    <n v="1"/>
    <n v="2"/>
    <n v="857"/>
    <n v="348"/>
    <n v="1"/>
    <n v="0.87"/>
    <n v="1"/>
    <x v="0"/>
    <s v="CIF"/>
    <s v="Renewal/Reorder"/>
    <x v="2"/>
    <n v="0.72800000000000009"/>
    <n v="0.90090000000000003"/>
    <n v="0.18017999999999998"/>
    <n v="0.27"/>
    <s v="Medium Risk"/>
    <n v="1.9361084220716359E-2"/>
    <s v="Poor"/>
    <s v="High"/>
    <s v="Inconsistent"/>
    <n v="40.606767794632439"/>
    <s v="Critical (&lt;80%)"/>
    <n v="114.23379999999999"/>
    <n v="2012091.015468"/>
    <n v="82.469999999999985"/>
  </r>
  <r>
    <n v="349.27"/>
    <n v="8.7899999999999991"/>
    <n v="24"/>
    <n v="0.82"/>
    <n v="0.1"/>
    <n v="0.01"/>
    <s v="Road"/>
    <n v="2.77"/>
    <n v="0.72"/>
    <n v="1.1299999999999999"/>
    <n v="0.81"/>
    <n v="27"/>
    <n v="4593.95"/>
    <n v="15"/>
    <n v="40"/>
    <n v="3"/>
    <n v="0"/>
    <n v="310"/>
    <n v="33"/>
    <n v="10"/>
    <n v="0.5"/>
    <n v="1"/>
    <x v="0"/>
    <s v="EXW"/>
    <s v="Extension"/>
    <x v="9"/>
    <n v="0.73799999999999999"/>
    <n v="0.89100000000000001"/>
    <n v="0.16038000000000005"/>
    <n v="0.92"/>
    <s v="Extreme Risk"/>
    <n v="2.5166776419389011E-2"/>
    <s v="Average"/>
    <s v="High"/>
    <s v="Inconsistent"/>
    <n v="10.64516129032258"/>
    <s v="Critical (&lt;80%)"/>
    <n v="91.879000000000005"/>
    <n v="1781138.3258729996"/>
    <n v="82.03"/>
  </r>
  <r>
    <n v="128.91999999999999"/>
    <n v="3.6"/>
    <n v="29"/>
    <n v="0.78"/>
    <n v="0.02"/>
    <n v="0.03"/>
    <s v="Road"/>
    <n v="1.98"/>
    <n v="0.95"/>
    <n v="1"/>
    <n v="0.01"/>
    <n v="35"/>
    <n v="1976.02"/>
    <n v="45"/>
    <n v="28"/>
    <n v="2"/>
    <n v="2"/>
    <n v="270"/>
    <n v="44"/>
    <n v="6"/>
    <n v="0.23"/>
    <n v="0"/>
    <x v="1"/>
    <s v="CIF"/>
    <s v="Amendment"/>
    <x v="4"/>
    <n v="0.76439999999999997"/>
    <n v="0.9506"/>
    <n v="0.20913199999999996"/>
    <n v="6.0000000000000005E-2"/>
    <s v="Low Risk"/>
    <n v="2.7924294135898236E-2"/>
    <s v="Average"/>
    <s v="Low"/>
    <s v="Moderately Consistent"/>
    <n v="16.296296296296298"/>
    <s v="Critical (&lt;80%)"/>
    <n v="39.520400000000002"/>
    <n v="267530.54895199998"/>
    <n v="84.820000000000007"/>
  </r>
  <r>
    <n v="461.49"/>
    <n v="5.21"/>
    <n v="26"/>
    <n v="0.8"/>
    <n v="0.08"/>
    <n v="0.03"/>
    <s v="Sea"/>
    <n v="2.3199999999999998"/>
    <n v="0.96"/>
    <n v="0.84"/>
    <n v="0.53"/>
    <n v="13"/>
    <n v="2848.42"/>
    <n v="90"/>
    <n v="22"/>
    <n v="3"/>
    <n v="3"/>
    <n v="499"/>
    <n v="983"/>
    <n v="6"/>
    <n v="0.84"/>
    <n v="0"/>
    <x v="1"/>
    <s v="DDP"/>
    <s v="Extension"/>
    <x v="4"/>
    <n v="0.7360000000000001"/>
    <n v="0.89239999999999997"/>
    <n v="0.17847999999999997"/>
    <n v="0.64"/>
    <s v="Extreme Risk"/>
    <n v="1.1289518732800277E-2"/>
    <s v="Poor"/>
    <s v="High"/>
    <s v="Inconsistent"/>
    <n v="196.99398797595191"/>
    <s v="Over-Delivery (&gt;100%)"/>
    <n v="28.484200000000001"/>
    <n v="1459164.1511740002"/>
    <n v="70.680000000000007"/>
  </r>
  <r>
    <n v="238.45"/>
    <n v="6.57"/>
    <n v="10"/>
    <n v="0.82"/>
    <n v="0.08"/>
    <n v="0.01"/>
    <s v="Road"/>
    <n v="1.04"/>
    <n v="0.72"/>
    <n v="1.05"/>
    <n v="0.52"/>
    <n v="9"/>
    <n v="3625.4"/>
    <n v="30"/>
    <n v="54"/>
    <n v="1"/>
    <n v="0"/>
    <n v="680"/>
    <n v="845"/>
    <n v="1"/>
    <n v="0.17"/>
    <n v="0"/>
    <x v="1"/>
    <s v="EXW"/>
    <s v="Renewal/Reorder"/>
    <x v="2"/>
    <n v="0.75439999999999996"/>
    <n v="0.91080000000000005"/>
    <n v="0.16394400000000006"/>
    <n v="0.61"/>
    <s v="Extreme Risk"/>
    <n v="2.7552946110295663E-2"/>
    <s v="Average"/>
    <s v="Medium"/>
    <s v="Moderately Consistent"/>
    <n v="124.26470588235294"/>
    <s v="Over-Delivery (&gt;100%)"/>
    <n v="72.50800000000001"/>
    <n v="942356.99446000007"/>
    <n v="84.36"/>
  </r>
  <r>
    <n v="222.41"/>
    <n v="4.7"/>
    <n v="2"/>
    <n v="0.92"/>
    <n v="0.02"/>
    <n v="0"/>
    <s v="Road"/>
    <n v="3.04"/>
    <n v="0.66"/>
    <n v="1.07"/>
    <n v="0.62"/>
    <n v="17"/>
    <n v="7876.28"/>
    <n v="45"/>
    <n v="59"/>
    <n v="3"/>
    <n v="1"/>
    <n v="674"/>
    <n v="931"/>
    <n v="2"/>
    <n v="0.94"/>
    <n v="1"/>
    <x v="0"/>
    <s v="FOB"/>
    <s v="Extension"/>
    <x v="5"/>
    <n v="0.90160000000000007"/>
    <n v="0.98"/>
    <n v="7.8399999999999956E-2"/>
    <n v="0.64"/>
    <s v="Extreme Risk"/>
    <n v="2.113214333887865E-2"/>
    <s v="Average"/>
    <s v="Medium"/>
    <s v="Highly Inconsistent"/>
    <n v="138.13056379821958"/>
    <s v="Over-Delivery (&gt;100%)"/>
    <n v="157.5256"/>
    <n v="1786969.751624"/>
    <n v="84.36"/>
  </r>
  <r>
    <n v="283.51"/>
    <n v="4.8499999999999996"/>
    <n v="17"/>
    <n v="0.85"/>
    <n v="0.01"/>
    <n v="0.01"/>
    <s v="Air"/>
    <n v="3.79"/>
    <n v="0.66"/>
    <n v="1.05"/>
    <n v="0.24"/>
    <n v="31"/>
    <n v="9892.98"/>
    <n v="90"/>
    <n v="55"/>
    <n v="2"/>
    <n v="3"/>
    <n v="705"/>
    <n v="595"/>
    <n v="11"/>
    <n v="0.31"/>
    <n v="0"/>
    <x v="1"/>
    <s v="DDP"/>
    <s v="Amendment"/>
    <x v="1"/>
    <n v="0.84150000000000003"/>
    <n v="0.98009999999999997"/>
    <n v="0.14701500000000001"/>
    <n v="0.26"/>
    <s v="Medium Risk"/>
    <n v="1.7106980353426685E-2"/>
    <s v="Poor"/>
    <s v="Medium"/>
    <s v="Highly Inconsistent"/>
    <n v="84.39716312056737"/>
    <s v="Needs Improvement (80–84.99%)"/>
    <n v="494.649"/>
    <n v="2861370.0740540004"/>
    <n v="95.710000000000008"/>
  </r>
  <r>
    <n v="71.13"/>
    <n v="3.97"/>
    <n v="24"/>
    <n v="0.98"/>
    <n v="0.1"/>
    <n v="0.05"/>
    <s v="Sea"/>
    <n v="2.15"/>
    <n v="0.79"/>
    <n v="1.1200000000000001"/>
    <n v="0.01"/>
    <n v="42"/>
    <n v="1921.37"/>
    <n v="15"/>
    <n v="22"/>
    <n v="3"/>
    <n v="3"/>
    <n v="266"/>
    <n v="495"/>
    <n v="8"/>
    <n v="0.02"/>
    <n v="0"/>
    <x v="1"/>
    <s v="DDP"/>
    <s v="Extension"/>
    <x v="11"/>
    <n v="0.88200000000000001"/>
    <n v="0.85499999999999998"/>
    <n v="1.7100000000000014E-2"/>
    <n v="0.16000000000000003"/>
    <s v="Medium Risk"/>
    <n v="5.5813299592295799E-2"/>
    <s v="Good"/>
    <s v="Low"/>
    <s v="Inconsistent"/>
    <n v="186.09022556390977"/>
    <s v="Over-Delivery (&gt;100%)"/>
    <n v="19.213699999999999"/>
    <n v="157189.37760499999"/>
    <n v="69.850000000000009"/>
  </r>
  <r>
    <n v="124.83"/>
    <n v="6.08"/>
    <n v="7"/>
    <n v="0.71"/>
    <n v="0.03"/>
    <n v="0.02"/>
    <s v="Air"/>
    <n v="4.8899999999999997"/>
    <n v="0.65"/>
    <n v="1.0900000000000001"/>
    <n v="0.45"/>
    <n v="44"/>
    <n v="3481.07"/>
    <n v="90"/>
    <n v="22"/>
    <n v="0"/>
    <n v="2"/>
    <n v="838"/>
    <n v="431"/>
    <n v="6"/>
    <n v="0.19"/>
    <n v="1"/>
    <x v="0"/>
    <s v="CIF"/>
    <s v="New Procurement"/>
    <x v="4"/>
    <n v="0.68869999999999998"/>
    <n v="0.9506"/>
    <n v="0.27567400000000003"/>
    <n v="0.5"/>
    <s v="High Risk"/>
    <n v="4.8706240487062409E-2"/>
    <s v="Average"/>
    <s v="Low"/>
    <s v="Highly Inconsistent"/>
    <n v="51.43198090692124"/>
    <s v="Critical (&lt;80%)"/>
    <n v="174.05350000000001"/>
    <n v="456455.32837899996"/>
    <n v="93.81"/>
  </r>
  <r>
    <n v="382.12"/>
    <n v="8.66"/>
    <n v="7"/>
    <n v="0.85"/>
    <n v="0.09"/>
    <n v="0.04"/>
    <s v="Sea"/>
    <n v="0.28999999999999998"/>
    <n v="0.79"/>
    <n v="0.97"/>
    <n v="7.0000000000000007E-2"/>
    <n v="45"/>
    <n v="2874"/>
    <n v="15"/>
    <n v="46"/>
    <n v="0"/>
    <n v="3"/>
    <n v="76"/>
    <n v="299"/>
    <n v="1"/>
    <n v="0.41"/>
    <n v="1"/>
    <x v="0"/>
    <s v="DDP"/>
    <s v="New Procurement"/>
    <x v="2"/>
    <n v="0.77349999999999997"/>
    <n v="0.87360000000000004"/>
    <n v="0.13104000000000005"/>
    <n v="0.2"/>
    <s v="Medium Risk"/>
    <n v="2.2663037789176176E-2"/>
    <s v="Average"/>
    <s v="High"/>
    <s v="Very Consistent"/>
    <n v="393.42105263157896"/>
    <s v="Over-Delivery (&gt;100%)"/>
    <n v="28.740000000000002"/>
    <n v="1241011.5106960002"/>
    <n v="72.209999999999994"/>
  </r>
  <r>
    <n v="87.26"/>
    <n v="2.81"/>
    <n v="20"/>
    <n v="0.88"/>
    <n v="0"/>
    <n v="0.04"/>
    <s v="Road"/>
    <n v="2.95"/>
    <n v="0.78"/>
    <n v="1.1299999999999999"/>
    <n v="0.89"/>
    <n v="24"/>
    <n v="536.27"/>
    <n v="15"/>
    <n v="44"/>
    <n v="1"/>
    <n v="2"/>
    <n v="734"/>
    <n v="299"/>
    <n v="10"/>
    <n v="0.06"/>
    <n v="1"/>
    <x v="0"/>
    <s v="CIF"/>
    <s v="Renewal/Reorder"/>
    <x v="9"/>
    <n v="0.88"/>
    <n v="0.96"/>
    <n v="0.1152"/>
    <n v="0.93"/>
    <s v="Extreme Risk"/>
    <n v="3.2202612881045152E-2"/>
    <s v="Average"/>
    <s v="Low"/>
    <s v="Inconsistent"/>
    <n v="40.735694822888284"/>
    <s v="Critical (&lt;80%)"/>
    <n v="10.7254"/>
    <n v="48682.590748000002"/>
    <n v="84.25"/>
  </r>
  <r>
    <n v="321.42"/>
    <n v="9.41"/>
    <n v="27"/>
    <n v="0.98"/>
    <n v="0"/>
    <n v="0.03"/>
    <s v="Air"/>
    <n v="2.92"/>
    <n v="0.95"/>
    <n v="1.08"/>
    <n v="0.17"/>
    <n v="42"/>
    <n v="2270.27"/>
    <n v="60"/>
    <n v="24"/>
    <n v="3"/>
    <n v="0"/>
    <n v="229"/>
    <n v="28"/>
    <n v="10"/>
    <n v="0.41"/>
    <n v="1"/>
    <x v="0"/>
    <s v="EXW"/>
    <s v="Extension"/>
    <x v="9"/>
    <n v="0.98"/>
    <n v="0.97"/>
    <n v="1.9400000000000018E-2"/>
    <n v="0.2"/>
    <s v="Medium Risk"/>
    <n v="2.9276336257855765E-2"/>
    <s v="Average"/>
    <s v="High"/>
    <s v="Inconsistent"/>
    <n v="12.22707423580786"/>
    <s v="Critical (&lt;80%)"/>
    <n v="113.51350000000001"/>
    <n v="751733.77333"/>
    <n v="96.47999999999999"/>
  </r>
  <r>
    <n v="160.41"/>
    <n v="7.2"/>
    <n v="9"/>
    <n v="0.71"/>
    <n v="0.05"/>
    <n v="0.04"/>
    <s v="Sea"/>
    <n v="0.18"/>
    <n v="0.72"/>
    <n v="0.85"/>
    <n v="0.43"/>
    <n v="19"/>
    <n v="9025.98"/>
    <n v="30"/>
    <n v="29"/>
    <n v="1"/>
    <n v="1"/>
    <n v="332"/>
    <n v="780"/>
    <n v="11"/>
    <n v="0.2"/>
    <n v="0"/>
    <x v="1"/>
    <s v="FOB"/>
    <s v="Renewal/Reorder"/>
    <x v="1"/>
    <n v="0.67449999999999999"/>
    <n v="0.91199999999999992"/>
    <n v="0.26447999999999999"/>
    <n v="0.52"/>
    <s v="Extreme Risk"/>
    <n v="4.4884982233027865E-2"/>
    <s v="Average"/>
    <s v="Medium"/>
    <s v="Very Consistent"/>
    <n v="234.93975903614458"/>
    <s v="Over-Delivery (&gt;100%)"/>
    <n v="90.259799999999998"/>
    <n v="1578255.4597380001"/>
    <n v="73.52000000000001"/>
  </r>
  <r>
    <n v="225.18"/>
    <n v="8.41"/>
    <n v="22"/>
    <n v="0.87"/>
    <n v="0.02"/>
    <n v="0.01"/>
    <s v="Sea"/>
    <n v="1.1200000000000001"/>
    <n v="0.82"/>
    <n v="1.02"/>
    <n v="0.43"/>
    <n v="49"/>
    <n v="8444.2999999999993"/>
    <n v="60"/>
    <n v="52"/>
    <n v="3"/>
    <n v="1"/>
    <n v="947"/>
    <n v="637"/>
    <n v="6"/>
    <n v="0.02"/>
    <n v="1"/>
    <x v="0"/>
    <s v="FOB"/>
    <s v="Extension"/>
    <x v="4"/>
    <n v="0.85260000000000002"/>
    <n v="0.97019999999999995"/>
    <n v="0.12612600000000002"/>
    <n v="0.45999999999999996"/>
    <s v="High Risk"/>
    <n v="3.7347899458211209E-2"/>
    <s v="Average"/>
    <s v="Medium"/>
    <s v="Moderately Consistent"/>
    <n v="67.265047518479406"/>
    <s v="Critical (&lt;80%)"/>
    <n v="84.442999999999998"/>
    <n v="1958621.585252"/>
    <n v="74.08"/>
  </r>
  <r>
    <n v="179.91"/>
    <n v="6.01"/>
    <n v="2"/>
    <n v="0.96"/>
    <n v="7.0000000000000007E-2"/>
    <n v="0.03"/>
    <s v="Road"/>
    <n v="4.53"/>
    <n v="0.9"/>
    <n v="1.0900000000000001"/>
    <n v="0.55000000000000004"/>
    <n v="30"/>
    <n v="1759.21"/>
    <n v="15"/>
    <n v="54"/>
    <n v="1"/>
    <n v="2"/>
    <n v="873"/>
    <n v="301"/>
    <n v="10"/>
    <n v="0.3"/>
    <n v="1"/>
    <x v="0"/>
    <s v="CIF"/>
    <s v="Renewal/Reorder"/>
    <x v="9"/>
    <n v="0.89279999999999993"/>
    <n v="0.9020999999999999"/>
    <n v="3.6084000000000033E-2"/>
    <n v="0.65"/>
    <s v="Extreme Risk"/>
    <n v="3.3405591684731256E-2"/>
    <s v="Average"/>
    <s v="Medium"/>
    <s v="Highly Inconsistent"/>
    <n v="34.478808705612828"/>
    <s v="Critical (&lt;80%)"/>
    <n v="35.184200000000004"/>
    <n v="348200.90225600003"/>
    <n v="80.769999999999982"/>
  </r>
  <r>
    <n v="210.05"/>
    <n v="8.02"/>
    <n v="14"/>
    <n v="0.77"/>
    <n v="0.06"/>
    <n v="0.01"/>
    <s v="Road"/>
    <n v="2.72"/>
    <n v="0.84"/>
    <n v="1.02"/>
    <n v="0.78"/>
    <n v="5"/>
    <n v="3725.01"/>
    <n v="30"/>
    <n v="46"/>
    <n v="3"/>
    <n v="1"/>
    <n v="745"/>
    <n v="781"/>
    <n v="7"/>
    <n v="0.23"/>
    <n v="0"/>
    <x v="1"/>
    <s v="FOB"/>
    <s v="Extension"/>
    <x v="7"/>
    <n v="0.7238"/>
    <n v="0.93059999999999998"/>
    <n v="0.21403799999999998"/>
    <n v="0.85"/>
    <s v="Extreme Risk"/>
    <n v="3.8181385384432276E-2"/>
    <s v="Average"/>
    <s v="Medium"/>
    <s v="Inconsistent"/>
    <n v="104.83221476510067"/>
    <s v="Over-Delivery (&gt;100%)"/>
    <n v="74.500200000000007"/>
    <n v="837294.96195500006"/>
    <n v="83.28"/>
  </r>
  <r>
    <n v="373.57"/>
    <n v="1.1499999999999999"/>
    <n v="17"/>
    <n v="0.96"/>
    <n v="0.01"/>
    <n v="0.04"/>
    <s v="Air"/>
    <n v="2.1800000000000002"/>
    <n v="0.98"/>
    <n v="1.18"/>
    <n v="0.47"/>
    <n v="8"/>
    <n v="3176.95"/>
    <n v="30"/>
    <n v="24"/>
    <n v="0"/>
    <n v="1"/>
    <n v="615"/>
    <n v="387"/>
    <n v="2"/>
    <n v="0.42"/>
    <n v="0"/>
    <x v="1"/>
    <s v="FOB"/>
    <s v="New Procurement"/>
    <x v="5"/>
    <n v="0.95039999999999991"/>
    <n v="0.95039999999999991"/>
    <n v="3.8016000000000036E-2"/>
    <n v="0.52"/>
    <s v="Extreme Risk"/>
    <n v="3.0784056535589042E-3"/>
    <s v="Poor"/>
    <s v="High"/>
    <s v="Inconsistent"/>
    <n v="62.926829268292686"/>
    <s v="Critical (&lt;80%)"/>
    <n v="158.8475"/>
    <n v="1246329.0072269998"/>
    <n v="96.72"/>
  </r>
  <r>
    <n v="183.7"/>
    <n v="8.3699999999999992"/>
    <n v="1"/>
    <n v="0.71"/>
    <n v="0.02"/>
    <n v="0"/>
    <s v="Air"/>
    <n v="2.08"/>
    <n v="0.84"/>
    <n v="0.84"/>
    <n v="0.03"/>
    <n v="37"/>
    <n v="1562.63"/>
    <n v="30"/>
    <n v="52"/>
    <n v="1"/>
    <n v="3"/>
    <n v="68"/>
    <n v="163"/>
    <n v="11"/>
    <n v="0.76"/>
    <n v="1"/>
    <x v="0"/>
    <s v="DDP"/>
    <s v="Renewal/Reorder"/>
    <x v="1"/>
    <n v="0.69579999999999997"/>
    <n v="0.98"/>
    <n v="0.28420000000000001"/>
    <n v="0.05"/>
    <s v="Low Risk"/>
    <n v="4.5563418617310829E-2"/>
    <s v="Average"/>
    <s v="Medium"/>
    <s v="Inconsistent"/>
    <n v="239.70588235294116"/>
    <s v="Over-Delivery (&gt;100%)"/>
    <n v="78.131500000000017"/>
    <n v="292882.00704000005"/>
    <n v="97.32"/>
  </r>
  <r>
    <n v="304.88"/>
    <n v="1.36"/>
    <n v="9"/>
    <n v="0.92"/>
    <n v="0.04"/>
    <n v="0.04"/>
    <s v="Sea"/>
    <n v="4.4400000000000004"/>
    <n v="0.96"/>
    <n v="1.0900000000000001"/>
    <n v="0.77"/>
    <n v="47"/>
    <n v="6259.86"/>
    <n v="45"/>
    <n v="55"/>
    <n v="1"/>
    <n v="3"/>
    <n v="187"/>
    <n v="724"/>
    <n v="4"/>
    <n v="0.51"/>
    <n v="0"/>
    <x v="1"/>
    <s v="DDP"/>
    <s v="Renewal/Reorder"/>
    <x v="6"/>
    <n v="0.88319999999999999"/>
    <n v="0.92159999999999997"/>
    <n v="7.372799999999996E-2"/>
    <n v="0.85"/>
    <s v="Extreme Risk"/>
    <n v="4.4607714510627137E-3"/>
    <s v="Poor"/>
    <s v="High"/>
    <s v="Highly Inconsistent"/>
    <n v="387.16577540106954"/>
    <s v="Over-Delivery (&gt;100%)"/>
    <n v="62.598599999999998"/>
    <n v="2061276.2780879997"/>
    <n v="69.56"/>
  </r>
  <r>
    <n v="264.22000000000003"/>
    <n v="9.01"/>
    <n v="20"/>
    <n v="0.98"/>
    <n v="0.02"/>
    <n v="0"/>
    <s v="Air"/>
    <n v="1.84"/>
    <n v="0.7"/>
    <n v="1.1299999999999999"/>
    <n v="0.08"/>
    <n v="36"/>
    <n v="5617.25"/>
    <n v="90"/>
    <n v="28"/>
    <n v="2"/>
    <n v="0"/>
    <n v="470"/>
    <n v="652"/>
    <n v="7"/>
    <n v="0.77"/>
    <n v="1"/>
    <x v="0"/>
    <s v="EXW"/>
    <s v="Amendment"/>
    <x v="7"/>
    <n v="0.96039999999999992"/>
    <n v="0.98"/>
    <n v="1.9600000000000017E-2"/>
    <n v="0.1"/>
    <s v="Low Risk"/>
    <n v="3.4100370903035346E-2"/>
    <s v="Average"/>
    <s v="Medium"/>
    <s v="Moderately Consistent"/>
    <n v="138.72340425531914"/>
    <s v="Over-Delivery (&gt;100%)"/>
    <n v="280.86250000000001"/>
    <n v="1514164.1766960002"/>
    <n v="97.559999999999988"/>
  </r>
  <r>
    <n v="348.65"/>
    <n v="9.93"/>
    <n v="21"/>
    <n v="0.9"/>
    <n v="0.08"/>
    <n v="0.04"/>
    <s v="Road"/>
    <n v="4.3"/>
    <n v="0.82"/>
    <n v="1.08"/>
    <n v="0.64"/>
    <n v="25"/>
    <n v="4327.21"/>
    <n v="15"/>
    <n v="46"/>
    <n v="3"/>
    <n v="3"/>
    <n v="299"/>
    <n v="137"/>
    <n v="11"/>
    <n v="0.34"/>
    <n v="1"/>
    <x v="0"/>
    <s v="DDP"/>
    <s v="Extension"/>
    <x v="1"/>
    <n v="0.82800000000000007"/>
    <n v="0.88319999999999999"/>
    <n v="8.8319999999999982E-2"/>
    <n v="0.76"/>
    <s v="Extreme Risk"/>
    <n v="2.8481284956259862E-2"/>
    <s v="Average"/>
    <s v="High"/>
    <s v="Highly Inconsistent"/>
    <n v="45.819397993311036"/>
    <s v="Critical (&lt;80%)"/>
    <n v="86.544200000000004"/>
    <n v="1689840.1065799999"/>
    <n v="80.5"/>
  </r>
  <r>
    <n v="471.57"/>
    <n v="3.65"/>
    <n v="19"/>
    <n v="0.83"/>
    <n v="0.04"/>
    <n v="0.02"/>
    <s v="Air"/>
    <n v="1.55"/>
    <n v="0.82"/>
    <n v="0.95"/>
    <n v="0.8"/>
    <n v="45"/>
    <n v="8569.43"/>
    <n v="30"/>
    <n v="36"/>
    <n v="0"/>
    <n v="3"/>
    <n v="121"/>
    <n v="442"/>
    <n v="6"/>
    <n v="0.01"/>
    <n v="1"/>
    <x v="0"/>
    <s v="DDP"/>
    <s v="New Procurement"/>
    <x v="4"/>
    <n v="0.79679999999999995"/>
    <n v="0.94079999999999997"/>
    <n v="0.15993600000000002"/>
    <n v="0.8600000000000001"/>
    <s v="Extreme Risk"/>
    <n v="7.7401022117607144E-3"/>
    <s v="Poor"/>
    <s v="High"/>
    <s v="Moderately Consistent"/>
    <n v="365.28925619834706"/>
    <s v="Over-Delivery (&gt;100%)"/>
    <n v="428.47150000000005"/>
    <n v="4283994.3615760002"/>
    <n v="96.85"/>
  </r>
  <r>
    <n v="379.66"/>
    <n v="2.89"/>
    <n v="4"/>
    <n v="0.71"/>
    <n v="0.01"/>
    <n v="0.03"/>
    <s v="Air"/>
    <n v="2.66"/>
    <n v="1"/>
    <n v="0.95"/>
    <n v="0.28000000000000003"/>
    <n v="49"/>
    <n v="6235.14"/>
    <n v="45"/>
    <n v="54"/>
    <n v="0"/>
    <n v="3"/>
    <n v="333"/>
    <n v="786"/>
    <n v="11"/>
    <n v="0.92"/>
    <n v="1"/>
    <x v="0"/>
    <s v="DDP"/>
    <s v="New Procurement"/>
    <x v="1"/>
    <n v="0.70289999999999997"/>
    <n v="0.96029999999999993"/>
    <n v="0.27848700000000004"/>
    <n v="0.32"/>
    <s v="High Risk"/>
    <n v="7.6120739609123952E-3"/>
    <s v="Poor"/>
    <s v="High"/>
    <s v="Inconsistent"/>
    <n v="236.03603603603602"/>
    <s v="Over-Delivery (&gt;100%)"/>
    <n v="311.75700000000006"/>
    <n v="2462254.5374080008"/>
    <n v="96.44"/>
  </r>
  <r>
    <n v="146.72"/>
    <n v="7.89"/>
    <n v="28"/>
    <n v="0.98"/>
    <n v="0.05"/>
    <n v="0.02"/>
    <s v="Sea"/>
    <n v="0.72"/>
    <n v="0.68"/>
    <n v="1.03"/>
    <n v="0.45"/>
    <n v="5"/>
    <n v="2666.81"/>
    <n v="45"/>
    <n v="48"/>
    <n v="0"/>
    <n v="3"/>
    <n v="191"/>
    <n v="823"/>
    <n v="8"/>
    <n v="0.31"/>
    <n v="1"/>
    <x v="0"/>
    <s v="DDP"/>
    <s v="New Procurement"/>
    <x v="11"/>
    <n v="0.93099999999999994"/>
    <n v="0.93099999999999994"/>
    <n v="1.8620000000000015E-2"/>
    <n v="0.52"/>
    <s v="Extreme Risk"/>
    <n v="5.3775899672846239E-2"/>
    <s v="Good"/>
    <s v="Low"/>
    <s v="Very Consistent"/>
    <n v="430.89005235602099"/>
    <s v="Over-Delivery (&gt;100%)"/>
    <n v="26.668099999999999"/>
    <n v="418692.34949199995"/>
    <n v="73.38"/>
  </r>
  <r>
    <n v="64.03"/>
    <n v="3.28"/>
    <n v="8"/>
    <n v="0.84"/>
    <n v="0.01"/>
    <n v="0.02"/>
    <s v="Road"/>
    <n v="4.13"/>
    <n v="0.66"/>
    <n v="0.96"/>
    <n v="0.01"/>
    <n v="33"/>
    <n v="3799.68"/>
    <n v="15"/>
    <n v="48"/>
    <n v="1"/>
    <n v="1"/>
    <n v="475"/>
    <n v="971"/>
    <n v="6"/>
    <n v="0.53"/>
    <n v="0"/>
    <x v="1"/>
    <s v="FOB"/>
    <s v="Renewal/Reorder"/>
    <x v="4"/>
    <n v="0.83160000000000001"/>
    <n v="0.97019999999999995"/>
    <n v="0.15523200000000004"/>
    <n v="0.04"/>
    <s v="Low Risk"/>
    <n v="5.1225987818210209E-2"/>
    <s v="Good"/>
    <s v="Low"/>
    <s v="Highly Inconsistent"/>
    <n v="204.42105263157893"/>
    <s v="Over-Delivery (&gt;100%)"/>
    <n v="75.993600000000001"/>
    <n v="250673.59818999999"/>
    <n v="83.169999999999987"/>
  </r>
  <r>
    <n v="168.02"/>
    <n v="8.7899999999999991"/>
    <n v="13"/>
    <n v="0.71"/>
    <n v="0.01"/>
    <n v="0.03"/>
    <s v="Sea"/>
    <n v="3.68"/>
    <n v="0.84"/>
    <n v="1.1499999999999999"/>
    <n v="0.8"/>
    <n v="22"/>
    <n v="1586.55"/>
    <n v="60"/>
    <n v="59"/>
    <n v="0"/>
    <n v="1"/>
    <n v="233"/>
    <n v="279"/>
    <n v="2"/>
    <n v="0.47"/>
    <n v="0"/>
    <x v="1"/>
    <s v="FOB"/>
    <s v="New Procurement"/>
    <x v="5"/>
    <n v="0.70289999999999997"/>
    <n v="0.96029999999999993"/>
    <n v="0.27848700000000004"/>
    <n v="0.84000000000000008"/>
    <s v="Extreme Risk"/>
    <n v="5.2315200571360541E-2"/>
    <s v="Good"/>
    <s v="Medium"/>
    <s v="Highly Inconsistent"/>
    <n v="119.74248927038627"/>
    <s v="Over-Delivery (&gt;100%)"/>
    <n v="15.865499999999999"/>
    <n v="277263.248012"/>
    <n v="71.42"/>
  </r>
  <r>
    <n v="317.79000000000002"/>
    <n v="1.93"/>
    <n v="4"/>
    <n v="0.91"/>
    <n v="0.02"/>
    <n v="0.05"/>
    <s v="Road"/>
    <n v="2.65"/>
    <n v="0.69"/>
    <n v="0.84"/>
    <n v="0.7"/>
    <n v="47"/>
    <n v="5954.6"/>
    <n v="45"/>
    <n v="24"/>
    <n v="1"/>
    <n v="1"/>
    <n v="407"/>
    <n v="524"/>
    <n v="1"/>
    <n v="0.57999999999999996"/>
    <n v="0"/>
    <x v="1"/>
    <s v="FOB"/>
    <s v="Renewal/Reorder"/>
    <x v="2"/>
    <n v="0.89180000000000004"/>
    <n v="0.93099999999999994"/>
    <n v="8.3789999999999976E-2"/>
    <n v="0.77"/>
    <s v="Extreme Risk"/>
    <n v="6.0731929890808388E-3"/>
    <s v="Poor"/>
    <s v="High"/>
    <s v="Inconsistent"/>
    <n v="128.74692874692875"/>
    <s v="Over-Delivery (&gt;100%)"/>
    <n v="119.09200000000001"/>
    <n v="2024910.1322500005"/>
    <n v="83.75"/>
  </r>
  <r>
    <n v="73.14"/>
    <n v="2.13"/>
    <n v="9"/>
    <n v="0.84"/>
    <n v="0.09"/>
    <n v="0"/>
    <s v="Road"/>
    <n v="0.13"/>
    <n v="0.86"/>
    <n v="1.06"/>
    <n v="0.23"/>
    <n v="42"/>
    <n v="5907.63"/>
    <n v="15"/>
    <n v="59"/>
    <n v="2"/>
    <n v="3"/>
    <n v="169"/>
    <n v="267"/>
    <n v="5"/>
    <n v="0.88"/>
    <n v="0"/>
    <x v="1"/>
    <s v="DDP"/>
    <s v="Amendment"/>
    <x v="10"/>
    <n v="0.76439999999999997"/>
    <n v="0.91"/>
    <n v="0.14560000000000003"/>
    <n v="0.32"/>
    <s v="High Risk"/>
    <n v="2.9122231337161606E-2"/>
    <s v="Average"/>
    <s v="Low"/>
    <s v="Very Consistent"/>
    <n v="157.98816568047337"/>
    <s v="Over-Delivery (&gt;100%)"/>
    <n v="118.15260000000001"/>
    <n v="471089.96620200004"/>
    <n v="85.169999999999987"/>
  </r>
  <r>
    <n v="273.36"/>
    <n v="9.81"/>
    <n v="9"/>
    <n v="0.74"/>
    <n v="0.09"/>
    <n v="0.05"/>
    <s v="Sea"/>
    <n v="2.41"/>
    <n v="0.99"/>
    <n v="0.85"/>
    <n v="0.39"/>
    <n v="25"/>
    <n v="8714.82"/>
    <n v="45"/>
    <n v="24"/>
    <n v="0"/>
    <n v="1"/>
    <n v="463"/>
    <n v="351"/>
    <n v="11"/>
    <n v="0.87"/>
    <n v="0"/>
    <x v="1"/>
    <s v="FOB"/>
    <s v="New Procurement"/>
    <x v="1"/>
    <n v="0.6734"/>
    <n v="0.86449999999999994"/>
    <n v="0.22477"/>
    <n v="0.53"/>
    <s v="Extreme Risk"/>
    <n v="3.5886742756804216E-2"/>
    <s v="Average"/>
    <s v="Medium"/>
    <s v="Inconsistent"/>
    <n v="75.809935205183592"/>
    <s v="Critical (&lt;80%)"/>
    <n v="87.148200000000003"/>
    <n v="2715903.1666800003"/>
    <n v="69.89"/>
  </r>
  <r>
    <n v="318.58"/>
    <n v="7.06"/>
    <n v="22"/>
    <n v="0.76"/>
    <n v="0.08"/>
    <n v="0.03"/>
    <s v="Air"/>
    <n v="1.1299999999999999"/>
    <n v="0.98"/>
    <n v="1.02"/>
    <n v="0.7"/>
    <n v="43"/>
    <n v="8572.59"/>
    <n v="15"/>
    <n v="47"/>
    <n v="2"/>
    <n v="0"/>
    <n v="372"/>
    <n v="511"/>
    <n v="10"/>
    <n v="0.98"/>
    <n v="1"/>
    <x v="0"/>
    <s v="EXW"/>
    <s v="Amendment"/>
    <x v="9"/>
    <n v="0.69920000000000004"/>
    <n v="0.89239999999999997"/>
    <n v="0.21417599999999998"/>
    <n v="0.80999999999999994"/>
    <s v="Extreme Risk"/>
    <n v="2.2160838721828113E-2"/>
    <s v="Average"/>
    <s v="High"/>
    <s v="Moderately Consistent"/>
    <n v="137.36559139784944"/>
    <s v="Over-Delivery (&gt;100%)"/>
    <n v="428.62950000000001"/>
    <n v="3031907.6810499993"/>
    <n v="95.87"/>
  </r>
  <r>
    <n v="200.41"/>
    <n v="8.6199999999999992"/>
    <n v="18"/>
    <n v="0.72"/>
    <n v="0.03"/>
    <n v="0.04"/>
    <s v="Sea"/>
    <n v="2.0699999999999998"/>
    <n v="0.69"/>
    <n v="1.0900000000000001"/>
    <n v="0.36"/>
    <n v="29"/>
    <n v="8385.73"/>
    <n v="30"/>
    <n v="59"/>
    <n v="3"/>
    <n v="0"/>
    <n v="858"/>
    <n v="998"/>
    <n v="12"/>
    <n v="0.53"/>
    <n v="1"/>
    <x v="0"/>
    <s v="EXW"/>
    <s v="Extension"/>
    <x v="8"/>
    <n v="0.69839999999999991"/>
    <n v="0.93119999999999992"/>
    <n v="0.26073600000000002"/>
    <n v="0.43"/>
    <s v="High Risk"/>
    <n v="4.3011825757197739E-2"/>
    <s v="Average"/>
    <s v="Medium"/>
    <s v="Inconsistent"/>
    <n v="116.31701631701632"/>
    <s v="Over-Delivery (&gt;100%)"/>
    <n v="83.857299999999995"/>
    <n v="1798317.1940249999"/>
    <n v="72.23"/>
  </r>
  <r>
    <n v="396.91"/>
    <n v="3.92"/>
    <n v="12"/>
    <n v="0.87"/>
    <n v="0.03"/>
    <n v="0.02"/>
    <s v="Air"/>
    <n v="4.28"/>
    <n v="0.67"/>
    <n v="0.87"/>
    <n v="0.16"/>
    <n v="45"/>
    <n v="5534.63"/>
    <n v="60"/>
    <n v="7"/>
    <n v="3"/>
    <n v="3"/>
    <n v="785"/>
    <n v="426"/>
    <n v="10"/>
    <n v="0.92"/>
    <n v="1"/>
    <x v="0"/>
    <s v="DDP"/>
    <s v="Extension"/>
    <x v="9"/>
    <n v="0.84389999999999998"/>
    <n v="0.9506"/>
    <n v="0.12357799999999999"/>
    <n v="0.21000000000000002"/>
    <s v="Medium Risk"/>
    <n v="9.8762943740394547E-3"/>
    <s v="Poor"/>
    <s v="High"/>
    <s v="Highly Inconsistent"/>
    <n v="54.267515923566876"/>
    <s v="Critical (&lt;80%)"/>
    <n v="276.73150000000004"/>
    <n v="2306898.1999610006"/>
    <n v="94.42"/>
  </r>
  <r>
    <n v="97.97"/>
    <n v="7.09"/>
    <n v="10"/>
    <n v="0.89"/>
    <n v="0.05"/>
    <n v="0.02"/>
    <s v="Sea"/>
    <n v="3.85"/>
    <n v="0.82"/>
    <n v="1.08"/>
    <n v="0.52"/>
    <n v="30"/>
    <n v="6555"/>
    <n v="45"/>
    <n v="54"/>
    <n v="2"/>
    <n v="1"/>
    <n v="684"/>
    <n v="109"/>
    <n v="9"/>
    <n v="0.48"/>
    <n v="0"/>
    <x v="1"/>
    <s v="FOB"/>
    <s v="Amendment"/>
    <x v="0"/>
    <n v="0.84549999999999992"/>
    <n v="0.93099999999999994"/>
    <n v="0.10240999999999999"/>
    <n v="0.59000000000000008"/>
    <s v="Extreme Risk"/>
    <n v="7.2369092579361027E-2"/>
    <s v="Good"/>
    <s v="Low"/>
    <s v="Highly Inconsistent"/>
    <n v="15.935672514619883"/>
    <s v="Critical (&lt;80%)"/>
    <n v="65.55"/>
    <n v="687219.97818999994"/>
    <n v="70.25"/>
  </r>
  <r>
    <n v="83.81"/>
    <n v="6.35"/>
    <n v="11"/>
    <n v="0.85"/>
    <n v="7.0000000000000007E-2"/>
    <n v="0.04"/>
    <s v="Sea"/>
    <n v="1.21"/>
    <n v="0.83"/>
    <n v="0.86"/>
    <n v="0.72"/>
    <n v="48"/>
    <n v="7777.87"/>
    <n v="45"/>
    <n v="48"/>
    <n v="3"/>
    <n v="0"/>
    <n v="801"/>
    <n v="403"/>
    <n v="2"/>
    <n v="0.04"/>
    <n v="0"/>
    <x v="1"/>
    <s v="EXW"/>
    <s v="Extension"/>
    <x v="5"/>
    <n v="0.79049999999999998"/>
    <n v="0.89279999999999993"/>
    <n v="0.13392000000000001"/>
    <n v="0.83"/>
    <s v="Extreme Risk"/>
    <n v="7.5766614962414977E-2"/>
    <s v="Good"/>
    <s v="Low"/>
    <s v="Moderately Consistent"/>
    <n v="50.312109862671662"/>
    <s v="Critical (&lt;80%)"/>
    <n v="77.778700000000001"/>
    <n v="723648.05291899992"/>
    <n v="71.89"/>
  </r>
  <r>
    <n v="377.68"/>
    <n v="6.43"/>
    <n v="7"/>
    <n v="0.95"/>
    <n v="0.1"/>
    <n v="0.02"/>
    <s v="Air"/>
    <n v="4.92"/>
    <n v="0.86"/>
    <n v="1.05"/>
    <n v="0.32"/>
    <n v="30"/>
    <n v="1007.68"/>
    <n v="45"/>
    <n v="21"/>
    <n v="0"/>
    <n v="2"/>
    <n v="12"/>
    <n v="888"/>
    <n v="7"/>
    <n v="0.15"/>
    <n v="0"/>
    <x v="1"/>
    <s v="CIF"/>
    <s v="New Procurement"/>
    <x v="7"/>
    <n v="0.85499999999999998"/>
    <n v="0.88200000000000001"/>
    <n v="4.4100000000000035E-2"/>
    <n v="0.44"/>
    <s v="High Risk"/>
    <n v="1.7024994704511756E-2"/>
    <s v="Poor"/>
    <s v="High"/>
    <s v="Highly Inconsistent"/>
    <n v="7400"/>
    <s v="Over-Delivery (&gt;100%)"/>
    <n v="50.384"/>
    <n v="426337.80000000005"/>
    <n v="91.68"/>
  </r>
  <r>
    <n v="272.97000000000003"/>
    <n v="7.14"/>
    <n v="9"/>
    <n v="0.96"/>
    <n v="0.01"/>
    <n v="0.03"/>
    <s v="Air"/>
    <n v="4.5199999999999996"/>
    <n v="0.9"/>
    <n v="1"/>
    <n v="0.12"/>
    <n v="44"/>
    <n v="3075.92"/>
    <n v="90"/>
    <n v="11"/>
    <n v="0"/>
    <n v="3"/>
    <n v="602"/>
    <n v="62"/>
    <n v="9"/>
    <n v="0.33"/>
    <n v="0"/>
    <x v="1"/>
    <s v="DDP"/>
    <s v="New Procurement"/>
    <x v="0"/>
    <n v="0.95039999999999991"/>
    <n v="0.96029999999999993"/>
    <n v="3.8412000000000036E-2"/>
    <n v="0.16"/>
    <s v="Medium Risk"/>
    <n v="2.6156720518738318E-2"/>
    <s v="Average"/>
    <s v="Medium"/>
    <s v="Highly Inconsistent"/>
    <n v="10.299003322259136"/>
    <s v="Critical (&lt;80%)"/>
    <n v="153.79600000000002"/>
    <n v="873397.71018400008"/>
    <n v="94.58"/>
  </r>
  <r>
    <n v="359.78"/>
    <n v="6.18"/>
    <n v="6"/>
    <n v="0.88"/>
    <n v="0"/>
    <n v="0"/>
    <s v="Air"/>
    <n v="2.64"/>
    <n v="0.84"/>
    <n v="0.92"/>
    <n v="0.83"/>
    <n v="46"/>
    <n v="1773.99"/>
    <n v="90"/>
    <n v="33"/>
    <n v="1"/>
    <n v="0"/>
    <n v="813"/>
    <n v="437"/>
    <n v="4"/>
    <n v="0.73"/>
    <n v="1"/>
    <x v="0"/>
    <s v="EXW"/>
    <s v="Renewal/Reorder"/>
    <x v="6"/>
    <n v="0.88"/>
    <n v="1"/>
    <n v="0.12"/>
    <n v="0.83"/>
    <s v="Extreme Risk"/>
    <n v="1.7177163822335872E-2"/>
    <s v="Poor"/>
    <s v="High"/>
    <s v="Inconsistent"/>
    <n v="53.751537515375162"/>
    <s v="Critical (&lt;80%)"/>
    <n v="88.6995"/>
    <n v="638353.81808400003"/>
    <n v="97.359999999999985"/>
  </r>
  <r>
    <n v="245.67"/>
    <n v="4.8600000000000003"/>
    <n v="19"/>
    <n v="0.7"/>
    <n v="7.0000000000000007E-2"/>
    <n v="0.01"/>
    <s v="Sea"/>
    <n v="2.65"/>
    <n v="0.64"/>
    <n v="0.84"/>
    <n v="0.25"/>
    <n v="31"/>
    <n v="5163.53"/>
    <n v="30"/>
    <n v="23"/>
    <n v="2"/>
    <n v="0"/>
    <n v="700"/>
    <n v="687"/>
    <n v="4"/>
    <n v="0.08"/>
    <n v="1"/>
    <x v="0"/>
    <s v="EXW"/>
    <s v="Amendment"/>
    <x v="6"/>
    <n v="0.65099999999999991"/>
    <n v="0.92069999999999996"/>
    <n v="0.27621000000000001"/>
    <n v="0.33"/>
    <s v="High Risk"/>
    <n v="1.9782635242398341E-2"/>
    <s v="Poor"/>
    <s v="Medium"/>
    <s v="Inconsistent"/>
    <n v="98.142857142857139"/>
    <s v="World-Class (97%–100%)"/>
    <n v="51.635300000000001"/>
    <n v="1370071.0241179997"/>
    <n v="71.05"/>
  </r>
  <r>
    <n v="160.88"/>
    <n v="3.48"/>
    <n v="16"/>
    <n v="0.91"/>
    <n v="0.08"/>
    <n v="0.03"/>
    <s v="Air"/>
    <n v="4.51"/>
    <n v="0.92"/>
    <n v="1.0900000000000001"/>
    <n v="0.51"/>
    <n v="34"/>
    <n v="8392.91"/>
    <n v="45"/>
    <n v="47"/>
    <n v="2"/>
    <n v="0"/>
    <n v="369"/>
    <n v="158"/>
    <n v="10"/>
    <n v="0.36"/>
    <n v="0"/>
    <x v="1"/>
    <s v="EXW"/>
    <s v="Amendment"/>
    <x v="9"/>
    <n v="0.83720000000000006"/>
    <n v="0.89239999999999997"/>
    <n v="8.0315999999999971E-2"/>
    <n v="0.62"/>
    <s v="Extreme Risk"/>
    <n v="2.1631029338637493E-2"/>
    <s v="Average"/>
    <s v="Medium"/>
    <s v="Highly Inconsistent"/>
    <n v="42.818428184281842"/>
    <s v="Critical (&lt;80%)"/>
    <n v="419.64550000000003"/>
    <n v="1499213.1673640001"/>
    <n v="92.490000000000009"/>
  </r>
  <r>
    <n v="418.6"/>
    <n v="7.92"/>
    <n v="15"/>
    <n v="0.83"/>
    <n v="0.08"/>
    <n v="0.04"/>
    <s v="Air"/>
    <n v="3.18"/>
    <n v="0.63"/>
    <n v="0.95"/>
    <n v="0.69"/>
    <n v="28"/>
    <n v="2384.0500000000002"/>
    <n v="60"/>
    <n v="38"/>
    <n v="1"/>
    <n v="2"/>
    <n v="858"/>
    <n v="684"/>
    <n v="5"/>
    <n v="0.98"/>
    <n v="0"/>
    <x v="1"/>
    <s v="CIF"/>
    <s v="Renewal/Reorder"/>
    <x v="10"/>
    <n v="0.76359999999999995"/>
    <n v="0.88319999999999999"/>
    <n v="0.15014400000000003"/>
    <n v="0.80999999999999994"/>
    <s v="Extreme Risk"/>
    <n v="1.8920210224558049E-2"/>
    <s v="Poor"/>
    <s v="High"/>
    <s v="Highly Inconsistent"/>
    <n v="79.72027972027972"/>
    <s v="Critical (&lt;80%)"/>
    <n v="119.20250000000001"/>
    <n v="1117864.7550600001"/>
    <n v="93.620000000000019"/>
  </r>
  <r>
    <n v="409.74"/>
    <n v="3.04"/>
    <n v="7"/>
    <n v="0.87"/>
    <n v="7.0000000000000007E-2"/>
    <n v="0.03"/>
    <s v="Air"/>
    <n v="2.68"/>
    <n v="0.61"/>
    <n v="0.83"/>
    <n v="0.32"/>
    <n v="10"/>
    <n v="7335.94"/>
    <n v="90"/>
    <n v="44"/>
    <n v="0"/>
    <n v="2"/>
    <n v="962"/>
    <n v="460"/>
    <n v="6"/>
    <n v="0.79"/>
    <n v="1"/>
    <x v="0"/>
    <s v="CIF"/>
    <s v="New Procurement"/>
    <x v="4"/>
    <n v="0.80909999999999993"/>
    <n v="0.9020999999999999"/>
    <n v="0.11727299999999999"/>
    <n v="0.42000000000000004"/>
    <s v="High Risk"/>
    <n v="7.4193390930834191E-3"/>
    <s v="Poor"/>
    <s v="High"/>
    <s v="Inconsistent"/>
    <n v="47.817047817047822"/>
    <s v="Critical (&lt;80%)"/>
    <n v="366.79700000000003"/>
    <n v="3306799.6202239995"/>
    <n v="94.62"/>
  </r>
  <r>
    <n v="362.61"/>
    <n v="7.23"/>
    <n v="16"/>
    <n v="0.89"/>
    <n v="0.1"/>
    <n v="0.01"/>
    <s v="Road"/>
    <n v="3.75"/>
    <n v="0.91"/>
    <n v="1.1100000000000001"/>
    <n v="0.65"/>
    <n v="4"/>
    <n v="4117.66"/>
    <n v="15"/>
    <n v="32"/>
    <n v="2"/>
    <n v="2"/>
    <n v="324"/>
    <n v="604"/>
    <n v="12"/>
    <n v="0.56999999999999995"/>
    <n v="0"/>
    <x v="1"/>
    <s v="CIF"/>
    <s v="Amendment"/>
    <x v="8"/>
    <n v="0.80100000000000005"/>
    <n v="0.89100000000000001"/>
    <n v="9.8009999999999986E-2"/>
    <n v="0.76"/>
    <s v="Extreme Risk"/>
    <n v="1.9938777198643169E-2"/>
    <s v="Poor"/>
    <s v="High"/>
    <s v="Highly Inconsistent"/>
    <n v="186.41975308641975"/>
    <s v="Over-Delivery (&gt;100%)"/>
    <n v="82.353200000000001"/>
    <n v="1657455.7577359998"/>
    <n v="81.05"/>
  </r>
  <r>
    <n v="172.47"/>
    <n v="3.1"/>
    <n v="5"/>
    <n v="0.81"/>
    <n v="0.05"/>
    <n v="0.02"/>
    <s v="Air"/>
    <n v="1.18"/>
    <n v="0.82"/>
    <n v="0.89"/>
    <n v="0.46"/>
    <n v="33"/>
    <n v="9040.44"/>
    <n v="15"/>
    <n v="8"/>
    <n v="1"/>
    <n v="0"/>
    <n v="615"/>
    <n v="543"/>
    <n v="7"/>
    <n v="0.06"/>
    <n v="1"/>
    <x v="0"/>
    <s v="EXW"/>
    <s v="Renewal/Reorder"/>
    <x v="7"/>
    <n v="0.76949999999999996"/>
    <n v="0.93099999999999994"/>
    <n v="0.17688999999999994"/>
    <n v="0.53"/>
    <s v="Extreme Risk"/>
    <n v="1.7974140430219748E-2"/>
    <s v="Poor"/>
    <s v="Medium"/>
    <s v="Moderately Consistent"/>
    <n v="88.292682926829272"/>
    <s v="Average (85–94.99%)"/>
    <n v="452.02200000000005"/>
    <n v="1668805.107168"/>
    <n v="96.92"/>
  </r>
  <r>
    <n v="315.60000000000002"/>
    <n v="6.63"/>
    <n v="16"/>
    <n v="0.98"/>
    <n v="0.09"/>
    <n v="0.02"/>
    <s v="Air"/>
    <n v="4.3899999999999997"/>
    <n v="0.88"/>
    <n v="1.0900000000000001"/>
    <n v="0.56999999999999995"/>
    <n v="17"/>
    <n v="6305.22"/>
    <n v="15"/>
    <n v="34"/>
    <n v="2"/>
    <n v="2"/>
    <n v="738"/>
    <n v="541"/>
    <n v="9"/>
    <n v="0.01"/>
    <n v="0"/>
    <x v="1"/>
    <s v="CIF"/>
    <s v="Amendment"/>
    <x v="0"/>
    <n v="0.89180000000000004"/>
    <n v="0.89180000000000004"/>
    <n v="1.7836000000000019E-2"/>
    <n v="0.67999999999999994"/>
    <s v="Extreme Risk"/>
    <n v="2.100760456273764E-2"/>
    <s v="Average"/>
    <s v="High"/>
    <s v="Highly Inconsistent"/>
    <n v="73.306233062330634"/>
    <s v="Critical (&lt;80%)"/>
    <n v="315.26100000000002"/>
    <n v="2209162.4202000001"/>
    <n v="92.51"/>
  </r>
  <r>
    <n v="212.44"/>
    <n v="7.72"/>
    <n v="1"/>
    <n v="0.74"/>
    <n v="0.1"/>
    <n v="0.02"/>
    <s v="Air"/>
    <n v="2.66"/>
    <n v="0.75"/>
    <n v="1.03"/>
    <n v="0.59"/>
    <n v="11"/>
    <n v="9767.8700000000008"/>
    <n v="30"/>
    <n v="51"/>
    <n v="2"/>
    <n v="3"/>
    <n v="31"/>
    <n v="877"/>
    <n v="6"/>
    <n v="0.11"/>
    <n v="0"/>
    <x v="1"/>
    <s v="DDP"/>
    <s v="Amendment"/>
    <x v="4"/>
    <n v="0.66600000000000004"/>
    <n v="0.88200000000000001"/>
    <n v="0.22932"/>
    <n v="0.71"/>
    <s v="Extreme Risk"/>
    <n v="3.6339672378083221E-2"/>
    <s v="Average"/>
    <s v="Medium"/>
    <s v="Inconsistent"/>
    <n v="2829.0322580645161"/>
    <s v="Over-Delivery (&gt;100%)"/>
    <n v="488.39350000000007"/>
    <n v="2324596.3544440004"/>
    <n v="93.940000000000012"/>
  </r>
  <r>
    <n v="91.21"/>
    <n v="2.97"/>
    <n v="19"/>
    <n v="0.9"/>
    <n v="0.08"/>
    <n v="0.04"/>
    <s v="Road"/>
    <n v="3.02"/>
    <n v="0.6"/>
    <n v="0.88"/>
    <n v="0.82"/>
    <n v="7"/>
    <n v="2532.13"/>
    <n v="45"/>
    <n v="29"/>
    <n v="1"/>
    <n v="2"/>
    <n v="430"/>
    <n v="732"/>
    <n v="3"/>
    <n v="0.33"/>
    <n v="0"/>
    <x v="1"/>
    <s v="CIF"/>
    <s v="Renewal/Reorder"/>
    <x v="3"/>
    <n v="0.82800000000000007"/>
    <n v="0.88319999999999999"/>
    <n v="8.8319999999999982E-2"/>
    <n v="0.94"/>
    <s v="Extreme Risk"/>
    <n v="3.256221905492819E-2"/>
    <s v="Average"/>
    <s v="Low"/>
    <s v="Highly Inconsistent"/>
    <n v="170.23255813953489"/>
    <s v="Over-Delivery (&gt;100%)"/>
    <n v="50.642600000000002"/>
    <n v="258726.39825999999"/>
    <n v="81.78"/>
  </r>
  <r>
    <n v="462.79"/>
    <n v="1.54"/>
    <n v="5"/>
    <n v="0.7"/>
    <n v="0.03"/>
    <n v="0.04"/>
    <s v="Road"/>
    <n v="0.45"/>
    <n v="0.73"/>
    <n v="0.83"/>
    <n v="0.66"/>
    <n v="17"/>
    <n v="9247.19"/>
    <n v="45"/>
    <n v="56"/>
    <n v="2"/>
    <n v="3"/>
    <n v="980"/>
    <n v="375"/>
    <n v="2"/>
    <n v="0.61"/>
    <n v="0"/>
    <x v="1"/>
    <s v="DDP"/>
    <s v="Amendment"/>
    <x v="5"/>
    <n v="0.67899999999999994"/>
    <n v="0.93119999999999992"/>
    <n v="0.27936"/>
    <n v="0.73"/>
    <s v="Extreme Risk"/>
    <n v="3.327643207502323E-3"/>
    <s v="Poor"/>
    <s v="High"/>
    <s v="Very Consistent"/>
    <n v="38.265306122448976"/>
    <s v="Critical (&lt;80%)"/>
    <n v="184.94380000000001"/>
    <n v="4579261.6632170007"/>
    <n v="85.85"/>
  </r>
  <r>
    <n v="111.57"/>
    <n v="2.1800000000000002"/>
    <n v="7"/>
    <n v="0.98"/>
    <n v="0.02"/>
    <n v="0"/>
    <s v="Air"/>
    <n v="1.55"/>
    <n v="0.84"/>
    <n v="1.04"/>
    <n v="0.26"/>
    <n v="28"/>
    <n v="3634.85"/>
    <n v="90"/>
    <n v="26"/>
    <n v="3"/>
    <n v="0"/>
    <n v="135"/>
    <n v="333"/>
    <n v="6"/>
    <n v="0.2"/>
    <n v="0"/>
    <x v="1"/>
    <s v="EXW"/>
    <s v="Extension"/>
    <x v="4"/>
    <n v="0.96039999999999992"/>
    <n v="0.98"/>
    <n v="1.9600000000000017E-2"/>
    <n v="0.28000000000000003"/>
    <s v="Medium Risk"/>
    <n v="1.9539302679931883E-2"/>
    <s v="Poor"/>
    <s v="Low"/>
    <s v="Moderately Consistent"/>
    <n v="246.66666666666669"/>
    <s v="Over-Delivery (&gt;100%)"/>
    <n v="181.74250000000001"/>
    <n v="413836.21995999996"/>
    <n v="97.85"/>
  </r>
  <r>
    <n v="477.61"/>
    <n v="6.45"/>
    <n v="19"/>
    <n v="0.73"/>
    <n v="0.05"/>
    <n v="0.04"/>
    <s v="Air"/>
    <n v="2.13"/>
    <n v="0.69"/>
    <n v="0.81"/>
    <n v="0.06"/>
    <n v="17"/>
    <n v="6257.48"/>
    <n v="15"/>
    <n v="42"/>
    <n v="1"/>
    <n v="1"/>
    <n v="789"/>
    <n v="873"/>
    <n v="9"/>
    <n v="0.05"/>
    <n v="0"/>
    <x v="1"/>
    <s v="FOB"/>
    <s v="Renewal/Reorder"/>
    <x v="0"/>
    <n v="0.69350000000000001"/>
    <n v="0.91199999999999992"/>
    <n v="0.24623999999999999"/>
    <n v="0.15"/>
    <s v="Low Risk"/>
    <n v="1.350474236301585E-2"/>
    <s v="Poor"/>
    <s v="High"/>
    <s v="Inconsistent"/>
    <n v="110.64638783269962"/>
    <s v="Over-Delivery (&gt;100%)"/>
    <n v="312.87400000000002"/>
    <n v="3257945.3950379994"/>
    <n v="95.57"/>
  </r>
  <r>
    <n v="250.7"/>
    <n v="8.65"/>
    <n v="22"/>
    <n v="0.73"/>
    <n v="0.05"/>
    <n v="0.02"/>
    <s v="Air"/>
    <n v="2.0699999999999998"/>
    <n v="0.88"/>
    <n v="0.83"/>
    <n v="0"/>
    <n v="41"/>
    <n v="1827.63"/>
    <n v="30"/>
    <n v="48"/>
    <n v="1"/>
    <n v="3"/>
    <n v="414"/>
    <n v="529"/>
    <n v="3"/>
    <n v="0.09"/>
    <n v="1"/>
    <x v="0"/>
    <s v="DDP"/>
    <s v="Renewal/Reorder"/>
    <x v="3"/>
    <n v="0.69350000000000001"/>
    <n v="0.93099999999999994"/>
    <n v="0.25136999999999998"/>
    <n v="7.0000000000000007E-2"/>
    <s v="Low Risk"/>
    <n v="3.4503390506581577E-2"/>
    <s v="Average"/>
    <s v="Medium"/>
    <s v="Inconsistent"/>
    <n v="127.77777777777777"/>
    <s v="Over-Delivery (&gt;100%)"/>
    <n v="91.381500000000017"/>
    <n v="490361.68034999998"/>
    <n v="96.03"/>
  </r>
  <r>
    <n v="133.31"/>
    <n v="1.4"/>
    <n v="5"/>
    <n v="0.8"/>
    <n v="0.09"/>
    <n v="0.04"/>
    <s v="Air"/>
    <n v="3.89"/>
    <n v="0.92"/>
    <n v="1.08"/>
    <n v="0.9"/>
    <n v="10"/>
    <n v="7621.87"/>
    <n v="60"/>
    <n v="28"/>
    <n v="3"/>
    <n v="3"/>
    <n v="664"/>
    <n v="828"/>
    <n v="4"/>
    <n v="0.43"/>
    <n v="1"/>
    <x v="0"/>
    <s v="DDP"/>
    <s v="Extension"/>
    <x v="6"/>
    <n v="0.72800000000000009"/>
    <n v="0.87360000000000004"/>
    <n v="0.17471999999999996"/>
    <n v="1.03"/>
    <s v="Extreme Risk"/>
    <n v="1.0501837821618782E-2"/>
    <s v="Poor"/>
    <s v="Low"/>
    <s v="Highly Inconsistent"/>
    <n v="124.69879518072288"/>
    <s v="Over-Delivery (&gt;100%)"/>
    <n v="381.09350000000001"/>
    <n v="1148552.248379"/>
    <n v="92.61"/>
  </r>
  <r>
    <n v="293.86"/>
    <n v="7.61"/>
    <n v="29"/>
    <n v="0.81"/>
    <n v="0.01"/>
    <n v="0.01"/>
    <s v="Road"/>
    <n v="1.41"/>
    <n v="0.78"/>
    <n v="1.02"/>
    <n v="0.94"/>
    <n v="26"/>
    <n v="9784.68"/>
    <n v="45"/>
    <n v="17"/>
    <n v="2"/>
    <n v="3"/>
    <n v="277"/>
    <n v="675"/>
    <n v="3"/>
    <n v="0.77"/>
    <n v="0"/>
    <x v="1"/>
    <s v="DDP"/>
    <s v="Amendment"/>
    <x v="3"/>
    <n v="0.80190000000000006"/>
    <n v="0.98009999999999997"/>
    <n v="0.18621899999999994"/>
    <n v="0.96"/>
    <s v="Extreme Risk"/>
    <n v="2.5896685496494931E-2"/>
    <s v="Average"/>
    <s v="Medium"/>
    <s v="Moderately Consistent"/>
    <n v="243.68231046931407"/>
    <s v="Over-Delivery (&gt;100%)"/>
    <n v="195.6936"/>
    <n v="2933036.5665480001"/>
    <n v="86.089999999999989"/>
  </r>
  <r>
    <n v="442.83"/>
    <n v="4.07"/>
    <n v="17"/>
    <n v="0.76"/>
    <n v="0.03"/>
    <n v="0.03"/>
    <s v="Air"/>
    <n v="0.91"/>
    <n v="0.95"/>
    <n v="0.93"/>
    <n v="0.09"/>
    <n v="6"/>
    <n v="7895.52"/>
    <n v="45"/>
    <n v="34"/>
    <n v="3"/>
    <n v="0"/>
    <n v="863"/>
    <n v="572"/>
    <n v="7"/>
    <n v="0.82"/>
    <n v="0"/>
    <x v="1"/>
    <s v="EXW"/>
    <s v="Extension"/>
    <x v="7"/>
    <n v="0.73719999999999997"/>
    <n v="0.94089999999999996"/>
    <n v="0.22581599999999996"/>
    <n v="0.15"/>
    <s v="Low Risk"/>
    <n v="9.190885893006347E-3"/>
    <s v="Poor"/>
    <s v="High"/>
    <s v="Very Consistent"/>
    <n v="66.280417149478566"/>
    <s v="Critical (&lt;80%)"/>
    <n v="394.77600000000007"/>
    <n v="3706558.3444019998"/>
    <n v="97.59"/>
  </r>
  <r>
    <n v="379.5"/>
    <n v="5.31"/>
    <n v="26"/>
    <n v="0.88"/>
    <n v="0.08"/>
    <n v="0.01"/>
    <s v="Road"/>
    <n v="2.91"/>
    <n v="0.94"/>
    <n v="1.02"/>
    <n v="0.49"/>
    <n v="17"/>
    <n v="6196.39"/>
    <n v="30"/>
    <n v="51"/>
    <n v="2"/>
    <n v="3"/>
    <n v="624"/>
    <n v="255"/>
    <n v="4"/>
    <n v="0.28999999999999998"/>
    <n v="1"/>
    <x v="0"/>
    <s v="DDP"/>
    <s v="Amendment"/>
    <x v="6"/>
    <n v="0.80959999999999999"/>
    <n v="0.91080000000000005"/>
    <n v="0.10929599999999999"/>
    <n v="0.57999999999999996"/>
    <s v="Extreme Risk"/>
    <n v="1.3992094861660078E-2"/>
    <s v="Poor"/>
    <s v="High"/>
    <s v="Inconsistent"/>
    <n v="40.865384615384613"/>
    <s v="Critical (&lt;80%)"/>
    <n v="123.9278"/>
    <n v="2563313.7201500009"/>
    <n v="82.49"/>
  </r>
  <r>
    <n v="412.95"/>
    <n v="9.36"/>
    <n v="22"/>
    <n v="0.83"/>
    <n v="0.01"/>
    <n v="0.02"/>
    <s v="Sea"/>
    <n v="3.08"/>
    <n v="0.95"/>
    <n v="1.04"/>
    <n v="0.15"/>
    <n v="16"/>
    <n v="4537.32"/>
    <n v="90"/>
    <n v="28"/>
    <n v="0"/>
    <n v="0"/>
    <n v="577"/>
    <n v="458"/>
    <n v="12"/>
    <n v="0.66"/>
    <n v="1"/>
    <x v="0"/>
    <s v="EXW"/>
    <s v="New Procurement"/>
    <x v="8"/>
    <n v="0.82169999999999999"/>
    <n v="0.97019999999999995"/>
    <n v="0.16493400000000003"/>
    <n v="0.18"/>
    <s v="Medium Risk"/>
    <n v="2.2666182346531057E-2"/>
    <s v="Average"/>
    <s v="High"/>
    <s v="Highly Inconsistent"/>
    <n v="79.37608318890814"/>
    <s v="Critical (&lt;80%)"/>
    <n v="45.373199999999997"/>
    <n v="1929967.6937399998"/>
    <n v="72.220000000000013"/>
  </r>
  <r>
    <n v="346.45"/>
    <n v="3.99"/>
    <n v="8"/>
    <n v="0.71"/>
    <n v="0.03"/>
    <n v="0"/>
    <s v="Road"/>
    <n v="0.61"/>
    <n v="0.86"/>
    <n v="1.03"/>
    <n v="0.95"/>
    <n v="39"/>
    <n v="3517.84"/>
    <n v="30"/>
    <n v="23"/>
    <n v="3"/>
    <n v="3"/>
    <n v="748"/>
    <n v="163"/>
    <n v="6"/>
    <n v="0.39"/>
    <n v="1"/>
    <x v="0"/>
    <s v="DDP"/>
    <s v="Extension"/>
    <x v="4"/>
    <n v="0.68869999999999998"/>
    <n v="0.97"/>
    <n v="0.28130000000000005"/>
    <n v="0.98"/>
    <s v="Extreme Risk"/>
    <n v="1.1516813392986002E-2"/>
    <s v="Poor"/>
    <s v="High"/>
    <s v="Very Consistent"/>
    <n v="21.791443850267381"/>
    <s v="Critical (&lt;80%)"/>
    <n v="70.356800000000007"/>
    <n v="1255392.9215299999"/>
    <n v="86.49"/>
  </r>
  <r>
    <n v="361.52"/>
    <n v="5.19"/>
    <n v="29"/>
    <n v="0.8"/>
    <n v="0.04"/>
    <n v="0.01"/>
    <s v="Sea"/>
    <n v="0.01"/>
    <n v="0.72"/>
    <n v="1.06"/>
    <n v="0.25"/>
    <n v="26"/>
    <n v="4248.22"/>
    <n v="90"/>
    <n v="37"/>
    <n v="3"/>
    <n v="0"/>
    <n v="115"/>
    <n v="255"/>
    <n v="6"/>
    <n v="0.97"/>
    <n v="0"/>
    <x v="1"/>
    <s v="EXW"/>
    <s v="Extension"/>
    <x v="4"/>
    <n v="0.76800000000000002"/>
    <n v="0.95039999999999991"/>
    <n v="0.19007999999999994"/>
    <n v="0.3"/>
    <s v="Medium Risk"/>
    <n v="1.4356052223943353E-2"/>
    <s v="Poor"/>
    <s v="High"/>
    <s v="Very Consistent"/>
    <n v="221.73913043478262"/>
    <s v="Over-Delivery (&gt;100%)"/>
    <n v="42.482200000000006"/>
    <n v="1612649.873624"/>
    <n v="74.59"/>
  </r>
  <r>
    <n v="432.14"/>
    <n v="1.1200000000000001"/>
    <n v="29"/>
    <n v="0.94"/>
    <n v="0.06"/>
    <n v="0"/>
    <s v="Road"/>
    <n v="4.59"/>
    <n v="0.79"/>
    <n v="1.18"/>
    <n v="0.5"/>
    <n v="4"/>
    <n v="3350.05"/>
    <n v="45"/>
    <n v="17"/>
    <n v="3"/>
    <n v="1"/>
    <n v="665"/>
    <n v="824"/>
    <n v="9"/>
    <n v="0.4"/>
    <n v="0"/>
    <x v="1"/>
    <s v="FOB"/>
    <s v="Extension"/>
    <x v="0"/>
    <n v="0.88359999999999994"/>
    <n v="0.94"/>
    <n v="5.6400000000000047E-2"/>
    <n v="0.56000000000000005"/>
    <s v="Extreme Risk"/>
    <n v="2.5917526727449441E-3"/>
    <s v="Poor"/>
    <s v="High"/>
    <s v="Highly Inconsistent"/>
    <n v="123.90977443609023"/>
    <s v="Over-Delivery (&gt;100%)"/>
    <n v="67.001000000000005"/>
    <n v="1534658.714872"/>
    <n v="81.61"/>
  </r>
  <r>
    <n v="162.35"/>
    <n v="1.73"/>
    <n v="1"/>
    <n v="0.91"/>
    <n v="0.02"/>
    <n v="0.01"/>
    <s v="Road"/>
    <n v="0.4"/>
    <n v="0.88"/>
    <n v="0.96"/>
    <n v="0.17"/>
    <n v="20"/>
    <n v="8343.83"/>
    <n v="90"/>
    <n v="42"/>
    <n v="0"/>
    <n v="0"/>
    <n v="554"/>
    <n v="52"/>
    <n v="5"/>
    <n v="0.4"/>
    <n v="1"/>
    <x v="0"/>
    <s v="EXW"/>
    <s v="New Procurement"/>
    <x v="10"/>
    <n v="0.89180000000000004"/>
    <n v="0.97019999999999995"/>
    <n v="8.7317999999999979E-2"/>
    <n v="0.2"/>
    <s v="Medium Risk"/>
    <n v="1.0655990144749E-2"/>
    <s v="Poor"/>
    <s v="Medium"/>
    <s v="Very Consistent"/>
    <n v="9.3862815884476536"/>
    <s v="Critical (&lt;80%)"/>
    <n v="166.8766"/>
    <n v="1395427.5999149999"/>
    <n v="86.8"/>
  </r>
  <r>
    <n v="270.24"/>
    <n v="3.33"/>
    <n v="2"/>
    <n v="0.92"/>
    <n v="0.09"/>
    <n v="0.01"/>
    <s v="Road"/>
    <n v="4.49"/>
    <n v="0.68"/>
    <n v="0.92"/>
    <n v="0.33"/>
    <n v="49"/>
    <n v="8941.7999999999993"/>
    <n v="90"/>
    <n v="20"/>
    <n v="2"/>
    <n v="0"/>
    <n v="638"/>
    <n v="402"/>
    <n v="7"/>
    <n v="0.5"/>
    <n v="0"/>
    <x v="1"/>
    <s v="EXW"/>
    <s v="Amendment"/>
    <x v="7"/>
    <n v="0.83720000000000006"/>
    <n v="0.90090000000000003"/>
    <n v="7.2071999999999956E-2"/>
    <n v="0.43"/>
    <s v="High Risk"/>
    <n v="1.2322380106571936E-2"/>
    <s v="Poor"/>
    <s v="Medium"/>
    <s v="Highly Inconsistent"/>
    <n v="63.009404388714728"/>
    <s v="Critical (&lt;80%)"/>
    <n v="178.83599999999998"/>
    <n v="2658278.3387519997"/>
    <n v="80.61"/>
  </r>
  <r>
    <n v="149.54"/>
    <n v="1.25"/>
    <n v="15"/>
    <n v="0.91"/>
    <n v="0.04"/>
    <n v="0.03"/>
    <s v="Air"/>
    <n v="2"/>
    <n v="0.9"/>
    <n v="0.82"/>
    <n v="0.27"/>
    <n v="41"/>
    <n v="9501.61"/>
    <n v="90"/>
    <n v="41"/>
    <n v="0"/>
    <n v="1"/>
    <n v="180"/>
    <n v="172"/>
    <n v="1"/>
    <n v="0.03"/>
    <n v="1"/>
    <x v="0"/>
    <s v="FOB"/>
    <s v="New Procurement"/>
    <x v="2"/>
    <n v="0.87360000000000004"/>
    <n v="0.93119999999999992"/>
    <n v="8.3807999999999966E-2"/>
    <n v="0.34"/>
    <s v="High Risk"/>
    <n v="8.3589675003343591E-3"/>
    <s v="Poor"/>
    <s v="Low"/>
    <s v="Moderately Consistent"/>
    <n v="95.555555555555557"/>
    <s v="High (95–96.99%)"/>
    <n v="475.08050000000003"/>
    <n v="1520812.7746580001"/>
    <n v="96.2"/>
  </r>
  <r>
    <n v="494.45"/>
    <n v="6.68"/>
    <n v="20"/>
    <n v="0.79"/>
    <n v="0.09"/>
    <n v="0"/>
    <s v="Road"/>
    <n v="3.27"/>
    <n v="0.82"/>
    <n v="0.86"/>
    <n v="0.48"/>
    <n v="11"/>
    <n v="4241.79"/>
    <n v="90"/>
    <n v="29"/>
    <n v="3"/>
    <n v="0"/>
    <n v="314"/>
    <n v="475"/>
    <n v="8"/>
    <n v="0.42"/>
    <n v="0"/>
    <x v="1"/>
    <s v="EXW"/>
    <s v="Extension"/>
    <x v="11"/>
    <n v="0.71890000000000009"/>
    <n v="0.91"/>
    <n v="0.19109999999999996"/>
    <n v="0.56999999999999995"/>
    <s v="Extreme Risk"/>
    <n v="1.3509960562240873E-2"/>
    <s v="Poor"/>
    <s v="High"/>
    <s v="Highly Inconsistent"/>
    <n v="151.27388535031847"/>
    <s v="Over-Delivery (&gt;100%)"/>
    <n v="84.835800000000006"/>
    <n v="2286232.014225"/>
    <n v="82.029999999999987"/>
  </r>
  <r>
    <n v="474.83"/>
    <n v="4.84"/>
    <n v="28"/>
    <n v="0.73"/>
    <n v="0.05"/>
    <n v="0.03"/>
    <s v="Air"/>
    <n v="0.93"/>
    <n v="0.64"/>
    <n v="0.84"/>
    <n v="0.42"/>
    <n v="23"/>
    <n v="5507.57"/>
    <n v="15"/>
    <n v="35"/>
    <n v="0"/>
    <n v="0"/>
    <n v="343"/>
    <n v="521"/>
    <n v="2"/>
    <n v="0.83"/>
    <n v="1"/>
    <x v="0"/>
    <s v="EXW"/>
    <s v="New Procurement"/>
    <x v="5"/>
    <n v="0.69350000000000001"/>
    <n v="0.92149999999999999"/>
    <n v="0.248805"/>
    <n v="0.5"/>
    <s v="High Risk"/>
    <n v="1.0193121748836426E-2"/>
    <s v="Poor"/>
    <s v="High"/>
    <s v="Very Consistent"/>
    <n v="151.89504373177843"/>
    <s v="Over-Delivery (&gt;100%)"/>
    <n v="275.37849999999997"/>
    <n v="2824656.4304859997"/>
    <n v="96.97"/>
  </r>
  <r>
    <n v="67.739999999999995"/>
    <n v="5.93"/>
    <n v="18"/>
    <n v="0.78"/>
    <n v="0.03"/>
    <n v="0.01"/>
    <s v="Road"/>
    <n v="4.12"/>
    <n v="0.82"/>
    <n v="0.93"/>
    <n v="0.33"/>
    <n v="33"/>
    <n v="5811.26"/>
    <n v="15"/>
    <n v="29"/>
    <n v="3"/>
    <n v="3"/>
    <n v="27"/>
    <n v="156"/>
    <n v="4"/>
    <n v="0.61"/>
    <n v="0"/>
    <x v="1"/>
    <s v="DDP"/>
    <s v="Extension"/>
    <x v="6"/>
    <n v="0.75660000000000005"/>
    <n v="0.96029999999999993"/>
    <n v="0.21126599999999998"/>
    <n v="0.37"/>
    <s v="High Risk"/>
    <n v="8.7540596397992332E-2"/>
    <s v="Good"/>
    <s v="Low"/>
    <s v="Highly Inconsistent"/>
    <n v="577.77777777777771"/>
    <s v="Over-Delivery (&gt;100%)"/>
    <n v="116.2252"/>
    <n v="409522.74947199994"/>
    <n v="82.779999999999987"/>
  </r>
  <r>
    <n v="367.51"/>
    <n v="2.57"/>
    <n v="11"/>
    <n v="0.95"/>
    <n v="0.01"/>
    <n v="0.05"/>
    <s v="Road"/>
    <n v="0.9"/>
    <n v="0.63"/>
    <n v="1.04"/>
    <n v="0.11"/>
    <n v="31"/>
    <n v="6545.77"/>
    <n v="15"/>
    <n v="50"/>
    <n v="1"/>
    <n v="0"/>
    <n v="757"/>
    <n v="953"/>
    <n v="10"/>
    <n v="0.97"/>
    <n v="1"/>
    <x v="0"/>
    <s v="EXW"/>
    <s v="Renewal/Reorder"/>
    <x v="9"/>
    <n v="0.9405"/>
    <n v="0.9405"/>
    <n v="4.7025000000000039E-2"/>
    <n v="0.17"/>
    <s v="Medium Risk"/>
    <n v="6.993006993006993E-3"/>
    <s v="Poor"/>
    <s v="High"/>
    <s v="Very Consistent"/>
    <n v="125.89167767503302"/>
    <s v="Over-Delivery (&gt;100%)"/>
    <n v="130.91540000000001"/>
    <n v="2550111.6192420004"/>
    <n v="85.799999999999983"/>
  </r>
  <r>
    <n v="466.36"/>
    <n v="3.66"/>
    <n v="25"/>
    <n v="0.99"/>
    <n v="0"/>
    <n v="0.05"/>
    <s v="Sea"/>
    <n v="1.93"/>
    <n v="0.61"/>
    <n v="0.82"/>
    <n v="0.48"/>
    <n v="7"/>
    <n v="124.32"/>
    <n v="15"/>
    <n v="42"/>
    <n v="2"/>
    <n v="3"/>
    <n v="409"/>
    <n v="857"/>
    <n v="7"/>
    <n v="0.33"/>
    <n v="1"/>
    <x v="0"/>
    <s v="DDP"/>
    <s v="Amendment"/>
    <x v="7"/>
    <n v="0.99"/>
    <n v="0.95"/>
    <n v="9.5000000000000084E-3"/>
    <n v="0.53"/>
    <s v="Extreme Risk"/>
    <n v="7.8480144094690805E-3"/>
    <s v="Poor"/>
    <s v="High"/>
    <s v="Moderately Consistent"/>
    <n v="209.53545232273839"/>
    <s v="Over-Delivery (&gt;100%)"/>
    <n v="1.2431999999999999"/>
    <n v="60896.013655999988"/>
    <n v="73.070000000000007"/>
  </r>
  <r>
    <n v="131.26"/>
    <n v="6.97"/>
    <n v="10"/>
    <n v="0.85"/>
    <n v="0.05"/>
    <n v="0.01"/>
    <s v="Road"/>
    <n v="1.19"/>
    <n v="0.96"/>
    <n v="1.0900000000000001"/>
    <n v="0.85"/>
    <n v="22"/>
    <n v="8442.6299999999992"/>
    <n v="30"/>
    <n v="22"/>
    <n v="3"/>
    <n v="1"/>
    <n v="177"/>
    <n v="165"/>
    <n v="12"/>
    <n v="0.16"/>
    <n v="0"/>
    <x v="1"/>
    <s v="FOB"/>
    <s v="Extension"/>
    <x v="8"/>
    <n v="0.8075"/>
    <n v="0.9405"/>
    <n v="0.14107500000000001"/>
    <n v="0.91"/>
    <s v="Extreme Risk"/>
    <n v="5.3100716135913453E-2"/>
    <s v="Good"/>
    <s v="Low"/>
    <s v="Moderately Consistent"/>
    <n v="93.220338983050837"/>
    <s v="Average (85–94.99%)"/>
    <n v="168.8526"/>
    <n v="1174842.3672159999"/>
    <n v="85.11"/>
  </r>
  <r>
    <n v="305.58"/>
    <n v="9.69"/>
    <n v="24"/>
    <n v="0.7"/>
    <n v="0.01"/>
    <n v="0.03"/>
    <s v="Air"/>
    <n v="4.1900000000000004"/>
    <n v="0.8"/>
    <n v="0.96"/>
    <n v="0.73"/>
    <n v="5"/>
    <n v="2754.59"/>
    <n v="60"/>
    <n v="45"/>
    <n v="0"/>
    <n v="0"/>
    <n v="972"/>
    <n v="524"/>
    <n v="6"/>
    <n v="0.75"/>
    <n v="1"/>
    <x v="0"/>
    <s v="EXW"/>
    <s v="New Procurement"/>
    <x v="4"/>
    <n v="0.69299999999999995"/>
    <n v="0.96029999999999993"/>
    <n v="0.28809000000000001"/>
    <n v="0.77"/>
    <s v="Extreme Risk"/>
    <n v="3.1710190457490676E-2"/>
    <s v="Average"/>
    <s v="High"/>
    <s v="Highly Inconsistent"/>
    <n v="53.909465020576128"/>
    <s v="Critical (&lt;80%)"/>
    <n v="137.7295"/>
    <n v="875580.85379199998"/>
    <n v="94.910000000000011"/>
  </r>
  <r>
    <n v="461.97"/>
    <n v="1.45"/>
    <n v="24"/>
    <n v="0.74"/>
    <n v="0.04"/>
    <n v="0"/>
    <s v="Sea"/>
    <n v="4.29"/>
    <n v="0.82"/>
    <n v="1.19"/>
    <n v="0.72"/>
    <n v="37"/>
    <n v="4774.42"/>
    <n v="90"/>
    <n v="26"/>
    <n v="0"/>
    <n v="1"/>
    <n v="884"/>
    <n v="155"/>
    <n v="4"/>
    <n v="0.04"/>
    <n v="1"/>
    <x v="0"/>
    <s v="FOB"/>
    <s v="New Procurement"/>
    <x v="6"/>
    <n v="0.71039999999999992"/>
    <n v="0.96"/>
    <n v="0.24959999999999999"/>
    <n v="0.76"/>
    <s v="Extreme Risk"/>
    <n v="3.1387319522912741E-3"/>
    <s v="Poor"/>
    <s v="High"/>
    <s v="Highly Inconsistent"/>
    <n v="17.533936651583709"/>
    <s v="Critical (&lt;80%)"/>
    <n v="47.744199999999999"/>
    <n v="2293951.7409220003"/>
    <n v="70.510000000000005"/>
  </r>
  <r>
    <n v="65.28"/>
    <n v="9.01"/>
    <n v="4"/>
    <n v="0.8"/>
    <n v="0.06"/>
    <n v="0.05"/>
    <s v="Sea"/>
    <n v="1.86"/>
    <n v="0.71"/>
    <n v="1.03"/>
    <n v="0.37"/>
    <n v="1"/>
    <n v="8431.5300000000007"/>
    <n v="30"/>
    <n v="31"/>
    <n v="0"/>
    <n v="1"/>
    <n v="967"/>
    <n v="521"/>
    <n v="8"/>
    <n v="0.16"/>
    <n v="1"/>
    <x v="0"/>
    <s v="FOB"/>
    <s v="New Procurement"/>
    <x v="11"/>
    <n v="0.752"/>
    <n v="0.8929999999999999"/>
    <n v="0.17859999999999993"/>
    <n v="0.48"/>
    <s v="High Risk"/>
    <n v="0.13802083333333331"/>
    <s v="Excellent"/>
    <s v="Low"/>
    <s v="Moderately Consistent"/>
    <n v="53.877973112719758"/>
    <s v="Critical (&lt;80%)"/>
    <n v="84.315300000000008"/>
    <n v="611042.15274000017"/>
    <n v="71.34"/>
  </r>
  <r>
    <n v="363.84"/>
    <n v="6.19"/>
    <n v="5"/>
    <n v="0.87"/>
    <n v="0.03"/>
    <n v="0.03"/>
    <s v="Road"/>
    <n v="1.54"/>
    <n v="0.82"/>
    <n v="1.1100000000000001"/>
    <n v="0.71"/>
    <n v="6"/>
    <n v="9968.8799999999992"/>
    <n v="15"/>
    <n v="25"/>
    <n v="2"/>
    <n v="2"/>
    <n v="867"/>
    <n v="278"/>
    <n v="12"/>
    <n v="0.51"/>
    <n v="1"/>
    <x v="0"/>
    <s v="CIF"/>
    <s v="Amendment"/>
    <x v="8"/>
    <n v="0.84389999999999998"/>
    <n v="0.94089999999999996"/>
    <n v="0.12231699999999998"/>
    <n v="0.77"/>
    <s v="Extreme Risk"/>
    <n v="1.7012972735268254E-2"/>
    <s v="Poor"/>
    <s v="High"/>
    <s v="Moderately Consistent"/>
    <n v="32.064590542099189"/>
    <s v="Critical (&lt;80%)"/>
    <n v="199.3776"/>
    <n v="3844912.521023999"/>
    <n v="84.96"/>
  </r>
  <r>
    <n v="183.81"/>
    <n v="6.08"/>
    <n v="4"/>
    <n v="0.72"/>
    <n v="0.02"/>
    <n v="0"/>
    <s v="Road"/>
    <n v="3.87"/>
    <n v="0.67"/>
    <n v="1.1399999999999999"/>
    <n v="0.47"/>
    <n v="45"/>
    <n v="7969.35"/>
    <n v="90"/>
    <n v="32"/>
    <n v="1"/>
    <n v="0"/>
    <n v="344"/>
    <n v="420"/>
    <n v="7"/>
    <n v="0.75"/>
    <n v="0"/>
    <x v="1"/>
    <s v="EXW"/>
    <s v="Renewal/Reorder"/>
    <x v="7"/>
    <n v="0.7056"/>
    <n v="0.98"/>
    <n v="0.27440000000000003"/>
    <n v="0.49"/>
    <s v="High Risk"/>
    <n v="3.3077634513900223E-2"/>
    <s v="Average"/>
    <s v="Medium"/>
    <s v="Highly Inconsistent"/>
    <n v="122.09302325581395"/>
    <s v="Over-Delivery (&gt;100%)"/>
    <n v="159.387"/>
    <n v="1494316.7618640002"/>
    <n v="83.53"/>
  </r>
  <r>
    <n v="465.98"/>
    <n v="5.5"/>
    <n v="13"/>
    <n v="0.98"/>
    <n v="0.08"/>
    <n v="0.02"/>
    <s v="Sea"/>
    <n v="4.3899999999999997"/>
    <n v="0.9"/>
    <n v="1.1599999999999999"/>
    <n v="0.15"/>
    <n v="47"/>
    <n v="345.85"/>
    <n v="60"/>
    <n v="38"/>
    <n v="2"/>
    <n v="0"/>
    <n v="877"/>
    <n v="253"/>
    <n v="6"/>
    <n v="0.6"/>
    <n v="1"/>
    <x v="0"/>
    <s v="EXW"/>
    <s v="Amendment"/>
    <x v="4"/>
    <n v="0.90160000000000007"/>
    <n v="0.90160000000000007"/>
    <n v="1.8032000000000017E-2"/>
    <n v="0.25"/>
    <s v="Medium Risk"/>
    <n v="1.1803081677325206E-2"/>
    <s v="Poor"/>
    <s v="High"/>
    <s v="Highly Inconsistent"/>
    <n v="28.848346636259976"/>
    <s v="Critical (&lt;80%)"/>
    <n v="3.4585000000000004"/>
    <n v="177319.47284400003"/>
    <n v="68.810000000000016"/>
  </r>
  <r>
    <n v="486.98"/>
    <n v="1.62"/>
    <n v="25"/>
    <n v="0.81"/>
    <n v="0.09"/>
    <n v="0"/>
    <s v="Air"/>
    <n v="3.12"/>
    <n v="0.93"/>
    <n v="1.01"/>
    <n v="0.42"/>
    <n v="4"/>
    <n v="3750.67"/>
    <n v="90"/>
    <n v="56"/>
    <n v="1"/>
    <n v="3"/>
    <n v="164"/>
    <n v="305"/>
    <n v="5"/>
    <n v="0.99"/>
    <n v="0"/>
    <x v="1"/>
    <s v="DDP"/>
    <s v="Renewal/Reorder"/>
    <x v="10"/>
    <n v="0.73710000000000009"/>
    <n v="0.91"/>
    <n v="0.17289999999999997"/>
    <n v="0.51"/>
    <s v="Extreme Risk"/>
    <n v="3.3266253234219066E-3"/>
    <s v="Poor"/>
    <s v="High"/>
    <s v="Highly Inconsistent"/>
    <n v="185.97560975609758"/>
    <s v="Over-Delivery (&gt;100%)"/>
    <n v="187.5335"/>
    <n v="1991104.3125460001"/>
    <n v="94.179999999999993"/>
  </r>
  <r>
    <n v="474.92"/>
    <n v="1.81"/>
    <n v="13"/>
    <n v="0.97"/>
    <n v="0.01"/>
    <n v="0.02"/>
    <s v="Road"/>
    <n v="4.6399999999999997"/>
    <n v="0.94"/>
    <n v="0.96"/>
    <n v="0.13"/>
    <n v="30"/>
    <n v="2547.39"/>
    <n v="45"/>
    <n v="27"/>
    <n v="0"/>
    <n v="3"/>
    <n v="761"/>
    <n v="816"/>
    <n v="5"/>
    <n v="0.65"/>
    <n v="1"/>
    <x v="0"/>
    <s v="DDP"/>
    <s v="New Procurement"/>
    <x v="10"/>
    <n v="0.96029999999999993"/>
    <n v="0.97019999999999995"/>
    <n v="2.9106000000000024E-2"/>
    <n v="0.16"/>
    <s v="Medium Risk"/>
    <n v="3.8111681967489259E-3"/>
    <s v="Poor"/>
    <s v="High"/>
    <s v="Highly Inconsistent"/>
    <n v="107.22733245729303"/>
    <s v="Over-Delivery (&gt;100%)"/>
    <n v="50.947800000000001"/>
    <n v="1246195.6729399997"/>
    <n v="82.659999999999982"/>
  </r>
  <r>
    <n v="263.39999999999998"/>
    <n v="6.41"/>
    <n v="18"/>
    <n v="0.93"/>
    <n v="0.02"/>
    <n v="0.03"/>
    <s v="Sea"/>
    <n v="1.92"/>
    <n v="0.64"/>
    <n v="1.02"/>
    <n v="0.11"/>
    <n v="30"/>
    <n v="9644.9"/>
    <n v="45"/>
    <n v="15"/>
    <n v="2"/>
    <n v="2"/>
    <n v="639"/>
    <n v="323"/>
    <n v="11"/>
    <n v="0.72"/>
    <n v="1"/>
    <x v="0"/>
    <s v="CIF"/>
    <s v="Amendment"/>
    <x v="1"/>
    <n v="0.91139999999999999"/>
    <n v="0.9506"/>
    <n v="6.6541999999999948E-2"/>
    <n v="0.16"/>
    <s v="Medium Risk"/>
    <n v="2.4335611237661356E-2"/>
    <s v="Average"/>
    <s v="Medium"/>
    <s v="Moderately Consistent"/>
    <n v="50.547730829420971"/>
    <s v="Critical (&lt;80%)"/>
    <n v="96.448999999999998"/>
    <n v="2667596.5565599995"/>
    <n v="72.88"/>
  </r>
  <r>
    <n v="437.92"/>
    <n v="4.07"/>
    <n v="29"/>
    <n v="0.93"/>
    <n v="0.1"/>
    <n v="0.02"/>
    <s v="Air"/>
    <n v="0.76"/>
    <n v="0.82"/>
    <n v="0.96"/>
    <n v="0.02"/>
    <n v="17"/>
    <n v="2715.87"/>
    <n v="30"/>
    <n v="49"/>
    <n v="1"/>
    <n v="2"/>
    <n v="385"/>
    <n v="578"/>
    <n v="7"/>
    <n v="0.99"/>
    <n v="0"/>
    <x v="1"/>
    <s v="CIF"/>
    <s v="Renewal/Reorder"/>
    <x v="7"/>
    <n v="0.83700000000000008"/>
    <n v="0.88200000000000001"/>
    <n v="6.1739999999999962E-2"/>
    <n v="0.14000000000000001"/>
    <s v="Low Risk"/>
    <n v="9.2939349652904641E-3"/>
    <s v="Poor"/>
    <s v="High"/>
    <s v="Very Consistent"/>
    <n v="150.12987012987014"/>
    <s v="Over-Delivery (&gt;100%)"/>
    <n v="135.79349999999999"/>
    <n v="1332196.295132"/>
    <n v="95.840000000000018"/>
  </r>
  <r>
    <n v="430.05"/>
    <n v="9.26"/>
    <n v="27"/>
    <n v="0.88"/>
    <n v="0"/>
    <n v="0.02"/>
    <s v="Road"/>
    <n v="0.9"/>
    <n v="0.92"/>
    <n v="0.9"/>
    <n v="0.28000000000000003"/>
    <n v="24"/>
    <n v="9439.17"/>
    <n v="60"/>
    <n v="25"/>
    <n v="0"/>
    <n v="0"/>
    <n v="904"/>
    <n v="289"/>
    <n v="11"/>
    <n v="0.59"/>
    <n v="1"/>
    <x v="0"/>
    <s v="EXW"/>
    <s v="New Procurement"/>
    <x v="1"/>
    <n v="0.88"/>
    <n v="0.98"/>
    <n v="0.1176"/>
    <n v="0.30000000000000004"/>
    <s v="High Risk"/>
    <n v="2.1532379955819091E-2"/>
    <s v="Average"/>
    <s v="High"/>
    <s v="Very Consistent"/>
    <n v="31.96902654867257"/>
    <s v="Critical (&lt;80%)"/>
    <n v="188.7834"/>
    <n v="4140697.8839700003"/>
    <n v="86.7"/>
  </r>
  <r>
    <n v="193.6"/>
    <n v="4.66"/>
    <n v="24"/>
    <n v="0.89"/>
    <n v="0.1"/>
    <n v="0.01"/>
    <s v="Sea"/>
    <n v="3.35"/>
    <n v="0.65"/>
    <n v="0.93"/>
    <n v="0.33"/>
    <n v="31"/>
    <n v="9381.42"/>
    <n v="30"/>
    <n v="55"/>
    <n v="0"/>
    <n v="0"/>
    <n v="90"/>
    <n v="486"/>
    <n v="6"/>
    <n v="0.71"/>
    <n v="0"/>
    <x v="1"/>
    <s v="EXW"/>
    <s v="New Procurement"/>
    <x v="4"/>
    <n v="0.80100000000000005"/>
    <n v="0.89100000000000001"/>
    <n v="9.8009999999999986E-2"/>
    <n v="0.44"/>
    <s v="High Risk"/>
    <n v="2.4070247933884299E-2"/>
    <s v="Average"/>
    <s v="Medium"/>
    <s v="Highly Inconsistent"/>
    <n v="540"/>
    <s v="Over-Delivery (&gt;100%)"/>
    <n v="93.8142"/>
    <n v="2016136.41772"/>
    <n v="69.450000000000017"/>
  </r>
  <r>
    <n v="423.01"/>
    <n v="2.29"/>
    <n v="2"/>
    <n v="0.89"/>
    <n v="0"/>
    <n v="0.01"/>
    <s v="Sea"/>
    <n v="2.04"/>
    <n v="0.64"/>
    <n v="0.89"/>
    <n v="0.7"/>
    <n v="28"/>
    <n v="8410.16"/>
    <n v="90"/>
    <n v="27"/>
    <n v="2"/>
    <n v="2"/>
    <n v="919"/>
    <n v="128"/>
    <n v="4"/>
    <n v="0.3"/>
    <n v="1"/>
    <x v="0"/>
    <s v="CIF"/>
    <s v="Amendment"/>
    <x v="6"/>
    <n v="0.89"/>
    <n v="0.99"/>
    <n v="0.10889999999999998"/>
    <n v="0.71"/>
    <s v="Extreme Risk"/>
    <n v="5.4135836032245099E-3"/>
    <s v="Poor"/>
    <s v="High"/>
    <s v="Inconsistent"/>
    <n v="13.928182807399347"/>
    <s v="Critical (&lt;80%)"/>
    <n v="84.101600000000005"/>
    <n v="3593258.959824"/>
    <n v="73.760000000000005"/>
  </r>
  <r>
    <n v="66.650000000000006"/>
    <n v="7.43"/>
    <n v="16"/>
    <n v="0.89"/>
    <n v="0.09"/>
    <n v="0.01"/>
    <s v="Road"/>
    <n v="0.78"/>
    <n v="0.93"/>
    <n v="0.91"/>
    <n v="0.54"/>
    <n v="45"/>
    <n v="1070.9100000000001"/>
    <n v="60"/>
    <n v="24"/>
    <n v="1"/>
    <n v="0"/>
    <n v="459"/>
    <n v="543"/>
    <n v="7"/>
    <n v="0.54"/>
    <n v="1"/>
    <x v="0"/>
    <s v="EXW"/>
    <s v="Renewal/Reorder"/>
    <x v="7"/>
    <n v="0.80990000000000006"/>
    <n v="0.90090000000000003"/>
    <n v="9.9098999999999993E-2"/>
    <n v="0.64"/>
    <s v="Extreme Risk"/>
    <n v="0.11147786946736683"/>
    <s v="Excellent"/>
    <s v="Low"/>
    <s v="Very Consistent"/>
    <n v="118.30065359477125"/>
    <s v="Over-Delivery (&gt;100%)"/>
    <n v="21.418200000000002"/>
    <n v="78536.224590000013"/>
    <n v="84.32"/>
  </r>
  <r>
    <n v="318.32"/>
    <n v="3.64"/>
    <n v="1"/>
    <n v="0.87"/>
    <n v="0.03"/>
    <n v="0.04"/>
    <s v="Air"/>
    <n v="1.46"/>
    <n v="0.92"/>
    <n v="0.84"/>
    <n v="0.86"/>
    <n v="43"/>
    <n v="119.75"/>
    <n v="30"/>
    <n v="12"/>
    <n v="0"/>
    <n v="0"/>
    <n v="932"/>
    <n v="572"/>
    <n v="5"/>
    <n v="0.91"/>
    <n v="1"/>
    <x v="0"/>
    <s v="EXW"/>
    <s v="New Procurement"/>
    <x v="10"/>
    <n v="0.84389999999999998"/>
    <n v="0.93119999999999992"/>
    <n v="0.12105599999999998"/>
    <n v="0.92999999999999994"/>
    <s v="Extreme Risk"/>
    <n v="1.1435033928122644E-2"/>
    <s v="Poor"/>
    <s v="High"/>
    <s v="Moderately Consistent"/>
    <n v="61.373390557939913"/>
    <s v="Critical (&lt;80%)"/>
    <n v="5.9875000000000007"/>
    <n v="40802.419844000004"/>
    <n v="96.84"/>
  </r>
  <r>
    <n v="153.5"/>
    <n v="5.73"/>
    <n v="26"/>
    <n v="1"/>
    <n v="0.09"/>
    <n v="0.01"/>
    <s v="Air"/>
    <n v="2.65"/>
    <n v="0.78"/>
    <n v="0.97"/>
    <n v="0.18"/>
    <n v="4"/>
    <n v="7959.44"/>
    <n v="90"/>
    <n v="41"/>
    <n v="0"/>
    <n v="0"/>
    <n v="319"/>
    <n v="483"/>
    <n v="7"/>
    <n v="0.85"/>
    <n v="1"/>
    <x v="0"/>
    <s v="EXW"/>
    <s v="New Procurement"/>
    <x v="7"/>
    <n v="0.91"/>
    <n v="0.90090000000000003"/>
    <n v="0"/>
    <n v="0.27999999999999997"/>
    <s v="Medium Risk"/>
    <n v="3.7328990228013031E-2"/>
    <s v="Average"/>
    <s v="Medium"/>
    <s v="Inconsistent"/>
    <n v="151.41065830721004"/>
    <s v="Over-Delivery (&gt;100%)"/>
    <n v="397.97199999999998"/>
    <n v="1344357.5515000003"/>
    <n v="94.45"/>
  </r>
  <r>
    <n v="104.26"/>
    <n v="7.28"/>
    <n v="19"/>
    <n v="0.92"/>
    <n v="0.03"/>
    <n v="0.03"/>
    <s v="Sea"/>
    <n v="0.61"/>
    <n v="0.64"/>
    <n v="0.89"/>
    <n v="0.27"/>
    <n v="39"/>
    <n v="8448.66"/>
    <n v="15"/>
    <n v="20"/>
    <n v="0"/>
    <n v="2"/>
    <n v="865"/>
    <n v="221"/>
    <n v="7"/>
    <n v="0.31"/>
    <n v="0"/>
    <x v="1"/>
    <s v="CIF"/>
    <s v="New Procurement"/>
    <x v="7"/>
    <n v="0.89239999999999997"/>
    <n v="0.94089999999999996"/>
    <n v="7.5271999999999964E-2"/>
    <n v="0.33"/>
    <s v="High Risk"/>
    <n v="6.9825436408977551E-2"/>
    <s v="Good"/>
    <s v="Low"/>
    <s v="Very Consistent"/>
    <n v="25.549132947976876"/>
    <s v="Critical (&lt;80%)"/>
    <n v="84.486599999999996"/>
    <n v="933794.48766799993"/>
    <n v="73.89"/>
  </r>
  <r>
    <n v="84.63"/>
    <n v="9.1"/>
    <n v="9"/>
    <n v="0.93"/>
    <n v="7.0000000000000007E-2"/>
    <n v="0.02"/>
    <s v="Air"/>
    <n v="0.02"/>
    <n v="0.81"/>
    <n v="0.98"/>
    <n v="0.94"/>
    <n v="19"/>
    <n v="9625.6"/>
    <n v="90"/>
    <n v="15"/>
    <n v="3"/>
    <n v="2"/>
    <n v="965"/>
    <n v="737"/>
    <n v="11"/>
    <n v="0.36"/>
    <n v="1"/>
    <x v="0"/>
    <s v="CIF"/>
    <s v="Extension"/>
    <x v="1"/>
    <n v="0.8649"/>
    <n v="0.91139999999999988"/>
    <n v="6.3797999999999952E-2"/>
    <n v="1.03"/>
    <s v="Extreme Risk"/>
    <n v="0.10752688172043011"/>
    <s v="Excellent"/>
    <s v="Low"/>
    <s v="Very Consistent"/>
    <n v="76.373056994818654"/>
    <s v="Critical (&lt;80%)"/>
    <n v="481.28000000000003"/>
    <n v="888411.14937200001"/>
    <n v="97.48"/>
  </r>
  <r>
    <n v="363.33"/>
    <n v="8.1300000000000008"/>
    <n v="28"/>
    <n v="0.96"/>
    <n v="0.01"/>
    <n v="0.01"/>
    <s v="Sea"/>
    <n v="4.59"/>
    <n v="0.76"/>
    <n v="1.1200000000000001"/>
    <n v="0.44"/>
    <n v="24"/>
    <n v="2261.9899999999998"/>
    <n v="30"/>
    <n v="41"/>
    <n v="1"/>
    <n v="1"/>
    <n v="689"/>
    <n v="597"/>
    <n v="2"/>
    <n v="0.85"/>
    <n v="1"/>
    <x v="0"/>
    <s v="FOB"/>
    <s v="Renewal/Reorder"/>
    <x v="5"/>
    <n v="0.95039999999999991"/>
    <n v="0.98009999999999997"/>
    <n v="3.9204000000000037E-2"/>
    <n v="0.46"/>
    <s v="High Risk"/>
    <n v="2.237635207662456E-2"/>
    <s v="Average"/>
    <s v="High"/>
    <s v="Highly Inconsistent"/>
    <n v="86.647314949201743"/>
    <s v="Average (85–94.99%)"/>
    <n v="22.619899999999998"/>
    <n v="838341.77682799986"/>
    <n v="70.910000000000011"/>
  </r>
  <r>
    <n v="202.94"/>
    <n v="7.09"/>
    <n v="3"/>
    <n v="0.76"/>
    <n v="0.02"/>
    <n v="0.03"/>
    <s v="Road"/>
    <n v="1.52"/>
    <n v="0.81"/>
    <n v="0.98"/>
    <n v="0.79"/>
    <n v="7"/>
    <n v="7358.15"/>
    <n v="60"/>
    <n v="8"/>
    <n v="1"/>
    <n v="3"/>
    <n v="694"/>
    <n v="475"/>
    <n v="12"/>
    <n v="0.28000000000000003"/>
    <n v="1"/>
    <x v="0"/>
    <s v="DDP"/>
    <s v="Renewal/Reorder"/>
    <x v="8"/>
    <n v="0.74480000000000002"/>
    <n v="0.9506"/>
    <n v="0.22814399999999999"/>
    <n v="0.84000000000000008"/>
    <s v="Extreme Risk"/>
    <n v="3.4936434414112545E-2"/>
    <s v="Average"/>
    <s v="Medium"/>
    <s v="Moderately Consistent"/>
    <n v="68.443804034582129"/>
    <s v="Critical (&lt;80%)"/>
    <n v="147.16299999999998"/>
    <n v="1568079.4414259999"/>
    <n v="85.28"/>
  </r>
  <r>
    <n v="376.15"/>
    <n v="7.12"/>
    <n v="25"/>
    <n v="0.73"/>
    <n v="0.08"/>
    <n v="0.02"/>
    <s v="Air"/>
    <n v="1.1100000000000001"/>
    <n v="0.78"/>
    <n v="1.18"/>
    <n v="0.49"/>
    <n v="46"/>
    <n v="5238.74"/>
    <n v="60"/>
    <n v="57"/>
    <n v="3"/>
    <n v="1"/>
    <n v="364"/>
    <n v="725"/>
    <n v="4"/>
    <n v="0.89"/>
    <n v="1"/>
    <x v="0"/>
    <s v="FOB"/>
    <s v="Extension"/>
    <x v="6"/>
    <n v="0.67159999999999997"/>
    <n v="0.90160000000000007"/>
    <n v="0.24343200000000004"/>
    <n v="0.59"/>
    <s v="Extreme Risk"/>
    <n v="1.8928618902033765E-2"/>
    <s v="Poor"/>
    <s v="High"/>
    <s v="Moderately Consistent"/>
    <n v="199.17582417582418"/>
    <s v="Over-Delivery (&gt;100%)"/>
    <n v="261.93700000000001"/>
    <n v="2167877.5436299993"/>
    <n v="96.09"/>
  </r>
  <r>
    <n v="79.41"/>
    <n v="9.51"/>
    <n v="7"/>
    <n v="0.84"/>
    <n v="0.05"/>
    <n v="0.02"/>
    <s v="Road"/>
    <n v="3.49"/>
    <n v="0.83"/>
    <n v="0.86"/>
    <n v="0.47"/>
    <n v="48"/>
    <n v="3351.97"/>
    <n v="15"/>
    <n v="12"/>
    <n v="0"/>
    <n v="0"/>
    <n v="333"/>
    <n v="175"/>
    <n v="10"/>
    <n v="0.77"/>
    <n v="0"/>
    <x v="1"/>
    <s v="EXW"/>
    <s v="New Procurement"/>
    <x v="9"/>
    <n v="0.79799999999999993"/>
    <n v="0.93099999999999994"/>
    <n v="0.14896000000000001"/>
    <n v="0.54"/>
    <s v="Extreme Risk"/>
    <n v="0.11975821684926331"/>
    <s v="Excellent"/>
    <s v="Low"/>
    <s v="Highly Inconsistent"/>
    <n v="52.552552552552555"/>
    <s v="Critical (&lt;80%)"/>
    <n v="67.039400000000001"/>
    <n v="284885.11555699992"/>
    <n v="82.61"/>
  </r>
  <r>
    <n v="191.88"/>
    <n v="3.66"/>
    <n v="29"/>
    <n v="0.85"/>
    <n v="0.09"/>
    <n v="0.03"/>
    <s v="Sea"/>
    <n v="4.2699999999999996"/>
    <n v="0.89"/>
    <n v="1.1399999999999999"/>
    <n v="0.15"/>
    <n v="9"/>
    <n v="6102.28"/>
    <n v="30"/>
    <n v="41"/>
    <n v="3"/>
    <n v="0"/>
    <n v="739"/>
    <n v="489"/>
    <n v="4"/>
    <n v="0.15"/>
    <n v="1"/>
    <x v="0"/>
    <s v="EXW"/>
    <s v="Extension"/>
    <x v="6"/>
    <n v="0.77349999999999997"/>
    <n v="0.88270000000000004"/>
    <n v="0.13240500000000002"/>
    <n v="0.27"/>
    <s v="Medium Risk"/>
    <n v="1.9074421513445905E-2"/>
    <s v="Poor"/>
    <s v="Medium"/>
    <s v="Highly Inconsistent"/>
    <n v="66.170500676589981"/>
    <s v="Critical (&lt;80%)"/>
    <n v="61.022799999999997"/>
    <n v="1311491.5541199995"/>
    <n v="68.430000000000007"/>
  </r>
  <r>
    <n v="292.77"/>
    <n v="1.01"/>
    <n v="10"/>
    <n v="0.95"/>
    <n v="0.04"/>
    <n v="0.02"/>
    <s v="Road"/>
    <n v="3.16"/>
    <n v="0.91"/>
    <n v="0.9"/>
    <n v="0.85"/>
    <n v="22"/>
    <n v="5527.17"/>
    <n v="15"/>
    <n v="31"/>
    <n v="3"/>
    <n v="1"/>
    <n v="237"/>
    <n v="392"/>
    <n v="7"/>
    <n v="0.72"/>
    <n v="0"/>
    <x v="1"/>
    <s v="FOB"/>
    <s v="Extension"/>
    <x v="7"/>
    <n v="0.91199999999999992"/>
    <n v="0.94079999999999997"/>
    <n v="4.704000000000004E-2"/>
    <n v="0.90999999999999992"/>
    <s v="Extreme Risk"/>
    <n v="3.4498070157461492E-3"/>
    <s v="Poor"/>
    <s v="Medium"/>
    <s v="Highly Inconsistent"/>
    <n v="165.40084388185653"/>
    <s v="Over-Delivery (&gt;100%)"/>
    <n v="110.54340000000001"/>
    <n v="1715409.981018"/>
    <n v="83.240000000000009"/>
  </r>
  <r>
    <n v="405.83"/>
    <n v="3.45"/>
    <n v="1"/>
    <n v="0.83"/>
    <n v="0.09"/>
    <n v="0.02"/>
    <s v="Air"/>
    <n v="1.27"/>
    <n v="0.86"/>
    <n v="1.17"/>
    <n v="0.08"/>
    <n v="2"/>
    <n v="2993.71"/>
    <n v="45"/>
    <n v="15"/>
    <n v="3"/>
    <n v="1"/>
    <n v="973"/>
    <n v="70"/>
    <n v="8"/>
    <n v="0.83"/>
    <n v="1"/>
    <x v="0"/>
    <s v="FOB"/>
    <s v="Extension"/>
    <x v="11"/>
    <n v="0.75529999999999997"/>
    <n v="0.89180000000000004"/>
    <n v="0.15160600000000002"/>
    <n v="0.19"/>
    <s v="Medium Risk"/>
    <n v="8.5010965182465564E-3"/>
    <s v="Poor"/>
    <s v="High"/>
    <s v="Moderately Consistent"/>
    <n v="7.1942446043165464"/>
    <s v="Critical (&lt;80%)"/>
    <n v="149.68550000000002"/>
    <n v="1348740.4291049996"/>
    <n v="95.63000000000001"/>
  </r>
  <r>
    <n v="193.44"/>
    <n v="2.96"/>
    <n v="10"/>
    <n v="0.87"/>
    <n v="0.04"/>
    <n v="0.03"/>
    <s v="Road"/>
    <n v="4.3099999999999996"/>
    <n v="0.68"/>
    <n v="0.89"/>
    <n v="0.31"/>
    <n v="27"/>
    <n v="2757.78"/>
    <n v="90"/>
    <n v="56"/>
    <n v="1"/>
    <n v="1"/>
    <n v="200"/>
    <n v="826"/>
    <n v="11"/>
    <n v="0.14000000000000001"/>
    <n v="0"/>
    <x v="1"/>
    <s v="FOB"/>
    <s v="Renewal/Reorder"/>
    <x v="1"/>
    <n v="0.83519999999999994"/>
    <n v="0.93119999999999992"/>
    <n v="0.121056"/>
    <n v="0.38"/>
    <s v="High Risk"/>
    <n v="1.5301902398676593E-2"/>
    <s v="Poor"/>
    <s v="Medium"/>
    <s v="Highly Inconsistent"/>
    <n v="413"/>
    <s v="Over-Delivery (&gt;100%)"/>
    <n v="55.155600000000007"/>
    <n v="570879.34075199999"/>
    <n v="81.89"/>
  </r>
  <r>
    <n v="331.65"/>
    <n v="6.96"/>
    <n v="21"/>
    <n v="0.86"/>
    <n v="0.1"/>
    <n v="0.03"/>
    <s v="Air"/>
    <n v="2.5499999999999998"/>
    <n v="0.76"/>
    <n v="1.1000000000000001"/>
    <n v="0.67"/>
    <n v="16"/>
    <n v="4917.1400000000003"/>
    <n v="45"/>
    <n v="37"/>
    <n v="0"/>
    <n v="0"/>
    <n v="747"/>
    <n v="288"/>
    <n v="1"/>
    <n v="0.46"/>
    <n v="1"/>
    <x v="0"/>
    <s v="EXW"/>
    <s v="New Procurement"/>
    <x v="2"/>
    <n v="0.77400000000000002"/>
    <n v="0.873"/>
    <n v="0.12222000000000002"/>
    <n v="0.8"/>
    <s v="Extreme Risk"/>
    <n v="2.0985979194934421E-2"/>
    <s v="Average"/>
    <s v="High"/>
    <s v="Inconsistent"/>
    <n v="38.554216867469883"/>
    <s v="Critical (&lt;80%)"/>
    <n v="245.85700000000003"/>
    <n v="1843032.28468"/>
    <n v="93.850000000000009"/>
  </r>
  <r>
    <n v="448.69"/>
    <n v="6.7"/>
    <n v="9"/>
    <n v="0.71"/>
    <n v="0.1"/>
    <n v="0"/>
    <s v="Air"/>
    <n v="1.91"/>
    <n v="0.63"/>
    <n v="0.82"/>
    <n v="0.51"/>
    <n v="5"/>
    <n v="4792.96"/>
    <n v="45"/>
    <n v="13"/>
    <n v="0"/>
    <n v="0"/>
    <n v="982"/>
    <n v="781"/>
    <n v="7"/>
    <n v="0.86"/>
    <n v="0"/>
    <x v="1"/>
    <s v="EXW"/>
    <s v="New Procurement"/>
    <x v="7"/>
    <n v="0.63900000000000001"/>
    <n v="0.9"/>
    <n v="0.26100000000000007"/>
    <n v="0.61"/>
    <s v="Extreme Risk"/>
    <n v="1.4932358644052688E-2"/>
    <s v="Poor"/>
    <s v="High"/>
    <s v="Moderately Consistent"/>
    <n v="79.531568228105911"/>
    <s v="Critical (&lt;80%)"/>
    <n v="239.64800000000002"/>
    <n v="2365865.3325979998"/>
    <n v="95.09"/>
  </r>
  <r>
    <n v="327.14"/>
    <n v="6.34"/>
    <n v="28"/>
    <n v="0.88"/>
    <n v="0.03"/>
    <n v="0.02"/>
    <s v="Air"/>
    <n v="3.02"/>
    <n v="0.78"/>
    <n v="1.05"/>
    <n v="0.88"/>
    <n v="12"/>
    <n v="3090.32"/>
    <n v="15"/>
    <n v="34"/>
    <n v="1"/>
    <n v="1"/>
    <n v="689"/>
    <n v="597"/>
    <n v="11"/>
    <n v="0.2"/>
    <n v="1"/>
    <x v="0"/>
    <s v="FOB"/>
    <s v="Renewal/Reorder"/>
    <x v="1"/>
    <n v="0.85360000000000003"/>
    <n v="0.9506"/>
    <n v="0.11407199999999999"/>
    <n v="0.93"/>
    <s v="Extreme Risk"/>
    <n v="1.9380081922112859E-2"/>
    <s v="Poor"/>
    <s v="High"/>
    <s v="Highly Inconsistent"/>
    <n v="86.647314949201743"/>
    <s v="Average (85–94.99%)"/>
    <n v="154.51600000000002"/>
    <n v="1061689.9242959998"/>
    <n v="95.679999999999993"/>
  </r>
  <r>
    <n v="154.83000000000001"/>
    <n v="1.1499999999999999"/>
    <n v="15"/>
    <n v="0.95"/>
    <n v="0.09"/>
    <n v="0"/>
    <s v="Air"/>
    <n v="3.5"/>
    <n v="0.99"/>
    <n v="0.89"/>
    <n v="0.04"/>
    <n v="26"/>
    <n v="2710.94"/>
    <n v="15"/>
    <n v="8"/>
    <n v="1"/>
    <n v="2"/>
    <n v="306"/>
    <n v="218"/>
    <n v="6"/>
    <n v="0.45"/>
    <n v="0"/>
    <x v="1"/>
    <s v="CIF"/>
    <s v="Renewal/Reorder"/>
    <x v="4"/>
    <n v="0.86449999999999994"/>
    <n v="0.91"/>
    <n v="4.550000000000004E-2"/>
    <n v="0.13"/>
    <s v="Low Risk"/>
    <n v="7.42750113027191E-3"/>
    <s v="Poor"/>
    <s v="Medium"/>
    <s v="Highly Inconsistent"/>
    <n v="71.24183006535948"/>
    <s v="Critical (&lt;80%)"/>
    <n v="135.547"/>
    <n v="457657.36091800005"/>
    <n v="93.8"/>
  </r>
  <r>
    <n v="60.98"/>
    <n v="7.56"/>
    <n v="15"/>
    <n v="0.75"/>
    <n v="0.08"/>
    <n v="0.01"/>
    <s v="Air"/>
    <n v="2.97"/>
    <n v="0.86"/>
    <n v="1.07"/>
    <n v="0.65"/>
    <n v="15"/>
    <n v="9547.64"/>
    <n v="90"/>
    <n v="7"/>
    <n v="3"/>
    <n v="3"/>
    <n v="198"/>
    <n v="990"/>
    <n v="10"/>
    <n v="0.61"/>
    <n v="0"/>
    <x v="1"/>
    <s v="DDP"/>
    <s v="Extension"/>
    <x v="9"/>
    <n v="0.69000000000000006"/>
    <n v="0.91080000000000005"/>
    <n v="0.22770000000000001"/>
    <n v="0.74"/>
    <s v="Extreme Risk"/>
    <n v="0.12397507379468678"/>
    <s v="Excellent"/>
    <s v="Low"/>
    <s v="Inconsistent"/>
    <n v="500"/>
    <s v="Over-Delivery (&gt;100%)"/>
    <n v="477.38200000000001"/>
    <n v="635095.44925999991"/>
    <n v="94.43"/>
  </r>
  <r>
    <n v="441.54"/>
    <n v="3.91"/>
    <n v="3"/>
    <n v="0.88"/>
    <n v="0.02"/>
    <n v="0.03"/>
    <s v="Sea"/>
    <n v="4.5999999999999996"/>
    <n v="0.66"/>
    <n v="1.05"/>
    <n v="0.48"/>
    <n v="3"/>
    <n v="8637.4699999999993"/>
    <n v="15"/>
    <n v="43"/>
    <n v="3"/>
    <n v="3"/>
    <n v="202"/>
    <n v="46"/>
    <n v="1"/>
    <n v="0.1"/>
    <n v="1"/>
    <x v="0"/>
    <s v="DDP"/>
    <s v="Extension"/>
    <x v="2"/>
    <n v="0.86239999999999994"/>
    <n v="0.9506"/>
    <n v="0.11407199999999999"/>
    <n v="0.53"/>
    <s v="Extreme Risk"/>
    <n v="8.8553698419169269E-3"/>
    <s v="Poor"/>
    <s v="High"/>
    <s v="Highly Inconsistent"/>
    <n v="22.772277227722775"/>
    <s v="Critical (&lt;80%)"/>
    <n v="86.37469999999999"/>
    <n v="4004604.9253700003"/>
    <n v="70.2"/>
  </r>
  <r>
    <n v="59.57"/>
    <n v="6.99"/>
    <n v="25"/>
    <n v="0.88"/>
    <n v="0.06"/>
    <n v="0.04"/>
    <s v="Road"/>
    <n v="3.14"/>
    <n v="0.71"/>
    <n v="1.17"/>
    <n v="0.15"/>
    <n v="9"/>
    <n v="8186.11"/>
    <n v="15"/>
    <n v="30"/>
    <n v="2"/>
    <n v="1"/>
    <n v="522"/>
    <n v="614"/>
    <n v="8"/>
    <n v="0.21"/>
    <n v="1"/>
    <x v="0"/>
    <s v="FOB"/>
    <s v="Amendment"/>
    <x v="11"/>
    <n v="0.82719999999999994"/>
    <n v="0.90239999999999987"/>
    <n v="0.10828799999999998"/>
    <n v="0.25"/>
    <s v="Medium Risk"/>
    <n v="0.11734094342789995"/>
    <s v="Excellent"/>
    <s v="Low"/>
    <s v="Highly Inconsistent"/>
    <n v="117.62452107279692"/>
    <s v="Over-Delivery (&gt;100%)"/>
    <n v="163.72219999999999"/>
    <n v="536578.69316599995"/>
    <n v="82.26"/>
  </r>
  <r>
    <n v="443.62"/>
    <n v="6.01"/>
    <n v="5"/>
    <n v="0.75"/>
    <n v="0.01"/>
    <n v="0.04"/>
    <s v="Sea"/>
    <n v="4.3899999999999997"/>
    <n v="0.63"/>
    <n v="1.05"/>
    <n v="0.74"/>
    <n v="28"/>
    <n v="2221.41"/>
    <n v="15"/>
    <n v="41"/>
    <n v="2"/>
    <n v="2"/>
    <n v="18"/>
    <n v="143"/>
    <n v="5"/>
    <n v="0.47"/>
    <n v="1"/>
    <x v="0"/>
    <s v="CIF"/>
    <s v="Amendment"/>
    <x v="10"/>
    <n v="0.74249999999999994"/>
    <n v="0.95039999999999991"/>
    <n v="0.23759999999999998"/>
    <n v="0.79"/>
    <s v="Extreme Risk"/>
    <n v="1.3547630855236463E-2"/>
    <s v="Poor"/>
    <s v="High"/>
    <s v="Highly Inconsistent"/>
    <n v="794.44444444444446"/>
    <s v="Over-Delivery (&gt;100%)"/>
    <n v="22.214099999999998"/>
    <n v="1034796.163346"/>
    <n v="70.510000000000005"/>
  </r>
  <r>
    <n v="288.02"/>
    <n v="4.08"/>
    <n v="9"/>
    <n v="0.74"/>
    <n v="0.08"/>
    <n v="0"/>
    <s v="Road"/>
    <n v="2.93"/>
    <n v="0.67"/>
    <n v="0.96"/>
    <n v="0.41"/>
    <n v="39"/>
    <n v="1973.98"/>
    <n v="15"/>
    <n v="13"/>
    <n v="1"/>
    <n v="3"/>
    <n v="596"/>
    <n v="760"/>
    <n v="7"/>
    <n v="0.37"/>
    <n v="0"/>
    <x v="1"/>
    <s v="DDP"/>
    <s v="Renewal/Reorder"/>
    <x v="7"/>
    <n v="0.68080000000000007"/>
    <n v="0.92"/>
    <n v="0.23920000000000002"/>
    <n v="0.49"/>
    <s v="High Risk"/>
    <n v="1.4165682938684815E-2"/>
    <s v="Poor"/>
    <s v="Medium"/>
    <s v="Inconsistent"/>
    <n v="127.51677852348993"/>
    <s v="Over-Delivery (&gt;100%)"/>
    <n v="39.479599999999998"/>
    <n v="614085.73473999999"/>
    <n v="82.67"/>
  </r>
  <r>
    <n v="472.58"/>
    <n v="2.21"/>
    <n v="26"/>
    <n v="0.99"/>
    <n v="0.02"/>
    <n v="0.02"/>
    <s v="Road"/>
    <n v="1.65"/>
    <n v="0.8"/>
    <n v="0.88"/>
    <n v="0.53"/>
    <n v="36"/>
    <n v="8112.36"/>
    <n v="15"/>
    <n v="44"/>
    <n v="3"/>
    <n v="2"/>
    <n v="857"/>
    <n v="421"/>
    <n v="8"/>
    <n v="0.32"/>
    <n v="0"/>
    <x v="1"/>
    <s v="CIF"/>
    <s v="Extension"/>
    <x v="11"/>
    <n v="0.97019999999999995"/>
    <n v="0.96039999999999992"/>
    <n v="9.6040000000000084E-3"/>
    <n v="0.57000000000000006"/>
    <s v="Extreme Risk"/>
    <n v="4.6764568961868893E-3"/>
    <s v="Poor"/>
    <s v="High"/>
    <s v="Moderately Consistent"/>
    <n v="49.124854142357059"/>
    <s v="Critical (&lt;80%)"/>
    <n v="162.24719999999999"/>
    <n v="3987266.4946919992"/>
    <n v="85.350000000000009"/>
  </r>
  <r>
    <n v="409.45"/>
    <n v="1.85"/>
    <n v="22"/>
    <n v="0.82"/>
    <n v="0.01"/>
    <n v="0.03"/>
    <s v="Road"/>
    <n v="2.66"/>
    <n v="0.74"/>
    <n v="1.06"/>
    <n v="0.97"/>
    <n v="25"/>
    <n v="1928.28"/>
    <n v="45"/>
    <n v="35"/>
    <n v="1"/>
    <n v="3"/>
    <n v="870"/>
    <n v="657"/>
    <n v="7"/>
    <n v="0.03"/>
    <n v="1"/>
    <x v="0"/>
    <s v="DDP"/>
    <s v="Renewal/Reorder"/>
    <x v="7"/>
    <n v="0.81179999999999997"/>
    <n v="0.96029999999999993"/>
    <n v="0.17285400000000004"/>
    <n v="1.01"/>
    <s v="Extreme Risk"/>
    <n v="4.5182561973378926E-3"/>
    <s v="Poor"/>
    <s v="High"/>
    <s v="Inconsistent"/>
    <n v="75.517241379310335"/>
    <s v="Critical (&lt;80%)"/>
    <n v="38.565600000000003"/>
    <n v="821175.96417999989"/>
    <n v="84.44"/>
  </r>
  <r>
    <n v="499.07"/>
    <n v="8.48"/>
    <n v="9"/>
    <n v="0.77"/>
    <n v="0.04"/>
    <n v="0.01"/>
    <s v="Sea"/>
    <n v="0.43"/>
    <n v="0.68"/>
    <n v="0.85"/>
    <n v="0.49"/>
    <n v="41"/>
    <n v="5085.01"/>
    <n v="45"/>
    <n v="7"/>
    <n v="3"/>
    <n v="3"/>
    <n v="152"/>
    <n v="744"/>
    <n v="11"/>
    <n v="0.93"/>
    <n v="0"/>
    <x v="1"/>
    <s v="DDP"/>
    <s v="Extension"/>
    <x v="1"/>
    <n v="0.73919999999999997"/>
    <n v="0.95039999999999991"/>
    <n v="0.21859199999999995"/>
    <n v="0.54"/>
    <s v="Extreme Risk"/>
    <n v="1.6991604384154528E-2"/>
    <s v="Poor"/>
    <s v="High"/>
    <s v="Very Consistent"/>
    <n v="489.4736842105263"/>
    <s v="Over-Delivery (&gt;100%)"/>
    <n v="50.850100000000005"/>
    <n v="2664719.8798370003"/>
    <n v="74.17"/>
  </r>
  <r>
    <n v="207.82"/>
    <n v="9.27"/>
    <n v="23"/>
    <n v="0.75"/>
    <n v="0.06"/>
    <n v="0.04"/>
    <s v="Air"/>
    <n v="1.1499999999999999"/>
    <n v="0.66"/>
    <n v="1.1299999999999999"/>
    <n v="0.82"/>
    <n v="28"/>
    <n v="2292.08"/>
    <n v="90"/>
    <n v="57"/>
    <n v="3"/>
    <n v="0"/>
    <n v="836"/>
    <n v="157"/>
    <n v="12"/>
    <n v="0.87"/>
    <n v="1"/>
    <x v="0"/>
    <s v="EXW"/>
    <s v="Extension"/>
    <x v="8"/>
    <n v="0.70499999999999996"/>
    <n v="0.90239999999999987"/>
    <n v="0.22559999999999997"/>
    <n v="0.91999999999999993"/>
    <s v="Extreme Risk"/>
    <n v="4.4605908959676643E-2"/>
    <s v="Average"/>
    <s v="Medium"/>
    <s v="Moderately Consistent"/>
    <n v="18.779904306220097"/>
    <s v="Critical (&lt;80%)"/>
    <n v="114.604"/>
    <n v="524093.45601999998"/>
    <n v="96.249999999999986"/>
  </r>
  <r>
    <n v="395.23"/>
    <n v="6.85"/>
    <n v="7"/>
    <n v="0.9"/>
    <n v="0.09"/>
    <n v="0.04"/>
    <s v="Air"/>
    <n v="3.83"/>
    <n v="0.86"/>
    <n v="0.9"/>
    <n v="0.77"/>
    <n v="47"/>
    <n v="3842.89"/>
    <n v="60"/>
    <n v="36"/>
    <n v="1"/>
    <n v="2"/>
    <n v="496"/>
    <n v="921"/>
    <n v="12"/>
    <n v="0.39"/>
    <n v="0"/>
    <x v="1"/>
    <s v="CIF"/>
    <s v="Renewal/Reorder"/>
    <x v="8"/>
    <n v="0.81900000000000006"/>
    <n v="0.87360000000000004"/>
    <n v="8.7359999999999979E-2"/>
    <n v="0.9"/>
    <s v="Extreme Risk"/>
    <n v="1.7331680287427573E-2"/>
    <s v="Poor"/>
    <s v="High"/>
    <s v="Highly Inconsistent"/>
    <n v="185.68548387096774"/>
    <s v="Over-Delivery (&gt;100%)"/>
    <n v="192.14449999999999"/>
    <n v="1716495.1377290001"/>
    <n v="92.67"/>
  </r>
  <r>
    <n v="230.87"/>
    <n v="1.93"/>
    <n v="24"/>
    <n v="0.88"/>
    <n v="0.1"/>
    <n v="0.05"/>
    <s v="Sea"/>
    <n v="3.31"/>
    <n v="0.82"/>
    <n v="1.01"/>
    <n v="0.66"/>
    <n v="21"/>
    <n v="8549.2000000000007"/>
    <n v="90"/>
    <n v="58"/>
    <n v="1"/>
    <n v="3"/>
    <n v="203"/>
    <n v="406"/>
    <n v="10"/>
    <n v="0.18"/>
    <n v="1"/>
    <x v="0"/>
    <s v="DDP"/>
    <s v="Renewal/Reorder"/>
    <x v="9"/>
    <n v="0.79200000000000004"/>
    <n v="0.85499999999999998"/>
    <n v="0.1026"/>
    <n v="0.81"/>
    <s v="Extreme Risk"/>
    <n v="8.3596829384502101E-3"/>
    <s v="Poor"/>
    <s v="Medium"/>
    <s v="Highly Inconsistent"/>
    <n v="200"/>
    <s v="Over-Delivery (&gt;100%)"/>
    <n v="85.492000000000004"/>
    <n v="2269917.6501940005"/>
    <n v="68.690000000000012"/>
  </r>
  <r>
    <n v="265.94"/>
    <n v="4.62"/>
    <n v="23"/>
    <n v="0.89"/>
    <n v="0.04"/>
    <n v="0"/>
    <s v="Air"/>
    <n v="0.83"/>
    <n v="0.94"/>
    <n v="1.04"/>
    <n v="0.9"/>
    <n v="29"/>
    <n v="8925.0400000000009"/>
    <n v="30"/>
    <n v="52"/>
    <n v="0"/>
    <n v="2"/>
    <n v="531"/>
    <n v="261"/>
    <n v="12"/>
    <n v="7.0000000000000007E-2"/>
    <n v="0"/>
    <x v="1"/>
    <s v="CIF"/>
    <s v="New Procurement"/>
    <x v="8"/>
    <n v="0.85439999999999994"/>
    <n v="0.96"/>
    <n v="0.10559999999999999"/>
    <n v="0.94000000000000006"/>
    <s v="Extreme Risk"/>
    <n v="1.7372339625479433E-2"/>
    <s v="Poor"/>
    <s v="Medium"/>
    <s v="Very Consistent"/>
    <n v="49.152542372881356"/>
    <s v="Critical (&lt;80%)"/>
    <n v="446.25200000000007"/>
    <n v="2468916.8097079997"/>
    <n v="97.969999999999985"/>
  </r>
  <r>
    <n v="332.38"/>
    <n v="7.56"/>
    <n v="12"/>
    <n v="0.73"/>
    <n v="0.01"/>
    <n v="0.01"/>
    <s v="Road"/>
    <n v="2.19"/>
    <n v="0.67"/>
    <n v="0.94"/>
    <n v="0.25"/>
    <n v="25"/>
    <n v="9967.1200000000008"/>
    <n v="90"/>
    <n v="38"/>
    <n v="0"/>
    <n v="1"/>
    <n v="442"/>
    <n v="512"/>
    <n v="1"/>
    <n v="0.12"/>
    <n v="1"/>
    <x v="0"/>
    <s v="FOB"/>
    <s v="New Procurement"/>
    <x v="2"/>
    <n v="0.72270000000000001"/>
    <n v="0.98009999999999997"/>
    <n v="0.26462700000000006"/>
    <n v="0.27"/>
    <s v="Medium Risk"/>
    <n v="2.2745050845417895E-2"/>
    <s v="Average"/>
    <s v="High"/>
    <s v="Inconsistent"/>
    <n v="115.8371040723982"/>
    <s v="Over-Delivery (&gt;100%)"/>
    <n v="199.34240000000003"/>
    <n v="3379342.6731560007"/>
    <n v="85.31"/>
  </r>
  <r>
    <n v="443.15"/>
    <n v="8.02"/>
    <n v="25"/>
    <n v="0.97"/>
    <n v="7.0000000000000007E-2"/>
    <n v="0.04"/>
    <s v="Air"/>
    <n v="0.71"/>
    <n v="0.94"/>
    <n v="1.07"/>
    <n v="0.82"/>
    <n v="30"/>
    <n v="9444.65"/>
    <n v="90"/>
    <n v="16"/>
    <n v="2"/>
    <n v="1"/>
    <n v="148"/>
    <n v="516"/>
    <n v="6"/>
    <n v="0.6"/>
    <n v="0"/>
    <x v="1"/>
    <s v="FOB"/>
    <s v="Amendment"/>
    <x v="4"/>
    <n v="0.9020999999999999"/>
    <n v="0.89279999999999993"/>
    <n v="2.678400000000002E-2"/>
    <n v="0.92999999999999994"/>
    <s v="Extreme Risk"/>
    <n v="1.8097709579149274E-2"/>
    <s v="Poor"/>
    <s v="High"/>
    <s v="Very Consistent"/>
    <n v="348.64864864864865"/>
    <s v="Over-Delivery (&gt;100%)"/>
    <n v="472.23250000000002"/>
    <n v="4646268.803954999"/>
    <n v="96.39"/>
  </r>
  <r>
    <n v="492.84"/>
    <n v="2.06"/>
    <n v="27"/>
    <n v="0.82"/>
    <n v="0.06"/>
    <n v="0.03"/>
    <s v="Air"/>
    <n v="4.28"/>
    <n v="0.83"/>
    <n v="0.9"/>
    <n v="0.38"/>
    <n v="39"/>
    <n v="6745.38"/>
    <n v="15"/>
    <n v="40"/>
    <n v="1"/>
    <n v="2"/>
    <n v="39"/>
    <n v="600"/>
    <n v="11"/>
    <n v="0.73"/>
    <n v="1"/>
    <x v="0"/>
    <s v="CIF"/>
    <s v="Renewal/Reorder"/>
    <x v="1"/>
    <n v="0.77079999999999993"/>
    <n v="0.91179999999999994"/>
    <n v="0.16412400000000005"/>
    <n v="0.47"/>
    <s v="High Risk"/>
    <n v="4.1798555312068829E-3"/>
    <s v="Poor"/>
    <s v="High"/>
    <s v="Highly Inconsistent"/>
    <n v="1538.4615384615386"/>
    <s v="Over-Delivery (&gt;100%)"/>
    <n v="337.26900000000001"/>
    <n v="3623967.9124319996"/>
    <n v="93.32"/>
  </r>
  <r>
    <n v="395.72"/>
    <n v="1"/>
    <n v="9"/>
    <n v="0.79"/>
    <n v="0.04"/>
    <n v="0.04"/>
    <s v="Air"/>
    <n v="0.55000000000000004"/>
    <n v="0.71"/>
    <n v="0.81"/>
    <n v="0.81"/>
    <n v="11"/>
    <n v="4374.09"/>
    <n v="15"/>
    <n v="17"/>
    <n v="2"/>
    <n v="3"/>
    <n v="288"/>
    <n v="253"/>
    <n v="11"/>
    <n v="0.16"/>
    <n v="0"/>
    <x v="1"/>
    <s v="DDP"/>
    <s v="Amendment"/>
    <x v="1"/>
    <n v="0.75839999999999996"/>
    <n v="0.92159999999999997"/>
    <n v="0.19353599999999993"/>
    <n v="0.89"/>
    <s v="Extreme Risk"/>
    <n v="2.5270393207318304E-3"/>
    <s v="Poor"/>
    <s v="High"/>
    <s v="Very Consistent"/>
    <n v="87.847222222222214"/>
    <s v="Average (85–94.99%)"/>
    <n v="218.70450000000002"/>
    <n v="1869611.143804"/>
    <n v="97.449999999999989"/>
  </r>
  <r>
    <n v="238"/>
    <n v="7.41"/>
    <n v="6"/>
    <n v="0.84"/>
    <n v="0.03"/>
    <n v="0"/>
    <s v="Road"/>
    <n v="3.27"/>
    <n v="0.71"/>
    <n v="1.18"/>
    <n v="0.49"/>
    <n v="19"/>
    <n v="671.15"/>
    <n v="15"/>
    <n v="54"/>
    <n v="1"/>
    <n v="1"/>
    <n v="799"/>
    <n v="839"/>
    <n v="11"/>
    <n v="0.11"/>
    <n v="1"/>
    <x v="0"/>
    <s v="FOB"/>
    <s v="Renewal/Reorder"/>
    <x v="1"/>
    <n v="0.81479999999999997"/>
    <n v="0.97"/>
    <n v="0.15520000000000003"/>
    <n v="0.52"/>
    <s v="Extreme Risk"/>
    <n v="3.1134453781512604E-2"/>
    <s v="Average"/>
    <s v="Medium"/>
    <s v="Highly Inconsistent"/>
    <n v="105.00625782227783"/>
    <s v="Over-Delivery (&gt;100%)"/>
    <n v="13.423"/>
    <n v="164554.6992"/>
    <n v="83.83"/>
  </r>
  <r>
    <n v="239.61"/>
    <n v="4.21"/>
    <n v="23"/>
    <n v="0.82"/>
    <n v="0.05"/>
    <n v="0.03"/>
    <s v="Air"/>
    <n v="3.04"/>
    <n v="0.76"/>
    <n v="0.93"/>
    <n v="0.86"/>
    <n v="11"/>
    <n v="6120.84"/>
    <n v="60"/>
    <n v="55"/>
    <n v="1"/>
    <n v="1"/>
    <n v="956"/>
    <n v="982"/>
    <n v="12"/>
    <n v="0.69"/>
    <n v="0"/>
    <x v="1"/>
    <s v="FOB"/>
    <s v="Renewal/Reorder"/>
    <x v="8"/>
    <n v="0.77899999999999991"/>
    <n v="0.92149999999999999"/>
    <n v="0.16587000000000005"/>
    <n v="0.94"/>
    <s v="Extreme Risk"/>
    <n v="1.7570218271357622E-2"/>
    <s v="Poor"/>
    <s v="Medium"/>
    <s v="Highly Inconsistent"/>
    <n v="102.71966527196652"/>
    <s v="Over-Delivery (&gt;100%)"/>
    <n v="306.04200000000003"/>
    <n v="1584264.2404800002"/>
    <n v="94.86"/>
  </r>
  <r>
    <n v="381.91"/>
    <n v="3.29"/>
    <n v="2"/>
    <n v="0.96"/>
    <n v="0.03"/>
    <n v="0.03"/>
    <s v="Air"/>
    <n v="2.36"/>
    <n v="0.78"/>
    <n v="1.0900000000000001"/>
    <n v="0.89"/>
    <n v="25"/>
    <n v="2185.7399999999998"/>
    <n v="15"/>
    <n v="43"/>
    <n v="1"/>
    <n v="3"/>
    <n v="51"/>
    <n v="376"/>
    <n v="1"/>
    <n v="0.52"/>
    <n v="1"/>
    <x v="0"/>
    <s v="DDP"/>
    <s v="Renewal/Reorder"/>
    <x v="2"/>
    <n v="0.93119999999999992"/>
    <n v="0.94089999999999996"/>
    <n v="3.7636000000000031E-2"/>
    <n v="0.95"/>
    <s v="Extreme Risk"/>
    <n v="8.6145950616637428E-3"/>
    <s v="Poor"/>
    <s v="High"/>
    <s v="Inconsistent"/>
    <n v="737.25490196078431"/>
    <s v="Over-Delivery (&gt;100%)"/>
    <n v="109.28699999999999"/>
    <n v="884968.63435599988"/>
    <n v="96.14"/>
  </r>
  <r>
    <n v="157.44999999999999"/>
    <n v="1.1200000000000001"/>
    <n v="9"/>
    <n v="0.98"/>
    <n v="0.08"/>
    <n v="0"/>
    <s v="Air"/>
    <n v="1.39"/>
    <n v="0.63"/>
    <n v="1"/>
    <n v="0.6"/>
    <n v="1"/>
    <n v="8516.35"/>
    <n v="30"/>
    <n v="33"/>
    <n v="0"/>
    <n v="1"/>
    <n v="237"/>
    <n v="459"/>
    <n v="4"/>
    <n v="0.37"/>
    <n v="1"/>
    <x v="0"/>
    <s v="FOB"/>
    <s v="New Procurement"/>
    <x v="6"/>
    <n v="0.90160000000000007"/>
    <n v="0.92"/>
    <n v="1.8400000000000017E-2"/>
    <n v="0.67999999999999994"/>
    <s v="Extreme Risk"/>
    <n v="7.1133693235947929E-3"/>
    <s v="Poor"/>
    <s v="Medium"/>
    <s v="Moderately Consistent"/>
    <n v="193.67088607594937"/>
    <s v="Over-Delivery (&gt;100%)"/>
    <n v="425.81750000000005"/>
    <n v="1448601.4467099998"/>
    <n v="96.210000000000022"/>
  </r>
  <r>
    <n v="99.71"/>
    <n v="5.86"/>
    <n v="28"/>
    <n v="0.79"/>
    <n v="0.05"/>
    <n v="0.03"/>
    <s v="Sea"/>
    <n v="2.02"/>
    <n v="0.94"/>
    <n v="1.07"/>
    <n v="0.51"/>
    <n v="32"/>
    <n v="5534.1"/>
    <n v="45"/>
    <n v="56"/>
    <n v="2"/>
    <n v="1"/>
    <n v="806"/>
    <n v="129"/>
    <n v="4"/>
    <n v="0.72"/>
    <n v="0"/>
    <x v="1"/>
    <s v="FOB"/>
    <s v="Amendment"/>
    <x v="6"/>
    <n v="0.75049999999999994"/>
    <n v="0.92149999999999999"/>
    <n v="0.19351499999999996"/>
    <n v="0.59"/>
    <s v="Extreme Risk"/>
    <n v="5.8770434259352126E-2"/>
    <s v="Good"/>
    <s v="Low"/>
    <s v="Inconsistent"/>
    <n v="16.00496277915633"/>
    <s v="Critical (&lt;80%)"/>
    <n v="55.341000000000008"/>
    <n v="596008.88916400005"/>
    <n v="71.88"/>
  </r>
  <r>
    <n v="209.58"/>
    <n v="8.66"/>
    <n v="29"/>
    <n v="0.96"/>
    <n v="0.09"/>
    <n v="0.03"/>
    <s v="Sea"/>
    <n v="4.03"/>
    <n v="0.65"/>
    <n v="0.84"/>
    <n v="0.78"/>
    <n v="21"/>
    <n v="7361.67"/>
    <n v="30"/>
    <n v="54"/>
    <n v="1"/>
    <n v="3"/>
    <n v="950"/>
    <n v="318"/>
    <n v="8"/>
    <n v="0.46"/>
    <n v="1"/>
    <x v="0"/>
    <s v="DDP"/>
    <s v="Renewal/Reorder"/>
    <x v="11"/>
    <n v="0.87360000000000004"/>
    <n v="0.88270000000000004"/>
    <n v="3.5308000000000034E-2"/>
    <n v="0.9"/>
    <s v="Extreme Risk"/>
    <n v="4.1320736711518272E-2"/>
    <s v="Average"/>
    <s v="Medium"/>
    <s v="Highly Inconsistent"/>
    <n v="33.473684210526315"/>
    <s v="Critical (&lt;80%)"/>
    <n v="73.616700000000009"/>
    <n v="1728092.3632800002"/>
    <n v="68.67"/>
  </r>
  <r>
    <n v="179.26"/>
    <n v="9.6199999999999992"/>
    <n v="17"/>
    <n v="0.93"/>
    <n v="0.05"/>
    <n v="0.01"/>
    <s v="Air"/>
    <n v="3.81"/>
    <n v="0.79"/>
    <n v="1.01"/>
    <n v="0.27"/>
    <n v="45"/>
    <n v="6767.6"/>
    <n v="60"/>
    <n v="16"/>
    <n v="2"/>
    <n v="2"/>
    <n v="489"/>
    <n v="643"/>
    <n v="6"/>
    <n v="0.47"/>
    <n v="0"/>
    <x v="1"/>
    <s v="CIF"/>
    <s v="Amendment"/>
    <x v="4"/>
    <n v="0.88349999999999995"/>
    <n v="0.9405"/>
    <n v="6.5834999999999949E-2"/>
    <n v="0.33"/>
    <s v="High Risk"/>
    <n v="5.3665067499721074E-2"/>
    <s v="Good"/>
    <s v="Medium"/>
    <s v="Highly Inconsistent"/>
    <n v="131.49284253578733"/>
    <s v="Over-Delivery (&gt;100%)"/>
    <n v="338.38000000000005"/>
    <n v="1286301.6141719997"/>
    <n v="94.49"/>
  </r>
  <r>
    <n v="183.34"/>
    <n v="6.09"/>
    <n v="1"/>
    <n v="0.98"/>
    <n v="0.02"/>
    <n v="0.01"/>
    <s v="Sea"/>
    <n v="3.69"/>
    <n v="0.75"/>
    <n v="0.96"/>
    <n v="0.02"/>
    <n v="13"/>
    <n v="3538.58"/>
    <n v="15"/>
    <n v="44"/>
    <n v="2"/>
    <n v="2"/>
    <n v="426"/>
    <n v="221"/>
    <n v="7"/>
    <n v="0.02"/>
    <n v="1"/>
    <x v="0"/>
    <s v="CIF"/>
    <s v="Amendment"/>
    <x v="7"/>
    <n v="0.96039999999999992"/>
    <n v="0.97019999999999995"/>
    <n v="1.9404000000000015E-2"/>
    <n v="0.05"/>
    <s v="Low Risk"/>
    <n v="3.3216973928220789E-2"/>
    <s v="Average"/>
    <s v="Medium"/>
    <s v="Highly Inconsistent"/>
    <n v="51.877934272300472"/>
    <s v="Critical (&lt;80%)"/>
    <n v="35.385800000000003"/>
    <n v="668275.07120800007"/>
    <n v="71.510000000000005"/>
  </r>
  <r>
    <n v="155.12"/>
    <n v="5.63"/>
    <n v="19"/>
    <n v="0.77"/>
    <n v="0.09"/>
    <n v="0.03"/>
    <s v="Sea"/>
    <n v="3.75"/>
    <n v="0.8"/>
    <n v="0.98"/>
    <n v="0.41"/>
    <n v="34"/>
    <n v="7614.95"/>
    <n v="90"/>
    <n v="28"/>
    <n v="0"/>
    <n v="3"/>
    <n v="944"/>
    <n v="293"/>
    <n v="12"/>
    <n v="0.32"/>
    <n v="0"/>
    <x v="1"/>
    <s v="DDP"/>
    <s v="New Procurement"/>
    <x v="8"/>
    <n v="0.70069999999999999"/>
    <n v="0.88270000000000004"/>
    <n v="0.20302099999999998"/>
    <n v="0.53"/>
    <s v="Extreme Risk"/>
    <n v="3.6294481691593605E-2"/>
    <s v="Average"/>
    <s v="Medium"/>
    <s v="Highly Inconsistent"/>
    <n v="31.038135593220339"/>
    <s v="Critical (&lt;80%)"/>
    <n v="76.149500000000003"/>
    <n v="1323066.55278"/>
    <n v="68.95"/>
  </r>
  <r>
    <n v="68.94"/>
    <n v="1.77"/>
    <n v="28"/>
    <n v="0.87"/>
    <n v="0.06"/>
    <n v="0.02"/>
    <s v="Road"/>
    <n v="0.72"/>
    <n v="0.95"/>
    <n v="1.19"/>
    <n v="0.51"/>
    <n v="17"/>
    <n v="8449.41"/>
    <n v="45"/>
    <n v="30"/>
    <n v="0"/>
    <n v="3"/>
    <n v="210"/>
    <n v="263"/>
    <n v="10"/>
    <n v="0.01"/>
    <n v="1"/>
    <x v="0"/>
    <s v="DDP"/>
    <s v="New Procurement"/>
    <x v="9"/>
    <n v="0.81779999999999997"/>
    <n v="0.92119999999999991"/>
    <n v="0.119756"/>
    <n v="0.59"/>
    <s v="Extreme Risk"/>
    <n v="2.5674499564838991E-2"/>
    <s v="Average"/>
    <s v="Low"/>
    <s v="Very Consistent"/>
    <n v="125.23809523809524"/>
    <s v="Over-Delivery (&gt;100%)"/>
    <n v="168.98820000000001"/>
    <n v="629272.49236799998"/>
    <n v="85.08"/>
  </r>
  <r>
    <n v="58.04"/>
    <n v="5.94"/>
    <n v="6"/>
    <n v="0.78"/>
    <n v="0.02"/>
    <n v="0.04"/>
    <s v="Sea"/>
    <n v="0.5"/>
    <n v="1"/>
    <n v="0.85"/>
    <n v="0.3"/>
    <n v="47"/>
    <n v="7466.89"/>
    <n v="60"/>
    <n v="14"/>
    <n v="1"/>
    <n v="2"/>
    <n v="330"/>
    <n v="539"/>
    <n v="7"/>
    <n v="0.92"/>
    <n v="0"/>
    <x v="1"/>
    <s v="CIF"/>
    <s v="Renewal/Reorder"/>
    <x v="7"/>
    <n v="0.76439999999999997"/>
    <n v="0.94079999999999997"/>
    <n v="0.20697599999999997"/>
    <n v="0.36"/>
    <s v="High Risk"/>
    <n v="0.10234321157822192"/>
    <s v="Excellent"/>
    <s v="Low"/>
    <s v="Very Consistent"/>
    <n v="163.33333333333334"/>
    <s v="Over-Delivery (&gt;100%)"/>
    <n v="74.668900000000008"/>
    <n v="459456.24263599998"/>
    <n v="74.099999999999994"/>
  </r>
  <r>
    <n v="494.48"/>
    <n v="4.42"/>
    <n v="5"/>
    <n v="0.95"/>
    <n v="0.06"/>
    <n v="0.02"/>
    <s v="Sea"/>
    <n v="4.3099999999999996"/>
    <n v="0.61"/>
    <n v="1.1000000000000001"/>
    <n v="0.38"/>
    <n v="19"/>
    <n v="7790.39"/>
    <n v="30"/>
    <n v="12"/>
    <n v="3"/>
    <n v="3"/>
    <n v="731"/>
    <n v="272"/>
    <n v="7"/>
    <n v="0.28999999999999998"/>
    <n v="1"/>
    <x v="0"/>
    <s v="DDP"/>
    <s v="Extension"/>
    <x v="7"/>
    <n v="0.8929999999999999"/>
    <n v="0.92119999999999991"/>
    <n v="4.6060000000000038E-2"/>
    <n v="0.46"/>
    <s v="High Risk"/>
    <n v="8.938683060993366E-3"/>
    <s v="Poor"/>
    <s v="High"/>
    <s v="Highly Inconsistent"/>
    <n v="37.209302325581397"/>
    <s v="Critical (&lt;80%)"/>
    <n v="77.903900000000007"/>
    <n v="4160487.9390520002"/>
    <n v="69.490000000000009"/>
  </r>
  <r>
    <n v="242.5"/>
    <n v="6.46"/>
    <n v="2"/>
    <n v="0.7"/>
    <n v="0.04"/>
    <n v="0.01"/>
    <s v="Air"/>
    <n v="4.1900000000000004"/>
    <n v="0.76"/>
    <n v="0.93"/>
    <n v="0.13"/>
    <n v="10"/>
    <n v="3664.15"/>
    <n v="15"/>
    <n v="10"/>
    <n v="2"/>
    <n v="2"/>
    <n v="699"/>
    <n v="286"/>
    <n v="10"/>
    <n v="0.18"/>
    <n v="1"/>
    <x v="0"/>
    <s v="CIF"/>
    <s v="Amendment"/>
    <x v="9"/>
    <n v="0.67199999999999993"/>
    <n v="0.95039999999999991"/>
    <n v="0.28512000000000004"/>
    <n v="0.18"/>
    <s v="Medium Risk"/>
    <n v="2.6639175257731958E-2"/>
    <s v="Average"/>
    <s v="Medium"/>
    <s v="Highly Inconsistent"/>
    <n v="40.915593705293276"/>
    <s v="Critical (&lt;80%)"/>
    <n v="183.20750000000001"/>
    <n v="933187.72274999996"/>
    <n v="94.41"/>
  </r>
  <r>
    <n v="222.95"/>
    <n v="4.5"/>
    <n v="9"/>
    <n v="0.87"/>
    <n v="0.08"/>
    <n v="0.05"/>
    <s v="Road"/>
    <n v="3.41"/>
    <n v="0.93"/>
    <n v="0.92"/>
    <n v="0.28000000000000003"/>
    <n v="42"/>
    <n v="9442.51"/>
    <n v="60"/>
    <n v="11"/>
    <n v="0"/>
    <n v="2"/>
    <n v="377"/>
    <n v="50"/>
    <n v="2"/>
    <n v="0.09"/>
    <n v="0"/>
    <x v="1"/>
    <s v="CIF"/>
    <s v="New Procurement"/>
    <x v="5"/>
    <n v="0.8004"/>
    <n v="0.874"/>
    <n v="0.11362000000000001"/>
    <n v="0.41000000000000003"/>
    <s v="High Risk"/>
    <n v="2.0183897734918143E-2"/>
    <s v="Average"/>
    <s v="Medium"/>
    <s v="Highly Inconsistent"/>
    <n v="13.262599469496022"/>
    <s v="Critical (&lt;80%)"/>
    <n v="188.8502"/>
    <n v="2379088.6484750002"/>
    <n v="81.19"/>
  </r>
  <r>
    <n v="355.84"/>
    <n v="3.16"/>
    <n v="29"/>
    <n v="0.8"/>
    <n v="0.05"/>
    <n v="0.05"/>
    <s v="Road"/>
    <n v="3.03"/>
    <n v="0.73"/>
    <n v="0.91"/>
    <n v="0.24"/>
    <n v="9"/>
    <n v="4303.26"/>
    <n v="60"/>
    <n v="12"/>
    <n v="2"/>
    <n v="0"/>
    <n v="607"/>
    <n v="432"/>
    <n v="6"/>
    <n v="0.05"/>
    <n v="0"/>
    <x v="1"/>
    <s v="EXW"/>
    <s v="Amendment"/>
    <x v="4"/>
    <n v="0.76"/>
    <n v="0.90249999999999997"/>
    <n v="0.18049999999999994"/>
    <n v="0.33999999999999997"/>
    <s v="High Risk"/>
    <n v="8.8803956834532377E-3"/>
    <s v="Poor"/>
    <s v="High"/>
    <s v="Highly Inconsistent"/>
    <n v="71.169686985172987"/>
    <s v="Critical (&lt;80%)"/>
    <n v="86.065200000000004"/>
    <n v="1684506.8713440001"/>
    <n v="82.469999999999985"/>
  </r>
  <r>
    <n v="148.21"/>
    <n v="1.85"/>
    <n v="26"/>
    <n v="0.8"/>
    <n v="7.0000000000000007E-2"/>
    <n v="0"/>
    <s v="Road"/>
    <n v="1.83"/>
    <n v="0.86"/>
    <n v="0.94"/>
    <n v="0.3"/>
    <n v="11"/>
    <n v="8980.7999999999993"/>
    <n v="90"/>
    <n v="53"/>
    <n v="3"/>
    <n v="1"/>
    <n v="569"/>
    <n v="978"/>
    <n v="8"/>
    <n v="0.89"/>
    <n v="1"/>
    <x v="0"/>
    <s v="FOB"/>
    <s v="Extension"/>
    <x v="11"/>
    <n v="0.74399999999999999"/>
    <n v="0.92999999999999994"/>
    <n v="0.18599999999999994"/>
    <n v="0.37"/>
    <s v="High Risk"/>
    <n v="1.2482288644490925E-2"/>
    <s v="Poor"/>
    <s v="Low"/>
    <s v="Moderately Consistent"/>
    <n v="171.88049209138839"/>
    <s v="Over-Delivery (&gt;100%)"/>
    <n v="179.61599999999999"/>
    <n v="1424402.514246"/>
    <n v="84.07"/>
  </r>
  <r>
    <n v="477.48"/>
    <n v="3.83"/>
    <n v="14"/>
    <n v="0.89"/>
    <n v="0.01"/>
    <n v="0.04"/>
    <s v="Sea"/>
    <n v="1.1200000000000001"/>
    <n v="1"/>
    <n v="0.94"/>
    <n v="0.3"/>
    <n v="38"/>
    <n v="8592.31"/>
    <n v="90"/>
    <n v="38"/>
    <n v="2"/>
    <n v="3"/>
    <n v="814"/>
    <n v="518"/>
    <n v="8"/>
    <n v="0.17"/>
    <n v="1"/>
    <x v="0"/>
    <s v="DDP"/>
    <s v="Amendment"/>
    <x v="11"/>
    <n v="0.88109999999999999"/>
    <n v="0.95039999999999991"/>
    <n v="0.10454399999999998"/>
    <n v="0.35"/>
    <s v="High Risk"/>
    <n v="8.0212783781519643E-3"/>
    <s v="Poor"/>
    <s v="High"/>
    <s v="Moderately Consistent"/>
    <n v="63.636363636363633"/>
    <s v="Critical (&lt;80%)"/>
    <n v="85.923099999999991"/>
    <n v="4307885.6063919999"/>
    <n v="73.78"/>
  </r>
  <r>
    <n v="403.86"/>
    <n v="1.87"/>
    <n v="4"/>
    <n v="0.96"/>
    <n v="0.04"/>
    <n v="0.01"/>
    <s v="Air"/>
    <n v="3.34"/>
    <n v="0.86"/>
    <n v="0.91"/>
    <n v="0.56000000000000005"/>
    <n v="31"/>
    <n v="1330.88"/>
    <n v="90"/>
    <n v="44"/>
    <n v="1"/>
    <n v="0"/>
    <n v="727"/>
    <n v="373"/>
    <n v="4"/>
    <n v="0.62"/>
    <n v="0"/>
    <x v="1"/>
    <s v="EXW"/>
    <s v="Renewal/Reorder"/>
    <x v="6"/>
    <n v="0.92159999999999997"/>
    <n v="0.95039999999999991"/>
    <n v="3.8016000000000029E-2"/>
    <n v="0.6100000000000001"/>
    <s v="Extreme Risk"/>
    <n v="4.6303174367355029E-3"/>
    <s v="Poor"/>
    <s v="High"/>
    <s v="Highly Inconsistent"/>
    <n v="51.306740027510308"/>
    <s v="Critical (&lt;80%)"/>
    <n v="66.544000000000011"/>
    <n v="564457.17848800006"/>
    <n v="95.259999999999991"/>
  </r>
  <r>
    <n v="90.23"/>
    <n v="2.59"/>
    <n v="4"/>
    <n v="0.88"/>
    <n v="0.1"/>
    <n v="0"/>
    <s v="Road"/>
    <n v="4.57"/>
    <n v="0.64"/>
    <n v="1.07"/>
    <n v="0.25"/>
    <n v="2"/>
    <n v="9666.08"/>
    <n v="30"/>
    <n v="57"/>
    <n v="2"/>
    <n v="2"/>
    <n v="863"/>
    <n v="915"/>
    <n v="7"/>
    <n v="0.65"/>
    <n v="0"/>
    <x v="1"/>
    <s v="CIF"/>
    <s v="Amendment"/>
    <x v="7"/>
    <n v="0.79200000000000004"/>
    <n v="0.9"/>
    <n v="0.108"/>
    <n v="0.35"/>
    <s v="High Risk"/>
    <n v="2.8704422032583395E-2"/>
    <s v="Average"/>
    <s v="Low"/>
    <s v="Highly Inconsistent"/>
    <n v="106.02549246813442"/>
    <s v="Over-Delivery (&gt;100%)"/>
    <n v="193.32159999999999"/>
    <n v="959589.0068620001"/>
    <n v="80.430000000000007"/>
  </r>
  <r>
    <n v="237.91"/>
    <n v="9.89"/>
    <n v="21"/>
    <n v="0.96"/>
    <n v="0.08"/>
    <n v="0.01"/>
    <s v="Road"/>
    <n v="2.1800000000000002"/>
    <n v="0.94"/>
    <n v="0.82"/>
    <n v="0.94"/>
    <n v="24"/>
    <n v="9963.7800000000007"/>
    <n v="90"/>
    <n v="26"/>
    <n v="0"/>
    <n v="3"/>
    <n v="938"/>
    <n v="552"/>
    <n v="9"/>
    <n v="0.32"/>
    <n v="0"/>
    <x v="1"/>
    <s v="DDP"/>
    <s v="New Procurement"/>
    <x v="0"/>
    <n v="0.88319999999999999"/>
    <n v="0.91080000000000005"/>
    <n v="3.6432000000000034E-2"/>
    <n v="1.03"/>
    <s v="Extreme Risk"/>
    <n v="4.1570341725862721E-2"/>
    <s v="Average"/>
    <s v="Medium"/>
    <s v="Inconsistent"/>
    <n v="58.848614072494662"/>
    <s v="Critical (&lt;80%)"/>
    <n v="199.27560000000003"/>
    <n v="2584036.0092580002"/>
    <n v="83.22"/>
  </r>
  <r>
    <n v="445.6"/>
    <n v="5"/>
    <n v="15"/>
    <n v="0.78"/>
    <n v="0.02"/>
    <n v="0.01"/>
    <s v="Sea"/>
    <n v="1.52"/>
    <n v="0.99"/>
    <n v="0.93"/>
    <n v="0.51"/>
    <n v="42"/>
    <n v="6100.85"/>
    <n v="60"/>
    <n v="46"/>
    <n v="1"/>
    <n v="1"/>
    <n v="911"/>
    <n v="819"/>
    <n v="8"/>
    <n v="0.83"/>
    <n v="1"/>
    <x v="0"/>
    <s v="FOB"/>
    <s v="Renewal/Reorder"/>
    <x v="11"/>
    <n v="0.76439999999999997"/>
    <n v="0.97019999999999995"/>
    <n v="0.21344399999999997"/>
    <n v="0.54"/>
    <s v="Extreme Risk"/>
    <n v="1.1220825852782765E-2"/>
    <s v="Poor"/>
    <s v="High"/>
    <s v="Moderately Consistent"/>
    <n v="89.901207464324912"/>
    <s v="Average (85–94.99%)"/>
    <n v="61.008500000000005"/>
    <n v="2800169.4775400003"/>
    <n v="73.680000000000007"/>
  </r>
  <r>
    <n v="475.13"/>
    <n v="5.79"/>
    <n v="8"/>
    <n v="0.86"/>
    <n v="0.03"/>
    <n v="0.04"/>
    <s v="Road"/>
    <n v="1.35"/>
    <n v="0.89"/>
    <n v="0.91"/>
    <n v="0.13"/>
    <n v="47"/>
    <n v="7852.79"/>
    <n v="60"/>
    <n v="51"/>
    <n v="1"/>
    <n v="2"/>
    <n v="868"/>
    <n v="470"/>
    <n v="2"/>
    <n v="0.21"/>
    <n v="0"/>
    <x v="1"/>
    <s v="CIF"/>
    <s v="Renewal/Reorder"/>
    <x v="5"/>
    <n v="0.83419999999999994"/>
    <n v="0.93119999999999992"/>
    <n v="0.13036800000000001"/>
    <n v="0.2"/>
    <s v="Medium Risk"/>
    <n v="1.2186138530507441E-2"/>
    <s v="Poor"/>
    <s v="High"/>
    <s v="Moderately Consistent"/>
    <n v="54.147465437788021"/>
    <s v="Critical (&lt;80%)"/>
    <n v="157.0558"/>
    <n v="3992442.724899"/>
    <n v="84.949999999999989"/>
  </r>
  <r>
    <n v="260.33"/>
    <n v="8.86"/>
    <n v="26"/>
    <n v="0.84"/>
    <n v="0.03"/>
    <n v="0.04"/>
    <s v="Air"/>
    <n v="0.12"/>
    <n v="0.77"/>
    <n v="1.1000000000000001"/>
    <n v="0.28000000000000003"/>
    <n v="5"/>
    <n v="9343.5"/>
    <n v="60"/>
    <n v="42"/>
    <n v="3"/>
    <n v="0"/>
    <n v="335"/>
    <n v="462"/>
    <n v="11"/>
    <n v="7.0000000000000007E-2"/>
    <n v="0"/>
    <x v="1"/>
    <s v="EXW"/>
    <s v="Extension"/>
    <x v="1"/>
    <n v="0.81479999999999997"/>
    <n v="0.93119999999999992"/>
    <n v="0.14899200000000001"/>
    <n v="0.35000000000000003"/>
    <s v="High Risk"/>
    <n v="3.4033726424153955E-2"/>
    <s v="Average"/>
    <s v="Medium"/>
    <s v="Very Consistent"/>
    <n v="137.91044776119404"/>
    <s v="Over-Delivery (&gt;100%)"/>
    <n v="467.17500000000001"/>
    <n v="2603128.6896419995"/>
    <n v="98.18"/>
  </r>
  <r>
    <n v="326.04000000000002"/>
    <n v="9.9600000000000009"/>
    <n v="4"/>
    <n v="0.7"/>
    <n v="7.0000000000000007E-2"/>
    <n v="0.05"/>
    <s v="Road"/>
    <n v="2.6"/>
    <n v="0.98"/>
    <n v="0.86"/>
    <n v="0.73"/>
    <n v="30"/>
    <n v="298.24"/>
    <n v="45"/>
    <n v="55"/>
    <n v="1"/>
    <n v="2"/>
    <n v="832"/>
    <n v="324"/>
    <n v="8"/>
    <n v="7.0000000000000007E-2"/>
    <n v="0"/>
    <x v="1"/>
    <s v="CIF"/>
    <s v="Renewal/Reorder"/>
    <x v="11"/>
    <n v="0.65099999999999991"/>
    <n v="0.88349999999999995"/>
    <n v="0.26505000000000001"/>
    <n v="0.85"/>
    <s v="Extreme Risk"/>
    <n v="3.0548398969451603E-2"/>
    <s v="Average"/>
    <s v="High"/>
    <s v="Inconsistent"/>
    <n v="38.942307692307693"/>
    <s v="Critical (&lt;80%)"/>
    <n v="5.9648000000000003"/>
    <n v="108929.66883200001"/>
    <n v="82.299999999999983"/>
  </r>
  <r>
    <n v="125.17"/>
    <n v="6.24"/>
    <n v="16"/>
    <n v="0.87"/>
    <n v="0.08"/>
    <n v="0.04"/>
    <s v="Air"/>
    <n v="4.9400000000000004"/>
    <n v="0.99"/>
    <n v="1.18"/>
    <n v="0.01"/>
    <n v="39"/>
    <n v="9306.9"/>
    <n v="45"/>
    <n v="20"/>
    <n v="0"/>
    <n v="3"/>
    <n v="949"/>
    <n v="639"/>
    <n v="3"/>
    <n v="0.3"/>
    <n v="1"/>
    <x v="0"/>
    <s v="DDP"/>
    <s v="New Procurement"/>
    <x v="3"/>
    <n v="0.8004"/>
    <n v="0.88319999999999999"/>
    <n v="0.114816"/>
    <n v="0.13"/>
    <s v="Low Risk"/>
    <n v="4.9852201006630986E-2"/>
    <s v="Average"/>
    <s v="Low"/>
    <s v="Highly Inconsistent"/>
    <n v="67.334035827186511"/>
    <s v="Critical (&lt;80%)"/>
    <n v="465.34500000000003"/>
    <n v="1305215.7455559999"/>
    <n v="91.860000000000014"/>
  </r>
  <r>
    <n v="496.03"/>
    <n v="8.31"/>
    <n v="21"/>
    <n v="0.9"/>
    <n v="7.0000000000000007E-2"/>
    <n v="0.02"/>
    <s v="Air"/>
    <n v="4.08"/>
    <n v="0.97"/>
    <n v="0.87"/>
    <n v="0.94"/>
    <n v="35"/>
    <n v="6310.92"/>
    <n v="30"/>
    <n v="56"/>
    <n v="3"/>
    <n v="1"/>
    <n v="827"/>
    <n v="369"/>
    <n v="4"/>
    <n v="0.46"/>
    <n v="0"/>
    <x v="1"/>
    <s v="FOB"/>
    <s v="Extension"/>
    <x v="6"/>
    <n v="0.83699999999999997"/>
    <n v="0.91139999999999988"/>
    <n v="9.1139999999999971E-2"/>
    <n v="1.03"/>
    <s v="Extreme Risk"/>
    <n v="1.6753018970626778E-2"/>
    <s v="Poor"/>
    <s v="High"/>
    <s v="Highly Inconsistent"/>
    <n v="44.619105199516326"/>
    <s v="Critical (&lt;80%)"/>
    <n v="315.54600000000005"/>
    <n v="3412498.1779320003"/>
    <n v="93.42"/>
  </r>
  <r>
    <n v="154.25"/>
    <n v="3.94"/>
    <n v="28"/>
    <n v="0.88"/>
    <n v="0.05"/>
    <n v="0.03"/>
    <s v="Air"/>
    <n v="4.49"/>
    <n v="0.76"/>
    <n v="0.95"/>
    <n v="0.45"/>
    <n v="48"/>
    <n v="8301.7199999999993"/>
    <n v="90"/>
    <n v="53"/>
    <n v="1"/>
    <n v="2"/>
    <n v="319"/>
    <n v="243"/>
    <n v="3"/>
    <n v="0.63"/>
    <n v="0"/>
    <x v="1"/>
    <s v="CIF"/>
    <s v="Renewal/Reorder"/>
    <x v="3"/>
    <n v="0.83599999999999997"/>
    <n v="0.92149999999999999"/>
    <n v="0.11057999999999998"/>
    <n v="0.53"/>
    <s v="Extreme Risk"/>
    <n v="2.5542949756888169E-2"/>
    <s v="Average"/>
    <s v="Medium"/>
    <s v="Highly Inconsistent"/>
    <n v="76.175548589341687"/>
    <s v="Critical (&lt;80%)"/>
    <n v="415.08600000000001"/>
    <n v="1383412.4724499998"/>
    <n v="93.410000000000011"/>
  </r>
  <r>
    <n v="474.23"/>
    <n v="3.75"/>
    <n v="4"/>
    <n v="0.92"/>
    <n v="0.08"/>
    <n v="0.05"/>
    <s v="Sea"/>
    <n v="3.11"/>
    <n v="0.92"/>
    <n v="0.88"/>
    <n v="0.52"/>
    <n v="17"/>
    <n v="5453.15"/>
    <n v="60"/>
    <n v="25"/>
    <n v="3"/>
    <n v="3"/>
    <n v="712"/>
    <n v="943"/>
    <n v="8"/>
    <n v="0.73"/>
    <n v="0"/>
    <x v="1"/>
    <s v="DDP"/>
    <s v="Extension"/>
    <x v="11"/>
    <n v="0.84640000000000004"/>
    <n v="0.874"/>
    <n v="6.9919999999999968E-2"/>
    <n v="0.65"/>
    <s v="Extreme Risk"/>
    <n v="7.9075554056048745E-3"/>
    <s v="Poor"/>
    <s v="High"/>
    <s v="Highly Inconsistent"/>
    <n v="132.4438202247191"/>
    <s v="Over-Delivery (&gt;100%)"/>
    <n v="54.531499999999994"/>
    <n v="2922317.505291"/>
    <n v="69.490000000000009"/>
  </r>
  <r>
    <n v="342.34"/>
    <n v="4.62"/>
    <n v="16"/>
    <n v="0.87"/>
    <n v="0.04"/>
    <n v="0.04"/>
    <s v="Sea"/>
    <n v="2.41"/>
    <n v="0.86"/>
    <n v="0.91"/>
    <n v="0.99"/>
    <n v="31"/>
    <n v="5352.41"/>
    <n v="90"/>
    <n v="17"/>
    <n v="2"/>
    <n v="3"/>
    <n v="370"/>
    <n v="52"/>
    <n v="4"/>
    <n v="0.18"/>
    <n v="0"/>
    <x v="1"/>
    <s v="DDP"/>
    <s v="Amendment"/>
    <x v="6"/>
    <n v="0.83519999999999994"/>
    <n v="0.92159999999999997"/>
    <n v="0.11980799999999998"/>
    <n v="1.07"/>
    <s v="Extreme Risk"/>
    <n v="1.3495355494537595E-2"/>
    <s v="Poor"/>
    <s v="High"/>
    <s v="Inconsistent"/>
    <n v="14.054054054054054"/>
    <s v="Critical (&lt;80%)"/>
    <n v="53.524099999999997"/>
    <n v="1979001.5874399997"/>
    <n v="71.59"/>
  </r>
  <r>
    <n v="323.48"/>
    <n v="7.05"/>
    <n v="22"/>
    <n v="0.72"/>
    <n v="0.01"/>
    <n v="0.04"/>
    <s v="Air"/>
    <n v="4.95"/>
    <n v="0.67"/>
    <n v="1.1000000000000001"/>
    <n v="0.5"/>
    <n v="2"/>
    <n v="8985.43"/>
    <n v="60"/>
    <n v="45"/>
    <n v="1"/>
    <n v="2"/>
    <n v="537"/>
    <n v="237"/>
    <n v="11"/>
    <n v="0.68"/>
    <n v="1"/>
    <x v="0"/>
    <s v="CIF"/>
    <s v="Renewal/Reorder"/>
    <x v="1"/>
    <n v="0.71279999999999999"/>
    <n v="0.95039999999999991"/>
    <n v="0.26611200000000002"/>
    <n v="0.55000000000000004"/>
    <s v="Extreme Risk"/>
    <n v="2.1794237665388894E-2"/>
    <s v="Average"/>
    <s v="High"/>
    <s v="Highly Inconsistent"/>
    <n v="44.134078212290504"/>
    <s v="Critical (&lt;80%)"/>
    <n v="449.27150000000006"/>
    <n v="3052418.53724"/>
    <n v="93.95"/>
  </r>
  <r>
    <n v="280.70999999999998"/>
    <n v="7.14"/>
    <n v="12"/>
    <n v="0.73"/>
    <n v="0.06"/>
    <n v="0.05"/>
    <s v="Air"/>
    <n v="2.2400000000000002"/>
    <n v="0.81"/>
    <n v="0.99"/>
    <n v="0.95"/>
    <n v="16"/>
    <n v="5123.97"/>
    <n v="45"/>
    <n v="7"/>
    <n v="0"/>
    <n v="1"/>
    <n v="649"/>
    <n v="907"/>
    <n v="1"/>
    <n v="0.18"/>
    <n v="1"/>
    <x v="0"/>
    <s v="FOB"/>
    <s v="New Procurement"/>
    <x v="2"/>
    <n v="0.68619999999999992"/>
    <n v="0.8929999999999999"/>
    <n v="0.24111000000000002"/>
    <n v="1.06"/>
    <s v="Extreme Risk"/>
    <n v="2.5435502832104308E-2"/>
    <s v="Average"/>
    <s v="Medium"/>
    <s v="Inconsistent"/>
    <n v="139.75346687211095"/>
    <s v="Over-Delivery (&gt;100%)"/>
    <n v="256.19850000000002"/>
    <n v="1596836.8510649998"/>
    <n v="94.96"/>
  </r>
  <r>
    <n v="153.80000000000001"/>
    <n v="3.84"/>
    <n v="16"/>
    <n v="0.88"/>
    <n v="0.1"/>
    <n v="0.01"/>
    <s v="Road"/>
    <n v="4.58"/>
    <n v="0.9"/>
    <n v="0.87"/>
    <n v="0.92"/>
    <n v="21"/>
    <n v="4770.71"/>
    <n v="60"/>
    <n v="41"/>
    <n v="0"/>
    <n v="3"/>
    <n v="312"/>
    <n v="655"/>
    <n v="9"/>
    <n v="1"/>
    <n v="0"/>
    <x v="1"/>
    <s v="DDP"/>
    <s v="New Procurement"/>
    <x v="0"/>
    <n v="0.79200000000000004"/>
    <n v="0.89100000000000001"/>
    <n v="0.10692"/>
    <n v="1.03"/>
    <s v="Extreme Risk"/>
    <n v="2.496749024707412E-2"/>
    <s v="Average"/>
    <s v="Medium"/>
    <s v="Highly Inconsistent"/>
    <n v="209.93589743589746"/>
    <s v="Over-Delivery (&gt;100%)"/>
    <n v="95.414200000000008"/>
    <n v="814555.57206000015"/>
    <n v="80.22"/>
  </r>
  <r>
    <n v="129.44"/>
    <n v="2.2000000000000002"/>
    <n v="19"/>
    <n v="0.78"/>
    <n v="0.08"/>
    <n v="0.04"/>
    <s v="Road"/>
    <n v="3.81"/>
    <n v="0.96"/>
    <n v="0.82"/>
    <n v="0.94"/>
    <n v="30"/>
    <n v="6121.07"/>
    <n v="30"/>
    <n v="25"/>
    <n v="1"/>
    <n v="0"/>
    <n v="706"/>
    <n v="342"/>
    <n v="9"/>
    <n v="0.96"/>
    <n v="0"/>
    <x v="1"/>
    <s v="EXW"/>
    <s v="Renewal/Reorder"/>
    <x v="0"/>
    <n v="0.71760000000000002"/>
    <n v="0.88319999999999999"/>
    <n v="0.19430399999999998"/>
    <n v="1.06"/>
    <s v="Extreme Risk"/>
    <n v="1.6996291718170582E-2"/>
    <s v="Poor"/>
    <s v="Low"/>
    <s v="Highly Inconsistent"/>
    <n v="48.441926345609062"/>
    <s v="Critical (&lt;80%)"/>
    <n v="122.42139999999999"/>
    <n v="887520.94162399985"/>
    <n v="80.989999999999995"/>
  </r>
  <r>
    <n v="149.22"/>
    <n v="6.69"/>
    <n v="8"/>
    <n v="0.72"/>
    <n v="0.06"/>
    <n v="0.04"/>
    <s v="Road"/>
    <n v="1.65"/>
    <n v="0.95"/>
    <n v="0.89"/>
    <n v="0.81"/>
    <n v="1"/>
    <n v="5233.84"/>
    <n v="15"/>
    <n v="39"/>
    <n v="2"/>
    <n v="0"/>
    <n v="651"/>
    <n v="678"/>
    <n v="1"/>
    <n v="0.1"/>
    <n v="1"/>
    <x v="0"/>
    <s v="EXW"/>
    <s v="Amendment"/>
    <x v="2"/>
    <n v="0.67679999999999996"/>
    <n v="0.90239999999999987"/>
    <n v="0.25267200000000001"/>
    <n v="0.91"/>
    <s v="Extreme Risk"/>
    <n v="4.4833132287897065E-2"/>
    <s v="Average"/>
    <s v="Low"/>
    <s v="Moderately Consistent"/>
    <n v="104.14746543778801"/>
    <s v="Over-Delivery (&gt;100%)"/>
    <n v="104.6768"/>
    <n v="859202.56634000002"/>
    <n v="83.75"/>
  </r>
  <r>
    <n v="133.9"/>
    <n v="2.15"/>
    <n v="6"/>
    <n v="0.83"/>
    <n v="0.06"/>
    <n v="0.05"/>
    <s v="Sea"/>
    <n v="2.52"/>
    <n v="0.66"/>
    <n v="1.18"/>
    <n v="0.3"/>
    <n v="14"/>
    <n v="4518.24"/>
    <n v="60"/>
    <n v="38"/>
    <n v="3"/>
    <n v="1"/>
    <n v="686"/>
    <n v="501"/>
    <n v="8"/>
    <n v="0.66"/>
    <n v="1"/>
    <x v="0"/>
    <s v="FOB"/>
    <s v="Extension"/>
    <x v="11"/>
    <n v="0.78019999999999989"/>
    <n v="0.8929999999999999"/>
    <n v="0.15181000000000003"/>
    <n v="0.41"/>
    <s v="High Risk"/>
    <n v="1.6056758775205376E-2"/>
    <s v="Poor"/>
    <s v="Low"/>
    <s v="Inconsistent"/>
    <n v="73.032069970845484"/>
    <s v="Critical (&lt;80%)"/>
    <n v="45.182400000000001"/>
    <n v="671593.42391999997"/>
    <n v="70.679999999999993"/>
  </r>
  <r>
    <n v="400.81"/>
    <n v="6.21"/>
    <n v="10"/>
    <n v="0.87"/>
    <n v="0.09"/>
    <n v="0.01"/>
    <s v="Road"/>
    <n v="1.92"/>
    <n v="0.8"/>
    <n v="1.1399999999999999"/>
    <n v="0.35"/>
    <n v="16"/>
    <n v="1887.19"/>
    <n v="30"/>
    <n v="42"/>
    <n v="0"/>
    <n v="1"/>
    <n v="614"/>
    <n v="215"/>
    <n v="2"/>
    <n v="0.9"/>
    <n v="1"/>
    <x v="0"/>
    <s v="FOB"/>
    <s v="New Procurement"/>
    <x v="5"/>
    <n v="0.79170000000000007"/>
    <n v="0.90090000000000003"/>
    <n v="0.117117"/>
    <n v="0.44999999999999996"/>
    <s v="High Risk"/>
    <n v="1.5493625408547691E-2"/>
    <s v="Poor"/>
    <s v="High"/>
    <s v="Moderately Consistent"/>
    <n v="35.016286644951137"/>
    <s v="Critical (&lt;80%)"/>
    <n v="37.7438"/>
    <n v="832098.2211940001"/>
    <n v="83.179999999999993"/>
  </r>
  <r>
    <n v="207.56"/>
    <n v="7.24"/>
    <n v="5"/>
    <n v="0.8"/>
    <n v="0.04"/>
    <n v="0.03"/>
    <s v="Air"/>
    <n v="0.68"/>
    <n v="0.79"/>
    <n v="0.98"/>
    <n v="0.36"/>
    <n v="9"/>
    <n v="4034.26"/>
    <n v="45"/>
    <n v="30"/>
    <n v="0"/>
    <n v="0"/>
    <n v="288"/>
    <n v="935"/>
    <n v="7"/>
    <n v="0.08"/>
    <n v="1"/>
    <x v="0"/>
    <s v="EXW"/>
    <s v="New Procurement"/>
    <x v="7"/>
    <n v="0.76800000000000002"/>
    <n v="0.93119999999999992"/>
    <n v="0.18623999999999993"/>
    <n v="0.43"/>
    <s v="High Risk"/>
    <n v="3.4881480053960301E-2"/>
    <s v="Average"/>
    <s v="Medium"/>
    <s v="Very Consistent"/>
    <n v="324.65277777777777"/>
    <s v="Over-Delivery (&gt;100%)"/>
    <n v="201.71300000000002"/>
    <n v="896170.11180800002"/>
    <n v="97.519999999999982"/>
  </r>
  <r>
    <n v="76.03"/>
    <n v="7.31"/>
    <n v="29"/>
    <n v="0.92"/>
    <n v="0.03"/>
    <n v="0.03"/>
    <s v="Air"/>
    <n v="1.78"/>
    <n v="0.96"/>
    <n v="0.99"/>
    <n v="0.98"/>
    <n v="49"/>
    <n v="2892.25"/>
    <n v="45"/>
    <n v="49"/>
    <n v="3"/>
    <n v="1"/>
    <n v="734"/>
    <n v="98"/>
    <n v="1"/>
    <n v="0.12"/>
    <n v="1"/>
    <x v="0"/>
    <s v="FOB"/>
    <s v="Extension"/>
    <x v="2"/>
    <n v="0.89239999999999997"/>
    <n v="0.94089999999999996"/>
    <n v="7.5271999999999964E-2"/>
    <n v="1.04"/>
    <s v="Extreme Risk"/>
    <n v="9.6146258056030512E-2"/>
    <s v="Good"/>
    <s v="Low"/>
    <s v="Moderately Consistent"/>
    <n v="13.35149863760218"/>
    <s v="Critical (&lt;80%)"/>
    <n v="144.61250000000001"/>
    <n v="233238.95271800002"/>
    <n v="96.72"/>
  </r>
  <r>
    <n v="486.1"/>
    <n v="7.78"/>
    <n v="18"/>
    <n v="0.89"/>
    <n v="0.1"/>
    <n v="0.01"/>
    <s v="Sea"/>
    <n v="4.4400000000000004"/>
    <n v="0.6"/>
    <n v="1.1599999999999999"/>
    <n v="0.36"/>
    <n v="8"/>
    <n v="4064.6"/>
    <n v="15"/>
    <n v="13"/>
    <n v="3"/>
    <n v="0"/>
    <n v="662"/>
    <n v="945"/>
    <n v="6"/>
    <n v="0.35"/>
    <n v="1"/>
    <x v="0"/>
    <s v="EXW"/>
    <s v="Extension"/>
    <x v="4"/>
    <n v="0.80100000000000005"/>
    <n v="0.89100000000000001"/>
    <n v="9.8009999999999986E-2"/>
    <n v="0.47"/>
    <s v="High Risk"/>
    <n v="1.6004937255708701E-2"/>
    <s v="Poor"/>
    <s v="High"/>
    <s v="Highly Inconsistent"/>
    <n v="142.74924471299093"/>
    <s v="Over-Delivery (&gt;100%)"/>
    <n v="40.646000000000001"/>
    <n v="2193224.09828"/>
    <n v="68.360000000000014"/>
  </r>
  <r>
    <n v="447.7"/>
    <n v="8.86"/>
    <n v="10"/>
    <n v="0.8"/>
    <n v="0.09"/>
    <n v="0.03"/>
    <s v="Sea"/>
    <n v="3.76"/>
    <n v="0.9"/>
    <n v="1.04"/>
    <n v="0.11"/>
    <n v="9"/>
    <n v="5972.27"/>
    <n v="90"/>
    <n v="13"/>
    <n v="0"/>
    <n v="2"/>
    <n v="636"/>
    <n v="108"/>
    <n v="10"/>
    <n v="0.1"/>
    <n v="0"/>
    <x v="1"/>
    <s v="CIF"/>
    <s v="New Procurement"/>
    <x v="9"/>
    <n v="0.72800000000000009"/>
    <n v="0.88270000000000004"/>
    <n v="0.17653999999999997"/>
    <n v="0.22999999999999998"/>
    <s v="Medium Risk"/>
    <n v="1.9790037971856154E-2"/>
    <s v="Poor"/>
    <s v="High"/>
    <s v="Highly Inconsistent"/>
    <n v="16.981132075471699"/>
    <s v="Critical (&lt;80%)"/>
    <n v="59.722700000000003"/>
    <n v="2994732.9022200005"/>
    <n v="68.94"/>
  </r>
  <r>
    <n v="467.49"/>
    <n v="5.5"/>
    <n v="10"/>
    <n v="0.93"/>
    <n v="0.03"/>
    <n v="0.01"/>
    <s v="Road"/>
    <n v="1.39"/>
    <n v="0.85"/>
    <n v="1.1499999999999999"/>
    <n v="0.78"/>
    <n v="34"/>
    <n v="6127.63"/>
    <n v="90"/>
    <n v="52"/>
    <n v="3"/>
    <n v="0"/>
    <n v="330"/>
    <n v="46"/>
    <n v="12"/>
    <n v="0.89"/>
    <n v="0"/>
    <x v="1"/>
    <s v="EXW"/>
    <s v="Extension"/>
    <x v="8"/>
    <n v="0.90210000000000001"/>
    <n v="0.96029999999999993"/>
    <n v="6.7220999999999947E-2"/>
    <n v="0.82000000000000006"/>
    <s v="Extreme Risk"/>
    <n v="1.1764957539198699E-2"/>
    <s v="Poor"/>
    <s v="High"/>
    <s v="Moderately Consistent"/>
    <n v="13.939393939393941"/>
    <s v="Critical (&lt;80%)"/>
    <n v="122.5526"/>
    <n v="2979325.5274699996"/>
    <n v="85.509999999999991"/>
  </r>
  <r>
    <n v="497.71"/>
    <n v="7.57"/>
    <n v="7"/>
    <n v="0.89"/>
    <n v="0.05"/>
    <n v="0.02"/>
    <s v="Sea"/>
    <n v="1.84"/>
    <n v="0.97"/>
    <n v="1"/>
    <n v="0.37"/>
    <n v="45"/>
    <n v="2462.75"/>
    <n v="60"/>
    <n v="53"/>
    <n v="1"/>
    <n v="1"/>
    <n v="486"/>
    <n v="383"/>
    <n v="11"/>
    <n v="0.88"/>
    <n v="0"/>
    <x v="1"/>
    <s v="FOB"/>
    <s v="Renewal/Reorder"/>
    <x v="1"/>
    <n v="0.84549999999999992"/>
    <n v="0.93099999999999994"/>
    <n v="0.10240999999999999"/>
    <n v="0.44"/>
    <s v="High Risk"/>
    <n v="1.5209660243917142E-2"/>
    <s v="Poor"/>
    <s v="High"/>
    <s v="Moderately Consistent"/>
    <n v="78.806584362139915"/>
    <s v="Critical (&lt;80%)"/>
    <n v="24.627500000000001"/>
    <n v="1311579.7169029997"/>
    <n v="72.260000000000005"/>
  </r>
  <r>
    <n v="128.25"/>
    <n v="6.57"/>
    <n v="18"/>
    <n v="0.89"/>
    <n v="0.04"/>
    <n v="0.02"/>
    <s v="Air"/>
    <n v="3.08"/>
    <n v="0.78"/>
    <n v="0.88"/>
    <n v="0.62"/>
    <n v="33"/>
    <n v="936.34"/>
    <n v="45"/>
    <n v="11"/>
    <n v="0"/>
    <n v="2"/>
    <n v="313"/>
    <n v="400"/>
    <n v="11"/>
    <n v="0.95"/>
    <n v="0"/>
    <x v="1"/>
    <s v="CIF"/>
    <s v="New Procurement"/>
    <x v="1"/>
    <n v="0.85439999999999994"/>
    <n v="0.94079999999999997"/>
    <n v="0.10348799999999998"/>
    <n v="0.67999999999999994"/>
    <s v="Extreme Risk"/>
    <n v="5.1228070175438602E-2"/>
    <s v="Good"/>
    <s v="Low"/>
    <s v="Highly Inconsistent"/>
    <n v="127.79552715654951"/>
    <s v="Over-Delivery (&gt;100%)"/>
    <n v="46.817000000000007"/>
    <n v="127345.45850000001"/>
    <n v="95.32"/>
  </r>
  <r>
    <n v="228.31"/>
    <n v="2.68"/>
    <n v="1"/>
    <n v="0.87"/>
    <n v="0.01"/>
    <n v="0.03"/>
    <s v="Air"/>
    <n v="2.08"/>
    <n v="0.86"/>
    <n v="1.0900000000000001"/>
    <n v="0.92"/>
    <n v="22"/>
    <n v="7469.93"/>
    <n v="30"/>
    <n v="20"/>
    <n v="0"/>
    <n v="1"/>
    <n v="528"/>
    <n v="443"/>
    <n v="10"/>
    <n v="0.2"/>
    <n v="1"/>
    <x v="0"/>
    <s v="FOB"/>
    <s v="New Procurement"/>
    <x v="9"/>
    <n v="0.86129999999999995"/>
    <n v="0.96029999999999993"/>
    <n v="0.12483900000000001"/>
    <n v="0.96000000000000008"/>
    <s v="Extreme Risk"/>
    <n v="1.1738425824536814E-2"/>
    <s v="Poor"/>
    <s v="Medium"/>
    <s v="Inconsistent"/>
    <n v="83.901515151515156"/>
    <s v="Needs Improvement (80–84.99%)"/>
    <n v="373.49650000000003"/>
    <n v="1774061.1012279999"/>
    <n v="97.02000000000001"/>
  </r>
  <r>
    <n v="391.21"/>
    <n v="1.23"/>
    <n v="7"/>
    <n v="0.7"/>
    <n v="0.1"/>
    <n v="0.02"/>
    <s v="Sea"/>
    <n v="2.52"/>
    <n v="0.99"/>
    <n v="1.01"/>
    <n v="0.57999999999999996"/>
    <n v="30"/>
    <n v="5332.85"/>
    <n v="15"/>
    <n v="51"/>
    <n v="0"/>
    <n v="0"/>
    <n v="936"/>
    <n v="495"/>
    <n v="8"/>
    <n v="0.05"/>
    <n v="0"/>
    <x v="1"/>
    <s v="EXW"/>
    <s v="New Procurement"/>
    <x v="11"/>
    <n v="0.63"/>
    <n v="0.88200000000000001"/>
    <n v="0.26460000000000006"/>
    <n v="0.7"/>
    <s v="Extreme Risk"/>
    <n v="3.1440914087063217E-3"/>
    <s v="Poor"/>
    <s v="High"/>
    <s v="Inconsistent"/>
    <n v="52.884615384615387"/>
    <s v="Critical (&lt;80%)"/>
    <n v="53.328500000000005"/>
    <n v="2336689.0038040001"/>
    <n v="70.080000000000013"/>
  </r>
  <r>
    <n v="363.21"/>
    <n v="3.56"/>
    <n v="21"/>
    <n v="0.91"/>
    <n v="0.04"/>
    <n v="0.02"/>
    <s v="Air"/>
    <n v="3.49"/>
    <n v="0.9"/>
    <n v="1.07"/>
    <n v="0.64"/>
    <n v="7"/>
    <n v="4476.8"/>
    <n v="90"/>
    <n v="58"/>
    <n v="1"/>
    <n v="2"/>
    <n v="968"/>
    <n v="923"/>
    <n v="11"/>
    <n v="0.44"/>
    <n v="1"/>
    <x v="0"/>
    <s v="CIF"/>
    <s v="Renewal/Reorder"/>
    <x v="1"/>
    <n v="0.87360000000000004"/>
    <n v="0.94079999999999997"/>
    <n v="8.4671999999999956E-2"/>
    <n v="0.7"/>
    <s v="Extreme Risk"/>
    <n v="9.8014922496627299E-3"/>
    <s v="Poor"/>
    <s v="High"/>
    <s v="Highly Inconsistent"/>
    <n v="95.351239669421489"/>
    <s v="High (95–96.99%)"/>
    <n v="223.84000000000003"/>
    <n v="1723828.8317379998"/>
    <n v="94.91"/>
  </r>
  <r>
    <n v="119.25"/>
    <n v="4.99"/>
    <n v="1"/>
    <n v="0.81"/>
    <n v="0.09"/>
    <n v="0.01"/>
    <s v="Sea"/>
    <n v="2.34"/>
    <n v="0.63"/>
    <n v="0.86"/>
    <n v="0.64"/>
    <n v="18"/>
    <n v="1383"/>
    <n v="60"/>
    <n v="32"/>
    <n v="0"/>
    <n v="3"/>
    <n v="950"/>
    <n v="401"/>
    <n v="6"/>
    <n v="0.88"/>
    <n v="1"/>
    <x v="0"/>
    <s v="DDP"/>
    <s v="New Procurement"/>
    <x v="4"/>
    <n v="0.73710000000000009"/>
    <n v="0.90090000000000003"/>
    <n v="0.17117099999999996"/>
    <n v="0.74"/>
    <s v="Extreme Risk"/>
    <n v="4.1844863731656183E-2"/>
    <s v="Average"/>
    <s v="Low"/>
    <s v="Inconsistent"/>
    <n v="42.21052631578948"/>
    <s v="Critical (&lt;80%)"/>
    <n v="13.83"/>
    <n v="181434.43589999998"/>
    <n v="70.760000000000005"/>
  </r>
  <r>
    <n v="417.12"/>
    <n v="6.55"/>
    <n v="15"/>
    <n v="0.98"/>
    <n v="0.02"/>
    <n v="0.01"/>
    <s v="Air"/>
    <n v="0.95"/>
    <n v="0.67"/>
    <n v="1.06"/>
    <n v="0.61"/>
    <n v="21"/>
    <n v="4205.17"/>
    <n v="60"/>
    <n v="56"/>
    <n v="3"/>
    <n v="0"/>
    <n v="65"/>
    <n v="720"/>
    <n v="9"/>
    <n v="0.64"/>
    <n v="1"/>
    <x v="0"/>
    <s v="EXW"/>
    <s v="Extension"/>
    <x v="0"/>
    <n v="0.96039999999999992"/>
    <n v="0.97019999999999995"/>
    <n v="1.9404000000000015E-2"/>
    <n v="0.64"/>
    <s v="Extreme Risk"/>
    <n v="1.5702915228231685E-2"/>
    <s v="Poor"/>
    <s v="High"/>
    <s v="Very Consistent"/>
    <n v="1107.6923076923076"/>
    <s v="Over-Delivery (&gt;100%)"/>
    <n v="210.25850000000003"/>
    <n v="1806900.5094920001"/>
    <n v="98.25"/>
  </r>
  <r>
    <n v="151"/>
    <n v="8.65"/>
    <n v="4"/>
    <n v="0.95"/>
    <n v="0.05"/>
    <n v="0"/>
    <s v="Road"/>
    <n v="2.6"/>
    <n v="0.93"/>
    <n v="0.95"/>
    <n v="0.16"/>
    <n v="5"/>
    <n v="8199.94"/>
    <n v="45"/>
    <n v="7"/>
    <n v="0"/>
    <n v="2"/>
    <n v="201"/>
    <n v="365"/>
    <n v="11"/>
    <n v="1"/>
    <n v="0"/>
    <x v="1"/>
    <s v="CIF"/>
    <s v="New Procurement"/>
    <x v="1"/>
    <n v="0.90249999999999997"/>
    <n v="0.95"/>
    <n v="4.7500000000000042E-2"/>
    <n v="0.21000000000000002"/>
    <s v="Medium Risk"/>
    <n v="5.728476821192053E-2"/>
    <s v="Good"/>
    <s v="Medium"/>
    <s v="Inconsistent"/>
    <n v="181.59203980099502"/>
    <s v="Over-Delivery (&gt;100%)"/>
    <n v="163.99880000000002"/>
    <n v="1300272.3378000001"/>
    <n v="83.899999999999991"/>
  </r>
  <r>
    <n v="150.72"/>
    <n v="2.77"/>
    <n v="28"/>
    <n v="0.88"/>
    <n v="0"/>
    <n v="0.01"/>
    <s v="Sea"/>
    <n v="1.78"/>
    <n v="0.73"/>
    <n v="0.93"/>
    <n v="0.46"/>
    <n v="7"/>
    <n v="5856.21"/>
    <n v="30"/>
    <n v="19"/>
    <n v="1"/>
    <n v="3"/>
    <n v="31"/>
    <n v="64"/>
    <n v="1"/>
    <n v="0.91"/>
    <n v="1"/>
    <x v="0"/>
    <s v="DDP"/>
    <s v="Renewal/Reorder"/>
    <x v="2"/>
    <n v="0.88"/>
    <n v="0.99"/>
    <n v="0.11879999999999999"/>
    <n v="0.47000000000000003"/>
    <s v="High Risk"/>
    <n v="1.8378450106157112E-2"/>
    <s v="Poor"/>
    <s v="Medium"/>
    <s v="Moderately Consistent"/>
    <n v="206.45161290322579"/>
    <s v="Over-Delivery (&gt;100%)"/>
    <n v="58.562100000000001"/>
    <n v="891538.37864400004"/>
    <n v="74.02000000000001"/>
  </r>
  <r>
    <n v="291.64"/>
    <n v="2.13"/>
    <n v="29"/>
    <n v="0.78"/>
    <n v="0.08"/>
    <n v="0.03"/>
    <s v="Sea"/>
    <n v="1.45"/>
    <n v="0.88"/>
    <n v="1.07"/>
    <n v="0.01"/>
    <n v="12"/>
    <n v="1000.66"/>
    <n v="30"/>
    <n v="29"/>
    <n v="1"/>
    <n v="1"/>
    <n v="840"/>
    <n v="626"/>
    <n v="9"/>
    <n v="0.39"/>
    <n v="0"/>
    <x v="1"/>
    <s v="FOB"/>
    <s v="Renewal/Reorder"/>
    <x v="0"/>
    <n v="0.71760000000000002"/>
    <n v="0.89239999999999997"/>
    <n v="0.196328"/>
    <n v="0.12"/>
    <s v="Low Risk"/>
    <n v="7.3035248937045674E-3"/>
    <s v="Poor"/>
    <s v="Medium"/>
    <s v="Moderately Consistent"/>
    <n v="74.523809523809518"/>
    <s v="Critical (&lt;80%)"/>
    <n v="10.006600000000001"/>
    <n v="323952.51962400001"/>
    <n v="71.550000000000011"/>
  </r>
  <r>
    <n v="316.82"/>
    <n v="9.67"/>
    <n v="20"/>
    <n v="0.76"/>
    <n v="0.06"/>
    <n v="0.04"/>
    <s v="Sea"/>
    <n v="1.64"/>
    <n v="0.88"/>
    <n v="1.04"/>
    <n v="0.63"/>
    <n v="17"/>
    <n v="3389.52"/>
    <n v="90"/>
    <n v="26"/>
    <n v="2"/>
    <n v="0"/>
    <n v="89"/>
    <n v="953"/>
    <n v="3"/>
    <n v="0.04"/>
    <n v="1"/>
    <x v="0"/>
    <s v="EXW"/>
    <s v="Amendment"/>
    <x v="3"/>
    <n v="0.71439999999999992"/>
    <n v="0.90239999999999987"/>
    <n v="0.21657599999999996"/>
    <n v="0.73"/>
    <s v="Extreme Risk"/>
    <n v="3.0522063001073164E-2"/>
    <s v="Average"/>
    <s v="High"/>
    <s v="Moderately Consistent"/>
    <n v="1070.7865168539327"/>
    <s v="Over-Delivery (&gt;100%)"/>
    <n v="33.895200000000003"/>
    <n v="1181298.7859360001"/>
    <n v="71.760000000000005"/>
  </r>
  <r>
    <n v="311.04000000000002"/>
    <n v="1.97"/>
    <n v="10"/>
    <n v="0.8"/>
    <n v="0.06"/>
    <n v="0.01"/>
    <s v="Air"/>
    <n v="2.2000000000000002"/>
    <n v="1"/>
    <n v="1.06"/>
    <n v="0.57999999999999996"/>
    <n v="24"/>
    <n v="9800.0400000000009"/>
    <n v="60"/>
    <n v="13"/>
    <n v="0"/>
    <n v="2"/>
    <n v="293"/>
    <n v="764"/>
    <n v="2"/>
    <n v="0.01"/>
    <n v="0"/>
    <x v="1"/>
    <s v="CIF"/>
    <s v="New Procurement"/>
    <x v="5"/>
    <n v="0.752"/>
    <n v="0.93059999999999998"/>
    <n v="0.18611999999999995"/>
    <n v="0.64999999999999991"/>
    <s v="Extreme Risk"/>
    <n v="6.3335905349794237E-3"/>
    <s v="Poor"/>
    <s v="High"/>
    <s v="Inconsistent"/>
    <n v="260.75085324232083"/>
    <s v="Over-Delivery (&gt;100%)"/>
    <n v="490.00200000000007"/>
    <n v="3262082.4402720002"/>
    <n v="95.8"/>
  </r>
  <r>
    <n v="91.17"/>
    <n v="5.31"/>
    <n v="23"/>
    <n v="0.84"/>
    <n v="0.01"/>
    <n v="0.01"/>
    <s v="Road"/>
    <n v="4.43"/>
    <n v="0.79"/>
    <n v="1.19"/>
    <n v="0.32"/>
    <n v="37"/>
    <n v="5490.62"/>
    <n v="45"/>
    <n v="12"/>
    <n v="1"/>
    <n v="3"/>
    <n v="437"/>
    <n v="595"/>
    <n v="12"/>
    <n v="0.64"/>
    <n v="1"/>
    <x v="0"/>
    <s v="DDP"/>
    <s v="Renewal/Reorder"/>
    <x v="8"/>
    <n v="0.83160000000000001"/>
    <n v="0.98009999999999997"/>
    <n v="0.15681600000000004"/>
    <n v="0.34"/>
    <s v="High Risk"/>
    <n v="5.8242843040473835E-2"/>
    <s v="Good"/>
    <s v="Low"/>
    <s v="Highly Inconsistent"/>
    <n v="136.15560640732264"/>
    <s v="Over-Delivery (&gt;100%)"/>
    <n v="109.8124"/>
    <n v="510709.31197000004"/>
    <n v="83.07"/>
  </r>
  <r>
    <n v="444.86"/>
    <n v="6.27"/>
    <n v="9"/>
    <n v="0.79"/>
    <n v="0.02"/>
    <n v="0.04"/>
    <s v="Sea"/>
    <n v="3.67"/>
    <n v="0.9"/>
    <n v="1.08"/>
    <n v="0.52"/>
    <n v="44"/>
    <n v="2935.32"/>
    <n v="30"/>
    <n v="15"/>
    <n v="2"/>
    <n v="2"/>
    <n v="112"/>
    <n v="323"/>
    <n v="8"/>
    <n v="0.92"/>
    <n v="0"/>
    <x v="1"/>
    <s v="CIF"/>
    <s v="Amendment"/>
    <x v="11"/>
    <n v="0.7742"/>
    <n v="0.94079999999999997"/>
    <n v="0.19756799999999994"/>
    <n v="0.58000000000000007"/>
    <s v="Extreme Risk"/>
    <n v="1.4094321809108482E-2"/>
    <s v="Poor"/>
    <s v="High"/>
    <s v="Highly Inconsistent"/>
    <n v="288.39285714285717"/>
    <s v="Over-Delivery (&gt;100%)"/>
    <n v="29.353200000000001"/>
    <n v="1384216.8484360003"/>
    <n v="70.930000000000007"/>
  </r>
  <r>
    <n v="169.52"/>
    <n v="5.87"/>
    <n v="2"/>
    <n v="0.85"/>
    <n v="0.01"/>
    <n v="0.02"/>
    <s v="Air"/>
    <n v="3.34"/>
    <n v="0.62"/>
    <n v="1.06"/>
    <n v="0.49"/>
    <n v="19"/>
    <n v="9143.1"/>
    <n v="60"/>
    <n v="34"/>
    <n v="0"/>
    <n v="2"/>
    <n v="738"/>
    <n v="113"/>
    <n v="10"/>
    <n v="0.44"/>
    <n v="1"/>
    <x v="0"/>
    <s v="CIF"/>
    <s v="New Procurement"/>
    <x v="9"/>
    <n v="0.84150000000000003"/>
    <n v="0.97019999999999995"/>
    <n v="0.14553000000000002"/>
    <n v="0.52"/>
    <s v="Extreme Risk"/>
    <n v="3.4627182633317599E-2"/>
    <s v="Average"/>
    <s v="Medium"/>
    <s v="Highly Inconsistent"/>
    <n v="15.311653116531165"/>
    <s v="Critical (&lt;80%)"/>
    <n v="457.15500000000003"/>
    <n v="1596904.9402960001"/>
    <n v="95.960000000000008"/>
  </r>
  <r>
    <n v="108.28"/>
    <n v="1.77"/>
    <n v="28"/>
    <n v="0.75"/>
    <n v="0.03"/>
    <n v="0.05"/>
    <s v="Sea"/>
    <n v="2.36"/>
    <n v="0.79"/>
    <n v="1.05"/>
    <n v="0.25"/>
    <n v="45"/>
    <n v="3426.41"/>
    <n v="30"/>
    <n v="16"/>
    <n v="1"/>
    <n v="0"/>
    <n v="151"/>
    <n v="742"/>
    <n v="5"/>
    <n v="0.87"/>
    <n v="1"/>
    <x v="0"/>
    <s v="EXW"/>
    <s v="Renewal/Reorder"/>
    <x v="10"/>
    <n v="0.72750000000000004"/>
    <n v="0.92149999999999999"/>
    <n v="0.230375"/>
    <n v="0.33"/>
    <s v="High Risk"/>
    <n v="1.6346509050609529E-2"/>
    <s v="Poor"/>
    <s v="Low"/>
    <s v="Inconsistent"/>
    <n v="491.39072847682115"/>
    <s v="Over-Delivery (&gt;100%)"/>
    <n v="34.264099999999999"/>
    <n v="400731.98369999987"/>
    <n v="71.740000000000009"/>
  </r>
  <r>
    <n v="449.94"/>
    <n v="1.51"/>
    <n v="14"/>
    <n v="0.99"/>
    <n v="0.06"/>
    <n v="0.04"/>
    <s v="Air"/>
    <n v="0.01"/>
    <n v="0.67"/>
    <n v="0.96"/>
    <n v="0.28999999999999998"/>
    <n v="16"/>
    <n v="7326.08"/>
    <n v="15"/>
    <n v="41"/>
    <n v="1"/>
    <n v="1"/>
    <n v="606"/>
    <n v="25"/>
    <n v="1"/>
    <n v="0.56999999999999995"/>
    <n v="0"/>
    <x v="1"/>
    <s v="FOB"/>
    <s v="Renewal/Reorder"/>
    <x v="2"/>
    <n v="0.93059999999999998"/>
    <n v="0.90239999999999987"/>
    <n v="9.024000000000006E-3"/>
    <n v="0.39"/>
    <s v="High Risk"/>
    <n v="3.3560030226252391E-3"/>
    <s v="Poor"/>
    <s v="High"/>
    <s v="Very Consistent"/>
    <n v="4.1254125412541249"/>
    <s v="Critical (&lt;80%)"/>
    <n v="366.30400000000003"/>
    <n v="3626292.4727080003"/>
    <n v="97.389999999999986"/>
  </r>
  <r>
    <n v="480.04"/>
    <n v="1.95"/>
    <n v="16"/>
    <n v="0.73"/>
    <n v="0.06"/>
    <n v="0.02"/>
    <s v="Road"/>
    <n v="1.7"/>
    <n v="0.94"/>
    <n v="1.1399999999999999"/>
    <n v="0.76"/>
    <n v="25"/>
    <n v="1557.48"/>
    <n v="30"/>
    <n v="13"/>
    <n v="0"/>
    <n v="3"/>
    <n v="412"/>
    <n v="418"/>
    <n v="1"/>
    <n v="0.1"/>
    <n v="1"/>
    <x v="0"/>
    <s v="DDP"/>
    <s v="New Procurement"/>
    <x v="2"/>
    <n v="0.68619999999999992"/>
    <n v="0.92119999999999991"/>
    <n v="0.24872400000000003"/>
    <n v="0.84"/>
    <s v="Extreme Risk"/>
    <n v="4.0621614865427877E-3"/>
    <s v="Poor"/>
    <s v="High"/>
    <s v="Moderately Consistent"/>
    <n v="101.45631067961165"/>
    <s v="Over-Delivery (&gt;100%)"/>
    <n v="31.1496"/>
    <n v="807512.38609599997"/>
    <n v="84.1"/>
  </r>
  <r>
    <n v="437.96"/>
    <n v="6.27"/>
    <n v="1"/>
    <n v="0.98"/>
    <n v="0.06"/>
    <n v="0.01"/>
    <s v="Air"/>
    <n v="4.07"/>
    <n v="0.94"/>
    <n v="0.95"/>
    <n v="0.76"/>
    <n v="27"/>
    <n v="1649.28"/>
    <n v="30"/>
    <n v="31"/>
    <n v="0"/>
    <n v="1"/>
    <n v="965"/>
    <n v="38"/>
    <n v="2"/>
    <n v="0.8"/>
    <n v="0"/>
    <x v="1"/>
    <s v="FOB"/>
    <s v="New Procurement"/>
    <x v="5"/>
    <n v="0.92119999999999991"/>
    <n v="0.93059999999999998"/>
    <n v="1.8612000000000014E-2"/>
    <n v="0.83"/>
    <s v="Extreme Risk"/>
    <n v="1.4316375924741985E-2"/>
    <s v="Poor"/>
    <s v="High"/>
    <s v="Highly Inconsistent"/>
    <n v="3.9378238341968914"/>
    <s v="Critical (&lt;80%)"/>
    <n v="82.463999999999999"/>
    <n v="772999.08955999999"/>
    <n v="93.929999999999993"/>
  </r>
  <r>
    <n v="414.28"/>
    <n v="5.9"/>
    <n v="2"/>
    <n v="0.97"/>
    <n v="0.05"/>
    <n v="0.03"/>
    <s v="Air"/>
    <n v="1.94"/>
    <n v="0.69"/>
    <n v="1.08"/>
    <n v="0.47"/>
    <n v="42"/>
    <n v="5657.01"/>
    <n v="60"/>
    <n v="36"/>
    <n v="2"/>
    <n v="3"/>
    <n v="598"/>
    <n v="785"/>
    <n v="7"/>
    <n v="0.49"/>
    <n v="0"/>
    <x v="1"/>
    <s v="DDP"/>
    <s v="Amendment"/>
    <x v="7"/>
    <n v="0.92149999999999999"/>
    <n v="0.92149999999999999"/>
    <n v="2.7645000000000024E-2"/>
    <n v="0.54999999999999993"/>
    <s v="Extreme Risk"/>
    <n v="1.4241575745872358E-2"/>
    <s v="Poor"/>
    <s v="High"/>
    <s v="Moderately Consistent"/>
    <n v="131.27090301003344"/>
    <s v="Over-Delivery (&gt;100%)"/>
    <n v="282.85050000000001"/>
    <n v="2531371.9155879999"/>
    <n v="95.960000000000008"/>
  </r>
  <r>
    <n v="344.86"/>
    <n v="3.1"/>
    <n v="7"/>
    <n v="0.86"/>
    <n v="0.03"/>
    <n v="0"/>
    <s v="Sea"/>
    <n v="2.82"/>
    <n v="0.73"/>
    <n v="0.92"/>
    <n v="0.72"/>
    <n v="44"/>
    <n v="2474.25"/>
    <n v="30"/>
    <n v="49"/>
    <n v="0"/>
    <n v="2"/>
    <n v="779"/>
    <n v="989"/>
    <n v="2"/>
    <n v="0.05"/>
    <n v="1"/>
    <x v="0"/>
    <s v="CIF"/>
    <s v="New Procurement"/>
    <x v="5"/>
    <n v="0.83419999999999994"/>
    <n v="0.97"/>
    <n v="0.1358"/>
    <n v="0.75"/>
    <s v="Extreme Risk"/>
    <n v="8.989155019428173E-3"/>
    <s v="Poor"/>
    <s v="High"/>
    <s v="Inconsistent"/>
    <n v="126.9576379974326"/>
    <s v="Over-Delivery (&gt;100%)"/>
    <n v="24.7425"/>
    <n v="878912.14325400011"/>
    <n v="72.28"/>
  </r>
  <r>
    <n v="297.89"/>
    <n v="6.74"/>
    <n v="29"/>
    <n v="0.92"/>
    <n v="0.02"/>
    <n v="0.01"/>
    <s v="Air"/>
    <n v="1.02"/>
    <n v="0.88"/>
    <n v="0.86"/>
    <n v="0.45"/>
    <n v="7"/>
    <n v="588.39"/>
    <n v="30"/>
    <n v="32"/>
    <n v="0"/>
    <n v="3"/>
    <n v="828"/>
    <n v="365"/>
    <n v="9"/>
    <n v="0.81"/>
    <n v="0"/>
    <x v="1"/>
    <s v="DDP"/>
    <s v="New Procurement"/>
    <x v="0"/>
    <n v="0.90160000000000007"/>
    <n v="0.97019999999999995"/>
    <n v="7.7615999999999949E-2"/>
    <n v="0.48"/>
    <s v="High Risk"/>
    <n v="2.2625801470341402E-2"/>
    <s v="Average"/>
    <s v="Medium"/>
    <s v="Moderately Consistent"/>
    <n v="44.082125603864739"/>
    <s v="Critical (&lt;80%)"/>
    <n v="29.419499999999999"/>
    <n v="180569.25846899996"/>
    <n v="98.179999999999993"/>
  </r>
  <r>
    <n v="89.14"/>
    <n v="8.3800000000000008"/>
    <n v="10"/>
    <n v="0.83"/>
    <n v="0.01"/>
    <n v="0.01"/>
    <s v="Sea"/>
    <n v="4.58"/>
    <n v="0.9"/>
    <n v="0.85"/>
    <n v="0.85"/>
    <n v="46"/>
    <n v="9272.01"/>
    <n v="15"/>
    <n v="50"/>
    <n v="3"/>
    <n v="3"/>
    <n v="749"/>
    <n v="388"/>
    <n v="6"/>
    <n v="0.76"/>
    <n v="0"/>
    <x v="1"/>
    <s v="DDP"/>
    <s v="Extension"/>
    <x v="4"/>
    <n v="0.82169999999999999"/>
    <n v="0.98009999999999997"/>
    <n v="0.16661700000000004"/>
    <n v="0.87"/>
    <s v="Extreme Risk"/>
    <n v="9.400942337895446E-2"/>
    <s v="Good"/>
    <s v="Low"/>
    <s v="Highly Inconsistent"/>
    <n v="51.802403204272366"/>
    <s v="Critical (&lt;80%)"/>
    <n v="92.720100000000002"/>
    <n v="843137.99615200004"/>
    <n v="70.92"/>
  </r>
  <r>
    <n v="233.8"/>
    <n v="1.37"/>
    <n v="22"/>
    <n v="0.89"/>
    <n v="0.08"/>
    <n v="0.04"/>
    <s v="Air"/>
    <n v="4.62"/>
    <n v="0.86"/>
    <n v="1.05"/>
    <n v="0.33"/>
    <n v="42"/>
    <n v="654.29999999999995"/>
    <n v="30"/>
    <n v="18"/>
    <n v="0"/>
    <n v="1"/>
    <n v="599"/>
    <n v="704"/>
    <n v="4"/>
    <n v="0.46"/>
    <n v="0"/>
    <x v="1"/>
    <s v="FOB"/>
    <s v="New Procurement"/>
    <x v="6"/>
    <n v="0.81880000000000008"/>
    <n v="0.88319999999999999"/>
    <n v="9.7151999999999988E-2"/>
    <n v="0.45"/>
    <s v="High Risk"/>
    <n v="5.8597091531223267E-3"/>
    <s v="Poor"/>
    <s v="Medium"/>
    <s v="Highly Inconsistent"/>
    <n v="117.52921535893155"/>
    <s v="Over-Delivery (&gt;100%)"/>
    <n v="32.714999999999996"/>
    <n v="171386.69892000002"/>
    <n v="92.18"/>
  </r>
  <r>
    <n v="217.71"/>
    <n v="5.48"/>
    <n v="20"/>
    <n v="0.8"/>
    <n v="0.06"/>
    <n v="0.03"/>
    <s v="Road"/>
    <n v="0.73"/>
    <n v="1"/>
    <n v="0.93"/>
    <n v="0.93"/>
    <n v="8"/>
    <n v="7202.64"/>
    <n v="30"/>
    <n v="19"/>
    <n v="1"/>
    <n v="3"/>
    <n v="171"/>
    <n v="573"/>
    <n v="12"/>
    <n v="0.02"/>
    <n v="1"/>
    <x v="0"/>
    <s v="DDP"/>
    <s v="Renewal/Reorder"/>
    <x v="8"/>
    <n v="0.752"/>
    <n v="0.91179999999999994"/>
    <n v="0.18235999999999994"/>
    <n v="1.02"/>
    <s v="Extreme Risk"/>
    <n v="2.5171099168618805E-2"/>
    <s v="Average"/>
    <s v="Medium"/>
    <s v="Very Consistent"/>
    <n v="335.08771929824564"/>
    <s v="Over-Delivery (&gt;100%)"/>
    <n v="144.05280000000002"/>
    <n v="1709361.7936620002"/>
    <n v="84.87"/>
  </r>
  <r>
    <n v="166.89"/>
    <n v="7.2"/>
    <n v="1"/>
    <n v="0.79"/>
    <n v="0.02"/>
    <n v="0"/>
    <s v="Air"/>
    <n v="3.62"/>
    <n v="0.95"/>
    <n v="0.91"/>
    <n v="0.54"/>
    <n v="15"/>
    <n v="3396.56"/>
    <n v="60"/>
    <n v="46"/>
    <n v="2"/>
    <n v="0"/>
    <n v="603"/>
    <n v="520"/>
    <n v="4"/>
    <n v="0.35"/>
    <n v="1"/>
    <x v="0"/>
    <s v="EXW"/>
    <s v="Amendment"/>
    <x v="6"/>
    <n v="0.7742"/>
    <n v="0.98"/>
    <n v="0.20579999999999996"/>
    <n v="0.56000000000000005"/>
    <s v="Extreme Risk"/>
    <n v="4.3142189466115408E-2"/>
    <s v="Average"/>
    <s v="Medium"/>
    <s v="Highly Inconsistent"/>
    <n v="86.235489220563849"/>
    <s v="Average (85–94.99%)"/>
    <n v="169.828"/>
    <n v="578370.84720399999"/>
    <n v="95.779999999999987"/>
  </r>
  <r>
    <n v="375.54"/>
    <n v="3.27"/>
    <n v="13"/>
    <n v="0.87"/>
    <n v="0.02"/>
    <n v="0.03"/>
    <s v="Sea"/>
    <n v="0.38"/>
    <n v="0.77"/>
    <n v="1.04"/>
    <n v="0.54"/>
    <n v="16"/>
    <n v="9341.7000000000007"/>
    <n v="45"/>
    <n v="10"/>
    <n v="2"/>
    <n v="1"/>
    <n v="225"/>
    <n v="356"/>
    <n v="3"/>
    <n v="0.43"/>
    <n v="0"/>
    <x v="1"/>
    <s v="FOB"/>
    <s v="Amendment"/>
    <x v="3"/>
    <n v="0.85260000000000002"/>
    <n v="0.9506"/>
    <n v="0.12357800000000001"/>
    <n v="0.59000000000000008"/>
    <s v="Extreme Risk"/>
    <n v="8.7074612557916601E-3"/>
    <s v="Poor"/>
    <s v="High"/>
    <s v="Very Consistent"/>
    <n v="158.22222222222223"/>
    <s v="Over-Delivery (&gt;100%)"/>
    <n v="93.417000000000016"/>
    <n v="3683687.3900040006"/>
    <n v="74.42"/>
  </r>
  <r>
    <n v="273.14"/>
    <n v="3.77"/>
    <n v="1"/>
    <n v="0.85"/>
    <n v="0.09"/>
    <n v="0.02"/>
    <s v="Air"/>
    <n v="2.99"/>
    <n v="0.73"/>
    <n v="0.81"/>
    <n v="0.67"/>
    <n v="8"/>
    <n v="9861.92"/>
    <n v="15"/>
    <n v="59"/>
    <n v="2"/>
    <n v="1"/>
    <n v="487"/>
    <n v="854"/>
    <n v="9"/>
    <n v="0.17"/>
    <n v="0"/>
    <x v="1"/>
    <s v="FOB"/>
    <s v="Amendment"/>
    <x v="0"/>
    <n v="0.77349999999999997"/>
    <n v="0.89180000000000004"/>
    <n v="0.13377000000000003"/>
    <n v="0.78"/>
    <s v="Extreme Risk"/>
    <n v="1.380244563227649E-2"/>
    <s v="Poor"/>
    <s v="Medium"/>
    <s v="Inconsistent"/>
    <n v="175.35934291581108"/>
    <s v="Over-Delivery (&gt;100%)"/>
    <n v="493.096"/>
    <n v="2990499.5897399997"/>
    <n v="93.910000000000011"/>
  </r>
  <r>
    <n v="86.47"/>
    <n v="6.52"/>
    <n v="5"/>
    <n v="0.87"/>
    <n v="7.0000000000000007E-2"/>
    <n v="0.03"/>
    <s v="Air"/>
    <n v="0.89"/>
    <n v="0.84"/>
    <n v="0.9"/>
    <n v="0.34"/>
    <n v="36"/>
    <n v="3420.76"/>
    <n v="30"/>
    <n v="58"/>
    <n v="1"/>
    <n v="0"/>
    <n v="572"/>
    <n v="931"/>
    <n v="2"/>
    <n v="0.16"/>
    <n v="1"/>
    <x v="0"/>
    <s v="EXW"/>
    <s v="Renewal/Reorder"/>
    <x v="5"/>
    <n v="0.80909999999999993"/>
    <n v="0.9020999999999999"/>
    <n v="0.11727299999999999"/>
    <n v="0.44000000000000006"/>
    <s v="High Risk"/>
    <n v="7.5401873482132523E-2"/>
    <s v="Good"/>
    <s v="Low"/>
    <s v="Very Consistent"/>
    <n v="162.76223776223776"/>
    <s v="Over-Delivery (&gt;100%)"/>
    <n v="171.03800000000001"/>
    <n v="325545.00608600001"/>
    <n v="96.41"/>
  </r>
  <r>
    <n v="149.08000000000001"/>
    <n v="9.08"/>
    <n v="16"/>
    <n v="0.79"/>
    <n v="7.0000000000000007E-2"/>
    <n v="0.01"/>
    <s v="Road"/>
    <n v="0.73"/>
    <n v="0.93"/>
    <n v="0.94"/>
    <n v="0.72"/>
    <n v="32"/>
    <n v="5951.96"/>
    <n v="45"/>
    <n v="7"/>
    <n v="0"/>
    <n v="0"/>
    <n v="924"/>
    <n v="627"/>
    <n v="9"/>
    <n v="0.17"/>
    <n v="1"/>
    <x v="0"/>
    <s v="EXW"/>
    <s v="New Procurement"/>
    <x v="0"/>
    <n v="0.73470000000000002"/>
    <n v="0.92069999999999996"/>
    <n v="0.19334699999999994"/>
    <n v="0.79999999999999993"/>
    <s v="Extreme Risk"/>
    <n v="6.090689562650925E-2"/>
    <s v="Good"/>
    <s v="Low"/>
    <s v="Very Consistent"/>
    <n v="67.857142857142861"/>
    <s v="Critical (&lt;80%)"/>
    <n v="119.03920000000001"/>
    <n v="958424.86831200006"/>
    <n v="84.969999999999985"/>
  </r>
  <r>
    <n v="357.47"/>
    <n v="8.2899999999999991"/>
    <n v="15"/>
    <n v="0.81"/>
    <n v="0.04"/>
    <n v="0.03"/>
    <s v="Sea"/>
    <n v="0.02"/>
    <n v="0.79"/>
    <n v="1.08"/>
    <n v="0.32"/>
    <n v="17"/>
    <n v="7752.55"/>
    <n v="60"/>
    <n v="12"/>
    <n v="1"/>
    <n v="1"/>
    <n v="685"/>
    <n v="512"/>
    <n v="3"/>
    <n v="0.37"/>
    <n v="0"/>
    <x v="1"/>
    <s v="FOB"/>
    <s v="Renewal/Reorder"/>
    <x v="3"/>
    <n v="0.77760000000000007"/>
    <n v="0.93119999999999992"/>
    <n v="0.17692799999999995"/>
    <n v="0.39"/>
    <s v="High Risk"/>
    <n v="2.3190757266344026E-2"/>
    <s v="Average"/>
    <s v="High"/>
    <s v="Very Consistent"/>
    <n v="74.744525547445249"/>
    <s v="Critical (&lt;80%)"/>
    <n v="77.525500000000008"/>
    <n v="2965373.0003830008"/>
    <n v="74.180000000000007"/>
  </r>
  <r>
    <n v="84.26"/>
    <n v="6.25"/>
    <n v="17"/>
    <n v="0.73"/>
    <n v="0.03"/>
    <n v="0.05"/>
    <s v="Road"/>
    <n v="4.7"/>
    <n v="0.9"/>
    <n v="1.02"/>
    <n v="0.4"/>
    <n v="36"/>
    <n v="1321.75"/>
    <n v="15"/>
    <n v="8"/>
    <n v="3"/>
    <n v="1"/>
    <n v="260"/>
    <n v="34"/>
    <n v="4"/>
    <n v="0.82"/>
    <n v="1"/>
    <x v="0"/>
    <s v="FOB"/>
    <s v="Extension"/>
    <x v="6"/>
    <n v="0.70809999999999995"/>
    <n v="0.92149999999999999"/>
    <n v="0.248805"/>
    <n v="0.48000000000000004"/>
    <s v="High Risk"/>
    <n v="7.4175172086399233E-2"/>
    <s v="Good"/>
    <s v="Low"/>
    <s v="Highly Inconsistent"/>
    <n v="13.076923076923078"/>
    <s v="Critical (&lt;80%)"/>
    <n v="26.435000000000002"/>
    <n v="120314.66284"/>
    <n v="81.399999999999991"/>
  </r>
  <r>
    <n v="433.04"/>
    <n v="7.57"/>
    <n v="28"/>
    <n v="0.72"/>
    <n v="0.1"/>
    <n v="0"/>
    <s v="Air"/>
    <n v="4.1500000000000004"/>
    <n v="0.61"/>
    <n v="1.1399999999999999"/>
    <n v="0.67"/>
    <n v="22"/>
    <n v="7123.68"/>
    <n v="60"/>
    <n v="52"/>
    <n v="2"/>
    <n v="1"/>
    <n v="734"/>
    <n v="101"/>
    <n v="9"/>
    <n v="0.76"/>
    <n v="0"/>
    <x v="1"/>
    <s v="FOB"/>
    <s v="Amendment"/>
    <x v="0"/>
    <n v="0.64800000000000002"/>
    <n v="0.9"/>
    <n v="0.25200000000000006"/>
    <n v="0.77"/>
    <s v="Extreme Risk"/>
    <n v="1.7481064104932571E-2"/>
    <s v="Poor"/>
    <s v="High"/>
    <s v="Highly Inconsistent"/>
    <n v="13.760217983651227"/>
    <s v="Critical (&lt;80%)"/>
    <n v="356.18400000000003"/>
    <n v="3393714.3522399999"/>
    <n v="92.850000000000009"/>
  </r>
  <r>
    <n v="272.82"/>
    <n v="4.28"/>
    <n v="23"/>
    <n v="0.78"/>
    <n v="0.08"/>
    <n v="0.01"/>
    <s v="Road"/>
    <n v="0.39"/>
    <n v="0.97"/>
    <n v="0.93"/>
    <n v="0.38"/>
    <n v="32"/>
    <n v="9071.36"/>
    <n v="45"/>
    <n v="33"/>
    <n v="0"/>
    <n v="2"/>
    <n v="732"/>
    <n v="338"/>
    <n v="3"/>
    <n v="0.01"/>
    <n v="0"/>
    <x v="1"/>
    <s v="CIF"/>
    <s v="New Procurement"/>
    <x v="3"/>
    <n v="0.71760000000000002"/>
    <n v="0.91080000000000005"/>
    <n v="0.200376"/>
    <n v="0.47"/>
    <s v="High Risk"/>
    <n v="1.5687999413532733E-2"/>
    <s v="Poor"/>
    <s v="Medium"/>
    <s v="Very Consistent"/>
    <n v="46.174863387978142"/>
    <s v="Critical (&lt;80%)"/>
    <n v="181.42720000000003"/>
    <n v="2697768.349564"/>
    <n v="85.009999999999991"/>
  </r>
  <r>
    <n v="266.26"/>
    <n v="6.77"/>
    <n v="16"/>
    <n v="0.72"/>
    <n v="0.03"/>
    <n v="0.01"/>
    <s v="Air"/>
    <n v="3"/>
    <n v="0.91"/>
    <n v="0.92"/>
    <n v="0.2"/>
    <n v="11"/>
    <n v="1867.18"/>
    <n v="15"/>
    <n v="24"/>
    <n v="0"/>
    <n v="3"/>
    <n v="895"/>
    <n v="898"/>
    <n v="6"/>
    <n v="0.01"/>
    <n v="1"/>
    <x v="0"/>
    <s v="DDP"/>
    <s v="New Procurement"/>
    <x v="4"/>
    <n v="0.69839999999999991"/>
    <n v="0.96029999999999993"/>
    <n v="0.26888400000000001"/>
    <n v="0.24000000000000002"/>
    <s v="Medium Risk"/>
    <n v="2.5426275069480957E-2"/>
    <s v="Average"/>
    <s v="Medium"/>
    <s v="Inconsistent"/>
    <n v="100.33519553072625"/>
    <s v="Over-Delivery (&gt;100%)"/>
    <n v="93.359000000000009"/>
    <n v="517150.89527200005"/>
    <n v="95.899999999999991"/>
  </r>
  <r>
    <n v="316.58"/>
    <n v="5.2"/>
    <n v="13"/>
    <n v="0.73"/>
    <n v="0.08"/>
    <n v="0.01"/>
    <s v="Air"/>
    <n v="1.1599999999999999"/>
    <n v="0.76"/>
    <n v="0.81"/>
    <n v="0.87"/>
    <n v="45"/>
    <n v="8403.23"/>
    <n v="30"/>
    <n v="48"/>
    <n v="2"/>
    <n v="0"/>
    <n v="419"/>
    <n v="547"/>
    <n v="12"/>
    <n v="0.08"/>
    <n v="0"/>
    <x v="1"/>
    <s v="EXW"/>
    <s v="Amendment"/>
    <x v="8"/>
    <n v="0.67159999999999997"/>
    <n v="0.91080000000000005"/>
    <n v="0.24591600000000002"/>
    <n v="0.96"/>
    <s v="Extreme Risk"/>
    <n v="1.6425548044728032E-2"/>
    <s v="Poor"/>
    <s v="High"/>
    <s v="Moderately Consistent"/>
    <n v="130.54892601431979"/>
    <s v="Over-Delivery (&gt;100%)"/>
    <n v="420.16149999999999"/>
    <n v="2900148.5693619996"/>
    <n v="96.240000000000009"/>
  </r>
  <r>
    <n v="421.11"/>
    <n v="2.71"/>
    <n v="11"/>
    <n v="0.94"/>
    <n v="0.08"/>
    <n v="0.02"/>
    <s v="Road"/>
    <n v="1.32"/>
    <n v="0.75"/>
    <n v="1.18"/>
    <n v="0.92"/>
    <n v="6"/>
    <n v="1244.47"/>
    <n v="45"/>
    <n v="35"/>
    <n v="3"/>
    <n v="2"/>
    <n v="684"/>
    <n v="981"/>
    <n v="5"/>
    <n v="0.47"/>
    <n v="0"/>
    <x v="1"/>
    <s v="CIF"/>
    <s v="Extension"/>
    <x v="10"/>
    <n v="0.86480000000000001"/>
    <n v="0.90160000000000007"/>
    <n v="5.4096000000000054E-2"/>
    <n v="1.02"/>
    <s v="Extreme Risk"/>
    <n v="6.4353731804041693E-3"/>
    <s v="Poor"/>
    <s v="High"/>
    <s v="Moderately Consistent"/>
    <n v="143.42105263157893"/>
    <s v="Over-Delivery (&gt;100%)"/>
    <n v="24.889400000000002"/>
    <n v="576500.64457399992"/>
    <n v="83.88"/>
  </r>
  <r>
    <n v="206.51"/>
    <n v="7.32"/>
    <n v="17"/>
    <n v="0.71"/>
    <n v="0.03"/>
    <n v="0.04"/>
    <s v="Road"/>
    <n v="4.37"/>
    <n v="0.64"/>
    <n v="1"/>
    <n v="0.63"/>
    <n v="22"/>
    <n v="5726.19"/>
    <n v="60"/>
    <n v="59"/>
    <n v="3"/>
    <n v="2"/>
    <n v="328"/>
    <n v="611"/>
    <n v="6"/>
    <n v="0.89"/>
    <n v="1"/>
    <x v="0"/>
    <s v="CIF"/>
    <s v="Extension"/>
    <x v="4"/>
    <n v="0.68869999999999998"/>
    <n v="0.93119999999999992"/>
    <n v="0.27004800000000001"/>
    <n v="0.7"/>
    <s v="Extreme Risk"/>
    <n v="3.5446225364389135E-2"/>
    <s v="Average"/>
    <s v="Medium"/>
    <s v="Highly Inconsistent"/>
    <n v="186.28048780487805"/>
    <s v="Over-Delivery (&gt;100%)"/>
    <n v="114.52379999999999"/>
    <n v="1265424.1544570001"/>
    <n v="81.929999999999993"/>
  </r>
  <r>
    <n v="355.11"/>
    <n v="6.01"/>
    <n v="17"/>
    <n v="0.9"/>
    <n v="0.04"/>
    <n v="0.05"/>
    <s v="Air"/>
    <n v="0.56999999999999995"/>
    <n v="0.93"/>
    <n v="1"/>
    <n v="0.81"/>
    <n v="14"/>
    <n v="3459.7"/>
    <n v="15"/>
    <n v="39"/>
    <n v="0"/>
    <n v="2"/>
    <n v="881"/>
    <n v="696"/>
    <n v="5"/>
    <n v="0.18"/>
    <n v="1"/>
    <x v="0"/>
    <s v="CIF"/>
    <s v="New Procurement"/>
    <x v="10"/>
    <n v="0.86399999999999999"/>
    <n v="0.91199999999999992"/>
    <n v="9.1199999999999976E-2"/>
    <n v="0.9"/>
    <s v="Extreme Risk"/>
    <n v="1.6924333305173043E-2"/>
    <s v="Poor"/>
    <s v="High"/>
    <s v="Very Consistent"/>
    <n v="79.001135073779793"/>
    <s v="Critical (&lt;80%)"/>
    <n v="172.98500000000001"/>
    <n v="1339322.7662840004"/>
    <n v="97.22999999999999"/>
  </r>
  <r>
    <n v="304.58"/>
    <n v="4.2300000000000004"/>
    <n v="2"/>
    <n v="0.78"/>
    <n v="0.02"/>
    <n v="0.01"/>
    <s v="Road"/>
    <n v="3.01"/>
    <n v="0.91"/>
    <n v="1.17"/>
    <n v="0.99"/>
    <n v="28"/>
    <n v="4769.99"/>
    <n v="45"/>
    <n v="9"/>
    <n v="1"/>
    <n v="3"/>
    <n v="397"/>
    <n v="351"/>
    <n v="11"/>
    <n v="0.48"/>
    <n v="1"/>
    <x v="0"/>
    <s v="DDP"/>
    <s v="Renewal/Reorder"/>
    <x v="1"/>
    <n v="0.76439999999999997"/>
    <n v="0.97019999999999995"/>
    <n v="0.21344399999999997"/>
    <n v="1.02"/>
    <s v="Extreme Risk"/>
    <n v="1.3887976886203955E-2"/>
    <s v="Poor"/>
    <s v="High"/>
    <s v="Highly Inconsistent"/>
    <n v="88.413098236775824"/>
    <s v="Average (85–94.99%)"/>
    <n v="95.399799999999999"/>
    <n v="1496542.5963419999"/>
    <n v="84.19"/>
  </r>
  <r>
    <n v="170.16"/>
    <n v="9.1999999999999993"/>
    <n v="13"/>
    <n v="0.96"/>
    <n v="0.01"/>
    <n v="0.03"/>
    <s v="Road"/>
    <n v="2.0099999999999998"/>
    <n v="0.85"/>
    <n v="0.92"/>
    <n v="0.61"/>
    <n v="39"/>
    <n v="3076.26"/>
    <n v="45"/>
    <n v="26"/>
    <n v="2"/>
    <n v="2"/>
    <n v="94"/>
    <n v="906"/>
    <n v="3"/>
    <n v="0.04"/>
    <n v="0"/>
    <x v="1"/>
    <s v="CIF"/>
    <s v="Amendment"/>
    <x v="3"/>
    <n v="0.95039999999999991"/>
    <n v="0.96029999999999993"/>
    <n v="3.8412000000000036E-2"/>
    <n v="0.65"/>
    <s v="Extreme Risk"/>
    <n v="5.4066760695815702E-2"/>
    <s v="Good"/>
    <s v="Medium"/>
    <s v="Inconsistent"/>
    <n v="963.82978723404256"/>
    <s v="Over-Delivery (&gt;100%)"/>
    <n v="61.525200000000005"/>
    <n v="544463.02329600009"/>
    <n v="85.089999999999989"/>
  </r>
  <r>
    <n v="445.38"/>
    <n v="1.19"/>
    <n v="14"/>
    <n v="0.85"/>
    <n v="7.0000000000000007E-2"/>
    <n v="0.03"/>
    <s v="Air"/>
    <n v="0.95"/>
    <n v="0.64"/>
    <n v="0.93"/>
    <n v="0.91"/>
    <n v="12"/>
    <n v="2679.34"/>
    <n v="60"/>
    <n v="10"/>
    <n v="1"/>
    <n v="1"/>
    <n v="524"/>
    <n v="457"/>
    <n v="2"/>
    <n v="0.02"/>
    <n v="1"/>
    <x v="0"/>
    <s v="FOB"/>
    <s v="Renewal/Reorder"/>
    <x v="5"/>
    <n v="0.79049999999999998"/>
    <n v="0.9020999999999999"/>
    <n v="0.13531500000000002"/>
    <n v="1.01"/>
    <s v="Extreme Risk"/>
    <n v="2.6718757016480307E-3"/>
    <s v="Poor"/>
    <s v="High"/>
    <s v="Very Consistent"/>
    <n v="87.213740458015266"/>
    <s v="Average (85–94.99%)"/>
    <n v="133.96700000000001"/>
    <n v="1312799.3233400001"/>
    <n v="96.350000000000009"/>
  </r>
  <r>
    <n v="408.84"/>
    <n v="3.84"/>
    <n v="11"/>
    <n v="0.79"/>
    <n v="0.03"/>
    <n v="0.03"/>
    <s v="Sea"/>
    <n v="2.2599999999999998"/>
    <n v="0.7"/>
    <n v="1.06"/>
    <n v="0.36"/>
    <n v="27"/>
    <n v="7457.08"/>
    <n v="60"/>
    <n v="24"/>
    <n v="0"/>
    <n v="0"/>
    <n v="14"/>
    <n v="405"/>
    <n v="10"/>
    <n v="0.01"/>
    <n v="0"/>
    <x v="1"/>
    <s v="EXW"/>
    <s v="New Procurement"/>
    <x v="9"/>
    <n v="0.76629999999999998"/>
    <n v="0.94089999999999996"/>
    <n v="0.19758899999999996"/>
    <n v="0.42"/>
    <s v="High Risk"/>
    <n v="9.3924273554446738E-3"/>
    <s v="Poor"/>
    <s v="High"/>
    <s v="Inconsistent"/>
    <n v="2892.8571428571427"/>
    <s v="Over-Delivery (&gt;100%)"/>
    <n v="74.570800000000006"/>
    <n v="3231770.7927999999"/>
    <n v="72.240000000000009"/>
  </r>
  <r>
    <n v="346.3"/>
    <n v="1.51"/>
    <n v="28"/>
    <n v="0.86"/>
    <n v="0.08"/>
    <n v="0.02"/>
    <s v="Road"/>
    <n v="4.7"/>
    <n v="0.78"/>
    <n v="1.1100000000000001"/>
    <n v="0.7"/>
    <n v="1"/>
    <n v="2308.8200000000002"/>
    <n v="30"/>
    <n v="14"/>
    <n v="2"/>
    <n v="3"/>
    <n v="244"/>
    <n v="929"/>
    <n v="9"/>
    <n v="0.74"/>
    <n v="0"/>
    <x v="1"/>
    <s v="DDP"/>
    <s v="Amendment"/>
    <x v="0"/>
    <n v="0.79120000000000001"/>
    <n v="0.90160000000000007"/>
    <n v="0.12622400000000003"/>
    <n v="0.79999999999999993"/>
    <s v="Extreme Risk"/>
    <n v="4.3603811723938778E-3"/>
    <s v="Poor"/>
    <s v="High"/>
    <s v="Highly Inconsistent"/>
    <n v="380.73770491803282"/>
    <s v="Over-Delivery (&gt;100%)"/>
    <n v="46.176400000000001"/>
    <n v="879577.53120000008"/>
    <n v="80.5"/>
  </r>
  <r>
    <n v="432.76"/>
    <n v="7.9"/>
    <n v="10"/>
    <n v="0.81"/>
    <n v="0.1"/>
    <n v="0.01"/>
    <s v="Road"/>
    <n v="3.91"/>
    <n v="0.71"/>
    <n v="1.08"/>
    <n v="0.06"/>
    <n v="10"/>
    <n v="4143.29"/>
    <n v="30"/>
    <n v="28"/>
    <n v="3"/>
    <n v="3"/>
    <n v="422"/>
    <n v="551"/>
    <n v="4"/>
    <n v="0.02"/>
    <n v="0"/>
    <x v="1"/>
    <s v="DDP"/>
    <s v="Extension"/>
    <x v="6"/>
    <n v="0.72900000000000009"/>
    <n v="0.89100000000000001"/>
    <n v="0.16928999999999997"/>
    <n v="0.16999999999999998"/>
    <s v="Medium Risk"/>
    <n v="1.8254921896663279E-2"/>
    <s v="Poor"/>
    <s v="High"/>
    <s v="Highly Inconsistent"/>
    <n v="130.56872037914692"/>
    <s v="Over-Delivery (&gt;100%)"/>
    <n v="82.865800000000007"/>
    <n v="1990402.407876"/>
    <n v="80.89"/>
  </r>
  <r>
    <n v="440.28"/>
    <n v="7.32"/>
    <n v="3"/>
    <n v="0.87"/>
    <n v="0.01"/>
    <n v="0.02"/>
    <s v="Sea"/>
    <n v="0.66"/>
    <n v="0.77"/>
    <n v="1.1200000000000001"/>
    <n v="0.79"/>
    <n v="33"/>
    <n v="2818.12"/>
    <n v="45"/>
    <n v="47"/>
    <n v="3"/>
    <n v="1"/>
    <n v="384"/>
    <n v="535"/>
    <n v="10"/>
    <n v="0.27"/>
    <n v="0"/>
    <x v="1"/>
    <s v="FOB"/>
    <s v="Extension"/>
    <x v="9"/>
    <n v="0.86129999999999995"/>
    <n v="0.97019999999999995"/>
    <n v="0.12612600000000002"/>
    <n v="0.82000000000000006"/>
    <s v="Extreme Risk"/>
    <n v="1.6625783592259472E-2"/>
    <s v="Poor"/>
    <s v="High"/>
    <s v="Very Consistent"/>
    <n v="139.32291666666669"/>
    <s v="Over-Delivery (&gt;100%)"/>
    <n v="28.1812"/>
    <n v="1278018.7227039998"/>
    <n v="74.64"/>
  </r>
  <r>
    <n v="368.76"/>
    <n v="3.98"/>
    <n v="29"/>
    <n v="0.73"/>
    <n v="0.05"/>
    <n v="0.02"/>
    <s v="Road"/>
    <n v="4.25"/>
    <n v="0.69"/>
    <n v="1.03"/>
    <n v="0.83"/>
    <n v="16"/>
    <n v="2462.4899999999998"/>
    <n v="60"/>
    <n v="28"/>
    <n v="3"/>
    <n v="0"/>
    <n v="284"/>
    <n v="511"/>
    <n v="12"/>
    <n v="0.65"/>
    <n v="1"/>
    <x v="0"/>
    <s v="EXW"/>
    <s v="Extension"/>
    <x v="8"/>
    <n v="0.69350000000000001"/>
    <n v="0.93099999999999994"/>
    <n v="0.25136999999999998"/>
    <n v="0.89999999999999991"/>
    <s v="Extreme Risk"/>
    <n v="1.0792927649419677E-2"/>
    <s v="Poor"/>
    <s v="High"/>
    <s v="Highly Inconsistent"/>
    <n v="179.92957746478874"/>
    <s v="Over-Delivery (&gt;100%)"/>
    <n v="49.249799999999993"/>
    <n v="971713.1536679999"/>
    <n v="81.849999999999994"/>
  </r>
  <r>
    <n v="426.66"/>
    <n v="7.08"/>
    <n v="27"/>
    <n v="1"/>
    <n v="0.08"/>
    <n v="0.04"/>
    <s v="Air"/>
    <n v="4.6900000000000004"/>
    <n v="0.74"/>
    <n v="1.1499999999999999"/>
    <n v="0.4"/>
    <n v="39"/>
    <n v="6308.25"/>
    <n v="45"/>
    <n v="25"/>
    <n v="0"/>
    <n v="2"/>
    <n v="380"/>
    <n v="416"/>
    <n v="6"/>
    <n v="0.62"/>
    <n v="1"/>
    <x v="0"/>
    <s v="CIF"/>
    <s v="New Procurement"/>
    <x v="4"/>
    <n v="0.92"/>
    <n v="0.88319999999999999"/>
    <n v="0"/>
    <n v="0.52"/>
    <s v="Extreme Risk"/>
    <n v="1.6594009281395022E-2"/>
    <s v="Poor"/>
    <s v="High"/>
    <s v="Highly Inconsistent"/>
    <n v="109.47368421052633"/>
    <s v="Over-Delivery (&gt;100%)"/>
    <n v="315.41250000000002"/>
    <n v="3014810.7316080001"/>
    <n v="92.110000000000014"/>
  </r>
  <r>
    <n v="363.86"/>
    <n v="4.5599999999999996"/>
    <n v="17"/>
    <n v="0.83"/>
    <n v="0.08"/>
    <n v="0.04"/>
    <s v="Road"/>
    <n v="1.38"/>
    <n v="0.86"/>
    <n v="1.02"/>
    <n v="0.64"/>
    <n v="6"/>
    <n v="549.74"/>
    <n v="90"/>
    <n v="34"/>
    <n v="3"/>
    <n v="3"/>
    <n v="922"/>
    <n v="139"/>
    <n v="9"/>
    <n v="0.06"/>
    <n v="0"/>
    <x v="1"/>
    <s v="DDP"/>
    <s v="Extension"/>
    <x v="0"/>
    <n v="0.76359999999999995"/>
    <n v="0.88319999999999999"/>
    <n v="0.15014400000000003"/>
    <n v="0.76"/>
    <s v="Extreme Risk"/>
    <n v="1.2532292640026383E-2"/>
    <s v="Poor"/>
    <s v="High"/>
    <s v="Moderately Consistent"/>
    <n v="15.075921908893708"/>
    <s v="Critical (&lt;80%)"/>
    <n v="10.9948"/>
    <n v="224052.84130399997"/>
    <n v="83.42"/>
  </r>
  <r>
    <n v="356.06"/>
    <n v="7.81"/>
    <n v="15"/>
    <n v="0.8"/>
    <n v="0.08"/>
    <n v="0.01"/>
    <s v="Air"/>
    <n v="1.67"/>
    <n v="0.96"/>
    <n v="0.89"/>
    <n v="0.86"/>
    <n v="25"/>
    <n v="7910.1"/>
    <n v="60"/>
    <n v="8"/>
    <n v="2"/>
    <n v="0"/>
    <n v="811"/>
    <n v="140"/>
    <n v="5"/>
    <n v="0.26"/>
    <n v="0"/>
    <x v="1"/>
    <s v="EXW"/>
    <s v="Amendment"/>
    <x v="10"/>
    <n v="0.7360000000000001"/>
    <n v="0.91080000000000005"/>
    <n v="0.18215999999999996"/>
    <n v="0.95"/>
    <s v="Extreme Risk"/>
    <n v="2.1934505420434756E-2"/>
    <s v="Average"/>
    <s v="High"/>
    <s v="Moderately Consistent"/>
    <n v="17.262638717632552"/>
    <s v="Critical (&lt;80%)"/>
    <n v="395.50500000000005"/>
    <n v="3070359.9219439998"/>
    <n v="95.730000000000018"/>
  </r>
  <r>
    <n v="328.38"/>
    <n v="5.09"/>
    <n v="9"/>
    <n v="0.91"/>
    <n v="0.03"/>
    <n v="0"/>
    <s v="Sea"/>
    <n v="0.63"/>
    <n v="0.75"/>
    <n v="1.02"/>
    <n v="0.88"/>
    <n v="20"/>
    <n v="5507.72"/>
    <n v="90"/>
    <n v="15"/>
    <n v="2"/>
    <n v="3"/>
    <n v="541"/>
    <n v="527"/>
    <n v="7"/>
    <n v="0.64"/>
    <n v="1"/>
    <x v="0"/>
    <s v="DDP"/>
    <s v="Amendment"/>
    <x v="7"/>
    <n v="0.88270000000000004"/>
    <n v="0.97"/>
    <n v="8.7299999999999961E-2"/>
    <n v="0.91"/>
    <s v="Extreme Risk"/>
    <n v="1.5500334977769656E-2"/>
    <s v="Poor"/>
    <s v="High"/>
    <s v="Very Consistent"/>
    <n v="97.412199630314234"/>
    <s v="World-Class (97%–100%)"/>
    <n v="55.077200000000005"/>
    <n v="1862943.0611959998"/>
    <n v="74.47"/>
  </r>
  <r>
    <n v="388.72"/>
    <n v="4.71"/>
    <n v="10"/>
    <n v="0.81"/>
    <n v="0.05"/>
    <n v="0.05"/>
    <s v="Sea"/>
    <n v="1.72"/>
    <n v="0.88"/>
    <n v="1.0900000000000001"/>
    <n v="0.11"/>
    <n v="36"/>
    <n v="8301.5300000000007"/>
    <n v="90"/>
    <n v="41"/>
    <n v="2"/>
    <n v="0"/>
    <n v="933"/>
    <n v="732"/>
    <n v="12"/>
    <n v="0.39"/>
    <n v="0"/>
    <x v="1"/>
    <s v="EXW"/>
    <s v="Amendment"/>
    <x v="8"/>
    <n v="0.76949999999999996"/>
    <n v="0.90249999999999997"/>
    <n v="0.17147499999999993"/>
    <n v="0.21000000000000002"/>
    <s v="Medium Risk"/>
    <n v="1.2116690677094052E-2"/>
    <s v="Poor"/>
    <s v="High"/>
    <s v="Moderately Consistent"/>
    <n v="78.456591639871391"/>
    <s v="Critical (&lt;80%)"/>
    <n v="83.015300000000011"/>
    <n v="3549764.2030280009"/>
    <n v="71.78"/>
  </r>
  <r>
    <n v="121.37"/>
    <n v="9.41"/>
    <n v="8"/>
    <n v="0.95"/>
    <n v="0.06"/>
    <n v="0.03"/>
    <s v="Sea"/>
    <n v="3.37"/>
    <n v="0.65"/>
    <n v="1.06"/>
    <n v="0.83"/>
    <n v="23"/>
    <n v="2208.86"/>
    <n v="60"/>
    <n v="28"/>
    <n v="2"/>
    <n v="0"/>
    <n v="850"/>
    <n v="158"/>
    <n v="5"/>
    <n v="0.47"/>
    <n v="0"/>
    <x v="1"/>
    <s v="EXW"/>
    <s v="Amendment"/>
    <x v="10"/>
    <n v="0.8929999999999999"/>
    <n v="0.91179999999999994"/>
    <n v="4.559000000000004E-2"/>
    <n v="0.91999999999999993"/>
    <s v="Extreme Risk"/>
    <n v="7.7531515201450116E-2"/>
    <s v="Good"/>
    <s v="Low"/>
    <s v="Highly Inconsistent"/>
    <n v="18.588235294117649"/>
    <s v="Critical (&lt;80%)"/>
    <n v="22.088600000000003"/>
    <n v="292247.64757600002"/>
    <n v="70.23"/>
  </r>
  <r>
    <n v="446.39"/>
    <n v="3.26"/>
    <n v="21"/>
    <n v="0.84"/>
    <n v="0.1"/>
    <n v="0.04"/>
    <s v="Road"/>
    <n v="1.36"/>
    <n v="0.82"/>
    <n v="0.9"/>
    <n v="0.27"/>
    <n v="16"/>
    <n v="7123.12"/>
    <n v="30"/>
    <n v="32"/>
    <n v="3"/>
    <n v="0"/>
    <n v="716"/>
    <n v="285"/>
    <n v="12"/>
    <n v="0.21"/>
    <n v="0"/>
    <x v="1"/>
    <s v="EXW"/>
    <s v="Extension"/>
    <x v="8"/>
    <n v="0.75600000000000001"/>
    <n v="0.86399999999999999"/>
    <n v="0.13824000000000003"/>
    <n v="0.41000000000000003"/>
    <s v="High Risk"/>
    <n v="7.3030309818768336E-3"/>
    <s v="Poor"/>
    <s v="High"/>
    <s v="Moderately Consistent"/>
    <n v="39.804469273743017"/>
    <s v="Critical (&lt;80%)"/>
    <n v="142.4624"/>
    <n v="3625000.6761599998"/>
    <n v="82.84"/>
  </r>
  <r>
    <n v="442.33"/>
    <n v="2.08"/>
    <n v="13"/>
    <n v="0.92"/>
    <n v="0.03"/>
    <n v="0"/>
    <s v="Sea"/>
    <n v="0.03"/>
    <n v="0.97"/>
    <n v="0.82"/>
    <n v="0.73"/>
    <n v="1"/>
    <n v="4263.78"/>
    <n v="45"/>
    <n v="40"/>
    <n v="2"/>
    <n v="1"/>
    <n v="403"/>
    <n v="670"/>
    <n v="9"/>
    <n v="0.04"/>
    <n v="0"/>
    <x v="1"/>
    <s v="FOB"/>
    <s v="Amendment"/>
    <x v="0"/>
    <n v="0.89239999999999997"/>
    <n v="0.97"/>
    <n v="7.7599999999999961E-2"/>
    <n v="0.76"/>
    <s v="Extreme Risk"/>
    <n v="4.7023715325661842E-3"/>
    <s v="Poor"/>
    <s v="High"/>
    <s v="Very Consistent"/>
    <n v="166.2531017369727"/>
    <s v="Over-Delivery (&gt;100%)"/>
    <n v="42.637799999999999"/>
    <n v="1942620.6448199996"/>
    <n v="75.070000000000007"/>
  </r>
  <r>
    <n v="63.16"/>
    <n v="6.26"/>
    <n v="27"/>
    <n v="0.73"/>
    <n v="0.09"/>
    <n v="0.03"/>
    <s v="Road"/>
    <n v="1.69"/>
    <n v="0.61"/>
    <n v="0.9"/>
    <n v="0.33"/>
    <n v="30"/>
    <n v="860.36"/>
    <n v="15"/>
    <n v="13"/>
    <n v="0"/>
    <n v="3"/>
    <n v="670"/>
    <n v="561"/>
    <n v="2"/>
    <n v="0.35"/>
    <n v="0"/>
    <x v="1"/>
    <s v="DDP"/>
    <s v="New Procurement"/>
    <x v="5"/>
    <n v="0.6643"/>
    <n v="0.88270000000000004"/>
    <n v="0.23832900000000001"/>
    <n v="0.45"/>
    <s v="High Risk"/>
    <n v="9.9113362887903733E-2"/>
    <s v="Good"/>
    <s v="Low"/>
    <s v="Moderately Consistent"/>
    <n v="83.731343283582092"/>
    <s v="Needs Improvement (80–84.99%)"/>
    <n v="17.2072"/>
    <n v="60880.520119999994"/>
    <n v="83.009999999999991"/>
  </r>
  <r>
    <n v="421.62"/>
    <n v="9.7200000000000006"/>
    <n v="18"/>
    <n v="0.95"/>
    <n v="0.03"/>
    <n v="0.03"/>
    <s v="Road"/>
    <n v="2.27"/>
    <n v="0.71"/>
    <n v="1.19"/>
    <n v="0.06"/>
    <n v="27"/>
    <n v="7549.52"/>
    <n v="15"/>
    <n v="36"/>
    <n v="2"/>
    <n v="2"/>
    <n v="637"/>
    <n v="205"/>
    <n v="3"/>
    <n v="0.68"/>
    <n v="1"/>
    <x v="0"/>
    <s v="CIF"/>
    <s v="Amendment"/>
    <x v="3"/>
    <n v="0.92149999999999999"/>
    <n v="0.94089999999999996"/>
    <n v="4.7045000000000038E-2"/>
    <n v="0.12"/>
    <s v="Low Risk"/>
    <n v="2.3053934822826243E-2"/>
    <s v="Average"/>
    <s v="High"/>
    <s v="Inconsistent"/>
    <n v="32.182103610675043"/>
    <s v="Critical (&lt;80%)"/>
    <n v="150.99040000000002"/>
    <n v="3374180.4716920001"/>
    <n v="84.22999999999999"/>
  </r>
  <r>
    <n v="107.99"/>
    <n v="4.4000000000000004"/>
    <n v="5"/>
    <n v="0.92"/>
    <n v="0.1"/>
    <n v="0.04"/>
    <s v="Road"/>
    <n v="2.83"/>
    <n v="0.65"/>
    <n v="0.87"/>
    <n v="0.21"/>
    <n v="2"/>
    <n v="7645.65"/>
    <n v="60"/>
    <n v="55"/>
    <n v="3"/>
    <n v="1"/>
    <n v="13"/>
    <n v="418"/>
    <n v="5"/>
    <n v="0.77"/>
    <n v="1"/>
    <x v="0"/>
    <s v="FOB"/>
    <s v="Extension"/>
    <x v="10"/>
    <n v="0.82800000000000007"/>
    <n v="0.86399999999999999"/>
    <n v="6.9119999999999959E-2"/>
    <n v="0.35"/>
    <s v="High Risk"/>
    <n v="4.0744513380868604E-2"/>
    <s v="Average"/>
    <s v="Low"/>
    <s v="Inconsistent"/>
    <n v="3215.3846153846152"/>
    <s v="Over-Delivery (&gt;100%)"/>
    <n v="152.91299999999998"/>
    <n v="941404.29282399977"/>
    <n v="81.37"/>
  </r>
  <r>
    <n v="200.8"/>
    <n v="1.56"/>
    <n v="6"/>
    <n v="0.76"/>
    <n v="7.0000000000000007E-2"/>
    <n v="0"/>
    <s v="Sea"/>
    <n v="3.42"/>
    <n v="0.81"/>
    <n v="0.99"/>
    <n v="0.41"/>
    <n v="48"/>
    <n v="2782.08"/>
    <n v="30"/>
    <n v="31"/>
    <n v="3"/>
    <n v="2"/>
    <n v="543"/>
    <n v="892"/>
    <n v="2"/>
    <n v="0.59"/>
    <n v="1"/>
    <x v="0"/>
    <s v="CIF"/>
    <s v="Extension"/>
    <x v="5"/>
    <n v="0.70679999999999998"/>
    <n v="0.92999999999999994"/>
    <n v="0.22319999999999998"/>
    <n v="0.48"/>
    <s v="High Risk"/>
    <n v="7.7689243027888443E-3"/>
    <s v="Poor"/>
    <s v="Medium"/>
    <s v="Highly Inconsistent"/>
    <n v="164.27255985267035"/>
    <s v="Over-Delivery (&gt;100%)"/>
    <n v="27.820799999999998"/>
    <n v="597788.13599999994"/>
    <n v="70.48"/>
  </r>
  <r>
    <n v="384.58"/>
    <n v="4.05"/>
    <n v="17"/>
    <n v="0.74"/>
    <n v="0.05"/>
    <n v="0.01"/>
    <s v="Sea"/>
    <n v="0.31"/>
    <n v="0.87"/>
    <n v="1.06"/>
    <n v="0.74"/>
    <n v="21"/>
    <n v="9168.86"/>
    <n v="30"/>
    <n v="55"/>
    <n v="1"/>
    <n v="1"/>
    <n v="848"/>
    <n v="645"/>
    <n v="12"/>
    <n v="0.39"/>
    <n v="1"/>
    <x v="0"/>
    <s v="FOB"/>
    <s v="Renewal/Reorder"/>
    <x v="8"/>
    <n v="0.70299999999999996"/>
    <n v="0.9405"/>
    <n v="0.24453"/>
    <n v="0.8"/>
    <s v="Extreme Risk"/>
    <n v="1.0530968849134121E-2"/>
    <s v="Poor"/>
    <s v="High"/>
    <s v="Very Consistent"/>
    <n v="76.061320754716974"/>
    <s v="Critical (&lt;80%)"/>
    <n v="91.688600000000008"/>
    <n v="3737823.862524"/>
    <n v="73.989999999999995"/>
  </r>
  <r>
    <n v="122.34"/>
    <n v="5.55"/>
    <n v="11"/>
    <n v="0.79"/>
    <n v="0.06"/>
    <n v="0.02"/>
    <s v="Road"/>
    <n v="2.35"/>
    <n v="0.62"/>
    <n v="1.1499999999999999"/>
    <n v="0.1"/>
    <n v="9"/>
    <n v="7663.3"/>
    <n v="30"/>
    <n v="15"/>
    <n v="2"/>
    <n v="1"/>
    <n v="711"/>
    <n v="80"/>
    <n v="6"/>
    <n v="0.57999999999999996"/>
    <n v="0"/>
    <x v="1"/>
    <s v="FOB"/>
    <s v="Amendment"/>
    <x v="4"/>
    <n v="0.74260000000000004"/>
    <n v="0.92119999999999991"/>
    <n v="0.19345199999999996"/>
    <n v="0.18"/>
    <s v="Medium Risk"/>
    <n v="4.5365375183913682E-2"/>
    <s v="Average"/>
    <s v="Low"/>
    <s v="Inconsistent"/>
    <n v="11.251758087201125"/>
    <s v="Critical (&lt;80%)"/>
    <n v="153.26600000000002"/>
    <n v="1012689.38774"/>
    <n v="83.45"/>
  </r>
  <r>
    <n v="418.09"/>
    <n v="2.46"/>
    <n v="20"/>
    <n v="0.99"/>
    <n v="0.03"/>
    <n v="0.04"/>
    <s v="Sea"/>
    <n v="1.33"/>
    <n v="0.63"/>
    <n v="1.1000000000000001"/>
    <n v="0.81"/>
    <n v="47"/>
    <n v="3136.9"/>
    <n v="15"/>
    <n v="33"/>
    <n v="3"/>
    <n v="1"/>
    <n v="533"/>
    <n v="208"/>
    <n v="10"/>
    <n v="0.7"/>
    <n v="1"/>
    <x v="0"/>
    <s v="FOB"/>
    <s v="Extension"/>
    <x v="9"/>
    <n v="0.96029999999999993"/>
    <n v="0.93119999999999992"/>
    <n v="9.3120000000000078E-3"/>
    <n v="0.88000000000000012"/>
    <s v="Extreme Risk"/>
    <n v="5.8839005955655483E-3"/>
    <s v="Poor"/>
    <s v="High"/>
    <s v="Moderately Consistent"/>
    <n v="39.024390243902438"/>
    <s v="Critical (&lt;80%)"/>
    <n v="31.369000000000003"/>
    <n v="1403354.4676639996"/>
    <n v="72.97"/>
  </r>
  <r>
    <n v="424.46"/>
    <n v="6.92"/>
    <n v="16"/>
    <n v="0.78"/>
    <n v="0.03"/>
    <n v="0.05"/>
    <s v="Road"/>
    <n v="4.74"/>
    <n v="0.95"/>
    <n v="1.1599999999999999"/>
    <n v="1"/>
    <n v="24"/>
    <n v="2467.1799999999998"/>
    <n v="90"/>
    <n v="7"/>
    <n v="1"/>
    <n v="0"/>
    <n v="916"/>
    <n v="554"/>
    <n v="3"/>
    <n v="0.76"/>
    <n v="0"/>
    <x v="1"/>
    <s v="EXW"/>
    <s v="Renewal/Reorder"/>
    <x v="3"/>
    <n v="0.75660000000000005"/>
    <n v="0.92149999999999999"/>
    <n v="0.20272999999999997"/>
    <n v="1.08"/>
    <s v="Extreme Risk"/>
    <n v="1.6303067426848231E-2"/>
    <s v="Poor"/>
    <s v="High"/>
    <s v="Highly Inconsistent"/>
    <n v="60.480349344978166"/>
    <s v="Critical (&lt;80%)"/>
    <n v="49.343599999999995"/>
    <n v="1131086.3430319999"/>
    <n v="81.359999999999985"/>
  </r>
  <r>
    <n v="278.36"/>
    <n v="9.98"/>
    <n v="9"/>
    <n v="0.84"/>
    <n v="0.01"/>
    <n v="0.05"/>
    <s v="Sea"/>
    <n v="1.8"/>
    <n v="0.78"/>
    <n v="1.04"/>
    <n v="0.79"/>
    <n v="48"/>
    <n v="4456.8900000000003"/>
    <n v="15"/>
    <n v="39"/>
    <n v="0"/>
    <n v="3"/>
    <n v="415"/>
    <n v="828"/>
    <n v="5"/>
    <n v="0.09"/>
    <n v="0"/>
    <x v="1"/>
    <s v="DDP"/>
    <s v="New Procurement"/>
    <x v="10"/>
    <n v="0.83160000000000001"/>
    <n v="0.9405"/>
    <n v="0.15048000000000003"/>
    <n v="0.85000000000000009"/>
    <s v="Extreme Risk"/>
    <n v="3.5852852421324903E-2"/>
    <s v="Average"/>
    <s v="Medium"/>
    <s v="Moderately Consistent"/>
    <n v="199.51807228915663"/>
    <s v="Over-Delivery (&gt;100%)"/>
    <n v="44.568900000000006"/>
    <n v="1315111.6842840004"/>
    <n v="72.900000000000006"/>
  </r>
  <r>
    <n v="52.87"/>
    <n v="5.07"/>
    <n v="2"/>
    <n v="0.71"/>
    <n v="0.01"/>
    <n v="0.05"/>
    <s v="Air"/>
    <n v="0.5"/>
    <n v="0.79"/>
    <n v="1.1499999999999999"/>
    <n v="0.47"/>
    <n v="41"/>
    <n v="2998.62"/>
    <n v="30"/>
    <n v="14"/>
    <n v="2"/>
    <n v="0"/>
    <n v="422"/>
    <n v="611"/>
    <n v="5"/>
    <n v="0.8"/>
    <n v="1"/>
    <x v="0"/>
    <s v="EXW"/>
    <s v="Amendment"/>
    <x v="10"/>
    <n v="0.70289999999999997"/>
    <n v="0.9405"/>
    <n v="0.27274500000000002"/>
    <n v="0.53"/>
    <s v="Extreme Risk"/>
    <n v="9.5895592963873663E-2"/>
    <s v="Good"/>
    <s v="Low"/>
    <s v="Very Consistent"/>
    <n v="144.78672985781992"/>
    <s v="Over-Delivery (&gt;100%)"/>
    <n v="149.93100000000001"/>
    <n v="168199.72146399997"/>
    <n v="98.2"/>
  </r>
  <r>
    <n v="179.17"/>
    <n v="4.1900000000000004"/>
    <n v="5"/>
    <n v="0.82"/>
    <n v="0.03"/>
    <n v="0"/>
    <s v="Sea"/>
    <n v="0.21"/>
    <n v="0.98"/>
    <n v="0.91"/>
    <n v="0.56999999999999995"/>
    <n v="39"/>
    <n v="2248.5300000000002"/>
    <n v="15"/>
    <n v="55"/>
    <n v="3"/>
    <n v="0"/>
    <n v="198"/>
    <n v="474"/>
    <n v="10"/>
    <n v="0.06"/>
    <n v="1"/>
    <x v="0"/>
    <s v="EXW"/>
    <s v="Extension"/>
    <x v="9"/>
    <n v="0.79539999999999988"/>
    <n v="0.97"/>
    <n v="0.17460000000000003"/>
    <n v="0.6"/>
    <s v="Extreme Risk"/>
    <n v="2.338561143048502E-2"/>
    <s v="Average"/>
    <s v="Medium"/>
    <s v="Very Consistent"/>
    <n v="239.39393939393941"/>
    <s v="Over-Delivery (&gt;100%)"/>
    <n v="22.485300000000002"/>
    <n v="414978.43151700002"/>
    <n v="74.89"/>
  </r>
  <r>
    <n v="327.62"/>
    <n v="4.6100000000000003"/>
    <n v="1"/>
    <n v="0.87"/>
    <n v="0.08"/>
    <n v="0"/>
    <s v="Sea"/>
    <n v="1.33"/>
    <n v="0.73"/>
    <n v="0.97"/>
    <n v="0.01"/>
    <n v="42"/>
    <n v="4051.1"/>
    <n v="15"/>
    <n v="38"/>
    <n v="3"/>
    <n v="0"/>
    <n v="326"/>
    <n v="977"/>
    <n v="8"/>
    <n v="0.87"/>
    <n v="0"/>
    <x v="1"/>
    <s v="EXW"/>
    <s v="Extension"/>
    <x v="11"/>
    <n v="0.8004"/>
    <n v="0.92"/>
    <n v="0.11960000000000001"/>
    <n v="0.09"/>
    <s v="Low Risk"/>
    <n v="1.4071180025639462E-2"/>
    <s v="Poor"/>
    <s v="High"/>
    <s v="Moderately Consistent"/>
    <n v="299.69325153374228"/>
    <s v="Over-Delivery (&gt;100%)"/>
    <n v="40.511000000000003"/>
    <n v="1433448.318252"/>
    <n v="72.27000000000001"/>
  </r>
  <r>
    <n v="491.53"/>
    <n v="2.04"/>
    <n v="4"/>
    <n v="0.99"/>
    <n v="0.06"/>
    <n v="0.01"/>
    <s v="Sea"/>
    <n v="0.89"/>
    <n v="0.96"/>
    <n v="1.1399999999999999"/>
    <n v="0.21"/>
    <n v="7"/>
    <n v="354.47"/>
    <n v="45"/>
    <n v="46"/>
    <n v="2"/>
    <n v="1"/>
    <n v="548"/>
    <n v="99"/>
    <n v="9"/>
    <n v="0.39"/>
    <n v="1"/>
    <x v="0"/>
    <s v="FOB"/>
    <s v="Amendment"/>
    <x v="0"/>
    <n v="0.93059999999999998"/>
    <n v="0.93059999999999998"/>
    <n v="9.306000000000007E-3"/>
    <n v="0.27999999999999997"/>
    <s v="Medium Risk"/>
    <n v="4.150306186804468E-3"/>
    <s v="Poor"/>
    <s v="High"/>
    <s v="Very Consistent"/>
    <n v="18.065693430656935"/>
    <s v="Critical (&lt;80%)"/>
    <n v="3.5447000000000002"/>
    <n v="186441.217771"/>
    <n v="73.110000000000014"/>
  </r>
  <r>
    <n v="334.32"/>
    <n v="8.9499999999999993"/>
    <n v="4"/>
    <n v="0.86"/>
    <n v="0.01"/>
    <n v="0.02"/>
    <s v="Road"/>
    <n v="3.25"/>
    <n v="0.99"/>
    <n v="0.93"/>
    <n v="0.9"/>
    <n v="30"/>
    <n v="4073.97"/>
    <n v="60"/>
    <n v="25"/>
    <n v="1"/>
    <n v="1"/>
    <n v="440"/>
    <n v="894"/>
    <n v="4"/>
    <n v="0.55000000000000004"/>
    <n v="0"/>
    <x v="1"/>
    <s v="FOB"/>
    <s v="Renewal/Reorder"/>
    <x v="6"/>
    <n v="0.85139999999999993"/>
    <n v="0.97019999999999995"/>
    <n v="0.135828"/>
    <n v="0.93"/>
    <s v="Extreme Risk"/>
    <n v="2.6770758554678153E-2"/>
    <s v="Average"/>
    <s v="High"/>
    <s v="Highly Inconsistent"/>
    <n v="203.18181818181819"/>
    <s v="Over-Delivery (&gt;100%)"/>
    <n v="81.479399999999998"/>
    <n v="1402973.1501120001"/>
    <n v="84.05"/>
  </r>
  <r>
    <n v="166.91"/>
    <n v="4.7300000000000004"/>
    <n v="22"/>
    <n v="0.95"/>
    <n v="0.09"/>
    <n v="0.04"/>
    <s v="Road"/>
    <n v="4.2300000000000004"/>
    <n v="0.7"/>
    <n v="1.1499999999999999"/>
    <n v="0.02"/>
    <n v="45"/>
    <n v="2294.46"/>
    <n v="90"/>
    <n v="42"/>
    <n v="2"/>
    <n v="2"/>
    <n v="349"/>
    <n v="856"/>
    <n v="10"/>
    <n v="0.28999999999999998"/>
    <n v="0"/>
    <x v="1"/>
    <s v="CIF"/>
    <s v="Amendment"/>
    <x v="9"/>
    <n v="0.86449999999999994"/>
    <n v="0.87360000000000004"/>
    <n v="4.3680000000000038E-2"/>
    <n v="0.15"/>
    <s v="Low Risk"/>
    <n v="2.8338625606614345E-2"/>
    <s v="Average"/>
    <s v="Medium"/>
    <s v="Highly Inconsistent"/>
    <n v="245.27220630372491"/>
    <s v="Over-Delivery (&gt;100%)"/>
    <n v="45.889200000000002"/>
    <n v="432814.20980399993"/>
    <n v="80.269999999999982"/>
  </r>
  <r>
    <n v="335.3"/>
    <n v="4.49"/>
    <n v="26"/>
    <n v="0.86"/>
    <n v="0.06"/>
    <n v="0.04"/>
    <s v="Air"/>
    <n v="1.56"/>
    <n v="0.81"/>
    <n v="0.95"/>
    <n v="0.9"/>
    <n v="2"/>
    <n v="2716.91"/>
    <n v="45"/>
    <n v="56"/>
    <n v="0"/>
    <n v="3"/>
    <n v="663"/>
    <n v="797"/>
    <n v="1"/>
    <n v="0.43"/>
    <n v="0"/>
    <x v="1"/>
    <s v="DDP"/>
    <s v="New Procurement"/>
    <x v="2"/>
    <n v="0.8083999999999999"/>
    <n v="0.90239999999999987"/>
    <n v="0.126336"/>
    <n v="1"/>
    <s v="Extreme Risk"/>
    <n v="1.339099314047122E-2"/>
    <s v="Poor"/>
    <s v="High"/>
    <s v="Moderately Consistent"/>
    <n v="120.21116138763198"/>
    <s v="Over-Delivery (&gt;100%)"/>
    <n v="135.84549999999999"/>
    <n v="1002224.22216"/>
    <n v="95.839999999999989"/>
  </r>
  <r>
    <n v="292.99"/>
    <n v="6.94"/>
    <n v="25"/>
    <n v="0.71"/>
    <n v="0.1"/>
    <n v="0.01"/>
    <s v="Air"/>
    <n v="2.89"/>
    <n v="0.81"/>
    <n v="0.95"/>
    <n v="0.11"/>
    <n v="12"/>
    <n v="917.28"/>
    <n v="60"/>
    <n v="51"/>
    <n v="0"/>
    <n v="0"/>
    <n v="528"/>
    <n v="796"/>
    <n v="5"/>
    <n v="0.85"/>
    <n v="1"/>
    <x v="0"/>
    <s v="EXW"/>
    <s v="New Procurement"/>
    <x v="10"/>
    <n v="0.63900000000000001"/>
    <n v="0.89100000000000001"/>
    <n v="0.25839000000000006"/>
    <n v="0.22"/>
    <s v="Medium Risk"/>
    <n v="2.3686815249667224E-2"/>
    <s v="Average"/>
    <s v="Medium"/>
    <s v="Inconsistent"/>
    <n v="150.75757575757575"/>
    <s v="Over-Delivery (&gt;100%)"/>
    <n v="45.864000000000004"/>
    <n v="298379.59141399997"/>
    <n v="93.910000000000011"/>
  </r>
  <r>
    <n v="400.93"/>
    <n v="4.9800000000000004"/>
    <n v="3"/>
    <n v="0.79"/>
    <n v="7.0000000000000007E-2"/>
    <n v="0.03"/>
    <s v="Air"/>
    <n v="3.65"/>
    <n v="0.95"/>
    <n v="0.92"/>
    <n v="0.13"/>
    <n v="13"/>
    <n v="5930.42"/>
    <n v="30"/>
    <n v="28"/>
    <n v="2"/>
    <n v="0"/>
    <n v="920"/>
    <n v="720"/>
    <n v="4"/>
    <n v="0.3"/>
    <n v="0"/>
    <x v="1"/>
    <s v="EXW"/>
    <s v="Amendment"/>
    <x v="6"/>
    <n v="0.73470000000000002"/>
    <n v="0.9020999999999999"/>
    <n v="0.18944099999999994"/>
    <n v="0.23"/>
    <s v="Medium Risk"/>
    <n v="1.2421120893921634E-2"/>
    <s v="Poor"/>
    <s v="High"/>
    <s v="Highly Inconsistent"/>
    <n v="78.260869565217391"/>
    <s v="Critical (&lt;80%)"/>
    <n v="296.52100000000002"/>
    <n v="2615777.4085499998"/>
    <n v="93.65"/>
  </r>
  <r>
    <n v="98.14"/>
    <n v="6.83"/>
    <n v="9"/>
    <n v="0.87"/>
    <n v="0.02"/>
    <n v="0.05"/>
    <s v="Road"/>
    <n v="1.99"/>
    <n v="0.72"/>
    <n v="1.02"/>
    <n v="0.18"/>
    <n v="3"/>
    <n v="4772.8900000000003"/>
    <n v="45"/>
    <n v="45"/>
    <n v="1"/>
    <n v="0"/>
    <n v="439"/>
    <n v="961"/>
    <n v="5"/>
    <n v="0.56000000000000005"/>
    <n v="1"/>
    <x v="0"/>
    <s v="EXW"/>
    <s v="Renewal/Reorder"/>
    <x v="10"/>
    <n v="0.85260000000000002"/>
    <n v="0.93099999999999994"/>
    <n v="0.12103000000000001"/>
    <n v="0.25"/>
    <s v="Medium Risk"/>
    <n v="6.9594456898308538E-2"/>
    <s v="Good"/>
    <s v="Low"/>
    <s v="Moderately Consistent"/>
    <n v="218.90660592255125"/>
    <s v="Over-Delivery (&gt;100%)"/>
    <n v="95.457800000000006"/>
    <n v="501299.58809400001"/>
    <n v="84.410000000000011"/>
  </r>
  <r>
    <n v="392.46"/>
    <n v="1.55"/>
    <n v="22"/>
    <n v="0.99"/>
    <n v="0.05"/>
    <n v="0.02"/>
    <s v="Air"/>
    <n v="0.33"/>
    <n v="0.92"/>
    <n v="0.85"/>
    <n v="0.8"/>
    <n v="43"/>
    <n v="7531.21"/>
    <n v="60"/>
    <n v="32"/>
    <n v="0"/>
    <n v="3"/>
    <n v="933"/>
    <n v="577"/>
    <n v="11"/>
    <n v="0.65"/>
    <n v="1"/>
    <x v="0"/>
    <s v="DDP"/>
    <s v="New Procurement"/>
    <x v="1"/>
    <n v="0.9405"/>
    <n v="0.93099999999999994"/>
    <n v="9.3100000000000075E-3"/>
    <n v="0.87000000000000011"/>
    <s v="Extreme Risk"/>
    <n v="3.9494470774091633E-3"/>
    <s v="Poor"/>
    <s v="High"/>
    <s v="Very Consistent"/>
    <n v="61.843515541264736"/>
    <s v="Critical (&lt;80%)"/>
    <n v="376.56050000000005"/>
    <n v="3162976.7346979999"/>
    <n v="97.77"/>
  </r>
  <r>
    <n v="293.57"/>
    <n v="8.32"/>
    <n v="23"/>
    <n v="0.96"/>
    <n v="0.06"/>
    <n v="0.01"/>
    <s v="Air"/>
    <n v="1.1499999999999999"/>
    <n v="0.99"/>
    <n v="0.81"/>
    <n v="0.48"/>
    <n v="40"/>
    <n v="9872.2800000000007"/>
    <n v="45"/>
    <n v="9"/>
    <n v="2"/>
    <n v="3"/>
    <n v="436"/>
    <n v="758"/>
    <n v="9"/>
    <n v="0.15"/>
    <n v="1"/>
    <x v="0"/>
    <s v="DDP"/>
    <s v="Amendment"/>
    <x v="0"/>
    <n v="0.90239999999999987"/>
    <n v="0.93059999999999998"/>
    <n v="3.7224000000000028E-2"/>
    <n v="0.54999999999999993"/>
    <s v="Extreme Risk"/>
    <n v="2.8340770514698368E-2"/>
    <s v="Average"/>
    <s v="Medium"/>
    <s v="Moderately Consistent"/>
    <n v="173.85321100917429"/>
    <s v="Over-Delivery (&gt;100%)"/>
    <n v="493.61400000000003"/>
    <n v="3101579.9724819995"/>
    <n v="96.85"/>
  </r>
  <r>
    <n v="483.35"/>
    <n v="9.4600000000000009"/>
    <n v="12"/>
    <n v="0.77"/>
    <n v="0"/>
    <n v="0.02"/>
    <s v="Sea"/>
    <n v="4.42"/>
    <n v="0.94"/>
    <n v="1.1599999999999999"/>
    <n v="0.15"/>
    <n v="43"/>
    <n v="1283.3900000000001"/>
    <n v="15"/>
    <n v="52"/>
    <n v="1"/>
    <n v="3"/>
    <n v="531"/>
    <n v="10"/>
    <n v="8"/>
    <n v="0.78"/>
    <n v="0"/>
    <x v="1"/>
    <s v="DDP"/>
    <s v="Renewal/Reorder"/>
    <x v="11"/>
    <n v="0.77"/>
    <n v="0.98"/>
    <n v="0.22539999999999999"/>
    <n v="0.16999999999999998"/>
    <s v="Medium Risk"/>
    <n v="1.9571738905554983E-2"/>
    <s v="Poor"/>
    <s v="High"/>
    <s v="Highly Inconsistent"/>
    <n v="1.8832391713747645"/>
    <s v="Critical (&lt;80%)"/>
    <n v="12.833900000000002"/>
    <n v="632788.64967000007"/>
    <n v="71.179999999999993"/>
  </r>
  <r>
    <n v="203.84"/>
    <n v="6.84"/>
    <n v="10"/>
    <n v="0.77"/>
    <n v="0"/>
    <n v="0.02"/>
    <s v="Air"/>
    <n v="4.12"/>
    <n v="0.96"/>
    <n v="1.17"/>
    <n v="0.69"/>
    <n v="18"/>
    <n v="2797.01"/>
    <n v="15"/>
    <n v="15"/>
    <n v="1"/>
    <n v="0"/>
    <n v="700"/>
    <n v="176"/>
    <n v="11"/>
    <n v="1"/>
    <n v="0"/>
    <x v="1"/>
    <s v="EXW"/>
    <s v="Renewal/Reorder"/>
    <x v="1"/>
    <n v="0.77"/>
    <n v="0.98"/>
    <n v="0.22539999999999999"/>
    <n v="0.71"/>
    <s v="Extreme Risk"/>
    <n v="3.3555729984301411E-2"/>
    <s v="Average"/>
    <s v="Medium"/>
    <s v="Highly Inconsistent"/>
    <n v="25.142857142857146"/>
    <s v="Critical (&lt;80%)"/>
    <n v="139.85050000000001"/>
    <n v="581702.01568399998"/>
    <n v="95.47999999999999"/>
  </r>
  <r>
    <n v="334.68"/>
    <n v="9.59"/>
    <n v="2"/>
    <n v="0.76"/>
    <n v="0.01"/>
    <n v="0.03"/>
    <s v="Sea"/>
    <n v="0.43"/>
    <n v="0.88"/>
    <n v="0.83"/>
    <n v="0.94"/>
    <n v="39"/>
    <n v="6856.3"/>
    <n v="45"/>
    <n v="41"/>
    <n v="3"/>
    <n v="3"/>
    <n v="524"/>
    <n v="558"/>
    <n v="11"/>
    <n v="0.16"/>
    <n v="0"/>
    <x v="1"/>
    <s v="DDP"/>
    <s v="Extension"/>
    <x v="1"/>
    <n v="0.75239999999999996"/>
    <n v="0.96029999999999993"/>
    <n v="0.23047199999999998"/>
    <n v="0.98"/>
    <s v="Extreme Risk"/>
    <n v="2.865423688299271E-2"/>
    <s v="Average"/>
    <s v="High"/>
    <s v="Very Consistent"/>
    <n v="106.48854961832062"/>
    <s v="Over-Delivery (&gt;100%)"/>
    <n v="68.563000000000002"/>
    <n v="2386524.5846080007"/>
    <n v="74.67"/>
  </r>
  <r>
    <n v="469.41"/>
    <n v="2.36"/>
    <n v="11"/>
    <n v="0.98"/>
    <n v="0.03"/>
    <n v="0.02"/>
    <s v="Road"/>
    <n v="1.1200000000000001"/>
    <n v="0.96"/>
    <n v="1.02"/>
    <n v="0.56999999999999995"/>
    <n v="44"/>
    <n v="2449.39"/>
    <n v="45"/>
    <n v="13"/>
    <n v="0"/>
    <n v="0"/>
    <n v="981"/>
    <n v="795"/>
    <n v="11"/>
    <n v="0.77"/>
    <n v="1"/>
    <x v="0"/>
    <s v="EXW"/>
    <s v="New Procurement"/>
    <x v="1"/>
    <n v="0.9506"/>
    <n v="0.9506"/>
    <n v="1.9012000000000018E-2"/>
    <n v="0.62"/>
    <s v="Extreme Risk"/>
    <n v="5.0275878230118653E-3"/>
    <s v="Poor"/>
    <s v="High"/>
    <s v="Moderately Consistent"/>
    <n v="81.039755351681947"/>
    <s v="Needs Improvement (80–84.99%)"/>
    <n v="48.9878"/>
    <n v="1207316.0704790002"/>
    <n v="85.579999999999984"/>
  </r>
  <r>
    <n v="96.13"/>
    <n v="5.3"/>
    <n v="10"/>
    <n v="0.96"/>
    <n v="0.04"/>
    <n v="0"/>
    <s v="Road"/>
    <n v="3.85"/>
    <n v="0.67"/>
    <n v="1.02"/>
    <n v="0.1"/>
    <n v="6"/>
    <n v="398.46"/>
    <n v="90"/>
    <n v="21"/>
    <n v="2"/>
    <n v="0"/>
    <n v="982"/>
    <n v="977"/>
    <n v="8"/>
    <n v="0.15"/>
    <n v="0"/>
    <x v="1"/>
    <s v="EXW"/>
    <s v="Amendment"/>
    <x v="11"/>
    <n v="0.92159999999999997"/>
    <n v="0.96"/>
    <n v="3.8400000000000031E-2"/>
    <n v="0.14000000000000001"/>
    <s v="Low Risk"/>
    <n v="5.5133673150941434E-2"/>
    <s v="Good"/>
    <s v="Low"/>
    <s v="Highly Inconsistent"/>
    <n v="99.490835030549903"/>
    <s v="World-Class (97%–100%)"/>
    <n v="7.9691999999999998"/>
    <n v="39851.489401999992"/>
    <n v="82.95"/>
  </r>
  <r>
    <n v="471.75"/>
    <n v="6.42"/>
    <n v="22"/>
    <n v="0.93"/>
    <n v="0.05"/>
    <n v="0.05"/>
    <s v="Sea"/>
    <n v="2.4300000000000002"/>
    <n v="0.88"/>
    <n v="0.95"/>
    <n v="0.05"/>
    <n v="42"/>
    <n v="1187.0899999999999"/>
    <n v="30"/>
    <n v="10"/>
    <n v="0"/>
    <n v="3"/>
    <n v="624"/>
    <n v="600"/>
    <n v="8"/>
    <n v="0.95"/>
    <n v="0"/>
    <x v="1"/>
    <s v="DDP"/>
    <s v="New Procurement"/>
    <x v="11"/>
    <n v="0.88349999999999995"/>
    <n v="0.90249999999999997"/>
    <n v="6.3174999999999953E-2"/>
    <n v="0.15000000000000002"/>
    <s v="Medium Risk"/>
    <n v="1.3608903020667727E-2"/>
    <s v="Poor"/>
    <s v="High"/>
    <s v="Inconsistent"/>
    <n v="96.15384615384616"/>
    <s v="High (95–96.99%)"/>
    <n v="11.870899999999999"/>
    <n v="616045.47620000015"/>
    <n v="71.069999999999993"/>
  </r>
  <r>
    <n v="359.55"/>
    <n v="6.24"/>
    <n v="6"/>
    <n v="0.82"/>
    <n v="0.01"/>
    <n v="0.03"/>
    <s v="Air"/>
    <n v="3.8"/>
    <n v="0.89"/>
    <n v="1.03"/>
    <n v="0.8"/>
    <n v="27"/>
    <n v="4392.91"/>
    <n v="15"/>
    <n v="43"/>
    <n v="1"/>
    <n v="1"/>
    <n v="309"/>
    <n v="251"/>
    <n v="1"/>
    <n v="0.41"/>
    <n v="1"/>
    <x v="0"/>
    <s v="FOB"/>
    <s v="Renewal/Reorder"/>
    <x v="2"/>
    <n v="0.81179999999999997"/>
    <n v="0.96029999999999993"/>
    <n v="0.17285400000000004"/>
    <n v="0.84000000000000008"/>
    <s v="Extreme Risk"/>
    <n v="1.735502711722987E-2"/>
    <s v="Poor"/>
    <s v="High"/>
    <s v="Highly Inconsistent"/>
    <n v="81.229773462783172"/>
    <s v="Needs Improvement (80–84.99%)"/>
    <n v="219.6455"/>
    <n v="1642896.59342"/>
    <n v="95.300000000000011"/>
  </r>
  <r>
    <n v="80.53"/>
    <n v="4.6100000000000003"/>
    <n v="18"/>
    <n v="0.85"/>
    <n v="7.0000000000000007E-2"/>
    <n v="0.02"/>
    <s v="Road"/>
    <n v="1.06"/>
    <n v="0.78"/>
    <n v="0.98"/>
    <n v="0.63"/>
    <n v="15"/>
    <n v="4364.7700000000004"/>
    <n v="45"/>
    <n v="34"/>
    <n v="3"/>
    <n v="0"/>
    <n v="63"/>
    <n v="143"/>
    <n v="12"/>
    <n v="0.98"/>
    <n v="0"/>
    <x v="1"/>
    <s v="EXW"/>
    <s v="Extension"/>
    <x v="8"/>
    <n v="0.79049999999999998"/>
    <n v="0.91139999999999988"/>
    <n v="0.13671"/>
    <n v="0.72"/>
    <s v="Extreme Risk"/>
    <n v="5.7245746926611205E-2"/>
    <s v="Good"/>
    <s v="Low"/>
    <s v="Moderately Consistent"/>
    <n v="226.98412698412699"/>
    <s v="Over-Delivery (&gt;100%)"/>
    <n v="87.295400000000015"/>
    <n v="383218.47426500003"/>
    <n v="84.44"/>
  </r>
  <r>
    <n v="185.43"/>
    <n v="4.04"/>
    <n v="2"/>
    <n v="0.84"/>
    <n v="0.06"/>
    <n v="0.05"/>
    <s v="Sea"/>
    <n v="4.76"/>
    <n v="0.63"/>
    <n v="1"/>
    <n v="0.92"/>
    <n v="15"/>
    <n v="9725.82"/>
    <n v="60"/>
    <n v="15"/>
    <n v="0"/>
    <n v="0"/>
    <n v="171"/>
    <n v="261"/>
    <n v="7"/>
    <n v="7.0000000000000007E-2"/>
    <n v="0"/>
    <x v="1"/>
    <s v="EXW"/>
    <s v="New Procurement"/>
    <x v="7"/>
    <n v="0.78959999999999997"/>
    <n v="0.8929999999999999"/>
    <n v="0.14288000000000003"/>
    <n v="1.03"/>
    <s v="Extreme Risk"/>
    <n v="2.1787197325136169E-2"/>
    <s v="Average"/>
    <s v="Medium"/>
    <s v="Highly Inconsistent"/>
    <n v="152.63157894736844"/>
    <s v="Over-Delivery (&gt;100%)"/>
    <n v="97.258200000000002"/>
    <n v="2001954.182022"/>
    <n v="68.44"/>
  </r>
  <r>
    <n v="368.68"/>
    <n v="2.14"/>
    <n v="2"/>
    <n v="0.78"/>
    <n v="0.03"/>
    <n v="0.01"/>
    <s v="Road"/>
    <n v="3.92"/>
    <n v="0.85"/>
    <n v="1.1000000000000001"/>
    <n v="0.55000000000000004"/>
    <n v="19"/>
    <n v="4712.91"/>
    <n v="30"/>
    <n v="41"/>
    <n v="2"/>
    <n v="1"/>
    <n v="458"/>
    <n v="878"/>
    <n v="4"/>
    <n v="0.79"/>
    <n v="1"/>
    <x v="0"/>
    <s v="FOB"/>
    <s v="Amendment"/>
    <x v="6"/>
    <n v="0.75660000000000005"/>
    <n v="0.96029999999999993"/>
    <n v="0.21126599999999998"/>
    <n v="0.59000000000000008"/>
    <s v="Extreme Risk"/>
    <n v="5.8044917001193446E-3"/>
    <s v="Poor"/>
    <s v="High"/>
    <s v="Highly Inconsistent"/>
    <n v="191.70305676855895"/>
    <s v="Over-Delivery (&gt;100%)"/>
    <n v="94.258200000000002"/>
    <n v="1807181.0478640001"/>
    <n v="82.97999999999999"/>
  </r>
  <r>
    <n v="80.31"/>
    <n v="4.53"/>
    <n v="10"/>
    <n v="0.85"/>
    <n v="0"/>
    <n v="0.01"/>
    <s v="Road"/>
    <n v="0.99"/>
    <n v="0.62"/>
    <n v="1.01"/>
    <n v="0.06"/>
    <n v="38"/>
    <n v="6812.87"/>
    <n v="60"/>
    <n v="54"/>
    <n v="0"/>
    <n v="3"/>
    <n v="751"/>
    <n v="31"/>
    <n v="6"/>
    <n v="0.47"/>
    <n v="0"/>
    <x v="1"/>
    <s v="DDP"/>
    <s v="New Procurement"/>
    <x v="4"/>
    <n v="0.85"/>
    <n v="0.99"/>
    <n v="0.14850000000000002"/>
    <n v="6.9999999999999993E-2"/>
    <s v="Low Risk"/>
    <n v="5.6406425102726934E-2"/>
    <s v="Good"/>
    <s v="Low"/>
    <s v="Very Consistent"/>
    <n v="4.1278295605858855"/>
    <s v="Critical (&lt;80%)"/>
    <n v="136.25739999999999"/>
    <n v="552750.85313499998"/>
    <n v="86.81"/>
  </r>
  <r>
    <n v="311.98"/>
    <n v="2.46"/>
    <n v="16"/>
    <n v="0.71"/>
    <n v="0.01"/>
    <n v="0.04"/>
    <s v="Air"/>
    <n v="2.79"/>
    <n v="0.75"/>
    <n v="0.93"/>
    <n v="0.4"/>
    <n v="47"/>
    <n v="4972.79"/>
    <n v="30"/>
    <n v="54"/>
    <n v="1"/>
    <n v="2"/>
    <n v="866"/>
    <n v="788"/>
    <n v="4"/>
    <n v="0.28999999999999998"/>
    <n v="0"/>
    <x v="1"/>
    <s v="CIF"/>
    <s v="Renewal/Reorder"/>
    <x v="6"/>
    <n v="0.70289999999999997"/>
    <n v="0.95039999999999991"/>
    <n v="0.27561600000000003"/>
    <n v="0.45"/>
    <s v="High Risk"/>
    <n v="7.8851208410795556E-3"/>
    <s v="Poor"/>
    <s v="High"/>
    <s v="Inconsistent"/>
    <n v="90.993071593533486"/>
    <s v="Average (85–94.99%)"/>
    <n v="248.6395"/>
    <n v="1629247.6233940003"/>
    <n v="96.110000000000014"/>
  </r>
  <r>
    <n v="205.65"/>
    <n v="7.61"/>
    <n v="12"/>
    <n v="0.74"/>
    <n v="0.04"/>
    <n v="0.01"/>
    <s v="Road"/>
    <n v="0.56999999999999995"/>
    <n v="0.76"/>
    <n v="1.03"/>
    <n v="0.66"/>
    <n v="20"/>
    <n v="2772.19"/>
    <n v="60"/>
    <n v="57"/>
    <n v="3"/>
    <n v="1"/>
    <n v="220"/>
    <n v="739"/>
    <n v="12"/>
    <n v="0.75"/>
    <n v="0"/>
    <x v="1"/>
    <s v="FOB"/>
    <s v="Extension"/>
    <x v="8"/>
    <n v="0.71039999999999992"/>
    <n v="0.95039999999999991"/>
    <n v="0.24710399999999999"/>
    <n v="0.71000000000000008"/>
    <s v="Extreme Risk"/>
    <n v="3.7004619499149037E-2"/>
    <s v="Average"/>
    <s v="Medium"/>
    <s v="Very Consistent"/>
    <n v="335.90909090909088"/>
    <s v="Over-Delivery (&gt;100%)"/>
    <n v="55.443800000000003"/>
    <n v="598663.7053850001"/>
    <n v="86.03"/>
  </r>
  <r>
    <n v="329.41"/>
    <n v="2.88"/>
    <n v="1"/>
    <n v="0.97"/>
    <n v="0.02"/>
    <n v="0.04"/>
    <s v="Sea"/>
    <n v="1.81"/>
    <n v="1"/>
    <n v="1.06"/>
    <n v="0.38"/>
    <n v="20"/>
    <n v="1143.97"/>
    <n v="15"/>
    <n v="31"/>
    <n v="0"/>
    <n v="3"/>
    <n v="802"/>
    <n v="81"/>
    <n v="5"/>
    <n v="0.64"/>
    <n v="0"/>
    <x v="1"/>
    <s v="DDP"/>
    <s v="New Procurement"/>
    <x v="10"/>
    <n v="0.9506"/>
    <n v="0.94079999999999997"/>
    <n v="2.8224000000000023E-2"/>
    <n v="0.44"/>
    <s v="High Risk"/>
    <n v="8.7429039798427484E-3"/>
    <s v="Poor"/>
    <s v="High"/>
    <s v="Moderately Consistent"/>
    <n v="10.099750623441397"/>
    <s v="Critical (&lt;80%)"/>
    <n v="11.4397"/>
    <n v="399468.63150399999"/>
    <n v="72.789999999999992"/>
  </r>
  <r>
    <n v="70.58"/>
    <n v="1.53"/>
    <n v="21"/>
    <n v="0.93"/>
    <n v="0.04"/>
    <n v="0.01"/>
    <s v="Air"/>
    <n v="3.3"/>
    <n v="0.72"/>
    <n v="1.06"/>
    <n v="1"/>
    <n v="18"/>
    <n v="8604.83"/>
    <n v="45"/>
    <n v="15"/>
    <n v="1"/>
    <n v="0"/>
    <n v="456"/>
    <n v="530"/>
    <n v="5"/>
    <n v="0.9"/>
    <n v="0"/>
    <x v="1"/>
    <s v="EXW"/>
    <s v="Renewal/Reorder"/>
    <x v="10"/>
    <n v="0.89280000000000004"/>
    <n v="0.95039999999999991"/>
    <n v="6.6527999999999948E-2"/>
    <n v="1.05"/>
    <s v="Extreme Risk"/>
    <n v="2.1677529045055259E-2"/>
    <s v="Average"/>
    <s v="Low"/>
    <s v="Highly Inconsistent"/>
    <n v="116.22807017543859"/>
    <s v="Over-Delivery (&gt;100%)"/>
    <n v="430.24150000000003"/>
    <n v="638130.24624999997"/>
    <n v="95.299999999999983"/>
  </r>
  <r>
    <n v="442.19"/>
    <n v="5.97"/>
    <n v="8"/>
    <n v="0.83"/>
    <n v="0.06"/>
    <n v="0"/>
    <s v="Sea"/>
    <n v="1.65"/>
    <n v="0.93"/>
    <n v="1.05"/>
    <n v="0.41"/>
    <n v="34"/>
    <n v="1611.36"/>
    <n v="45"/>
    <n v="58"/>
    <n v="1"/>
    <n v="1"/>
    <n v="79"/>
    <n v="918"/>
    <n v="1"/>
    <n v="0.25"/>
    <n v="1"/>
    <x v="0"/>
    <s v="FOB"/>
    <s v="Renewal/Reorder"/>
    <x v="2"/>
    <n v="0.78019999999999989"/>
    <n v="0.94"/>
    <n v="0.15980000000000003"/>
    <n v="0.47"/>
    <s v="High Risk"/>
    <n v="1.3500983740021257E-2"/>
    <s v="Poor"/>
    <s v="High"/>
    <s v="Moderately Consistent"/>
    <n v="1162.0253164556962"/>
    <s v="Over-Delivery (&gt;100%)"/>
    <n v="16.113599999999998"/>
    <n v="755309.62097399996"/>
    <n v="72.55"/>
  </r>
  <r>
    <n v="488.07"/>
    <n v="6.36"/>
    <n v="16"/>
    <n v="0.86"/>
    <n v="0.05"/>
    <n v="0.03"/>
    <s v="Sea"/>
    <n v="3.28"/>
    <n v="0.62"/>
    <n v="1.07"/>
    <n v="0.55000000000000004"/>
    <n v="39"/>
    <n v="1059.25"/>
    <n v="90"/>
    <n v="39"/>
    <n v="3"/>
    <n v="0"/>
    <n v="310"/>
    <n v="908"/>
    <n v="6"/>
    <n v="0.94"/>
    <n v="0"/>
    <x v="1"/>
    <s v="EXW"/>
    <s v="Extension"/>
    <x v="4"/>
    <n v="0.81699999999999995"/>
    <n v="0.92149999999999999"/>
    <n v="0.12901000000000001"/>
    <n v="0.63"/>
    <s v="Extreme Risk"/>
    <n v="1.3030917696232099E-2"/>
    <s v="Poor"/>
    <s v="High"/>
    <s v="Highly Inconsistent"/>
    <n v="292.90322580645164"/>
    <s v="Over-Delivery (&gt;100%)"/>
    <n v="10.592499999999999"/>
    <n v="558389.80919199996"/>
    <n v="70.62"/>
  </r>
  <r>
    <n v="486"/>
    <n v="8.85"/>
    <n v="18"/>
    <n v="0.81"/>
    <n v="0.02"/>
    <n v="0.01"/>
    <s v="Sea"/>
    <n v="1.22"/>
    <n v="0.81"/>
    <n v="0.92"/>
    <n v="0.23"/>
    <n v="37"/>
    <n v="2216.9"/>
    <n v="45"/>
    <n v="23"/>
    <n v="1"/>
    <n v="1"/>
    <n v="77"/>
    <n v="972"/>
    <n v="10"/>
    <n v="0.64"/>
    <n v="0"/>
    <x v="1"/>
    <s v="FOB"/>
    <s v="Renewal/Reorder"/>
    <x v="9"/>
    <n v="0.79380000000000006"/>
    <n v="0.97019999999999995"/>
    <n v="0.18433799999999995"/>
    <n v="0.26"/>
    <s v="Medium Risk"/>
    <n v="1.8209876543209876E-2"/>
    <s v="Poor"/>
    <s v="High"/>
    <s v="Moderately Consistent"/>
    <n v="1262.3376623376623"/>
    <s v="Over-Delivery (&gt;100%)"/>
    <n v="22.169"/>
    <n v="1109769.8294000002"/>
    <n v="73.98"/>
  </r>
  <r>
    <n v="387.34"/>
    <n v="6.19"/>
    <n v="13"/>
    <n v="0.92"/>
    <n v="0.03"/>
    <n v="0.04"/>
    <s v="Air"/>
    <n v="3.61"/>
    <n v="0.81"/>
    <n v="0.98"/>
    <n v="0.15"/>
    <n v="35"/>
    <n v="124.64"/>
    <n v="15"/>
    <n v="18"/>
    <n v="0"/>
    <n v="2"/>
    <n v="803"/>
    <n v="656"/>
    <n v="8"/>
    <n v="0.45"/>
    <n v="0"/>
    <x v="1"/>
    <s v="CIF"/>
    <s v="New Procurement"/>
    <x v="11"/>
    <n v="0.89239999999999997"/>
    <n v="0.93119999999999992"/>
    <n v="7.4495999999999965E-2"/>
    <n v="0.22"/>
    <s v="Medium Risk"/>
    <n v="1.5980792068983323E-2"/>
    <s v="Poor"/>
    <s v="High"/>
    <s v="Highly Inconsistent"/>
    <n v="81.693648816936488"/>
    <s v="Needs Improvement (80–84.99%)"/>
    <n v="6.2320000000000002"/>
    <n v="51691.719579999997"/>
    <n v="94.69"/>
  </r>
  <r>
    <n v="108.54"/>
    <n v="4.1100000000000003"/>
    <n v="15"/>
    <n v="0.94"/>
    <n v="0.06"/>
    <n v="0.03"/>
    <s v="Road"/>
    <n v="1.8"/>
    <n v="0.85"/>
    <n v="1.07"/>
    <n v="0.65"/>
    <n v="38"/>
    <n v="812.45"/>
    <n v="30"/>
    <n v="15"/>
    <n v="2"/>
    <n v="0"/>
    <n v="291"/>
    <n v="716"/>
    <n v="5"/>
    <n v="0.05"/>
    <n v="0"/>
    <x v="1"/>
    <s v="EXW"/>
    <s v="Amendment"/>
    <x v="10"/>
    <n v="0.88359999999999994"/>
    <n v="0.91179999999999994"/>
    <n v="5.4708000000000041E-2"/>
    <n v="0.74"/>
    <s v="Extreme Risk"/>
    <n v="3.7866224433388614E-2"/>
    <s v="Average"/>
    <s v="Low"/>
    <s v="Moderately Consistent"/>
    <n v="246.04810996563575"/>
    <s v="Over-Delivery (&gt;100%)"/>
    <n v="16.249000000000002"/>
    <n v="96139.978509999986"/>
    <n v="83.800000000000011"/>
  </r>
  <r>
    <n v="391.22"/>
    <n v="8.23"/>
    <n v="21"/>
    <n v="0.93"/>
    <n v="0.09"/>
    <n v="0.05"/>
    <s v="Sea"/>
    <n v="3.95"/>
    <n v="0.92"/>
    <n v="1.1000000000000001"/>
    <n v="0.59"/>
    <n v="38"/>
    <n v="6388.45"/>
    <n v="30"/>
    <n v="11"/>
    <n v="3"/>
    <n v="3"/>
    <n v="163"/>
    <n v="980"/>
    <n v="10"/>
    <n v="0.77"/>
    <n v="0"/>
    <x v="1"/>
    <s v="DDP"/>
    <s v="Extension"/>
    <x v="9"/>
    <n v="0.84630000000000005"/>
    <n v="0.86449999999999994"/>
    <n v="6.0514999999999951E-2"/>
    <n v="0.73"/>
    <s v="Extreme Risk"/>
    <n v="2.1036756812023924E-2"/>
    <s v="Average"/>
    <s v="High"/>
    <s v="Highly Inconsistent"/>
    <n v="601.22699386503064"/>
    <s v="Over-Delivery (&gt;100%)"/>
    <n v="63.884500000000003"/>
    <n v="2849284.7171400003"/>
    <n v="68.349999999999994"/>
  </r>
  <r>
    <n v="61.06"/>
    <n v="5.86"/>
    <n v="12"/>
    <n v="0.92"/>
    <n v="0.08"/>
    <n v="0.04"/>
    <s v="Road"/>
    <n v="0.68"/>
    <n v="0.9"/>
    <n v="0.97"/>
    <n v="0"/>
    <n v="1"/>
    <n v="2511.12"/>
    <n v="45"/>
    <n v="53"/>
    <n v="1"/>
    <n v="1"/>
    <n v="471"/>
    <n v="823"/>
    <n v="12"/>
    <n v="0.86"/>
    <n v="0"/>
    <x v="1"/>
    <s v="FOB"/>
    <s v="Renewal/Reorder"/>
    <x v="8"/>
    <n v="0.84640000000000004"/>
    <n v="0.88319999999999999"/>
    <n v="7.0655999999999969E-2"/>
    <n v="0.12"/>
    <s v="Low Risk"/>
    <n v="9.5971175892564695E-2"/>
    <s v="Good"/>
    <s v="Low"/>
    <s v="Very Consistent"/>
    <n v="174.73460721868366"/>
    <s v="Over-Delivery (&gt;100%)"/>
    <n v="50.2224"/>
    <n v="171779.51848000003"/>
    <n v="84.11999999999999"/>
  </r>
  <r>
    <n v="59.96"/>
    <n v="1.71"/>
    <n v="8"/>
    <n v="0.76"/>
    <n v="0.06"/>
    <n v="0.01"/>
    <s v="Road"/>
    <n v="1.81"/>
    <n v="0.9"/>
    <n v="0.95"/>
    <n v="0.28000000000000003"/>
    <n v="12"/>
    <n v="3451.27"/>
    <n v="60"/>
    <n v="32"/>
    <n v="0"/>
    <n v="1"/>
    <n v="967"/>
    <n v="579"/>
    <n v="6"/>
    <n v="0.81"/>
    <n v="1"/>
    <x v="0"/>
    <s v="FOB"/>
    <s v="New Procurement"/>
    <x v="4"/>
    <n v="0.71439999999999992"/>
    <n v="0.93059999999999998"/>
    <n v="0.22334399999999996"/>
    <n v="0.35000000000000003"/>
    <s v="High Risk"/>
    <n v="2.8519012675116744E-2"/>
    <s v="Average"/>
    <s v="Low"/>
    <s v="Moderately Consistent"/>
    <n v="59.875904860392971"/>
    <s v="Critical (&lt;80%)"/>
    <n v="69.025400000000005"/>
    <n v="221495.01559600001"/>
    <n v="84.19"/>
  </r>
  <r>
    <n v="195.62"/>
    <n v="6.09"/>
    <n v="10"/>
    <n v="0.8"/>
    <n v="0.04"/>
    <n v="0.04"/>
    <s v="Sea"/>
    <n v="2.3199999999999998"/>
    <n v="0.77"/>
    <n v="1.0900000000000001"/>
    <n v="0.64"/>
    <n v="5"/>
    <n v="8369.4699999999993"/>
    <n v="45"/>
    <n v="51"/>
    <n v="3"/>
    <n v="1"/>
    <n v="233"/>
    <n v="805"/>
    <n v="5"/>
    <n v="0.74"/>
    <n v="1"/>
    <x v="0"/>
    <s v="FOB"/>
    <s v="Extension"/>
    <x v="10"/>
    <n v="0.76800000000000002"/>
    <n v="0.92159999999999997"/>
    <n v="0.18431999999999996"/>
    <n v="0.72"/>
    <s v="Extreme Risk"/>
    <n v="3.1131786115939065E-2"/>
    <s v="Average"/>
    <s v="Medium"/>
    <s v="Inconsistent"/>
    <n v="345.49356223175965"/>
    <s v="Over-Delivery (&gt;100%)"/>
    <n v="83.694699999999997"/>
    <n v="1768307.3505800001"/>
    <n v="71.679999999999993"/>
  </r>
  <r>
    <n v="269.89"/>
    <n v="9.17"/>
    <n v="14"/>
    <n v="0.84"/>
    <n v="0.04"/>
    <n v="0.03"/>
    <s v="Road"/>
    <n v="2.12"/>
    <n v="0.89"/>
    <n v="0.89"/>
    <n v="0.81"/>
    <n v="27"/>
    <n v="7751.71"/>
    <n v="30"/>
    <n v="25"/>
    <n v="1"/>
    <n v="0"/>
    <n v="377"/>
    <n v="510"/>
    <n v="1"/>
    <n v="0.97"/>
    <n v="1"/>
    <x v="0"/>
    <s v="EXW"/>
    <s v="Renewal/Reorder"/>
    <x v="2"/>
    <n v="0.80639999999999989"/>
    <n v="0.93119999999999992"/>
    <n v="0.14899200000000001"/>
    <n v="0.88000000000000012"/>
    <s v="Extreme Risk"/>
    <n v="3.3976805365148764E-2"/>
    <s v="Average"/>
    <s v="Medium"/>
    <s v="Inconsistent"/>
    <n v="135.27851458885942"/>
    <s v="Over-Delivery (&gt;100%)"/>
    <n v="155.0342"/>
    <n v="2238723.1202690001"/>
    <n v="84.08"/>
  </r>
  <r>
    <n v="396.68"/>
    <n v="4.57"/>
    <n v="5"/>
    <n v="0.8"/>
    <n v="0.09"/>
    <n v="0.03"/>
    <s v="Air"/>
    <n v="2.17"/>
    <n v="0.8"/>
    <n v="0.8"/>
    <n v="0.31"/>
    <n v="39"/>
    <n v="4973.26"/>
    <n v="90"/>
    <n v="41"/>
    <n v="0"/>
    <n v="3"/>
    <n v="869"/>
    <n v="808"/>
    <n v="5"/>
    <n v="0.85"/>
    <n v="0"/>
    <x v="1"/>
    <s v="DDP"/>
    <s v="New Procurement"/>
    <x v="10"/>
    <n v="0.72800000000000009"/>
    <n v="0.88270000000000004"/>
    <n v="0.17653999999999997"/>
    <n v="0.43"/>
    <s v="High Risk"/>
    <n v="1.152062115559141E-2"/>
    <s v="Poor"/>
    <s v="High"/>
    <s v="Inconsistent"/>
    <n v="92.980437284234753"/>
    <s v="Average (85–94.99%)"/>
    <n v="248.66300000000001"/>
    <n v="2209793.7889279998"/>
    <n v="94.53"/>
  </r>
  <r>
    <n v="357.48"/>
    <n v="3.67"/>
    <n v="18"/>
    <n v="0.93"/>
    <n v="0"/>
    <n v="0.04"/>
    <s v="Air"/>
    <n v="2.2200000000000002"/>
    <n v="0.63"/>
    <n v="0.99"/>
    <n v="0.65"/>
    <n v="20"/>
    <n v="6168.47"/>
    <n v="30"/>
    <n v="8"/>
    <n v="1"/>
    <n v="1"/>
    <n v="198"/>
    <n v="317"/>
    <n v="2"/>
    <n v="0.93"/>
    <n v="0"/>
    <x v="1"/>
    <s v="FOB"/>
    <s v="Renewal/Reorder"/>
    <x v="5"/>
    <n v="0.93"/>
    <n v="0.96"/>
    <n v="6.7199999999999954E-2"/>
    <n v="0.69000000000000006"/>
    <s v="Extreme Risk"/>
    <n v="1.0266308604677183E-2"/>
    <s v="Poor"/>
    <s v="High"/>
    <s v="Inconsistent"/>
    <n v="160.1010101010101"/>
    <s v="Over-Delivery (&gt;100%)"/>
    <n v="308.42350000000005"/>
    <n v="2293633.1374360002"/>
    <n v="96.97999999999999"/>
  </r>
  <r>
    <n v="250.66"/>
    <n v="2.29"/>
    <n v="19"/>
    <n v="0.8"/>
    <n v="0.1"/>
    <n v="0.03"/>
    <s v="Road"/>
    <n v="4.9400000000000004"/>
    <n v="0.96"/>
    <n v="0.87"/>
    <n v="0.27"/>
    <n v="40"/>
    <n v="949.53"/>
    <n v="60"/>
    <n v="51"/>
    <n v="0"/>
    <n v="0"/>
    <n v="395"/>
    <n v="260"/>
    <n v="4"/>
    <n v="0.73"/>
    <n v="0"/>
    <x v="1"/>
    <s v="EXW"/>
    <s v="New Procurement"/>
    <x v="6"/>
    <n v="0.72000000000000008"/>
    <n v="0.873"/>
    <n v="0.17459999999999995"/>
    <n v="0.4"/>
    <s v="High Risk"/>
    <n v="9.135881273438123E-3"/>
    <s v="Poor"/>
    <s v="Medium"/>
    <s v="Highly Inconsistent"/>
    <n v="65.822784810126578"/>
    <s v="Critical (&lt;80%)"/>
    <n v="18.990600000000001"/>
    <n v="268994.14028200001"/>
    <n v="79.459999999999994"/>
  </r>
  <r>
    <n v="173.13"/>
    <n v="2.36"/>
    <n v="15"/>
    <n v="0.74"/>
    <n v="7.0000000000000007E-2"/>
    <n v="0.02"/>
    <s v="Road"/>
    <n v="0.97"/>
    <n v="0.96"/>
    <n v="0.95"/>
    <n v="0.69"/>
    <n v="19"/>
    <n v="7639.79"/>
    <n v="60"/>
    <n v="13"/>
    <n v="1"/>
    <n v="0"/>
    <n v="50"/>
    <n v="914"/>
    <n v="2"/>
    <n v="0.82"/>
    <n v="1"/>
    <x v="0"/>
    <s v="EXW"/>
    <s v="Renewal/Reorder"/>
    <x v="5"/>
    <n v="0.68819999999999992"/>
    <n v="0.91139999999999988"/>
    <n v="0.23696399999999998"/>
    <n v="0.77999999999999992"/>
    <s v="Extreme Risk"/>
    <n v="1.3631375267140299E-2"/>
    <s v="Poor"/>
    <s v="Medium"/>
    <s v="Very Consistent"/>
    <n v="1828"/>
    <s v="Over-Delivery (&gt;100%)"/>
    <n v="152.79580000000001"/>
    <n v="1441873.913065"/>
    <n v="84.53"/>
  </r>
  <r>
    <n v="498.71"/>
    <n v="4.8899999999999997"/>
    <n v="6"/>
    <n v="0.82"/>
    <n v="7.0000000000000007E-2"/>
    <n v="0.03"/>
    <s v="Air"/>
    <n v="3.84"/>
    <n v="0.73"/>
    <n v="0.92"/>
    <n v="0.7"/>
    <n v="38"/>
    <n v="5210.3"/>
    <n v="90"/>
    <n v="15"/>
    <n v="3"/>
    <n v="2"/>
    <n v="694"/>
    <n v="612"/>
    <n v="8"/>
    <n v="0.28999999999999998"/>
    <n v="1"/>
    <x v="0"/>
    <s v="CIF"/>
    <s v="Extension"/>
    <x v="11"/>
    <n v="0.76259999999999994"/>
    <n v="0.9020999999999999"/>
    <n v="0.16237800000000002"/>
    <n v="0.79999999999999993"/>
    <s v="Extreme Risk"/>
    <n v="9.805297667983397E-3"/>
    <s v="Poor"/>
    <s v="High"/>
    <s v="Highly Inconsistent"/>
    <n v="88.184438040345825"/>
    <s v="Average (85–94.99%)"/>
    <n v="260.51500000000004"/>
    <n v="2858570.4002280002"/>
    <n v="93.46"/>
  </r>
  <r>
    <n v="241.78"/>
    <n v="6.36"/>
    <n v="27"/>
    <n v="0.99"/>
    <n v="0"/>
    <n v="0.01"/>
    <s v="Road"/>
    <n v="2.76"/>
    <n v="0.97"/>
    <n v="1.1100000000000001"/>
    <n v="0.13"/>
    <n v="15"/>
    <n v="5752.4"/>
    <n v="60"/>
    <n v="28"/>
    <n v="3"/>
    <n v="3"/>
    <n v="990"/>
    <n v="213"/>
    <n v="7"/>
    <n v="0.67"/>
    <n v="1"/>
    <x v="0"/>
    <s v="DDP"/>
    <s v="Extension"/>
    <x v="7"/>
    <n v="0.99"/>
    <n v="0.99"/>
    <n v="9.9000000000000095E-3"/>
    <n v="0.14000000000000001"/>
    <s v="Low Risk"/>
    <n v="2.6304905285797008E-2"/>
    <s v="Average"/>
    <s v="Medium"/>
    <s v="Inconsistent"/>
    <n v="21.515151515151516"/>
    <s v="Critical (&lt;80%)"/>
    <n v="115.048"/>
    <n v="1404851.8189759997"/>
    <n v="85.04"/>
  </r>
  <r>
    <n v="253.12"/>
    <n v="1.73"/>
    <n v="11"/>
    <n v="0.77"/>
    <n v="0.06"/>
    <n v="0.01"/>
    <s v="Road"/>
    <n v="2.0699999999999998"/>
    <n v="0.9"/>
    <n v="0.93"/>
    <n v="0.67"/>
    <n v="6"/>
    <n v="6688.72"/>
    <n v="45"/>
    <n v="48"/>
    <n v="3"/>
    <n v="2"/>
    <n v="759"/>
    <n v="17"/>
    <n v="9"/>
    <n v="0.21"/>
    <n v="1"/>
    <x v="0"/>
    <s v="CIF"/>
    <s v="Extension"/>
    <x v="0"/>
    <n v="0.7238"/>
    <n v="0.93059999999999998"/>
    <n v="0.21403799999999998"/>
    <n v="0.74"/>
    <s v="Extreme Risk"/>
    <n v="6.8347029077117571E-3"/>
    <s v="Poor"/>
    <s v="Medium"/>
    <s v="Inconsistent"/>
    <n v="2.2397891963109355"/>
    <s v="Critical (&lt;80%)"/>
    <n v="133.77440000000001"/>
    <n v="1811706.4764159999"/>
    <n v="83.93"/>
  </r>
  <r>
    <n v="123.63"/>
    <n v="9.4600000000000009"/>
    <n v="21"/>
    <n v="0.88"/>
    <n v="0.05"/>
    <n v="0.03"/>
    <s v="Road"/>
    <n v="3.17"/>
    <n v="0.76"/>
    <n v="1.06"/>
    <n v="0.33"/>
    <n v="9"/>
    <n v="5051.74"/>
    <n v="45"/>
    <n v="39"/>
    <n v="1"/>
    <n v="1"/>
    <n v="791"/>
    <n v="117"/>
    <n v="4"/>
    <n v="7.0000000000000007E-2"/>
    <n v="1"/>
    <x v="0"/>
    <s v="FOB"/>
    <s v="Renewal/Reorder"/>
    <x v="6"/>
    <n v="0.83599999999999997"/>
    <n v="0.92149999999999999"/>
    <n v="0.11057999999999998"/>
    <n v="0.41000000000000003"/>
    <s v="High Risk"/>
    <n v="7.6518644341988198E-2"/>
    <s v="Good"/>
    <s v="Low"/>
    <s v="Highly Inconsistent"/>
    <n v="14.791403286978507"/>
    <s v="Critical (&lt;80%)"/>
    <n v="101.0348"/>
    <n v="674619.21843799995"/>
    <n v="82.72999999999999"/>
  </r>
  <r>
    <n v="407.66"/>
    <n v="7.8"/>
    <n v="11"/>
    <n v="0.83"/>
    <n v="0.01"/>
    <n v="0.01"/>
    <s v="Road"/>
    <n v="4.2699999999999996"/>
    <n v="0.73"/>
    <n v="1.07"/>
    <n v="0.17"/>
    <n v="36"/>
    <n v="5264.76"/>
    <n v="30"/>
    <n v="22"/>
    <n v="1"/>
    <n v="0"/>
    <n v="686"/>
    <n v="754"/>
    <n v="5"/>
    <n v="0.57999999999999996"/>
    <n v="0"/>
    <x v="1"/>
    <s v="EXW"/>
    <s v="Renewal/Reorder"/>
    <x v="10"/>
    <n v="0.82169999999999999"/>
    <n v="0.98009999999999997"/>
    <n v="0.16661700000000004"/>
    <n v="0.19"/>
    <s v="Medium Risk"/>
    <n v="1.913359171858902E-2"/>
    <s v="Poor"/>
    <s v="High"/>
    <s v="Highly Inconsistent"/>
    <n v="109.9125364431487"/>
    <s v="Over-Delivery (&gt;100%)"/>
    <n v="105.29520000000001"/>
    <n v="2189296.812196"/>
    <n v="83.22999999999999"/>
  </r>
  <r>
    <n v="362.16"/>
    <n v="6.28"/>
    <n v="20"/>
    <n v="0.72"/>
    <n v="0.03"/>
    <n v="0"/>
    <s v="Sea"/>
    <n v="2.33"/>
    <n v="0.99"/>
    <n v="0.98"/>
    <n v="0.5"/>
    <n v="48"/>
    <n v="5046.3900000000003"/>
    <n v="15"/>
    <n v="49"/>
    <n v="3"/>
    <n v="1"/>
    <n v="651"/>
    <n v="863"/>
    <n v="9"/>
    <n v="0.78"/>
    <n v="1"/>
    <x v="0"/>
    <s v="FOB"/>
    <s v="Extension"/>
    <x v="0"/>
    <n v="0.69839999999999991"/>
    <n v="0.97"/>
    <n v="0.27160000000000001"/>
    <n v="0.53"/>
    <s v="Extreme Risk"/>
    <n v="1.7340402032250939E-2"/>
    <s v="Poor"/>
    <s v="High"/>
    <s v="Inconsistent"/>
    <n v="132.5652841781874"/>
    <s v="Over-Delivery (&gt;100%)"/>
    <n v="50.463900000000002"/>
    <n v="1882495.9610280003"/>
    <n v="72.77"/>
  </r>
  <r>
    <n v="149.35"/>
    <n v="8.4600000000000009"/>
    <n v="20"/>
    <n v="0.85"/>
    <n v="0.09"/>
    <n v="0"/>
    <s v="Road"/>
    <n v="4.32"/>
    <n v="0.89"/>
    <n v="0.83"/>
    <n v="0.45"/>
    <n v="23"/>
    <n v="5018.49"/>
    <n v="45"/>
    <n v="30"/>
    <n v="3"/>
    <n v="0"/>
    <n v="526"/>
    <n v="795"/>
    <n v="9"/>
    <n v="0.08"/>
    <n v="1"/>
    <x v="0"/>
    <s v="EXW"/>
    <s v="Extension"/>
    <x v="0"/>
    <n v="0.77349999999999997"/>
    <n v="0.91"/>
    <n v="0.13650000000000004"/>
    <n v="0.54"/>
    <s v="Extreme Risk"/>
    <n v="5.6645463675929035E-2"/>
    <s v="Good"/>
    <s v="Low"/>
    <s v="Highly Inconsistent"/>
    <n v="151.14068441064637"/>
    <s v="Over-Delivery (&gt;100%)"/>
    <n v="100.3698"/>
    <n v="817080.78847500007"/>
    <n v="80.97999999999999"/>
  </r>
  <r>
    <n v="87.07"/>
    <n v="1.72"/>
    <n v="21"/>
    <n v="0.91"/>
    <n v="0.05"/>
    <n v="0.03"/>
    <s v="Air"/>
    <n v="0.47"/>
    <n v="0.75"/>
    <n v="1.08"/>
    <n v="0.77"/>
    <n v="10"/>
    <n v="7527.03"/>
    <n v="45"/>
    <n v="14"/>
    <n v="2"/>
    <n v="0"/>
    <n v="879"/>
    <n v="641"/>
    <n v="2"/>
    <n v="0.18"/>
    <n v="1"/>
    <x v="0"/>
    <s v="EXW"/>
    <s v="Amendment"/>
    <x v="5"/>
    <n v="0.86449999999999994"/>
    <n v="0.92149999999999999"/>
    <n v="8.2934999999999967E-2"/>
    <n v="0.85"/>
    <s v="Extreme Risk"/>
    <n v="1.9754220741931779E-2"/>
    <s v="Poor"/>
    <s v="Low"/>
    <s v="Very Consistent"/>
    <n v="72.923777019340164"/>
    <s v="Critical (&lt;80%)"/>
    <n v="376.35149999999999"/>
    <n v="708185.95222599991"/>
    <n v="97.429999999999993"/>
  </r>
  <r>
    <n v="356.22"/>
    <n v="5.29"/>
    <n v="18"/>
    <n v="0.85"/>
    <n v="0.04"/>
    <n v="0.02"/>
    <s v="Sea"/>
    <n v="3.27"/>
    <n v="0.86"/>
    <n v="0.83"/>
    <n v="0.08"/>
    <n v="1"/>
    <n v="4329.3599999999997"/>
    <n v="90"/>
    <n v="36"/>
    <n v="0"/>
    <n v="3"/>
    <n v="139"/>
    <n v="999"/>
    <n v="12"/>
    <n v="0.09"/>
    <n v="1"/>
    <x v="0"/>
    <s v="DDP"/>
    <s v="New Procurement"/>
    <x v="8"/>
    <n v="0.81599999999999995"/>
    <n v="0.94079999999999997"/>
    <n v="0.14112000000000002"/>
    <n v="0.14000000000000001"/>
    <s v="Low Risk"/>
    <n v="1.4850373364774577E-2"/>
    <s v="Poor"/>
    <s v="High"/>
    <s v="Highly Inconsistent"/>
    <n v="718.70503597122297"/>
    <s v="Over-Delivery (&gt;100%)"/>
    <n v="43.293599999999998"/>
    <n v="1634803.4867400001"/>
    <n v="71.13000000000001"/>
  </r>
  <r>
    <n v="344.53"/>
    <n v="6.67"/>
    <n v="25"/>
    <n v="0.96"/>
    <n v="0.01"/>
    <n v="0.04"/>
    <s v="Sea"/>
    <n v="1.67"/>
    <n v="0.83"/>
    <n v="0.84"/>
    <n v="0.79"/>
    <n v="11"/>
    <n v="128.63999999999999"/>
    <n v="45"/>
    <n v="32"/>
    <n v="2"/>
    <n v="1"/>
    <n v="906"/>
    <n v="826"/>
    <n v="11"/>
    <n v="0.63"/>
    <n v="1"/>
    <x v="0"/>
    <s v="FOB"/>
    <s v="Amendment"/>
    <x v="1"/>
    <n v="0.95039999999999991"/>
    <n v="0.95039999999999991"/>
    <n v="3.8016000000000036E-2"/>
    <n v="0.84000000000000008"/>
    <s v="Extreme Risk"/>
    <n v="1.9359707427509941E-2"/>
    <s v="Poor"/>
    <s v="High"/>
    <s v="Moderately Consistent"/>
    <n v="91.169977924944817"/>
    <s v="Average (85–94.99%)"/>
    <n v="1.2864"/>
    <n v="46549.149861999991"/>
    <n v="73.23"/>
  </r>
  <r>
    <n v="172.97"/>
    <n v="8.4600000000000009"/>
    <n v="18"/>
    <n v="0.79"/>
    <n v="7.0000000000000007E-2"/>
    <n v="0.02"/>
    <s v="Air"/>
    <n v="1.93"/>
    <n v="0.81"/>
    <n v="0.88"/>
    <n v="0.11"/>
    <n v="49"/>
    <n v="6159.43"/>
    <n v="30"/>
    <n v="51"/>
    <n v="0"/>
    <n v="3"/>
    <n v="697"/>
    <n v="532"/>
    <n v="1"/>
    <n v="0.08"/>
    <n v="0"/>
    <x v="1"/>
    <s v="DDP"/>
    <s v="New Procurement"/>
    <x v="2"/>
    <n v="0.73470000000000002"/>
    <n v="0.91139999999999988"/>
    <n v="0.19139399999999995"/>
    <n v="0.2"/>
    <s v="Medium Risk"/>
    <n v="4.8910215644331394E-2"/>
    <s v="Average"/>
    <s v="Medium"/>
    <s v="Moderately Consistent"/>
    <n v="76.327116212338595"/>
    <s v="Critical (&lt;80%)"/>
    <n v="307.97150000000005"/>
    <n v="1161596.949881"/>
    <n v="95.57"/>
  </r>
  <r>
    <n v="477.89"/>
    <n v="8.0500000000000007"/>
    <n v="10"/>
    <n v="0.73"/>
    <n v="7.0000000000000007E-2"/>
    <n v="0.02"/>
    <s v="Road"/>
    <n v="2.86"/>
    <n v="0.86"/>
    <n v="0.91"/>
    <n v="0.21"/>
    <n v="20"/>
    <n v="9531.36"/>
    <n v="90"/>
    <n v="54"/>
    <n v="1"/>
    <n v="0"/>
    <n v="31"/>
    <n v="382"/>
    <n v="3"/>
    <n v="0.09"/>
    <n v="0"/>
    <x v="1"/>
    <s v="EXW"/>
    <s v="Renewal/Reorder"/>
    <x v="3"/>
    <n v="0.67889999999999995"/>
    <n v="0.91139999999999988"/>
    <n v="0.24607799999999999"/>
    <n v="0.3"/>
    <s v="Medium Risk"/>
    <n v="1.6844880621063426E-2"/>
    <s v="Poor"/>
    <s v="High"/>
    <s v="Inconsistent"/>
    <n v="1232.258064516129"/>
    <s v="Over-Delivery (&gt;100%)"/>
    <n v="190.62720000000002"/>
    <n v="4965104.3396440009"/>
    <n v="82.639999999999986"/>
  </r>
  <r>
    <n v="117.98"/>
    <n v="3.49"/>
    <n v="2"/>
    <n v="0.98"/>
    <n v="0.06"/>
    <n v="0.02"/>
    <s v="Sea"/>
    <n v="2.4"/>
    <n v="0.82"/>
    <n v="1.1399999999999999"/>
    <n v="0.52"/>
    <n v="28"/>
    <n v="2643.9"/>
    <n v="45"/>
    <n v="41"/>
    <n v="0"/>
    <n v="1"/>
    <n v="50"/>
    <n v="395"/>
    <n v="10"/>
    <n v="0.26"/>
    <n v="1"/>
    <x v="0"/>
    <s v="FOB"/>
    <s v="New Procurement"/>
    <x v="9"/>
    <n v="0.92119999999999991"/>
    <n v="0.92119999999999991"/>
    <n v="1.8424000000000013E-2"/>
    <n v="0.6"/>
    <s v="Extreme Risk"/>
    <n v="2.9581284963553146E-2"/>
    <s v="Average"/>
    <s v="Low"/>
    <s v="Inconsistent"/>
    <n v="790"/>
    <s v="Over-Delivery (&gt;100%)"/>
    <n v="26.439"/>
    <n v="336913.60980000009"/>
    <n v="71.399999999999991"/>
  </r>
  <r>
    <n v="244.55"/>
    <n v="9.4700000000000006"/>
    <n v="26"/>
    <n v="0.81"/>
    <n v="0.05"/>
    <n v="0.03"/>
    <s v="Sea"/>
    <n v="1.91"/>
    <n v="0.86"/>
    <n v="1.07"/>
    <n v="0.46"/>
    <n v="22"/>
    <n v="8180.31"/>
    <n v="30"/>
    <n v="51"/>
    <n v="0"/>
    <n v="0"/>
    <n v="162"/>
    <n v="934"/>
    <n v="1"/>
    <n v="0.27"/>
    <n v="0"/>
    <x v="1"/>
    <s v="EXW"/>
    <s v="New Procurement"/>
    <x v="2"/>
    <n v="0.76949999999999996"/>
    <n v="0.92149999999999999"/>
    <n v="0.17508499999999994"/>
    <n v="0.54"/>
    <s v="Extreme Risk"/>
    <n v="3.8724187282764264E-2"/>
    <s v="Average"/>
    <s v="Medium"/>
    <s v="Moderately Consistent"/>
    <n v="576.54320987654319"/>
    <s v="Over-Delivery (&gt;100%)"/>
    <n v="81.803100000000001"/>
    <n v="2160625.5402500001"/>
    <n v="71.989999999999995"/>
  </r>
  <r>
    <n v="474.63"/>
    <n v="2.12"/>
    <n v="9"/>
    <n v="0.87"/>
    <n v="0.04"/>
    <n v="0.02"/>
    <s v="Road"/>
    <n v="1.54"/>
    <n v="0.96"/>
    <n v="0.95"/>
    <n v="0.99"/>
    <n v="20"/>
    <n v="4609.3500000000004"/>
    <n v="90"/>
    <n v="23"/>
    <n v="1"/>
    <n v="1"/>
    <n v="567"/>
    <n v="192"/>
    <n v="6"/>
    <n v="0.56000000000000005"/>
    <n v="1"/>
    <x v="0"/>
    <s v="FOB"/>
    <s v="Renewal/Reorder"/>
    <x v="4"/>
    <n v="0.83519999999999994"/>
    <n v="0.94079999999999997"/>
    <n v="0.122304"/>
    <n v="1.05"/>
    <s v="Extreme Risk"/>
    <n v="4.4666371700061106E-3"/>
    <s v="Poor"/>
    <s v="High"/>
    <s v="Moderately Consistent"/>
    <n v="33.862433862433861"/>
    <s v="Critical (&lt;80%)"/>
    <n v="92.187000000000012"/>
    <n v="2319106.7435340001"/>
    <n v="84.86"/>
  </r>
  <r>
    <n v="238.88"/>
    <n v="8.8800000000000008"/>
    <n v="14"/>
    <n v="0.94"/>
    <n v="0.06"/>
    <n v="0.05"/>
    <s v="Road"/>
    <n v="3.09"/>
    <n v="1"/>
    <n v="1.19"/>
    <n v="0.59"/>
    <n v="47"/>
    <n v="6465.52"/>
    <n v="15"/>
    <n v="59"/>
    <n v="1"/>
    <n v="1"/>
    <n v="359"/>
    <n v="318"/>
    <n v="8"/>
    <n v="0.03"/>
    <n v="0"/>
    <x v="1"/>
    <s v="FOB"/>
    <s v="Renewal/Reorder"/>
    <x v="11"/>
    <n v="0.88359999999999994"/>
    <n v="0.8929999999999999"/>
    <n v="5.3580000000000044E-2"/>
    <n v="0.7"/>
    <s v="Extreme Risk"/>
    <n v="3.717347622237107E-2"/>
    <s v="Average"/>
    <s v="Medium"/>
    <s v="Highly Inconsistent"/>
    <n v="88.579387186629518"/>
    <s v="Average (85–94.99%)"/>
    <n v="129.31040000000002"/>
    <n v="1714520.6667200003"/>
    <n v="82.11"/>
  </r>
  <r>
    <n v="337.34"/>
    <n v="9.74"/>
    <n v="19"/>
    <n v="0.8"/>
    <n v="0.02"/>
    <n v="0.05"/>
    <s v="Air"/>
    <n v="2.5299999999999998"/>
    <n v="0.88"/>
    <n v="0.9"/>
    <n v="0.33"/>
    <n v="38"/>
    <n v="8919.65"/>
    <n v="30"/>
    <n v="44"/>
    <n v="1"/>
    <n v="2"/>
    <n v="18"/>
    <n v="931"/>
    <n v="4"/>
    <n v="0.62"/>
    <n v="1"/>
    <x v="0"/>
    <s v="CIF"/>
    <s v="Renewal/Reorder"/>
    <x v="6"/>
    <n v="0.78400000000000003"/>
    <n v="0.93099999999999994"/>
    <n v="0.18619999999999995"/>
    <n v="0.4"/>
    <s v="High Risk"/>
    <n v="2.8872947174957021E-2"/>
    <s v="Average"/>
    <s v="High"/>
    <s v="Inconsistent"/>
    <n v="5172.2222222222217"/>
    <s v="Over-Delivery (&gt;100%)"/>
    <n v="445.98250000000002"/>
    <n v="3220044.6140739997"/>
    <n v="95.86999999999999"/>
  </r>
  <r>
    <n v="228.92"/>
    <n v="2.59"/>
    <n v="10"/>
    <n v="0.91"/>
    <n v="0.09"/>
    <n v="0.04"/>
    <s v="Sea"/>
    <n v="1.62"/>
    <n v="0.97"/>
    <n v="1.04"/>
    <n v="0.9"/>
    <n v="16"/>
    <n v="7733.03"/>
    <n v="45"/>
    <n v="16"/>
    <n v="3"/>
    <n v="2"/>
    <n v="966"/>
    <n v="188"/>
    <n v="11"/>
    <n v="0.41"/>
    <n v="1"/>
    <x v="0"/>
    <s v="CIF"/>
    <s v="Extension"/>
    <x v="1"/>
    <n v="0.82810000000000006"/>
    <n v="0.87360000000000004"/>
    <n v="7.8623999999999972E-2"/>
    <n v="1.03"/>
    <s v="Extreme Risk"/>
    <n v="1.1313996155862311E-2"/>
    <s v="Poor"/>
    <s v="Medium"/>
    <s v="Moderately Consistent"/>
    <n v="19.461697722567287"/>
    <s v="Critical (&lt;80%)"/>
    <n v="77.330299999999994"/>
    <n v="2000461.8544959999"/>
    <n v="70.88"/>
  </r>
  <r>
    <n v="173.4"/>
    <n v="7.5"/>
    <n v="23"/>
    <n v="0.74"/>
    <n v="0.06"/>
    <n v="0.05"/>
    <s v="Road"/>
    <n v="1.02"/>
    <n v="0.94"/>
    <n v="1.1399999999999999"/>
    <n v="0.31"/>
    <n v="2"/>
    <n v="8857.2800000000007"/>
    <n v="90"/>
    <n v="47"/>
    <n v="3"/>
    <n v="3"/>
    <n v="622"/>
    <n v="727"/>
    <n v="4"/>
    <n v="0.18"/>
    <n v="1"/>
    <x v="0"/>
    <s v="DDP"/>
    <s v="Extension"/>
    <x v="6"/>
    <n v="0.6956"/>
    <n v="0.8929999999999999"/>
    <n v="0.23218"/>
    <n v="0.42"/>
    <s v="High Risk"/>
    <n v="4.3252595155709339E-2"/>
    <s v="Average"/>
    <s v="Medium"/>
    <s v="Moderately Consistent"/>
    <n v="116.88102893890675"/>
    <s v="Over-Delivery (&gt;100%)"/>
    <n v="177.14560000000003"/>
    <n v="1704976.7936800001"/>
    <n v="84.179999999999993"/>
  </r>
  <r>
    <n v="492.79"/>
    <n v="1.36"/>
    <n v="4"/>
    <n v="0.79"/>
    <n v="0.03"/>
    <n v="0.02"/>
    <s v="Road"/>
    <n v="3.87"/>
    <n v="0.72"/>
    <n v="1.1200000000000001"/>
    <n v="0.27"/>
    <n v="25"/>
    <n v="194.25"/>
    <n v="15"/>
    <n v="56"/>
    <n v="0"/>
    <n v="0"/>
    <n v="56"/>
    <n v="613"/>
    <n v="11"/>
    <n v="0.65"/>
    <n v="0"/>
    <x v="1"/>
    <s v="EXW"/>
    <s v="New Procurement"/>
    <x v="1"/>
    <n v="0.76629999999999998"/>
    <n v="0.9506"/>
    <n v="0.19962599999999997"/>
    <n v="0.32"/>
    <s v="High Risk"/>
    <n v="2.7597962620994746E-3"/>
    <s v="Poor"/>
    <s v="High"/>
    <s v="Highly Inconsistent"/>
    <n v="1094.6428571428571"/>
    <s v="Over-Delivery (&gt;100%)"/>
    <n v="3.8850000000000002"/>
    <n v="100552.70732099999"/>
    <n v="82.83"/>
  </r>
  <r>
    <n v="234.2"/>
    <n v="4.6500000000000004"/>
    <n v="29"/>
    <n v="0.74"/>
    <n v="0.04"/>
    <n v="0.03"/>
    <s v="Air"/>
    <n v="4"/>
    <n v="0.97"/>
    <n v="0.84"/>
    <n v="0.49"/>
    <n v="27"/>
    <n v="1954.42"/>
    <n v="30"/>
    <n v="23"/>
    <n v="1"/>
    <n v="3"/>
    <n v="339"/>
    <n v="236"/>
    <n v="10"/>
    <n v="0.33"/>
    <n v="1"/>
    <x v="0"/>
    <s v="DDP"/>
    <s v="Renewal/Reorder"/>
    <x v="9"/>
    <n v="0.71039999999999992"/>
    <n v="0.93119999999999992"/>
    <n v="0.24211199999999999"/>
    <n v="0.56000000000000005"/>
    <s v="Extreme Risk"/>
    <n v="1.985482493595218E-2"/>
    <s v="Poor"/>
    <s v="Medium"/>
    <s v="Highly Inconsistent"/>
    <n v="69.616519174041301"/>
    <s v="Critical (&lt;80%)"/>
    <n v="97.721000000000004"/>
    <n v="489882.38247999997"/>
    <n v="94.199999999999989"/>
  </r>
  <r>
    <n v="452.34"/>
    <n v="5.65"/>
    <n v="29"/>
    <n v="0.94"/>
    <n v="0.08"/>
    <n v="0.04"/>
    <s v="Sea"/>
    <n v="1.07"/>
    <n v="0.63"/>
    <n v="1.08"/>
    <n v="0.91"/>
    <n v="3"/>
    <n v="4292.59"/>
    <n v="15"/>
    <n v="13"/>
    <n v="3"/>
    <n v="1"/>
    <n v="728"/>
    <n v="527"/>
    <n v="1"/>
    <n v="0.83"/>
    <n v="0"/>
    <x v="1"/>
    <s v="FOB"/>
    <s v="Extension"/>
    <x v="2"/>
    <n v="0.86480000000000001"/>
    <n v="0.88319999999999999"/>
    <n v="5.2992000000000053E-2"/>
    <n v="1.03"/>
    <s v="Extreme Risk"/>
    <n v="1.2490604412609985E-2"/>
    <s v="Poor"/>
    <s v="High"/>
    <s v="Moderately Consistent"/>
    <n v="72.390109890109883"/>
    <s v="Critical (&lt;80%)"/>
    <n v="42.925900000000006"/>
    <n v="2174767.9858479998"/>
    <n v="71.730000000000018"/>
  </r>
  <r>
    <n v="153.47999999999999"/>
    <n v="6.23"/>
    <n v="6"/>
    <n v="0.77"/>
    <n v="0.02"/>
    <n v="0.03"/>
    <s v="Road"/>
    <n v="1.31"/>
    <n v="0.73"/>
    <n v="0.9"/>
    <n v="0.71"/>
    <n v="23"/>
    <n v="8493.6299999999992"/>
    <n v="30"/>
    <n v="8"/>
    <n v="1"/>
    <n v="3"/>
    <n v="762"/>
    <n v="877"/>
    <n v="9"/>
    <n v="0.99"/>
    <n v="1"/>
    <x v="0"/>
    <s v="DDP"/>
    <s v="Renewal/Reorder"/>
    <x v="0"/>
    <n v="0.75460000000000005"/>
    <n v="0.9506"/>
    <n v="0.21863799999999997"/>
    <n v="0.76"/>
    <s v="Extreme Risk"/>
    <n v="4.0591608027104514E-2"/>
    <s v="Average"/>
    <s v="Medium"/>
    <s v="Moderately Consistent"/>
    <n v="115.09186351706037"/>
    <s v="Over-Delivery (&gt;100%)"/>
    <n v="169.87259999999998"/>
    <n v="1368956.3427959995"/>
    <n v="85.49"/>
  </r>
  <r>
    <n v="145.9"/>
    <n v="9.42"/>
    <n v="14"/>
    <n v="0.92"/>
    <n v="0.03"/>
    <n v="0.04"/>
    <s v="Air"/>
    <n v="1.2"/>
    <n v="0.86"/>
    <n v="0.94"/>
    <n v="0.68"/>
    <n v="32"/>
    <n v="8400.08"/>
    <n v="45"/>
    <n v="17"/>
    <n v="0"/>
    <n v="1"/>
    <n v="12"/>
    <n v="21"/>
    <n v="10"/>
    <n v="0.78"/>
    <n v="1"/>
    <x v="0"/>
    <s v="FOB"/>
    <s v="New Procurement"/>
    <x v="9"/>
    <n v="0.89239999999999997"/>
    <n v="0.93119999999999992"/>
    <n v="7.4495999999999965E-2"/>
    <n v="0.75"/>
    <s v="Extreme Risk"/>
    <n v="6.4564770390678539E-2"/>
    <s v="Good"/>
    <s v="Low"/>
    <s v="Moderately Consistent"/>
    <n v="175"/>
    <s v="Over-Delivery (&gt;100%)"/>
    <n v="420.00400000000002"/>
    <n v="1311785.1946400001"/>
    <n v="97.1"/>
  </r>
  <r>
    <n v="64.010000000000005"/>
    <n v="7.05"/>
    <n v="4"/>
    <n v="0.98"/>
    <n v="7.0000000000000007E-2"/>
    <n v="0.04"/>
    <s v="Sea"/>
    <n v="4.42"/>
    <n v="0.81"/>
    <n v="1"/>
    <n v="0.73"/>
    <n v="17"/>
    <n v="1932.89"/>
    <n v="30"/>
    <n v="56"/>
    <n v="3"/>
    <n v="3"/>
    <n v="785"/>
    <n v="259"/>
    <n v="8"/>
    <n v="0.74"/>
    <n v="0"/>
    <x v="1"/>
    <s v="DDP"/>
    <s v="Extension"/>
    <x v="11"/>
    <n v="0.91139999999999988"/>
    <n v="0.89279999999999993"/>
    <n v="1.7856000000000014E-2"/>
    <n v="0.84"/>
    <s v="Extreme Risk"/>
    <n v="0.11013904077487892"/>
    <s v="Excellent"/>
    <s v="Low"/>
    <s v="Highly Inconsistent"/>
    <n v="32.993630573248403"/>
    <s v="Critical (&lt;80%)"/>
    <n v="19.328900000000001"/>
    <n v="137358.94806300002"/>
    <n v="68.679999999999993"/>
  </r>
  <r>
    <n v="343.25"/>
    <n v="5.33"/>
    <n v="26"/>
    <n v="0.86"/>
    <n v="0.03"/>
    <n v="0.05"/>
    <s v="Sea"/>
    <n v="3.87"/>
    <n v="0.82"/>
    <n v="1.1200000000000001"/>
    <n v="0.66"/>
    <n v="40"/>
    <n v="1508.2"/>
    <n v="45"/>
    <n v="9"/>
    <n v="3"/>
    <n v="3"/>
    <n v="418"/>
    <n v="427"/>
    <n v="3"/>
    <n v="0.36"/>
    <n v="1"/>
    <x v="0"/>
    <s v="DDP"/>
    <s v="Extension"/>
    <x v="3"/>
    <n v="0.83419999999999994"/>
    <n v="0.92149999999999999"/>
    <n v="0.12900999999999999"/>
    <n v="0.74"/>
    <s v="Extreme Risk"/>
    <n v="1.5528040786598689E-2"/>
    <s v="Poor"/>
    <s v="High"/>
    <s v="Highly Inconsistent"/>
    <n v="102.15311004784688"/>
    <s v="Over-Delivery (&gt;100%)"/>
    <n v="15.082000000000001"/>
    <n v="559146.47155000013"/>
    <n v="70.23"/>
  </r>
  <r>
    <n v="215.84"/>
    <n v="8.2899999999999991"/>
    <n v="15"/>
    <n v="0.86"/>
    <n v="0.08"/>
    <n v="0.02"/>
    <s v="Sea"/>
    <n v="0.37"/>
    <n v="0.92"/>
    <n v="0.87"/>
    <n v="0.76"/>
    <n v="20"/>
    <n v="8363.5499999999993"/>
    <n v="30"/>
    <n v="52"/>
    <n v="2"/>
    <n v="1"/>
    <n v="45"/>
    <n v="386"/>
    <n v="3"/>
    <n v="0.53"/>
    <n v="0"/>
    <x v="1"/>
    <s v="FOB"/>
    <s v="Amendment"/>
    <x v="3"/>
    <n v="0.79120000000000001"/>
    <n v="0.90160000000000007"/>
    <n v="0.12622400000000003"/>
    <n v="0.86"/>
    <s v="Extreme Risk"/>
    <n v="3.8408080059303185E-2"/>
    <s v="Average"/>
    <s v="Medium"/>
    <s v="Very Consistent"/>
    <n v="857.77777777777771"/>
    <s v="Over-Delivery (&gt;100%)"/>
    <n v="83.635499999999993"/>
    <n v="1985792.7279160002"/>
    <n v="72.830000000000013"/>
  </r>
  <r>
    <n v="438.96"/>
    <n v="9.5500000000000007"/>
    <n v="16"/>
    <n v="0.84"/>
    <n v="0.01"/>
    <n v="0.04"/>
    <s v="Sea"/>
    <n v="4.16"/>
    <n v="0.68"/>
    <n v="0.84"/>
    <n v="0.19"/>
    <n v="30"/>
    <n v="5460.2"/>
    <n v="90"/>
    <n v="26"/>
    <n v="0"/>
    <n v="1"/>
    <n v="820"/>
    <n v="207"/>
    <n v="10"/>
    <n v="0.05"/>
    <n v="1"/>
    <x v="0"/>
    <s v="FOB"/>
    <s v="New Procurement"/>
    <x v="9"/>
    <n v="0.83160000000000001"/>
    <n v="0.95039999999999991"/>
    <n v="0.15206400000000003"/>
    <n v="0.24"/>
    <s v="Medium Risk"/>
    <n v="2.1755968653180247E-2"/>
    <s v="Average"/>
    <s v="High"/>
    <s v="Highly Inconsistent"/>
    <n v="25.243902439024389"/>
    <s v="Critical (&lt;80%)"/>
    <n v="54.601999999999997"/>
    <n v="2516740.985072"/>
    <n v="70.740000000000009"/>
  </r>
  <r>
    <n v="262.94"/>
    <n v="1.2"/>
    <n v="7"/>
    <n v="0.8"/>
    <n v="0.08"/>
    <n v="0.03"/>
    <s v="Air"/>
    <n v="0.18"/>
    <n v="0.99"/>
    <n v="0.86"/>
    <n v="0.18"/>
    <n v="28"/>
    <n v="6305.02"/>
    <n v="30"/>
    <n v="19"/>
    <n v="3"/>
    <n v="3"/>
    <n v="252"/>
    <n v="648"/>
    <n v="4"/>
    <n v="0.73"/>
    <n v="0"/>
    <x v="1"/>
    <s v="DDP"/>
    <s v="Extension"/>
    <x v="6"/>
    <n v="0.7360000000000001"/>
    <n v="0.89239999999999997"/>
    <n v="0.17847999999999997"/>
    <n v="0.28999999999999998"/>
    <s v="Medium Risk"/>
    <n v="4.5637788088537306E-3"/>
    <s v="Poor"/>
    <s v="Medium"/>
    <s v="Very Consistent"/>
    <n v="257.14285714285717"/>
    <s v="Over-Delivery (&gt;100%)"/>
    <n v="315.25100000000003"/>
    <n v="1840520.7718519999"/>
    <n v="96.820000000000022"/>
  </r>
  <r>
    <n v="485.69"/>
    <n v="9.84"/>
    <n v="17"/>
    <n v="0.84"/>
    <n v="0.01"/>
    <n v="0.03"/>
    <s v="Road"/>
    <n v="1.27"/>
    <n v="0.77"/>
    <n v="0.89"/>
    <n v="0.36"/>
    <n v="47"/>
    <n v="8111.14"/>
    <n v="30"/>
    <n v="29"/>
    <n v="0"/>
    <n v="1"/>
    <n v="759"/>
    <n v="457"/>
    <n v="4"/>
    <n v="0.68"/>
    <n v="0"/>
    <x v="1"/>
    <s v="FOB"/>
    <s v="New Procurement"/>
    <x v="6"/>
    <n v="0.83160000000000001"/>
    <n v="0.96029999999999993"/>
    <n v="0.15364800000000003"/>
    <n v="0.39999999999999997"/>
    <s v="High Risk"/>
    <n v="2.0259836521237827E-2"/>
    <s v="Average"/>
    <s v="High"/>
    <s v="Moderately Consistent"/>
    <n v="60.210803689064562"/>
    <s v="Critical (&lt;80%)"/>
    <n v="162.22280000000001"/>
    <n v="4097254.1293900004"/>
    <n v="85.83"/>
  </r>
  <r>
    <n v="133.49"/>
    <n v="1.78"/>
    <n v="19"/>
    <n v="0.88"/>
    <n v="0"/>
    <n v="0.02"/>
    <s v="Sea"/>
    <n v="4.59"/>
    <n v="0.98"/>
    <n v="0.82"/>
    <n v="0.85"/>
    <n v="45"/>
    <n v="2196.29"/>
    <n v="60"/>
    <n v="23"/>
    <n v="0"/>
    <n v="3"/>
    <n v="443"/>
    <n v="46"/>
    <n v="2"/>
    <n v="0.27"/>
    <n v="1"/>
    <x v="0"/>
    <s v="DDP"/>
    <s v="New Procurement"/>
    <x v="5"/>
    <n v="0.88"/>
    <n v="0.98"/>
    <n v="0.1176"/>
    <n v="0.87"/>
    <s v="Extreme Risk"/>
    <n v="1.3334332159712338E-2"/>
    <s v="Poor"/>
    <s v="Low"/>
    <s v="Highly Inconsistent"/>
    <n v="10.383747178329571"/>
    <s v="Critical (&lt;80%)"/>
    <n v="21.962900000000001"/>
    <n v="299080.62442400004"/>
    <n v="71.010000000000005"/>
  </r>
  <r>
    <n v="440.88"/>
    <n v="8.33"/>
    <n v="29"/>
    <n v="1"/>
    <n v="0.09"/>
    <n v="0.04"/>
    <s v="Sea"/>
    <n v="4.32"/>
    <n v="0.75"/>
    <n v="1.17"/>
    <n v="0.71"/>
    <n v="23"/>
    <n v="1451.2"/>
    <n v="60"/>
    <n v="35"/>
    <n v="1"/>
    <n v="0"/>
    <n v="840"/>
    <n v="902"/>
    <n v="4"/>
    <n v="0.53"/>
    <n v="1"/>
    <x v="0"/>
    <s v="EXW"/>
    <s v="Renewal/Reorder"/>
    <x v="6"/>
    <n v="0.91"/>
    <n v="0.87360000000000004"/>
    <n v="0"/>
    <n v="0.84"/>
    <s v="Extreme Risk"/>
    <n v="1.889403012157503E-2"/>
    <s v="Poor"/>
    <s v="High"/>
    <s v="Highly Inconsistent"/>
    <n v="107.38095238095238"/>
    <s v="Over-Delivery (&gt;100%)"/>
    <n v="14.512"/>
    <n v="723032.31731199997"/>
    <n v="68.179999999999993"/>
  </r>
  <r>
    <n v="399.47"/>
    <n v="3.52"/>
    <n v="19"/>
    <n v="0.98"/>
    <n v="0.06"/>
    <n v="0.05"/>
    <s v="Road"/>
    <n v="3.91"/>
    <n v="0.84"/>
    <n v="0.93"/>
    <n v="0.56999999999999995"/>
    <n v="19"/>
    <n v="8604.5400000000009"/>
    <n v="30"/>
    <n v="49"/>
    <n v="0"/>
    <n v="2"/>
    <n v="990"/>
    <n v="430"/>
    <n v="2"/>
    <n v="0.68"/>
    <n v="1"/>
    <x v="0"/>
    <s v="CIF"/>
    <s v="New Procurement"/>
    <x v="5"/>
    <n v="0.92119999999999991"/>
    <n v="0.8929999999999999"/>
    <n v="1.7860000000000015E-2"/>
    <n v="0.67999999999999994"/>
    <s v="Extreme Risk"/>
    <n v="8.811675469997747E-3"/>
    <s v="Poor"/>
    <s v="High"/>
    <s v="Highly Inconsistent"/>
    <n v="43.43434343434344"/>
    <s v="Critical (&lt;80%)"/>
    <n v="172.09080000000003"/>
    <n v="3815557.0384720005"/>
    <n v="81.289999999999992"/>
  </r>
  <r>
    <n v="396.91"/>
    <n v="2.19"/>
    <n v="17"/>
    <n v="0.96"/>
    <n v="0.04"/>
    <n v="0.01"/>
    <s v="Sea"/>
    <n v="2.29"/>
    <n v="0.78"/>
    <n v="0.87"/>
    <n v="0.02"/>
    <n v="25"/>
    <n v="1206.56"/>
    <n v="60"/>
    <n v="45"/>
    <n v="2"/>
    <n v="1"/>
    <n v="427"/>
    <n v="17"/>
    <n v="11"/>
    <n v="0.37"/>
    <n v="1"/>
    <x v="0"/>
    <s v="FOB"/>
    <s v="Amendment"/>
    <x v="1"/>
    <n v="0.92159999999999997"/>
    <n v="0.95039999999999991"/>
    <n v="3.8016000000000029E-2"/>
    <n v="7.0000000000000007E-2"/>
    <s v="Low Risk"/>
    <n v="5.5176236426393889E-3"/>
    <s v="Poor"/>
    <s v="High"/>
    <s v="Inconsistent"/>
    <n v="3.9812646370023423"/>
    <s v="Critical (&lt;80%)"/>
    <n v="12.0656"/>
    <n v="502870.76015799993"/>
    <n v="72.31"/>
  </r>
  <r>
    <n v="430.15"/>
    <n v="4.96"/>
    <n v="6"/>
    <n v="0.97"/>
    <n v="0.02"/>
    <n v="0.03"/>
    <s v="Sea"/>
    <n v="1.61"/>
    <n v="0.87"/>
    <n v="1.06"/>
    <n v="0.24"/>
    <n v="24"/>
    <n v="972.99"/>
    <n v="45"/>
    <n v="38"/>
    <n v="3"/>
    <n v="1"/>
    <n v="228"/>
    <n v="174"/>
    <n v="11"/>
    <n v="0.73"/>
    <n v="0"/>
    <x v="1"/>
    <s v="FOB"/>
    <s v="Extension"/>
    <x v="1"/>
    <n v="0.9506"/>
    <n v="0.9506"/>
    <n v="2.8518000000000026E-2"/>
    <n v="0.28999999999999998"/>
    <s v="Medium Risk"/>
    <n v="1.1530861327443916E-2"/>
    <s v="Poor"/>
    <s v="High"/>
    <s v="Moderately Consistent"/>
    <n v="76.31578947368422"/>
    <s v="Critical (&lt;80%)"/>
    <n v="9.7299000000000007"/>
    <n v="439481.81165499997"/>
    <n v="73.19"/>
  </r>
  <r>
    <n v="392.46"/>
    <n v="6.8"/>
    <n v="29"/>
    <n v="0.84"/>
    <n v="0.06"/>
    <n v="0.02"/>
    <s v="Road"/>
    <n v="4.41"/>
    <n v="0.67"/>
    <n v="1.1100000000000001"/>
    <n v="0.8"/>
    <n v="1"/>
    <n v="2843.04"/>
    <n v="60"/>
    <n v="41"/>
    <n v="0"/>
    <n v="3"/>
    <n v="210"/>
    <n v="129"/>
    <n v="7"/>
    <n v="0.8"/>
    <n v="0"/>
    <x v="1"/>
    <s v="DDP"/>
    <s v="New Procurement"/>
    <x v="7"/>
    <n v="0.78959999999999997"/>
    <n v="0.92119999999999991"/>
    <n v="0.14739200000000002"/>
    <n v="0.88"/>
    <s v="Extreme Risk"/>
    <n v="1.7326606533149876E-2"/>
    <s v="Poor"/>
    <s v="High"/>
    <s v="Highly Inconsistent"/>
    <n v="61.428571428571431"/>
    <s v="Critical (&lt;80%)"/>
    <n v="56.860799999999998"/>
    <n v="1205133.3124439998"/>
    <n v="81.39"/>
  </r>
  <r>
    <n v="331.8"/>
    <n v="4.43"/>
    <n v="11"/>
    <n v="0.9"/>
    <n v="0.05"/>
    <n v="0.05"/>
    <s v="Road"/>
    <n v="3.29"/>
    <n v="0.76"/>
    <n v="1.1000000000000001"/>
    <n v="0.24"/>
    <n v="28"/>
    <n v="3236.8"/>
    <n v="30"/>
    <n v="41"/>
    <n v="0"/>
    <n v="1"/>
    <n v="403"/>
    <n v="753"/>
    <n v="5"/>
    <n v="0.22"/>
    <n v="0"/>
    <x v="1"/>
    <s v="FOB"/>
    <s v="New Procurement"/>
    <x v="10"/>
    <n v="0.85499999999999998"/>
    <n v="0.90249999999999997"/>
    <n v="9.0249999999999969E-2"/>
    <n v="0.33999999999999997"/>
    <s v="High Risk"/>
    <n v="1.3351416515973477E-2"/>
    <s v="Poor"/>
    <s v="High"/>
    <s v="Highly Inconsistent"/>
    <n v="186.84863523573202"/>
    <s v="Over-Delivery (&gt;100%)"/>
    <n v="64.736000000000004"/>
    <n v="1181453.8324400003"/>
    <n v="82.21"/>
  </r>
  <r>
    <n v="109.06"/>
    <n v="1.49"/>
    <n v="16"/>
    <n v="0.97"/>
    <n v="0.1"/>
    <n v="0.02"/>
    <s v="Sea"/>
    <n v="1.48"/>
    <n v="0.63"/>
    <n v="1.0900000000000001"/>
    <n v="0.73"/>
    <n v="29"/>
    <n v="2487.2399999999998"/>
    <n v="15"/>
    <n v="40"/>
    <n v="1"/>
    <n v="0"/>
    <n v="548"/>
    <n v="746"/>
    <n v="7"/>
    <n v="0.3"/>
    <n v="0"/>
    <x v="1"/>
    <s v="EXW"/>
    <s v="Renewal/Reorder"/>
    <x v="7"/>
    <n v="0.873"/>
    <n v="0.88200000000000001"/>
    <n v="2.6460000000000022E-2"/>
    <n v="0.85"/>
    <s v="Extreme Risk"/>
    <n v="1.3662204291215844E-2"/>
    <s v="Poor"/>
    <s v="Low"/>
    <s v="Moderately Consistent"/>
    <n v="136.13138686131387"/>
    <s v="Over-Delivery (&gt;100%)"/>
    <n v="24.872399999999999"/>
    <n v="303837.50230400002"/>
    <n v="71.12"/>
  </r>
  <r>
    <n v="64.64"/>
    <n v="6.4"/>
    <n v="25"/>
    <n v="0.82"/>
    <n v="0.1"/>
    <n v="0.01"/>
    <s v="Road"/>
    <n v="2.3199999999999998"/>
    <n v="0.84"/>
    <n v="0.82"/>
    <n v="0.18"/>
    <n v="44"/>
    <n v="7442.07"/>
    <n v="15"/>
    <n v="27"/>
    <n v="1"/>
    <n v="2"/>
    <n v="610"/>
    <n v="381"/>
    <n v="6"/>
    <n v="0.4"/>
    <n v="0"/>
    <x v="1"/>
    <s v="CIF"/>
    <s v="Renewal/Reorder"/>
    <x v="4"/>
    <n v="0.73799999999999999"/>
    <n v="0.89100000000000001"/>
    <n v="0.16038000000000005"/>
    <n v="0.28999999999999998"/>
    <s v="Medium Risk"/>
    <n v="9.9009900990099015E-2"/>
    <s v="Good"/>
    <s v="Low"/>
    <s v="Inconsistent"/>
    <n v="62.459016393442624"/>
    <s v="Critical (&lt;80%)"/>
    <n v="148.84139999999999"/>
    <n v="534123.34002399992"/>
    <n v="82.48"/>
  </r>
  <r>
    <n v="464.38"/>
    <n v="9.1199999999999992"/>
    <n v="8"/>
    <n v="0.99"/>
    <n v="0.06"/>
    <n v="0.02"/>
    <s v="Air"/>
    <n v="4.41"/>
    <n v="0.99"/>
    <n v="1.1100000000000001"/>
    <n v="0.61"/>
    <n v="35"/>
    <n v="9736.2099999999991"/>
    <n v="30"/>
    <n v="22"/>
    <n v="2"/>
    <n v="2"/>
    <n v="278"/>
    <n v="242"/>
    <n v="2"/>
    <n v="0.24"/>
    <n v="1"/>
    <x v="0"/>
    <s v="CIF"/>
    <s v="Amendment"/>
    <x v="5"/>
    <n v="0.93059999999999998"/>
    <n v="0.92119999999999991"/>
    <n v="9.2120000000000066E-3"/>
    <n v="0.69"/>
    <s v="Extreme Risk"/>
    <n v="1.9639088677376286E-2"/>
    <s v="Poor"/>
    <s v="High"/>
    <s v="Highly Inconsistent"/>
    <n v="87.050359712230218"/>
    <s v="Average (85–94.99%)"/>
    <n v="486.81049999999999"/>
    <n v="4883533.0645999992"/>
    <n v="93.389999999999986"/>
  </r>
  <r>
    <n v="327.49"/>
    <n v="4.45"/>
    <n v="11"/>
    <n v="0.82"/>
    <n v="0.04"/>
    <n v="0.03"/>
    <s v="Air"/>
    <n v="4.5199999999999996"/>
    <n v="0.62"/>
    <n v="1"/>
    <n v="0.63"/>
    <n v="17"/>
    <n v="2075.9499999999998"/>
    <n v="30"/>
    <n v="29"/>
    <n v="0"/>
    <n v="1"/>
    <n v="828"/>
    <n v="439"/>
    <n v="12"/>
    <n v="0.78"/>
    <n v="1"/>
    <x v="0"/>
    <s v="FOB"/>
    <s v="New Procurement"/>
    <x v="8"/>
    <n v="0.7871999999999999"/>
    <n v="0.93119999999999992"/>
    <n v="0.16761600000000004"/>
    <n v="0.7"/>
    <s v="Extreme Risk"/>
    <n v="1.3588201166447831E-2"/>
    <s v="Poor"/>
    <s v="High"/>
    <s v="Highly Inconsistent"/>
    <n v="53.019323671497588"/>
    <s v="Critical (&lt;80%)"/>
    <n v="103.7975"/>
    <n v="727575.96868099994"/>
    <n v="93.679999999999978"/>
  </r>
  <r>
    <n v="408.44"/>
    <n v="2.95"/>
    <n v="7"/>
    <n v="0.88"/>
    <n v="0.05"/>
    <n v="0"/>
    <s v="Sea"/>
    <n v="3.3"/>
    <n v="0.86"/>
    <n v="1.06"/>
    <n v="0.75"/>
    <n v="11"/>
    <n v="7840.34"/>
    <n v="15"/>
    <n v="17"/>
    <n v="0"/>
    <n v="0"/>
    <n v="845"/>
    <n v="296"/>
    <n v="2"/>
    <n v="0.56999999999999995"/>
    <n v="0"/>
    <x v="1"/>
    <s v="EXW"/>
    <s v="New Procurement"/>
    <x v="5"/>
    <n v="0.83599999999999997"/>
    <n v="0.95"/>
    <n v="0.11399999999999999"/>
    <n v="0.8"/>
    <s v="Extreme Risk"/>
    <n v="7.2226030751150723E-3"/>
    <s v="Poor"/>
    <s v="High"/>
    <s v="Highly Inconsistent"/>
    <n v="35.029585798816569"/>
    <s v="Critical (&lt;80%)"/>
    <n v="78.403400000000005"/>
    <n v="3362529.2535199998"/>
    <n v="71.2"/>
  </r>
  <r>
    <n v="266.69"/>
    <n v="4.9800000000000004"/>
    <n v="26"/>
    <n v="0.91"/>
    <n v="7.0000000000000007E-2"/>
    <n v="0.03"/>
    <s v="Sea"/>
    <n v="3.66"/>
    <n v="0.91"/>
    <n v="1.18"/>
    <n v="0.44"/>
    <n v="37"/>
    <n v="538"/>
    <n v="90"/>
    <n v="20"/>
    <n v="0"/>
    <n v="2"/>
    <n v="133"/>
    <n v="747"/>
    <n v="1"/>
    <n v="0.38"/>
    <n v="1"/>
    <x v="0"/>
    <s v="CIF"/>
    <s v="New Procurement"/>
    <x v="2"/>
    <n v="0.84629999999999994"/>
    <n v="0.9020999999999999"/>
    <n v="8.118899999999997E-2"/>
    <n v="0.54"/>
    <s v="Extreme Risk"/>
    <n v="1.8673366080467962E-2"/>
    <s v="Poor"/>
    <s v="Medium"/>
    <s v="Highly Inconsistent"/>
    <n v="561.65413533834578"/>
    <s v="Over-Delivery (&gt;100%)"/>
    <n v="5.38"/>
    <n v="157852.04370799998"/>
    <n v="69.64"/>
  </r>
  <r>
    <n v="102.79"/>
    <n v="1.44"/>
    <n v="24"/>
    <n v="0.99"/>
    <n v="0.01"/>
    <n v="0.05"/>
    <s v="Road"/>
    <n v="0.2"/>
    <n v="0.69"/>
    <n v="1.1200000000000001"/>
    <n v="0.63"/>
    <n v="7"/>
    <n v="1277.1400000000001"/>
    <n v="60"/>
    <n v="9"/>
    <n v="0"/>
    <n v="2"/>
    <n v="409"/>
    <n v="404"/>
    <n v="1"/>
    <n v="0.02"/>
    <n v="0"/>
    <x v="1"/>
    <s v="CIF"/>
    <s v="New Procurement"/>
    <x v="2"/>
    <n v="0.98009999999999997"/>
    <n v="0.9405"/>
    <n v="9.4050000000000088E-3"/>
    <n v="0.69000000000000006"/>
    <s v="Extreme Risk"/>
    <n v="1.4009144858449264E-2"/>
    <s v="Poor"/>
    <s v="Low"/>
    <s v="Very Consistent"/>
    <n v="98.777506112469439"/>
    <s v="World-Class (97%–100%)"/>
    <n v="25.542800000000003"/>
    <n v="139179.80779600001"/>
    <n v="86.499999999999986"/>
  </r>
  <r>
    <n v="106.33"/>
    <n v="8.3800000000000008"/>
    <n v="22"/>
    <n v="0.77"/>
    <n v="0.03"/>
    <n v="0.04"/>
    <s v="Road"/>
    <n v="3.02"/>
    <n v="0.71"/>
    <n v="1.1299999999999999"/>
    <n v="0.49"/>
    <n v="26"/>
    <n v="5199.66"/>
    <n v="90"/>
    <n v="13"/>
    <n v="3"/>
    <n v="0"/>
    <n v="917"/>
    <n v="429"/>
    <n v="5"/>
    <n v="0.33"/>
    <n v="0"/>
    <x v="1"/>
    <s v="EXW"/>
    <s v="Extension"/>
    <x v="10"/>
    <n v="0.74690000000000001"/>
    <n v="0.93119999999999992"/>
    <n v="0.21417599999999995"/>
    <n v="0.56000000000000005"/>
    <s v="Extreme Risk"/>
    <n v="7.8811248001504755E-2"/>
    <s v="Good"/>
    <s v="Low"/>
    <s v="Highly Inconsistent"/>
    <n v="46.782988004362053"/>
    <s v="Critical (&lt;80%)"/>
    <n v="103.9932"/>
    <n v="591691.852678"/>
    <n v="83.279999999999987"/>
  </r>
  <r>
    <n v="358.5"/>
    <n v="8.44"/>
    <n v="25"/>
    <n v="0.92"/>
    <n v="0.01"/>
    <n v="0"/>
    <s v="Sea"/>
    <n v="3.44"/>
    <n v="0.68"/>
    <n v="0.87"/>
    <n v="0.95"/>
    <n v="23"/>
    <n v="9996.1299999999992"/>
    <n v="45"/>
    <n v="46"/>
    <n v="0"/>
    <n v="2"/>
    <n v="290"/>
    <n v="461"/>
    <n v="5"/>
    <n v="0.84"/>
    <n v="1"/>
    <x v="0"/>
    <s v="CIF"/>
    <s v="New Procurement"/>
    <x v="10"/>
    <n v="0.91080000000000005"/>
    <n v="0.99"/>
    <n v="7.9199999999999965E-2"/>
    <n v="0.96"/>
    <s v="Extreme Risk"/>
    <n v="2.3542538354253833E-2"/>
    <s v="Average"/>
    <s v="High"/>
    <s v="Highly Inconsistent"/>
    <n v="158.9655172413793"/>
    <s v="Over-Delivery (&gt;100%)"/>
    <n v="99.961299999999994"/>
    <n v="3619573.3571499996"/>
    <n v="72.260000000000005"/>
  </r>
  <r>
    <n v="243.64"/>
    <n v="6.29"/>
    <n v="19"/>
    <n v="0.86"/>
    <n v="0.01"/>
    <n v="0.05"/>
    <s v="Sea"/>
    <n v="0.1"/>
    <n v="0.72"/>
    <n v="0.99"/>
    <n v="0.52"/>
    <n v="18"/>
    <n v="9498.7199999999993"/>
    <n v="15"/>
    <n v="51"/>
    <n v="0"/>
    <n v="3"/>
    <n v="776"/>
    <n v="666"/>
    <n v="7"/>
    <n v="0.74"/>
    <n v="0"/>
    <x v="1"/>
    <s v="DDP"/>
    <s v="New Procurement"/>
    <x v="7"/>
    <n v="0.85139999999999993"/>
    <n v="0.9405"/>
    <n v="0.13166999999999998"/>
    <n v="0.58000000000000007"/>
    <s v="Extreme Risk"/>
    <n v="2.5816778854046957E-2"/>
    <s v="Average"/>
    <s v="Medium"/>
    <s v="Very Consistent"/>
    <n v="85.824742268041234"/>
    <s v="Average (85–94.99%)"/>
    <n v="94.987200000000001"/>
    <n v="2453219.7037279997"/>
    <n v="74.599999999999994"/>
  </r>
  <r>
    <n v="140.24"/>
    <n v="4.18"/>
    <n v="26"/>
    <n v="0.78"/>
    <n v="0.02"/>
    <n v="0.03"/>
    <s v="Air"/>
    <n v="4.22"/>
    <n v="0.64"/>
    <n v="1.18"/>
    <n v="0.21"/>
    <n v="29"/>
    <n v="1208.24"/>
    <n v="15"/>
    <n v="57"/>
    <n v="3"/>
    <n v="0"/>
    <n v="442"/>
    <n v="771"/>
    <n v="1"/>
    <n v="7.0000000000000007E-2"/>
    <n v="1"/>
    <x v="0"/>
    <s v="EXW"/>
    <s v="Extension"/>
    <x v="2"/>
    <n v="0.76439999999999997"/>
    <n v="0.9506"/>
    <n v="0.20913199999999996"/>
    <n v="0.26"/>
    <s v="Medium Risk"/>
    <n v="2.9806046776953789E-2"/>
    <s v="Average"/>
    <s v="Low"/>
    <s v="Highly Inconsistent"/>
    <n v="174.43438914027149"/>
    <s v="Over-Delivery (&gt;100%)"/>
    <n v="60.412000000000006"/>
    <n v="177988.00473600003"/>
    <n v="94.579999999999984"/>
  </r>
  <r>
    <n v="271.22000000000003"/>
    <n v="8.1999999999999993"/>
    <n v="10"/>
    <n v="0.93"/>
    <n v="0.05"/>
    <n v="0.01"/>
    <s v="Road"/>
    <n v="4.6399999999999997"/>
    <n v="0.75"/>
    <n v="1.03"/>
    <n v="0.67"/>
    <n v="39"/>
    <n v="2472.9"/>
    <n v="90"/>
    <n v="17"/>
    <n v="1"/>
    <n v="2"/>
    <n v="409"/>
    <n v="281"/>
    <n v="5"/>
    <n v="0.8"/>
    <n v="1"/>
    <x v="0"/>
    <s v="CIF"/>
    <s v="Renewal/Reorder"/>
    <x v="10"/>
    <n v="0.88349999999999995"/>
    <n v="0.9405"/>
    <n v="6.5834999999999949E-2"/>
    <n v="0.73000000000000009"/>
    <s v="Extreme Risk"/>
    <n v="3.0233758572376663E-2"/>
    <s v="Average"/>
    <s v="Medium"/>
    <s v="Highly Inconsistent"/>
    <n v="68.704156479217602"/>
    <s v="Critical (&lt;80%)"/>
    <n v="49.458000000000006"/>
    <n v="711016.56149600015"/>
    <n v="81.659999999999982"/>
  </r>
  <r>
    <n v="78.89"/>
    <n v="5.99"/>
    <n v="9"/>
    <n v="0.87"/>
    <n v="0.08"/>
    <n v="0"/>
    <s v="Sea"/>
    <n v="1.19"/>
    <n v="0.75"/>
    <n v="0.84"/>
    <n v="0.55000000000000004"/>
    <n v="34"/>
    <n v="9463.34"/>
    <n v="45"/>
    <n v="39"/>
    <n v="2"/>
    <n v="0"/>
    <n v="880"/>
    <n v="295"/>
    <n v="2"/>
    <n v="0.18"/>
    <n v="0"/>
    <x v="1"/>
    <s v="EXW"/>
    <s v="Amendment"/>
    <x v="5"/>
    <n v="0.8004"/>
    <n v="0.92"/>
    <n v="0.11960000000000001"/>
    <n v="0.63"/>
    <s v="Extreme Risk"/>
    <n v="7.5928508049182414E-2"/>
    <s v="Good"/>
    <s v="Low"/>
    <s v="Moderately Consistent"/>
    <n v="33.522727272727273"/>
    <s v="Critical (&lt;80%)"/>
    <n v="94.633400000000009"/>
    <n v="806384.4349900001"/>
    <n v="72.410000000000025"/>
  </r>
  <r>
    <n v="311.89"/>
    <n v="8.43"/>
    <n v="4"/>
    <n v="0.9"/>
    <n v="0.05"/>
    <n v="0.01"/>
    <s v="Sea"/>
    <n v="4.2300000000000004"/>
    <n v="0.92"/>
    <n v="1.0900000000000001"/>
    <n v="0.8"/>
    <n v="38"/>
    <n v="1592.17"/>
    <n v="90"/>
    <n v="25"/>
    <n v="0"/>
    <n v="1"/>
    <n v="11"/>
    <n v="48"/>
    <n v="10"/>
    <n v="0.99"/>
    <n v="0"/>
    <x v="1"/>
    <s v="FOB"/>
    <s v="New Procurement"/>
    <x v="9"/>
    <n v="0.85499999999999998"/>
    <n v="0.9405"/>
    <n v="9.4049999999999967E-2"/>
    <n v="0.8600000000000001"/>
    <s v="Extreme Risk"/>
    <n v="2.7028760139792878E-2"/>
    <s v="Average"/>
    <s v="High"/>
    <s v="Highly Inconsistent"/>
    <n v="436.36363636363632"/>
    <s v="Over-Delivery (&gt;100%)"/>
    <n v="15.921700000000001"/>
    <n v="526419.12297200004"/>
    <n v="70.069999999999993"/>
  </r>
  <r>
    <n v="171.05"/>
    <n v="6.68"/>
    <n v="23"/>
    <n v="0.8"/>
    <n v="0.03"/>
    <n v="0.04"/>
    <s v="Road"/>
    <n v="3.33"/>
    <n v="0.92"/>
    <n v="0.82"/>
    <n v="0.18"/>
    <n v="8"/>
    <n v="7453.61"/>
    <n v="45"/>
    <n v="51"/>
    <n v="3"/>
    <n v="2"/>
    <n v="338"/>
    <n v="565"/>
    <n v="1"/>
    <n v="0.87"/>
    <n v="0"/>
    <x v="1"/>
    <s v="CIF"/>
    <s v="Extension"/>
    <x v="2"/>
    <n v="0.77600000000000002"/>
    <n v="0.93119999999999992"/>
    <n v="0.18623999999999993"/>
    <n v="0.25"/>
    <s v="Medium Risk"/>
    <n v="3.9052908506284706E-2"/>
    <s v="Average"/>
    <s v="Medium"/>
    <s v="Highly Inconsistent"/>
    <n v="167.15976331360946"/>
    <s v="Over-Delivery (&gt;100%)"/>
    <n v="149.07220000000001"/>
    <n v="1364346.2539650002"/>
    <n v="82.969999999999985"/>
  </r>
  <r>
    <n v="408.9"/>
    <n v="8.06"/>
    <n v="15"/>
    <n v="0.84"/>
    <n v="0.01"/>
    <n v="0"/>
    <s v="Road"/>
    <n v="2.9"/>
    <n v="0.92"/>
    <n v="1.1000000000000001"/>
    <n v="0.26"/>
    <n v="21"/>
    <n v="110.97"/>
    <n v="30"/>
    <n v="55"/>
    <n v="0"/>
    <n v="2"/>
    <n v="644"/>
    <n v="506"/>
    <n v="7"/>
    <n v="0.91"/>
    <n v="1"/>
    <x v="0"/>
    <s v="CIF"/>
    <s v="New Procurement"/>
    <x v="7"/>
    <n v="0.83160000000000001"/>
    <n v="0.99"/>
    <n v="0.15840000000000004"/>
    <n v="0.27"/>
    <s v="Medium Risk"/>
    <n v="1.9711420885302033E-2"/>
    <s v="Poor"/>
    <s v="High"/>
    <s v="Inconsistent"/>
    <n v="78.571428571428569"/>
    <s v="Critical (&lt;80%)"/>
    <n v="2.2193999999999998"/>
    <n v="45855.324929999995"/>
    <n v="84.799999999999983"/>
  </r>
  <r>
    <n v="189.66"/>
    <n v="6.39"/>
    <n v="13"/>
    <n v="0.89"/>
    <n v="0.06"/>
    <n v="0.01"/>
    <s v="Sea"/>
    <n v="4.22"/>
    <n v="0.83"/>
    <n v="1.1499999999999999"/>
    <n v="0.92"/>
    <n v="21"/>
    <n v="6353.95"/>
    <n v="30"/>
    <n v="47"/>
    <n v="1"/>
    <n v="3"/>
    <n v="757"/>
    <n v="974"/>
    <n v="3"/>
    <n v="0.77"/>
    <n v="0"/>
    <x v="1"/>
    <s v="DDP"/>
    <s v="Renewal/Reorder"/>
    <x v="3"/>
    <n v="0.83660000000000001"/>
    <n v="0.93059999999999998"/>
    <n v="0.10236599999999997"/>
    <n v="0.99"/>
    <s v="Extreme Risk"/>
    <n v="3.3691869661499521E-2"/>
    <s v="Average"/>
    <s v="Medium"/>
    <s v="Highly Inconsistent"/>
    <n v="128.66578599735797"/>
    <s v="Over-Delivery (&gt;100%)"/>
    <n v="63.539499999999997"/>
    <n v="1289526.0147939997"/>
    <n v="69.78"/>
  </r>
  <r>
    <n v="254.85"/>
    <n v="4.7300000000000004"/>
    <n v="25"/>
    <n v="0.82"/>
    <n v="0.03"/>
    <n v="0.04"/>
    <s v="Sea"/>
    <n v="1.43"/>
    <n v="0.73"/>
    <n v="0.97"/>
    <n v="0.93"/>
    <n v="49"/>
    <n v="4996.54"/>
    <n v="15"/>
    <n v="57"/>
    <n v="3"/>
    <n v="3"/>
    <n v="392"/>
    <n v="497"/>
    <n v="11"/>
    <n v="0.71"/>
    <n v="0"/>
    <x v="1"/>
    <s v="DDP"/>
    <s v="Extension"/>
    <x v="1"/>
    <n v="0.79539999999999988"/>
    <n v="0.93119999999999992"/>
    <n v="0.16761600000000001"/>
    <n v="1"/>
    <s v="Extreme Risk"/>
    <n v="1.8559937217971358E-2"/>
    <s v="Poor"/>
    <s v="Medium"/>
    <s v="Moderately Consistent"/>
    <n v="126.78571428571428"/>
    <s v="Over-Delivery (&gt;100%)"/>
    <n v="49.965400000000002"/>
    <n v="1362561.2484400002"/>
    <n v="72.87"/>
  </r>
  <r>
    <n v="55.23"/>
    <n v="9.6199999999999992"/>
    <n v="2"/>
    <n v="0.76"/>
    <n v="0.06"/>
    <n v="0.03"/>
    <s v="Sea"/>
    <n v="3.95"/>
    <n v="0.76"/>
    <n v="0.97"/>
    <n v="0.44"/>
    <n v="36"/>
    <n v="4763.1499999999996"/>
    <n v="30"/>
    <n v="57"/>
    <n v="3"/>
    <n v="2"/>
    <n v="598"/>
    <n v="381"/>
    <n v="9"/>
    <n v="0.24"/>
    <n v="1"/>
    <x v="0"/>
    <s v="CIF"/>
    <s v="Extension"/>
    <x v="0"/>
    <n v="0.71439999999999992"/>
    <n v="0.91179999999999994"/>
    <n v="0.21883199999999997"/>
    <n v="0.53"/>
    <s v="Extreme Risk"/>
    <n v="0.17418069889552779"/>
    <s v="Excellent"/>
    <s v="Low"/>
    <s v="Highly Inconsistent"/>
    <n v="63.712374581939798"/>
    <s v="Critical (&lt;80%)"/>
    <n v="47.631499999999996"/>
    <n v="286796.95887500001"/>
    <n v="69.650000000000006"/>
  </r>
  <r>
    <n v="82.6"/>
    <n v="5.87"/>
    <n v="2"/>
    <n v="0.99"/>
    <n v="0.1"/>
    <n v="0.04"/>
    <s v="Road"/>
    <n v="1.57"/>
    <n v="0.73"/>
    <n v="0.92"/>
    <n v="0.05"/>
    <n v="17"/>
    <n v="8309"/>
    <n v="90"/>
    <n v="29"/>
    <n v="3"/>
    <n v="0"/>
    <n v="87"/>
    <n v="558"/>
    <n v="5"/>
    <n v="0.59"/>
    <n v="1"/>
    <x v="0"/>
    <s v="EXW"/>
    <s v="Extension"/>
    <x v="10"/>
    <n v="0.89100000000000001"/>
    <n v="0.86399999999999999"/>
    <n v="8.640000000000007E-3"/>
    <n v="0.19"/>
    <s v="Medium Risk"/>
    <n v="7.106537530266345E-2"/>
    <s v="Good"/>
    <s v="Low"/>
    <s v="Moderately Consistent"/>
    <n v="641.37931034482756"/>
    <s v="Over-Delivery (&gt;100%)"/>
    <n v="166.18"/>
    <n v="782577.44963999989"/>
    <n v="82.63000000000001"/>
  </r>
  <r>
    <n v="226.62"/>
    <n v="6.45"/>
    <n v="16"/>
    <n v="0.85"/>
    <n v="0.01"/>
    <n v="0.04"/>
    <s v="Sea"/>
    <n v="3.94"/>
    <n v="0.83"/>
    <n v="1.1499999999999999"/>
    <n v="0.31"/>
    <n v="16"/>
    <n v="899.27"/>
    <n v="45"/>
    <n v="29"/>
    <n v="0"/>
    <n v="2"/>
    <n v="341"/>
    <n v="419"/>
    <n v="5"/>
    <n v="0.7"/>
    <n v="1"/>
    <x v="0"/>
    <s v="CIF"/>
    <s v="New Procurement"/>
    <x v="10"/>
    <n v="0.84150000000000003"/>
    <n v="0.95039999999999991"/>
    <n v="0.14256000000000002"/>
    <n v="0.36"/>
    <s v="High Risk"/>
    <n v="2.8461742123378344E-2"/>
    <s v="Average"/>
    <s v="Medium"/>
    <s v="Highly Inconsistent"/>
    <n v="122.87390029325513"/>
    <s v="Over-Delivery (&gt;100%)"/>
    <n v="8.9926999999999992"/>
    <n v="214009.046126"/>
    <n v="70.960000000000008"/>
  </r>
  <r>
    <n v="265.97000000000003"/>
    <n v="2.98"/>
    <n v="9"/>
    <n v="0.92"/>
    <n v="0.02"/>
    <n v="0"/>
    <s v="Sea"/>
    <n v="2.2599999999999998"/>
    <n v="0.98"/>
    <n v="1.02"/>
    <n v="0.25"/>
    <n v="15"/>
    <n v="3835.59"/>
    <n v="15"/>
    <n v="35"/>
    <n v="1"/>
    <n v="3"/>
    <n v="172"/>
    <n v="265"/>
    <n v="5"/>
    <n v="0.28999999999999998"/>
    <n v="1"/>
    <x v="0"/>
    <s v="DDP"/>
    <s v="Renewal/Reorder"/>
    <x v="10"/>
    <n v="0.90160000000000007"/>
    <n v="0.98"/>
    <n v="7.8399999999999956E-2"/>
    <n v="0.27"/>
    <s v="Medium Risk"/>
    <n v="1.1204271158401322E-2"/>
    <s v="Poor"/>
    <s v="Medium"/>
    <s v="Inconsistent"/>
    <n v="154.06976744186048"/>
    <s v="Over-Delivery (&gt;100%)"/>
    <n v="38.355900000000005"/>
    <n v="1040605.2874900001"/>
    <n v="73.14"/>
  </r>
  <r>
    <n v="320.01"/>
    <n v="6.63"/>
    <n v="28"/>
    <n v="0.82"/>
    <n v="0.05"/>
    <n v="0.04"/>
    <s v="Sea"/>
    <n v="0.57999999999999996"/>
    <n v="0.71"/>
    <n v="1.03"/>
    <n v="0.41"/>
    <n v="15"/>
    <n v="4515.78"/>
    <n v="30"/>
    <n v="12"/>
    <n v="2"/>
    <n v="3"/>
    <n v="159"/>
    <n v="485"/>
    <n v="9"/>
    <n v="0.4"/>
    <n v="1"/>
    <x v="0"/>
    <s v="DDP"/>
    <s v="Amendment"/>
    <x v="0"/>
    <n v="0.77899999999999991"/>
    <n v="0.91199999999999992"/>
    <n v="0.16416000000000003"/>
    <n v="0.5"/>
    <s v="High Risk"/>
    <n v="2.0718102559295022E-2"/>
    <s v="Average"/>
    <s v="High"/>
    <s v="Very Consistent"/>
    <n v="305.03144654088049"/>
    <s v="Over-Delivery (&gt;100%)"/>
    <n v="45.157800000000002"/>
    <n v="1575202.1559179998"/>
    <n v="73.12"/>
  </r>
  <r>
    <n v="181.25"/>
    <n v="6.14"/>
    <n v="13"/>
    <n v="0.81"/>
    <n v="0.1"/>
    <n v="0.01"/>
    <s v="Air"/>
    <n v="1.91"/>
    <n v="0.78"/>
    <n v="1.06"/>
    <n v="0.32"/>
    <n v="40"/>
    <n v="1326.87"/>
    <n v="15"/>
    <n v="45"/>
    <n v="3"/>
    <n v="2"/>
    <n v="990"/>
    <n v="220"/>
    <n v="10"/>
    <n v="0.95"/>
    <n v="1"/>
    <x v="0"/>
    <s v="CIF"/>
    <s v="Extension"/>
    <x v="9"/>
    <n v="0.72900000000000009"/>
    <n v="0.89100000000000001"/>
    <n v="0.16928999999999997"/>
    <n v="0.43"/>
    <s v="High Risk"/>
    <n v="3.3875862068965513E-2"/>
    <s v="Average"/>
    <s v="Medium"/>
    <s v="Moderately Consistent"/>
    <n v="22.222222222222221"/>
    <s v="Critical (&lt;80%)"/>
    <n v="66.343499999999992"/>
    <n v="267022.92537499999"/>
    <n v="94.890000000000015"/>
  </r>
  <r>
    <n v="362.74"/>
    <n v="2.66"/>
    <n v="3"/>
    <n v="0.82"/>
    <n v="0.08"/>
    <n v="0.03"/>
    <s v="Air"/>
    <n v="1.17"/>
    <n v="0.86"/>
    <n v="0.92"/>
    <n v="0.83"/>
    <n v="17"/>
    <n v="948.1"/>
    <n v="15"/>
    <n v="11"/>
    <n v="0"/>
    <n v="0"/>
    <n v="569"/>
    <n v="414"/>
    <n v="1"/>
    <n v="0.41"/>
    <n v="0"/>
    <x v="1"/>
    <s v="EXW"/>
    <s v="New Procurement"/>
    <x v="2"/>
    <n v="0.75439999999999996"/>
    <n v="0.89239999999999997"/>
    <n v="0.16063200000000005"/>
    <n v="0.94"/>
    <s v="Extreme Risk"/>
    <n v="7.3330760324199157E-3"/>
    <s v="Poor"/>
    <s v="High"/>
    <s v="Moderately Consistent"/>
    <n v="72.759226713532513"/>
    <s v="Critical (&lt;80%)"/>
    <n v="47.405000000000001"/>
    <n v="381800.20445600006"/>
    <n v="95.830000000000013"/>
  </r>
  <r>
    <n v="437.06"/>
    <n v="1.54"/>
    <n v="9"/>
    <n v="0.82"/>
    <n v="0.09"/>
    <n v="0.03"/>
    <s v="Road"/>
    <n v="0.5"/>
    <n v="0.94"/>
    <n v="0.97"/>
    <n v="0"/>
    <n v="1"/>
    <n v="1878.18"/>
    <n v="45"/>
    <n v="38"/>
    <n v="2"/>
    <n v="2"/>
    <n v="635"/>
    <n v="613"/>
    <n v="5"/>
    <n v="0.32"/>
    <n v="1"/>
    <x v="0"/>
    <s v="CIF"/>
    <s v="Amendment"/>
    <x v="10"/>
    <n v="0.74619999999999997"/>
    <n v="0.88270000000000004"/>
    <n v="0.15888600000000005"/>
    <n v="0.12"/>
    <s v="Low Risk"/>
    <n v="3.5235436782135175E-3"/>
    <s v="Poor"/>
    <s v="High"/>
    <s v="Very Consistent"/>
    <n v="96.535433070866134"/>
    <s v="High (95–96.99%)"/>
    <n v="37.563600000000001"/>
    <n v="919424.56709599996"/>
    <n v="84.199999999999989"/>
  </r>
  <r>
    <n v="400.93"/>
    <n v="6.44"/>
    <n v="13"/>
    <n v="0.86"/>
    <n v="0.03"/>
    <n v="0.01"/>
    <s v="Sea"/>
    <n v="0.55000000000000004"/>
    <n v="0.7"/>
    <n v="1.1000000000000001"/>
    <n v="0.64"/>
    <n v="13"/>
    <n v="2486.37"/>
    <n v="90"/>
    <n v="46"/>
    <n v="3"/>
    <n v="2"/>
    <n v="514"/>
    <n v="540"/>
    <n v="10"/>
    <n v="0.11"/>
    <n v="1"/>
    <x v="0"/>
    <s v="CIF"/>
    <s v="Extension"/>
    <x v="9"/>
    <n v="0.83419999999999994"/>
    <n v="0.96029999999999993"/>
    <n v="0.13444200000000001"/>
    <n v="0.68"/>
    <s v="Extreme Risk"/>
    <n v="1.6062654328685807E-2"/>
    <s v="Poor"/>
    <s v="High"/>
    <s v="Very Consistent"/>
    <n v="105.05836575875487"/>
    <s v="Over-Delivery (&gt;100%)"/>
    <n v="24.863699999999998"/>
    <n v="1036764.010994"/>
    <n v="74.350000000000009"/>
  </r>
  <r>
    <n v="67.83"/>
    <n v="7.87"/>
    <n v="21"/>
    <n v="0.86"/>
    <n v="0.1"/>
    <n v="0.05"/>
    <s v="Sea"/>
    <n v="3.9"/>
    <n v="0.71"/>
    <n v="1.19"/>
    <n v="0.66"/>
    <n v="38"/>
    <n v="9664"/>
    <n v="90"/>
    <n v="32"/>
    <n v="0"/>
    <n v="0"/>
    <n v="585"/>
    <n v="621"/>
    <n v="6"/>
    <n v="0.34"/>
    <n v="0"/>
    <x v="1"/>
    <s v="EXW"/>
    <s v="New Procurement"/>
    <x v="4"/>
    <n v="0.77400000000000002"/>
    <n v="0.85499999999999998"/>
    <n v="0.11970000000000001"/>
    <n v="0.81"/>
    <s v="Extreme Risk"/>
    <n v="0.11602535751142563"/>
    <s v="Excellent"/>
    <s v="Low"/>
    <s v="Highly Inconsistent"/>
    <n v="106.15384615384616"/>
    <s v="Over-Delivery (&gt;100%)"/>
    <n v="96.64"/>
    <n v="753937.41873999999"/>
    <n v="68.100000000000009"/>
  </r>
  <r>
    <n v="266.23"/>
    <n v="5.71"/>
    <n v="22"/>
    <n v="0.85"/>
    <n v="0.01"/>
    <n v="0.02"/>
    <s v="Road"/>
    <n v="4.41"/>
    <n v="0.95"/>
    <n v="0.81"/>
    <n v="0.66"/>
    <n v="10"/>
    <n v="4808.58"/>
    <n v="60"/>
    <n v="20"/>
    <n v="2"/>
    <n v="0"/>
    <n v="972"/>
    <n v="404"/>
    <n v="9"/>
    <n v="0.61"/>
    <n v="1"/>
    <x v="0"/>
    <s v="EXW"/>
    <s v="Amendment"/>
    <x v="0"/>
    <n v="0.84150000000000003"/>
    <n v="0.97019999999999995"/>
    <n v="0.14553000000000002"/>
    <n v="0.69000000000000006"/>
    <s v="Extreme Risk"/>
    <n v="2.1447620478533599E-2"/>
    <s v="Average"/>
    <s v="Medium"/>
    <s v="Highly Inconsistent"/>
    <n v="41.563786008230451"/>
    <s v="Critical (&lt;80%)"/>
    <n v="96.171599999999998"/>
    <n v="1318713.554088"/>
    <n v="82.889999999999986"/>
  </r>
  <r>
    <n v="97.22"/>
    <n v="3.04"/>
    <n v="2"/>
    <n v="0.74"/>
    <n v="0.01"/>
    <n v="0"/>
    <s v="Road"/>
    <n v="4.6399999999999997"/>
    <n v="0.63"/>
    <n v="0.82"/>
    <n v="0.52"/>
    <n v="33"/>
    <n v="5151.8599999999997"/>
    <n v="90"/>
    <n v="24"/>
    <n v="2"/>
    <n v="0"/>
    <n v="159"/>
    <n v="668"/>
    <n v="3"/>
    <n v="0.15"/>
    <n v="0"/>
    <x v="1"/>
    <s v="EXW"/>
    <s v="Amendment"/>
    <x v="3"/>
    <n v="0.73260000000000003"/>
    <n v="0.99"/>
    <n v="0.25740000000000002"/>
    <n v="0.53"/>
    <s v="Extreme Risk"/>
    <n v="3.1269286155112118E-2"/>
    <s v="Average"/>
    <s v="Low"/>
    <s v="Highly Inconsistent"/>
    <n v="420.12578616352198"/>
    <s v="Over-Delivery (&gt;100%)"/>
    <n v="103.0372"/>
    <n v="505984.52670799999"/>
    <n v="83.059999999999988"/>
  </r>
  <r>
    <n v="158.91999999999999"/>
    <n v="7"/>
    <n v="8"/>
    <n v="0.85"/>
    <n v="0.09"/>
    <n v="0.05"/>
    <s v="Road"/>
    <n v="4.2699999999999996"/>
    <n v="0.84"/>
    <n v="0.97"/>
    <n v="0.61"/>
    <n v="26"/>
    <n v="7099.28"/>
    <n v="30"/>
    <n v="27"/>
    <n v="3"/>
    <n v="2"/>
    <n v="594"/>
    <n v="590"/>
    <n v="1"/>
    <n v="0.61"/>
    <n v="0"/>
    <x v="1"/>
    <s v="CIF"/>
    <s v="Extension"/>
    <x v="2"/>
    <n v="0.77349999999999997"/>
    <n v="0.86449999999999994"/>
    <n v="0.12967500000000004"/>
    <n v="0.75"/>
    <s v="Extreme Risk"/>
    <n v="4.4047319405990437E-2"/>
    <s v="Average"/>
    <s v="Medium"/>
    <s v="Highly Inconsistent"/>
    <n v="99.326599326599336"/>
    <s v="World-Class (97%–100%)"/>
    <n v="141.98560000000001"/>
    <n v="1286323.595832"/>
    <n v="80.029999999999987"/>
  </r>
  <r>
    <n v="494"/>
    <n v="1.72"/>
    <n v="27"/>
    <n v="0.75"/>
    <n v="0.09"/>
    <n v="0.03"/>
    <s v="Sea"/>
    <n v="4.1500000000000004"/>
    <n v="0.94"/>
    <n v="1.06"/>
    <n v="0.81"/>
    <n v="12"/>
    <n v="6874.24"/>
    <n v="60"/>
    <n v="31"/>
    <n v="0"/>
    <n v="1"/>
    <n v="56"/>
    <n v="139"/>
    <n v="12"/>
    <n v="0.74"/>
    <n v="0"/>
    <x v="1"/>
    <s v="FOB"/>
    <s v="New Procurement"/>
    <x v="8"/>
    <n v="0.6825"/>
    <n v="0.88270000000000004"/>
    <n v="0.22067500000000001"/>
    <n v="0.93"/>
    <s v="Extreme Risk"/>
    <n v="3.4817813765182187E-3"/>
    <s v="Poor"/>
    <s v="High"/>
    <s v="Highly Inconsistent"/>
    <n v="248.21428571428572"/>
    <s v="Over-Delivery (&gt;100%)"/>
    <n v="68.742400000000004"/>
    <n v="3803489.2515999996"/>
    <n v="68.55"/>
  </r>
  <r>
    <n v="114.12"/>
    <n v="4.9800000000000004"/>
    <n v="9"/>
    <n v="0.74"/>
    <n v="0.01"/>
    <n v="0.03"/>
    <s v="Air"/>
    <n v="0.34"/>
    <n v="0.97"/>
    <n v="0.95"/>
    <n v="0.78"/>
    <n v="19"/>
    <n v="5077.5"/>
    <n v="60"/>
    <n v="26"/>
    <n v="2"/>
    <n v="0"/>
    <n v="817"/>
    <n v="34"/>
    <n v="11"/>
    <n v="0.77"/>
    <n v="0"/>
    <x v="1"/>
    <s v="EXW"/>
    <s v="Amendment"/>
    <x v="1"/>
    <n v="0.73260000000000003"/>
    <n v="0.96029999999999993"/>
    <n v="0.24967800000000001"/>
    <n v="0.82000000000000006"/>
    <s v="Extreme Risk"/>
    <n v="4.3638275499474237E-2"/>
    <s v="Average"/>
    <s v="Low"/>
    <s v="Very Consistent"/>
    <n v="4.1615667074663403"/>
    <s v="Critical (&lt;80%)"/>
    <n v="253.875"/>
    <n v="602876.723016"/>
    <n v="98.76"/>
  </r>
  <r>
    <n v="274.5"/>
    <n v="2.4700000000000002"/>
    <n v="16"/>
    <n v="0.98"/>
    <n v="0.01"/>
    <n v="0.03"/>
    <s v="Road"/>
    <n v="3.95"/>
    <n v="0.61"/>
    <n v="1.2"/>
    <n v="0.03"/>
    <n v="15"/>
    <n v="3464.4"/>
    <n v="60"/>
    <n v="30"/>
    <n v="1"/>
    <n v="2"/>
    <n v="371"/>
    <n v="636"/>
    <n v="11"/>
    <n v="0.98"/>
    <n v="1"/>
    <x v="0"/>
    <s v="CIF"/>
    <s v="Renewal/Reorder"/>
    <x v="1"/>
    <n v="0.97019999999999995"/>
    <n v="0.96029999999999993"/>
    <n v="1.9206000000000018E-2"/>
    <n v="7.0000000000000007E-2"/>
    <s v="Low Risk"/>
    <n v="8.998178506375229E-3"/>
    <s v="Poor"/>
    <s v="Medium"/>
    <s v="Highly Inconsistent"/>
    <n v="171.42857142857142"/>
    <s v="Over-Delivery (&gt;100%)"/>
    <n v="69.287999999999997"/>
    <n v="989107.88550000009"/>
    <n v="83.149999999999991"/>
  </r>
  <r>
    <n v="328.17"/>
    <n v="2.66"/>
    <n v="2"/>
    <n v="0.88"/>
    <n v="0"/>
    <n v="0.04"/>
    <s v="Sea"/>
    <n v="3.92"/>
    <n v="0.75"/>
    <n v="0.88"/>
    <n v="0.03"/>
    <n v="5"/>
    <n v="3377.41"/>
    <n v="60"/>
    <n v="9"/>
    <n v="1"/>
    <n v="1"/>
    <n v="702"/>
    <n v="99"/>
    <n v="8"/>
    <n v="0.43"/>
    <n v="1"/>
    <x v="0"/>
    <s v="FOB"/>
    <s v="Renewal/Reorder"/>
    <x v="11"/>
    <n v="0.88"/>
    <n v="0.96"/>
    <n v="0.1152"/>
    <n v="7.0000000000000007E-2"/>
    <s v="Low Risk"/>
    <n v="8.1055550476886971E-3"/>
    <s v="Poor"/>
    <s v="High"/>
    <s v="Highly Inconsistent"/>
    <n v="14.102564102564102"/>
    <s v="Critical (&lt;80%)"/>
    <n v="33.774099999999997"/>
    <n v="1152758.7279159999"/>
    <n v="71.28"/>
  </r>
  <r>
    <n v="366.11"/>
    <n v="2.82"/>
    <n v="6"/>
    <n v="0.9"/>
    <n v="0.01"/>
    <n v="0"/>
    <s v="Road"/>
    <n v="0.66"/>
    <n v="0.7"/>
    <n v="0.8"/>
    <n v="0.84"/>
    <n v="2"/>
    <n v="671.34"/>
    <n v="90"/>
    <n v="28"/>
    <n v="2"/>
    <n v="3"/>
    <n v="383"/>
    <n v="807"/>
    <n v="9"/>
    <n v="0.03"/>
    <n v="1"/>
    <x v="0"/>
    <s v="DDP"/>
    <s v="Amendment"/>
    <x v="0"/>
    <n v="0.89100000000000001"/>
    <n v="0.99"/>
    <n v="9.8999999999999977E-2"/>
    <n v="0.85"/>
    <s v="Extreme Risk"/>
    <n v="7.7026030428013429E-3"/>
    <s v="Poor"/>
    <s v="High"/>
    <s v="Very Consistent"/>
    <n v="210.70496083550916"/>
    <s v="Over-Delivery (&gt;100%)"/>
    <n v="13.4268"/>
    <n v="248260.38972600002"/>
    <n v="87.039999999999992"/>
  </r>
  <r>
    <n v="301.83999999999997"/>
    <n v="4.4800000000000004"/>
    <n v="22"/>
    <n v="0.82"/>
    <n v="0.02"/>
    <n v="0.01"/>
    <s v="Sea"/>
    <n v="3.31"/>
    <n v="0.83"/>
    <n v="0.88"/>
    <n v="0.56999999999999995"/>
    <n v="14"/>
    <n v="9006.34"/>
    <n v="60"/>
    <n v="14"/>
    <n v="3"/>
    <n v="1"/>
    <n v="780"/>
    <n v="282"/>
    <n v="12"/>
    <n v="0.85"/>
    <n v="1"/>
    <x v="0"/>
    <s v="FOB"/>
    <s v="Extension"/>
    <x v="8"/>
    <n v="0.80359999999999998"/>
    <n v="0.97019999999999995"/>
    <n v="0.17463600000000004"/>
    <n v="0.6"/>
    <s v="Extreme Risk"/>
    <n v="1.4842300556586273E-2"/>
    <s v="Poor"/>
    <s v="High"/>
    <s v="Highly Inconsistent"/>
    <n v="36.153846153846153"/>
    <s v="Critical (&lt;80%)"/>
    <n v="90.063400000000001"/>
    <n v="2800137.9207759993"/>
    <n v="71.89"/>
  </r>
  <r>
    <n v="54.4"/>
    <n v="1.46"/>
    <n v="8"/>
    <n v="0.97"/>
    <n v="0.1"/>
    <n v="0.02"/>
    <s v="Road"/>
    <n v="2.2599999999999998"/>
    <n v="0.85"/>
    <n v="1.1499999999999999"/>
    <n v="0.96"/>
    <n v="29"/>
    <n v="7717.01"/>
    <n v="30"/>
    <n v="52"/>
    <n v="3"/>
    <n v="0"/>
    <n v="104"/>
    <n v="350"/>
    <n v="11"/>
    <n v="0.08"/>
    <n v="1"/>
    <x v="0"/>
    <s v="EXW"/>
    <s v="Extension"/>
    <x v="1"/>
    <n v="0.873"/>
    <n v="0.88200000000000001"/>
    <n v="2.6460000000000022E-2"/>
    <n v="1.08"/>
    <s v="Extreme Risk"/>
    <n v="2.6838235294117645E-2"/>
    <s v="Average"/>
    <s v="Low"/>
    <s v="Inconsistent"/>
    <n v="336.53846153846155"/>
    <s v="Over-Delivery (&gt;100%)"/>
    <n v="154.34020000000001"/>
    <n v="470338.78435999993"/>
    <n v="82.34"/>
  </r>
  <r>
    <n v="196.91"/>
    <n v="4.58"/>
    <n v="26"/>
    <n v="0.89"/>
    <n v="7.0000000000000007E-2"/>
    <n v="0"/>
    <s v="Sea"/>
    <n v="4.5"/>
    <n v="1"/>
    <n v="0.86"/>
    <n v="0.43"/>
    <n v="41"/>
    <n v="6271.1"/>
    <n v="30"/>
    <n v="52"/>
    <n v="3"/>
    <n v="0"/>
    <n v="110"/>
    <n v="221"/>
    <n v="6"/>
    <n v="0.86"/>
    <n v="0"/>
    <x v="1"/>
    <s v="EXW"/>
    <s v="Extension"/>
    <x v="4"/>
    <n v="0.82769999999999999"/>
    <n v="0.92999999999999994"/>
    <n v="0.10229999999999997"/>
    <n v="0.5"/>
    <s v="High Risk"/>
    <n v="2.3259357066680211E-2"/>
    <s v="Average"/>
    <s v="Medium"/>
    <s v="Highly Inconsistent"/>
    <n v="200.90909090909093"/>
    <s v="Over-Delivery (&gt;100%)"/>
    <n v="62.711000000000006"/>
    <n v="1321361.6949699998"/>
    <n v="69.400000000000006"/>
  </r>
  <r>
    <n v="282.97000000000003"/>
    <n v="5.61"/>
    <n v="28"/>
    <n v="0.93"/>
    <n v="0.08"/>
    <n v="0.04"/>
    <s v="Road"/>
    <n v="3.48"/>
    <n v="0.81"/>
    <n v="0.99"/>
    <n v="0.18"/>
    <n v="1"/>
    <n v="4021.21"/>
    <n v="15"/>
    <n v="35"/>
    <n v="2"/>
    <n v="0"/>
    <n v="399"/>
    <n v="923"/>
    <n v="5"/>
    <n v="0.98"/>
    <n v="1"/>
    <x v="0"/>
    <s v="EXW"/>
    <s v="Amendment"/>
    <x v="10"/>
    <n v="0.85560000000000003"/>
    <n v="0.88319999999999999"/>
    <n v="6.1823999999999955E-2"/>
    <n v="0.3"/>
    <s v="Medium Risk"/>
    <n v="1.9825423189737429E-2"/>
    <s v="Poor"/>
    <s v="Medium"/>
    <s v="Highly Inconsistent"/>
    <n v="231.32832080200504"/>
    <s v="Over-Delivery (&gt;100%)"/>
    <n v="80.424199999999999"/>
    <n v="1274527.7278560002"/>
    <n v="81.320000000000007"/>
  </r>
  <r>
    <n v="89.54"/>
    <n v="5.35"/>
    <n v="5"/>
    <n v="0.81"/>
    <n v="0.08"/>
    <n v="0.02"/>
    <s v="Air"/>
    <n v="4.75"/>
    <n v="0.82"/>
    <n v="0.97"/>
    <n v="0.47"/>
    <n v="13"/>
    <n v="5866.41"/>
    <n v="30"/>
    <n v="13"/>
    <n v="3"/>
    <n v="3"/>
    <n v="919"/>
    <n v="632"/>
    <n v="12"/>
    <n v="0.91"/>
    <n v="1"/>
    <x v="0"/>
    <s v="DDP"/>
    <s v="Extension"/>
    <x v="8"/>
    <n v="0.74520000000000008"/>
    <n v="0.90160000000000007"/>
    <n v="0.17130399999999996"/>
    <n v="0.56999999999999995"/>
    <s v="Extreme Risk"/>
    <n v="5.9749832477105198E-2"/>
    <s v="Good"/>
    <s v="Low"/>
    <s v="Highly Inconsistent"/>
    <n v="68.77040261153428"/>
    <s v="Critical (&lt;80%)"/>
    <n v="293.32049999999998"/>
    <n v="578108.01334000006"/>
    <n v="92.450000000000017"/>
  </r>
  <r>
    <n v="207.78"/>
    <n v="4.45"/>
    <n v="9"/>
    <n v="0.99"/>
    <n v="0.05"/>
    <n v="0.01"/>
    <s v="Road"/>
    <n v="0.52"/>
    <n v="0.77"/>
    <n v="1.07"/>
    <n v="0.44"/>
    <n v="49"/>
    <n v="4902.3900000000003"/>
    <n v="15"/>
    <n v="12"/>
    <n v="3"/>
    <n v="0"/>
    <n v="604"/>
    <n v="985"/>
    <n v="8"/>
    <n v="0.96"/>
    <n v="1"/>
    <x v="0"/>
    <s v="EXW"/>
    <s v="Extension"/>
    <x v="11"/>
    <n v="0.9405"/>
    <n v="0.9405"/>
    <n v="9.4050000000000088E-3"/>
    <n v="0.5"/>
    <s v="High Risk"/>
    <n v="2.141688324189046E-2"/>
    <s v="Average"/>
    <s v="Medium"/>
    <s v="Very Consistent"/>
    <n v="163.07947019867549"/>
    <s v="Over-Delivery (&gt;100%)"/>
    <n v="98.047800000000009"/>
    <n v="1079835.9185640002"/>
    <n v="85.779999999999987"/>
  </r>
  <r>
    <n v="64.94"/>
    <n v="8.5500000000000007"/>
    <n v="1"/>
    <n v="0.95"/>
    <n v="0.08"/>
    <n v="0"/>
    <s v="Road"/>
    <n v="0.2"/>
    <n v="0.66"/>
    <n v="0.82"/>
    <n v="0.52"/>
    <n v="32"/>
    <n v="2811.96"/>
    <n v="30"/>
    <n v="12"/>
    <n v="1"/>
    <n v="0"/>
    <n v="963"/>
    <n v="357"/>
    <n v="12"/>
    <n v="0.02"/>
    <n v="1"/>
    <x v="0"/>
    <s v="EXW"/>
    <s v="Renewal/Reorder"/>
    <x v="8"/>
    <n v="0.874"/>
    <n v="0.92"/>
    <n v="4.6000000000000041E-2"/>
    <n v="0.6"/>
    <s v="Extreme Risk"/>
    <n v="0.13165999384046814"/>
    <s v="Excellent"/>
    <s v="Low"/>
    <s v="Very Consistent"/>
    <n v="37.071651090342677"/>
    <s v="Critical (&lt;80%)"/>
    <n v="56.239200000000004"/>
    <n v="197273.87595199997"/>
    <n v="85.399999999999991"/>
  </r>
  <r>
    <n v="85.36"/>
    <n v="2.31"/>
    <n v="9"/>
    <n v="0.96"/>
    <n v="0.06"/>
    <n v="0.04"/>
    <s v="Air"/>
    <n v="4.87"/>
    <n v="0.72"/>
    <n v="1.06"/>
    <n v="0.81"/>
    <n v="34"/>
    <n v="3055.87"/>
    <n v="60"/>
    <n v="18"/>
    <n v="0"/>
    <n v="2"/>
    <n v="91"/>
    <n v="597"/>
    <n v="6"/>
    <n v="0.01"/>
    <n v="0"/>
    <x v="1"/>
    <s v="CIF"/>
    <s v="New Procurement"/>
    <x v="4"/>
    <n v="0.90239999999999987"/>
    <n v="0.90239999999999987"/>
    <n v="3.6096000000000024E-2"/>
    <n v="0.91"/>
    <s v="Extreme Risk"/>
    <n v="2.7061855670103094E-2"/>
    <s v="Average"/>
    <s v="Low"/>
    <s v="Highly Inconsistent"/>
    <n v="656.04395604395597"/>
    <s v="Over-Delivery (&gt;100%)"/>
    <n v="152.79349999999999"/>
    <n v="287095.07708399993"/>
    <n v="92.529999999999987"/>
  </r>
  <r>
    <n v="228.62"/>
    <n v="5.55"/>
    <n v="10"/>
    <n v="0.75"/>
    <n v="0.03"/>
    <n v="0.04"/>
    <s v="Road"/>
    <n v="0.4"/>
    <n v="0.7"/>
    <n v="0.94"/>
    <n v="0.66"/>
    <n v="14"/>
    <n v="8757.35"/>
    <n v="45"/>
    <n v="28"/>
    <n v="1"/>
    <n v="2"/>
    <n v="642"/>
    <n v="305"/>
    <n v="6"/>
    <n v="0.21"/>
    <n v="0"/>
    <x v="1"/>
    <s v="CIF"/>
    <s v="Renewal/Reorder"/>
    <x v="4"/>
    <n v="0.72750000000000004"/>
    <n v="0.93119999999999992"/>
    <n v="0.23279999999999998"/>
    <n v="0.73"/>
    <s v="Extreme Risk"/>
    <n v="2.4276091330592248E-2"/>
    <s v="Average"/>
    <s v="Medium"/>
    <s v="Very Consistent"/>
    <n v="47.507788161993773"/>
    <s v="Critical (&lt;80%)"/>
    <n v="175.14700000000002"/>
    <n v="2142429.7079500002"/>
    <n v="85.899999999999991"/>
  </r>
  <r>
    <n v="109.72"/>
    <n v="1.56"/>
    <n v="23"/>
    <n v="0.78"/>
    <n v="0.06"/>
    <n v="0.02"/>
    <s v="Air"/>
    <n v="1.93"/>
    <n v="0.92"/>
    <n v="1.17"/>
    <n v="0.19"/>
    <n v="38"/>
    <n v="6385.59"/>
    <n v="60"/>
    <n v="53"/>
    <n v="2"/>
    <n v="3"/>
    <n v="912"/>
    <n v="399"/>
    <n v="9"/>
    <n v="0.8"/>
    <n v="0"/>
    <x v="1"/>
    <s v="DDP"/>
    <s v="Amendment"/>
    <x v="0"/>
    <n v="0.73319999999999996"/>
    <n v="0.92119999999999991"/>
    <n v="0.20266399999999996"/>
    <n v="0.27"/>
    <s v="Medium Risk"/>
    <n v="1.4218009478672987E-2"/>
    <s v="Poor"/>
    <s v="Low"/>
    <s v="Moderately Consistent"/>
    <n v="43.75"/>
    <s v="Critical (&lt;80%)"/>
    <n v="319.27950000000004"/>
    <n v="757000.60427600006"/>
    <n v="95.86999999999999"/>
  </r>
  <r>
    <n v="305.39"/>
    <n v="1.64"/>
    <n v="4"/>
    <n v="0.79"/>
    <n v="0.05"/>
    <n v="0.03"/>
    <s v="Sea"/>
    <n v="3.25"/>
    <n v="0.82"/>
    <n v="1.1399999999999999"/>
    <n v="0.73"/>
    <n v="38"/>
    <n v="114.08"/>
    <n v="90"/>
    <n v="32"/>
    <n v="1"/>
    <n v="0"/>
    <n v="422"/>
    <n v="97"/>
    <n v="9"/>
    <n v="0.09"/>
    <n v="0"/>
    <x v="1"/>
    <s v="EXW"/>
    <s v="Renewal/Reorder"/>
    <x v="0"/>
    <n v="0.75049999999999994"/>
    <n v="0.92149999999999999"/>
    <n v="0.19351499999999996"/>
    <n v="0.80999999999999994"/>
    <s v="Extreme Risk"/>
    <n v="5.3701823897311634E-3"/>
    <s v="Poor"/>
    <s v="High"/>
    <s v="Highly Inconsistent"/>
    <n v="22.985781990521325"/>
    <s v="Critical (&lt;80%)"/>
    <n v="1.1408"/>
    <n v="37646.993645999995"/>
    <n v="70.650000000000006"/>
  </r>
  <r>
    <n v="360.26"/>
    <n v="6.16"/>
    <n v="3"/>
    <n v="0.78"/>
    <n v="0.08"/>
    <n v="0.01"/>
    <s v="Air"/>
    <n v="4.4000000000000004"/>
    <n v="0.72"/>
    <n v="0.96"/>
    <n v="0.59"/>
    <n v="41"/>
    <n v="3336.03"/>
    <n v="15"/>
    <n v="31"/>
    <n v="0"/>
    <n v="2"/>
    <n v="12"/>
    <n v="436"/>
    <n v="1"/>
    <n v="0.75"/>
    <n v="0"/>
    <x v="1"/>
    <s v="CIF"/>
    <s v="New Procurement"/>
    <x v="2"/>
    <n v="0.71760000000000002"/>
    <n v="0.91080000000000005"/>
    <n v="0.200376"/>
    <n v="0.67999999999999994"/>
    <s v="Extreme Risk"/>
    <n v="1.7098762005218454E-2"/>
    <s v="Poor"/>
    <s v="High"/>
    <s v="Highly Inconsistent"/>
    <n v="3633.3333333333335"/>
    <s v="Over-Delivery (&gt;100%)"/>
    <n v="166.80150000000003"/>
    <n v="1310202.1072820001"/>
    <n v="93.000000000000014"/>
  </r>
  <r>
    <n v="410.26"/>
    <n v="6.09"/>
    <n v="10"/>
    <n v="0.96"/>
    <n v="0.1"/>
    <n v="0.03"/>
    <s v="Air"/>
    <n v="1.27"/>
    <n v="0.8"/>
    <n v="1.2"/>
    <n v="0.57999999999999996"/>
    <n v="15"/>
    <n v="3465.46"/>
    <n v="45"/>
    <n v="25"/>
    <n v="1"/>
    <n v="0"/>
    <n v="22"/>
    <n v="975"/>
    <n v="12"/>
    <n v="0.01"/>
    <n v="0"/>
    <x v="1"/>
    <s v="EXW"/>
    <s v="Renewal/Reorder"/>
    <x v="8"/>
    <n v="0.86399999999999999"/>
    <n v="0.873"/>
    <n v="3.4920000000000027E-2"/>
    <n v="0.71"/>
    <s v="Extreme Risk"/>
    <n v="1.4844245112855262E-2"/>
    <s v="Poor"/>
    <s v="High"/>
    <s v="Moderately Consistent"/>
    <n v="4431.818181818182"/>
    <s v="Over-Delivery (&gt;100%)"/>
    <n v="173.27300000000002"/>
    <n v="1606749.4637520001"/>
    <n v="95.13000000000001"/>
  </r>
  <r>
    <n v="140.07"/>
    <n v="8.9"/>
    <n v="15"/>
    <n v="0.71"/>
    <n v="0.04"/>
    <n v="0"/>
    <s v="Sea"/>
    <n v="0.15"/>
    <n v="0.69"/>
    <n v="0.82"/>
    <n v="0.68"/>
    <n v="39"/>
    <n v="7092.72"/>
    <n v="30"/>
    <n v="42"/>
    <n v="3"/>
    <n v="0"/>
    <n v="173"/>
    <n v="922"/>
    <n v="2"/>
    <n v="0.73"/>
    <n v="0"/>
    <x v="1"/>
    <s v="EXW"/>
    <s v="Extension"/>
    <x v="5"/>
    <n v="0.68159999999999998"/>
    <n v="0.96"/>
    <n v="0.27840000000000004"/>
    <n v="0.72000000000000008"/>
    <s v="Extreme Risk"/>
    <n v="6.3539658742057553E-2"/>
    <s v="Good"/>
    <s v="Low"/>
    <s v="Very Consistent"/>
    <n v="532.94797687861274"/>
    <s v="Over-Delivery (&gt;100%)"/>
    <n v="70.927199999999999"/>
    <n v="1033287.729426"/>
    <n v="74.650000000000006"/>
  </r>
  <r>
    <n v="125.37"/>
    <n v="6.02"/>
    <n v="11"/>
    <n v="0.72"/>
    <n v="0.08"/>
    <n v="0.02"/>
    <s v="Air"/>
    <n v="2.61"/>
    <n v="0.67"/>
    <n v="1.1200000000000001"/>
    <n v="0.56000000000000005"/>
    <n v="6"/>
    <n v="7034.49"/>
    <n v="60"/>
    <n v="41"/>
    <n v="0"/>
    <n v="1"/>
    <n v="626"/>
    <n v="179"/>
    <n v="1"/>
    <n v="0.25"/>
    <n v="1"/>
    <x v="0"/>
    <s v="FOB"/>
    <s v="New Procurement"/>
    <x v="2"/>
    <n v="0.66239999999999999"/>
    <n v="0.90160000000000007"/>
    <n v="0.25244800000000006"/>
    <n v="0.66"/>
    <s v="Extreme Risk"/>
    <n v="4.8017867113344492E-2"/>
    <s v="Average"/>
    <s v="Low"/>
    <s v="Inconsistent"/>
    <n v="28.594249201277954"/>
    <s v="Critical (&lt;80%)"/>
    <n v="351.72450000000003"/>
    <n v="970463.68124400009"/>
    <n v="94.59"/>
  </r>
  <r>
    <n v="97.06"/>
    <n v="9.64"/>
    <n v="14"/>
    <n v="0.78"/>
    <n v="0.01"/>
    <n v="0.03"/>
    <s v="Air"/>
    <n v="2.36"/>
    <n v="0.94"/>
    <n v="0.97"/>
    <n v="0.46"/>
    <n v="29"/>
    <n v="4695.13"/>
    <n v="15"/>
    <n v="19"/>
    <n v="2"/>
    <n v="0"/>
    <n v="354"/>
    <n v="156"/>
    <n v="2"/>
    <n v="0.44"/>
    <n v="1"/>
    <x v="0"/>
    <s v="EXW"/>
    <s v="Amendment"/>
    <x v="5"/>
    <n v="0.7722"/>
    <n v="0.96029999999999993"/>
    <n v="0.21126599999999995"/>
    <n v="0.5"/>
    <s v="High Risk"/>
    <n v="9.9320008242324342E-2"/>
    <s v="Good"/>
    <s v="Low"/>
    <s v="Inconsistent"/>
    <n v="44.067796610169488"/>
    <s v="Critical (&lt;80%)"/>
    <n v="234.75650000000002"/>
    <n v="474177.02824400004"/>
    <n v="96.740000000000009"/>
  </r>
  <r>
    <n v="336.39"/>
    <n v="1.44"/>
    <n v="6"/>
    <n v="0.76"/>
    <n v="0.08"/>
    <n v="0.05"/>
    <s v="Sea"/>
    <n v="1.53"/>
    <n v="0.98"/>
    <n v="0.97"/>
    <n v="0.64"/>
    <n v="37"/>
    <n v="9514.7000000000007"/>
    <n v="15"/>
    <n v="31"/>
    <n v="1"/>
    <n v="1"/>
    <n v="869"/>
    <n v="888"/>
    <n v="3"/>
    <n v="0.98"/>
    <n v="1"/>
    <x v="0"/>
    <s v="FOB"/>
    <s v="Renewal/Reorder"/>
    <x v="3"/>
    <n v="0.69920000000000004"/>
    <n v="0.874"/>
    <n v="0.20975999999999997"/>
    <n v="0.77"/>
    <s v="Extreme Risk"/>
    <n v="4.2807455631855883E-3"/>
    <s v="Poor"/>
    <s v="High"/>
    <s v="Moderately Consistent"/>
    <n v="102.18642117376295"/>
    <s v="Over-Delivery (&gt;100%)"/>
    <n v="95.147000000000006"/>
    <n v="3616839.8648240003"/>
    <n v="71.070000000000007"/>
  </r>
  <r>
    <n v="367.91"/>
    <n v="1.88"/>
    <n v="12"/>
    <n v="0.77"/>
    <n v="0.04"/>
    <n v="0.02"/>
    <s v="Road"/>
    <n v="4.37"/>
    <n v="0.63"/>
    <n v="0.87"/>
    <n v="0.72"/>
    <n v="19"/>
    <n v="8735.07"/>
    <n v="30"/>
    <n v="54"/>
    <n v="1"/>
    <n v="2"/>
    <n v="175"/>
    <n v="249"/>
    <n v="2"/>
    <n v="0.55000000000000004"/>
    <n v="0"/>
    <x v="1"/>
    <s v="CIF"/>
    <s v="Renewal/Reorder"/>
    <x v="5"/>
    <n v="0.73919999999999997"/>
    <n v="0.94079999999999997"/>
    <n v="0.21638399999999997"/>
    <n v="0.78"/>
    <s v="Extreme Risk"/>
    <n v="5.1099453670734683E-3"/>
    <s v="Poor"/>
    <s v="High"/>
    <s v="Highly Inconsistent"/>
    <n v="142.28571428571428"/>
    <s v="Over-Delivery (&gt;100%)"/>
    <n v="174.70140000000001"/>
    <n v="3406749.6366560007"/>
    <n v="82.03"/>
  </r>
  <r>
    <n v="64.209999999999994"/>
    <n v="1.4"/>
    <n v="13"/>
    <n v="0.94"/>
    <n v="0"/>
    <n v="0.04"/>
    <s v="Road"/>
    <n v="3.75"/>
    <n v="0.91"/>
    <n v="1.01"/>
    <n v="0.23"/>
    <n v="1"/>
    <n v="8675.49"/>
    <n v="15"/>
    <n v="51"/>
    <n v="3"/>
    <n v="0"/>
    <n v="84"/>
    <n v="64"/>
    <n v="6"/>
    <n v="7.0000000000000007E-2"/>
    <n v="1"/>
    <x v="0"/>
    <s v="EXW"/>
    <s v="Extension"/>
    <x v="4"/>
    <n v="0.94"/>
    <n v="0.96"/>
    <n v="5.7600000000000047E-2"/>
    <n v="0.27"/>
    <s v="Medium Risk"/>
    <n v="2.1803457405388568E-2"/>
    <s v="Average"/>
    <s v="Low"/>
    <s v="Highly Inconsistent"/>
    <n v="76.19047619047619"/>
    <s v="Critical (&lt;80%)"/>
    <n v="173.50980000000001"/>
    <n v="579513.66696599987"/>
    <n v="83.45"/>
  </r>
  <r>
    <n v="471.3"/>
    <n v="2.67"/>
    <n v="17"/>
    <n v="0.87"/>
    <n v="0.04"/>
    <n v="0.03"/>
    <s v="Air"/>
    <n v="4.29"/>
    <n v="0.78"/>
    <n v="0.83"/>
    <n v="0.5"/>
    <n v="21"/>
    <n v="3547.83"/>
    <n v="30"/>
    <n v="38"/>
    <n v="0"/>
    <n v="1"/>
    <n v="69"/>
    <n v="613"/>
    <n v="4"/>
    <n v="0.87"/>
    <n v="1"/>
    <x v="0"/>
    <s v="FOB"/>
    <s v="New Procurement"/>
    <x v="6"/>
    <n v="0.83519999999999994"/>
    <n v="0.93119999999999992"/>
    <n v="0.121056"/>
    <n v="0.57000000000000006"/>
    <s v="Extreme Risk"/>
    <n v="5.6651814131126665E-3"/>
    <s v="Poor"/>
    <s v="High"/>
    <s v="Highly Inconsistent"/>
    <n v="888.40579710144925"/>
    <s v="Over-Delivery (&gt;100%)"/>
    <n v="177.39150000000001"/>
    <n v="1789356.56757"/>
    <n v="93.91"/>
  </r>
  <r>
    <n v="73.39"/>
    <n v="5.87"/>
    <n v="16"/>
    <n v="0.7"/>
    <n v="0.06"/>
    <n v="0.05"/>
    <s v="Road"/>
    <n v="0.81"/>
    <n v="0.76"/>
    <n v="1.05"/>
    <n v="0.46"/>
    <n v="39"/>
    <n v="4366.8999999999996"/>
    <n v="30"/>
    <n v="36"/>
    <n v="3"/>
    <n v="1"/>
    <n v="754"/>
    <n v="774"/>
    <n v="5"/>
    <n v="0.32"/>
    <n v="0"/>
    <x v="1"/>
    <s v="FOB"/>
    <s v="Extension"/>
    <x v="10"/>
    <n v="0.65799999999999992"/>
    <n v="0.8929999999999999"/>
    <n v="0.26790000000000003"/>
    <n v="0.57000000000000006"/>
    <s v="Extreme Risk"/>
    <n v="7.9983648998501161E-2"/>
    <s v="Good"/>
    <s v="Low"/>
    <s v="Very Consistent"/>
    <n v="102.65251989389921"/>
    <s v="Over-Delivery (&gt;100%)"/>
    <n v="87.337999999999994"/>
    <n v="355828.86492799997"/>
    <n v="84.39"/>
  </r>
  <r>
    <n v="293.58"/>
    <n v="6.81"/>
    <n v="3"/>
    <n v="0.83"/>
    <n v="0.01"/>
    <n v="0.02"/>
    <s v="Road"/>
    <n v="3.46"/>
    <n v="0.88"/>
    <n v="0.9"/>
    <n v="0.04"/>
    <n v="18"/>
    <n v="4247.72"/>
    <n v="60"/>
    <n v="27"/>
    <n v="1"/>
    <n v="2"/>
    <n v="391"/>
    <n v="678"/>
    <n v="10"/>
    <n v="0.59"/>
    <n v="1"/>
    <x v="0"/>
    <s v="CIF"/>
    <s v="Renewal/Reorder"/>
    <x v="9"/>
    <n v="0.82169999999999999"/>
    <n v="0.97019999999999995"/>
    <n v="0.16493400000000003"/>
    <n v="7.0000000000000007E-2"/>
    <s v="Low Risk"/>
    <n v="2.3196403024729206E-2"/>
    <s v="Average"/>
    <s v="Medium"/>
    <s v="Highly Inconsistent"/>
    <n v="173.40153452685422"/>
    <s v="Over-Delivery (&gt;100%)"/>
    <n v="84.954400000000007"/>
    <n v="1284562.2768639999"/>
    <n v="83.839999999999989"/>
  </r>
  <r>
    <n v="369.08"/>
    <n v="1.41"/>
    <n v="2"/>
    <n v="0.82"/>
    <n v="0.09"/>
    <n v="0.02"/>
    <s v="Air"/>
    <n v="4.88"/>
    <n v="0.71"/>
    <n v="1.0900000000000001"/>
    <n v="0.83"/>
    <n v="27"/>
    <n v="4458.6400000000003"/>
    <n v="15"/>
    <n v="48"/>
    <n v="1"/>
    <n v="1"/>
    <n v="82"/>
    <n v="890"/>
    <n v="9"/>
    <n v="0.71"/>
    <n v="1"/>
    <x v="0"/>
    <s v="FOB"/>
    <s v="Renewal/Reorder"/>
    <x v="0"/>
    <n v="0.74619999999999997"/>
    <n v="0.89180000000000004"/>
    <n v="0.16052400000000006"/>
    <n v="0.94"/>
    <s v="Extreme Risk"/>
    <n v="3.8203099599002925E-3"/>
    <s v="Poor"/>
    <s v="High"/>
    <s v="Highly Inconsistent"/>
    <n v="1085.3658536585365"/>
    <s v="Over-Delivery (&gt;100%)"/>
    <n v="222.93200000000002"/>
    <n v="1826869.2390400004"/>
    <n v="92.02"/>
  </r>
  <r>
    <n v="441.94"/>
    <n v="9.51"/>
    <n v="11"/>
    <n v="0.73"/>
    <n v="0.01"/>
    <n v="0.04"/>
    <s v="Sea"/>
    <n v="3.06"/>
    <n v="0.61"/>
    <n v="1.04"/>
    <n v="0.38"/>
    <n v="28"/>
    <n v="8903.19"/>
    <n v="90"/>
    <n v="51"/>
    <n v="0"/>
    <n v="0"/>
    <n v="799"/>
    <n v="959"/>
    <n v="2"/>
    <n v="0.78"/>
    <n v="0"/>
    <x v="1"/>
    <s v="EXW"/>
    <s v="New Procurement"/>
    <x v="5"/>
    <n v="0.72270000000000001"/>
    <n v="0.95039999999999991"/>
    <n v="0.256608"/>
    <n v="0.43"/>
    <s v="High Risk"/>
    <n v="2.1518758202470924E-2"/>
    <s v="Average"/>
    <s v="High"/>
    <s v="Highly Inconsistent"/>
    <n v="120.0250312891114"/>
    <s v="Over-Delivery (&gt;100%)"/>
    <n v="89.031900000000007"/>
    <n v="4131525.6566579998"/>
    <n v="71.84"/>
  </r>
  <r>
    <n v="371.34"/>
    <n v="8.58"/>
    <n v="29"/>
    <n v="0.9"/>
    <n v="0.09"/>
    <n v="0"/>
    <s v="Road"/>
    <n v="0.86"/>
    <n v="0.69"/>
    <n v="1.1000000000000001"/>
    <n v="7.0000000000000007E-2"/>
    <n v="8"/>
    <n v="2566.29"/>
    <n v="90"/>
    <n v="46"/>
    <n v="1"/>
    <n v="0"/>
    <n v="670"/>
    <n v="976"/>
    <n v="3"/>
    <n v="0.43"/>
    <n v="0"/>
    <x v="1"/>
    <s v="EXW"/>
    <s v="Renewal/Reorder"/>
    <x v="3"/>
    <n v="0.81900000000000006"/>
    <n v="0.91"/>
    <n v="9.0999999999999984E-2"/>
    <n v="0.16"/>
    <s v="Medium Risk"/>
    <n v="2.3105509775407984E-2"/>
    <s v="Average"/>
    <s v="High"/>
    <s v="Very Consistent"/>
    <n v="145.67164179104478"/>
    <s v="Over-Delivery (&gt;100%)"/>
    <n v="51.325800000000001"/>
    <n v="1038790.7930219999"/>
    <n v="84.44"/>
  </r>
  <r>
    <n v="410.78"/>
    <n v="3.67"/>
    <n v="9"/>
    <n v="0.91"/>
    <n v="7.0000000000000007E-2"/>
    <n v="0.01"/>
    <s v="Air"/>
    <n v="4.9800000000000004"/>
    <n v="0.67"/>
    <n v="1.1000000000000001"/>
    <n v="0.46"/>
    <n v="31"/>
    <n v="8041.73"/>
    <n v="60"/>
    <n v="50"/>
    <n v="0"/>
    <n v="1"/>
    <n v="132"/>
    <n v="988"/>
    <n v="10"/>
    <n v="0.77"/>
    <n v="0"/>
    <x v="1"/>
    <s v="FOB"/>
    <s v="New Procurement"/>
    <x v="9"/>
    <n v="0.84629999999999994"/>
    <n v="0.92069999999999996"/>
    <n v="8.2862999999999964E-2"/>
    <n v="0.54"/>
    <s v="Extreme Risk"/>
    <n v="8.9342226982813185E-3"/>
    <s v="Poor"/>
    <s v="High"/>
    <s v="Highly Inconsistent"/>
    <n v="748.4848484848485"/>
    <s v="Over-Delivery (&gt;100%)"/>
    <n v="402.0865"/>
    <n v="3568095.3975399998"/>
    <n v="92.72"/>
  </r>
  <r>
    <n v="202.75"/>
    <n v="1.69"/>
    <n v="3"/>
    <n v="0.92"/>
    <n v="0.03"/>
    <n v="0"/>
    <s v="Sea"/>
    <n v="2.64"/>
    <n v="0.61"/>
    <n v="0.88"/>
    <n v="0.16"/>
    <n v="12"/>
    <n v="5189"/>
    <n v="60"/>
    <n v="14"/>
    <n v="2"/>
    <n v="0"/>
    <n v="476"/>
    <n v="772"/>
    <n v="1"/>
    <n v="0.12"/>
    <n v="1"/>
    <x v="0"/>
    <s v="EXW"/>
    <s v="Amendment"/>
    <x v="2"/>
    <n v="0.89239999999999997"/>
    <n v="0.97"/>
    <n v="7.7599999999999961E-2"/>
    <n v="0.19"/>
    <s v="Medium Risk"/>
    <n v="8.3353884093711472E-3"/>
    <s v="Poor"/>
    <s v="Medium"/>
    <s v="Inconsistent"/>
    <n v="162.18487394957984"/>
    <s v="Over-Delivery (&gt;100%)"/>
    <n v="51.89"/>
    <n v="1083694.4376999999"/>
    <n v="72.460000000000008"/>
  </r>
  <r>
    <n v="416.67"/>
    <n v="2.5299999999999998"/>
    <n v="29"/>
    <n v="0.92"/>
    <n v="0.04"/>
    <n v="0.04"/>
    <s v="Road"/>
    <n v="4.2"/>
    <n v="0.73"/>
    <n v="0.8"/>
    <n v="0.7"/>
    <n v="42"/>
    <n v="2565.9299999999998"/>
    <n v="30"/>
    <n v="47"/>
    <n v="1"/>
    <n v="0"/>
    <n v="298"/>
    <n v="785"/>
    <n v="2"/>
    <n v="0.53"/>
    <n v="0"/>
    <x v="1"/>
    <s v="EXW"/>
    <s v="Renewal/Reorder"/>
    <x v="5"/>
    <n v="0.88319999999999999"/>
    <n v="0.92159999999999997"/>
    <n v="7.372799999999996E-2"/>
    <n v="0.77999999999999992"/>
    <s v="Extreme Risk"/>
    <n v="6.071951424388604E-3"/>
    <s v="Poor"/>
    <s v="High"/>
    <s v="Highly Inconsistent"/>
    <n v="263.42281879194627"/>
    <s v="Over-Delivery (&gt;100%)"/>
    <n v="51.318599999999996"/>
    <n v="1154764.056228"/>
    <n v="81.800000000000011"/>
  </r>
  <r>
    <n v="86.05"/>
    <n v="2.14"/>
    <n v="18"/>
    <n v="0.7"/>
    <n v="7.0000000000000007E-2"/>
    <n v="0"/>
    <s v="Sea"/>
    <n v="0.75"/>
    <n v="0.79"/>
    <n v="0.95"/>
    <n v="0.56999999999999995"/>
    <n v="6"/>
    <n v="5320.21"/>
    <n v="90"/>
    <n v="48"/>
    <n v="0"/>
    <n v="3"/>
    <n v="525"/>
    <n v="529"/>
    <n v="1"/>
    <n v="0.02"/>
    <n v="1"/>
    <x v="0"/>
    <s v="DDP"/>
    <s v="New Procurement"/>
    <x v="2"/>
    <n v="0.65099999999999991"/>
    <n v="0.92999999999999994"/>
    <n v="0.27900000000000003"/>
    <n v="0.6399999999999999"/>
    <s v="Extreme Risk"/>
    <n v="2.486926205694364E-2"/>
    <s v="Average"/>
    <s v="Low"/>
    <s v="Very Consistent"/>
    <n v="100.76190476190476"/>
    <s v="Over-Delivery (&gt;100%)"/>
    <n v="53.202100000000002"/>
    <n v="489904.84828499996"/>
    <n v="73.150000000000006"/>
  </r>
  <r>
    <n v="452.67"/>
    <n v="2.11"/>
    <n v="20"/>
    <n v="0.99"/>
    <n v="0.06"/>
    <n v="0.04"/>
    <s v="Air"/>
    <n v="3.33"/>
    <n v="0.89"/>
    <n v="1.17"/>
    <n v="0.27"/>
    <n v="26"/>
    <n v="2034.87"/>
    <n v="15"/>
    <n v="13"/>
    <n v="0"/>
    <n v="1"/>
    <n v="490"/>
    <n v="846"/>
    <n v="9"/>
    <n v="0.41"/>
    <n v="1"/>
    <x v="0"/>
    <s v="FOB"/>
    <s v="New Procurement"/>
    <x v="0"/>
    <n v="0.93059999999999998"/>
    <n v="0.90239999999999987"/>
    <n v="9.024000000000006E-3"/>
    <n v="0.37"/>
    <s v="High Risk"/>
    <n v="4.661232244239733E-3"/>
    <s v="Poor"/>
    <s v="High"/>
    <s v="Highly Inconsistent"/>
    <n v="172.65306122448979"/>
    <s v="Over-Delivery (&gt;100%)"/>
    <n v="101.7435"/>
    <n v="1013368.9545119999"/>
    <n v="94.07"/>
  </r>
  <r>
    <n v="296.42"/>
    <n v="5.67"/>
    <n v="15"/>
    <n v="0.94"/>
    <n v="7.0000000000000007E-2"/>
    <n v="0.02"/>
    <s v="Sea"/>
    <n v="4.5599999999999996"/>
    <n v="0.73"/>
    <n v="1.03"/>
    <n v="0.95"/>
    <n v="16"/>
    <n v="1170.98"/>
    <n v="90"/>
    <n v="9"/>
    <n v="3"/>
    <n v="2"/>
    <n v="246"/>
    <n v="308"/>
    <n v="3"/>
    <n v="0.36"/>
    <n v="1"/>
    <x v="0"/>
    <s v="CIF"/>
    <s v="Extension"/>
    <x v="3"/>
    <n v="0.87419999999999987"/>
    <n v="0.91139999999999988"/>
    <n v="5.4684000000000045E-2"/>
    <n v="1.04"/>
    <s v="Extreme Risk"/>
    <n v="1.9128263949800956E-2"/>
    <s v="Poor"/>
    <s v="Medium"/>
    <s v="Highly Inconsistent"/>
    <n v="125.20325203252031"/>
    <s v="Over-Delivery (&gt;100%)"/>
    <n v="11.7098"/>
    <n v="378379.80514800001"/>
    <n v="68.94"/>
  </r>
  <r>
    <n v="417.78"/>
    <n v="3.21"/>
    <n v="14"/>
    <n v="0.97"/>
    <n v="0.04"/>
    <n v="0"/>
    <s v="Sea"/>
    <n v="2.66"/>
    <n v="0.68"/>
    <n v="1.0900000000000001"/>
    <n v="0.28999999999999998"/>
    <n v="30"/>
    <n v="8397.9599999999991"/>
    <n v="60"/>
    <n v="43"/>
    <n v="1"/>
    <n v="2"/>
    <n v="729"/>
    <n v="619"/>
    <n v="3"/>
    <n v="0.98"/>
    <n v="1"/>
    <x v="0"/>
    <s v="CIF"/>
    <s v="Renewal/Reorder"/>
    <x v="3"/>
    <n v="0.93119999999999992"/>
    <n v="0.96"/>
    <n v="2.8800000000000023E-2"/>
    <n v="0.32999999999999996"/>
    <s v="High Risk"/>
    <n v="7.6834697687778262E-3"/>
    <s v="Poor"/>
    <s v="High"/>
    <s v="Inconsistent"/>
    <n v="84.910836762688618"/>
    <s v="Needs Improvement (80–84.99%)"/>
    <n v="83.979599999999991"/>
    <n v="3648945.9234479992"/>
    <n v="72.14"/>
  </r>
  <r>
    <n v="253.54"/>
    <n v="4.22"/>
    <n v="2"/>
    <n v="0.7"/>
    <n v="0.05"/>
    <n v="0.02"/>
    <s v="Air"/>
    <n v="1.44"/>
    <n v="0.69"/>
    <n v="1.1499999999999999"/>
    <n v="0.55000000000000004"/>
    <n v="19"/>
    <n v="7023.29"/>
    <n v="60"/>
    <n v="9"/>
    <n v="3"/>
    <n v="0"/>
    <n v="181"/>
    <n v="571"/>
    <n v="7"/>
    <n v="0.4"/>
    <n v="1"/>
    <x v="0"/>
    <s v="EXW"/>
    <s v="Extension"/>
    <x v="7"/>
    <n v="0.66499999999999992"/>
    <n v="0.93099999999999994"/>
    <n v="0.27930000000000005"/>
    <n v="0.62000000000000011"/>
    <s v="Extreme Risk"/>
    <n v="1.6644316478662144E-2"/>
    <s v="Poor"/>
    <s v="Medium"/>
    <s v="Moderately Consistent"/>
    <n v="315.46961325966851"/>
    <s v="Over-Delivery (&gt;100%)"/>
    <n v="351.16450000000003"/>
    <n v="1905691.3593139998"/>
    <n v="96.66"/>
  </r>
  <r>
    <n v="339.61"/>
    <n v="9.91"/>
    <n v="17"/>
    <n v="0.98"/>
    <n v="0.1"/>
    <n v="0.01"/>
    <s v="Road"/>
    <n v="0.64"/>
    <n v="0.96"/>
    <n v="1.1599999999999999"/>
    <n v="0.8"/>
    <n v="18"/>
    <n v="2129.29"/>
    <n v="30"/>
    <n v="24"/>
    <n v="0"/>
    <n v="1"/>
    <n v="394"/>
    <n v="734"/>
    <n v="1"/>
    <n v="0.91"/>
    <n v="1"/>
    <x v="0"/>
    <s v="FOB"/>
    <s v="New Procurement"/>
    <x v="2"/>
    <n v="0.88200000000000001"/>
    <n v="0.89100000000000001"/>
    <n v="1.7820000000000016E-2"/>
    <n v="0.91"/>
    <s v="Extreme Risk"/>
    <n v="2.9180530608639319E-2"/>
    <s v="Average"/>
    <s v="High"/>
    <s v="Very Consistent"/>
    <n v="186.29441624365481"/>
    <s v="Over-Delivery (&gt;100%)"/>
    <n v="42.585799999999999"/>
    <n v="802719.20916700002"/>
    <n v="84.16"/>
  </r>
  <r>
    <n v="286.88"/>
    <n v="7.16"/>
    <n v="22"/>
    <n v="0.94"/>
    <n v="0.02"/>
    <n v="0.03"/>
    <s v="Road"/>
    <n v="1.48"/>
    <n v="0.68"/>
    <n v="1.01"/>
    <n v="0.51"/>
    <n v="24"/>
    <n v="9428.7199999999993"/>
    <n v="15"/>
    <n v="57"/>
    <n v="2"/>
    <n v="0"/>
    <n v="455"/>
    <n v="13"/>
    <n v="9"/>
    <n v="0.44"/>
    <n v="0"/>
    <x v="1"/>
    <s v="EXW"/>
    <s v="Amendment"/>
    <x v="0"/>
    <n v="0.92119999999999991"/>
    <n v="0.9506"/>
    <n v="5.7036000000000052E-2"/>
    <n v="0.56000000000000005"/>
    <s v="Extreme Risk"/>
    <n v="2.4958170663692138E-2"/>
    <s v="Average"/>
    <s v="Medium"/>
    <s v="Moderately Consistent"/>
    <n v="2.8571428571428572"/>
    <s v="Critical (&lt;80%)"/>
    <n v="188.5744"/>
    <n v="2840353.8193279998"/>
    <n v="85.32"/>
  </r>
  <r>
    <n v="379.22"/>
    <n v="9.5399999999999991"/>
    <n v="26"/>
    <n v="0.95"/>
    <n v="0.04"/>
    <n v="0.03"/>
    <s v="Sea"/>
    <n v="1.77"/>
    <n v="0.95"/>
    <n v="1.02"/>
    <n v="0.96"/>
    <n v="45"/>
    <n v="341.54"/>
    <n v="60"/>
    <n v="48"/>
    <n v="2"/>
    <n v="0"/>
    <n v="216"/>
    <n v="373"/>
    <n v="7"/>
    <n v="0.53"/>
    <n v="1"/>
    <x v="0"/>
    <s v="EXW"/>
    <s v="Amendment"/>
    <x v="7"/>
    <n v="0.91199999999999992"/>
    <n v="0.93119999999999992"/>
    <n v="4.6560000000000039E-2"/>
    <n v="1.03"/>
    <s v="Extreme Risk"/>
    <n v="2.5156901007330833E-2"/>
    <s v="Average"/>
    <s v="High"/>
    <s v="Moderately Consistent"/>
    <n v="172.68518518518519"/>
    <s v="Over-Delivery (&gt;100%)"/>
    <n v="3.4154000000000004"/>
    <n v="138601.95450400002"/>
    <n v="72.430000000000007"/>
  </r>
  <r>
    <n v="86.73"/>
    <n v="2.2799999999999998"/>
    <n v="8"/>
    <n v="0.73"/>
    <n v="0.03"/>
    <n v="0.02"/>
    <s v="Sea"/>
    <n v="3.55"/>
    <n v="0.78"/>
    <n v="1.1399999999999999"/>
    <n v="0.84"/>
    <n v="20"/>
    <n v="3399.47"/>
    <n v="15"/>
    <n v="15"/>
    <n v="1"/>
    <n v="1"/>
    <n v="159"/>
    <n v="301"/>
    <n v="9"/>
    <n v="0.35"/>
    <n v="1"/>
    <x v="0"/>
    <s v="FOB"/>
    <s v="Renewal/Reorder"/>
    <x v="0"/>
    <n v="0.70809999999999995"/>
    <n v="0.9506"/>
    <n v="0.256662"/>
    <n v="0.89"/>
    <s v="Extreme Risk"/>
    <n v="2.628848149429263E-2"/>
    <s v="Average"/>
    <s v="Low"/>
    <s v="Highly Inconsistent"/>
    <n v="189.30817610062894"/>
    <s v="Over-Delivery (&gt;100%)"/>
    <n v="33.994700000000002"/>
    <n v="309617.98728499998"/>
    <n v="71.150000000000006"/>
  </r>
  <r>
    <n v="77.16"/>
    <n v="4.4400000000000004"/>
    <n v="10"/>
    <n v="0.92"/>
    <n v="0.08"/>
    <n v="0"/>
    <s v="Sea"/>
    <n v="0.89"/>
    <n v="0.97"/>
    <n v="1.1200000000000001"/>
    <n v="0.92"/>
    <n v="7"/>
    <n v="314.37"/>
    <n v="90"/>
    <n v="30"/>
    <n v="2"/>
    <n v="2"/>
    <n v="745"/>
    <n v="398"/>
    <n v="8"/>
    <n v="0.64"/>
    <n v="1"/>
    <x v="0"/>
    <s v="CIF"/>
    <s v="Amendment"/>
    <x v="11"/>
    <n v="0.84640000000000004"/>
    <n v="0.92"/>
    <n v="7.3599999999999971E-2"/>
    <n v="1"/>
    <s v="Extreme Risk"/>
    <n v="5.754276827371696E-2"/>
    <s v="Good"/>
    <s v="Low"/>
    <s v="Very Consistent"/>
    <n v="53.422818791946312"/>
    <s v="Critical (&lt;80%)"/>
    <n v="3.1436999999999999"/>
    <n v="26201.849483999998"/>
    <n v="72.710000000000008"/>
  </r>
  <r>
    <n v="161.19999999999999"/>
    <n v="5.99"/>
    <n v="26"/>
    <n v="0.99"/>
    <n v="0.08"/>
    <n v="0.03"/>
    <s v="Sea"/>
    <n v="0.53"/>
    <n v="0.76"/>
    <n v="1.08"/>
    <n v="0.37"/>
    <n v="7"/>
    <n v="1508.75"/>
    <n v="30"/>
    <n v="13"/>
    <n v="1"/>
    <n v="3"/>
    <n v="580"/>
    <n v="762"/>
    <n v="5"/>
    <n v="0.74"/>
    <n v="0"/>
    <x v="1"/>
    <s v="DDP"/>
    <s v="Renewal/Reorder"/>
    <x v="10"/>
    <n v="0.91080000000000005"/>
    <n v="0.89239999999999997"/>
    <n v="8.9240000000000083E-3"/>
    <n v="0.48"/>
    <s v="High Risk"/>
    <n v="3.7158808933002482E-2"/>
    <s v="Average"/>
    <s v="Medium"/>
    <s v="Very Consistent"/>
    <n v="131.37931034482759"/>
    <s v="Over-Delivery (&gt;100%)"/>
    <n v="15.0875"/>
    <n v="269980.45121999999"/>
    <n v="72.470000000000013"/>
  </r>
  <r>
    <n v="121.8"/>
    <n v="1.69"/>
    <n v="18"/>
    <n v="0.9"/>
    <n v="0.03"/>
    <n v="0.04"/>
    <s v="Road"/>
    <n v="1.93"/>
    <n v="0.67"/>
    <n v="1.04"/>
    <n v="0.55000000000000004"/>
    <n v="16"/>
    <n v="1882.79"/>
    <n v="90"/>
    <n v="39"/>
    <n v="1"/>
    <n v="3"/>
    <n v="814"/>
    <n v="480"/>
    <n v="12"/>
    <n v="0.79"/>
    <n v="1"/>
    <x v="0"/>
    <s v="DDP"/>
    <s v="Renewal/Reorder"/>
    <x v="8"/>
    <n v="0.873"/>
    <n v="0.93119999999999992"/>
    <n v="9.3119999999999967E-2"/>
    <n v="0.62000000000000011"/>
    <s v="Extreme Risk"/>
    <n v="1.3875205254515599E-2"/>
    <s v="Poor"/>
    <s v="Low"/>
    <s v="Moderately Consistent"/>
    <n v="58.968058968058969"/>
    <s v="Critical (&lt;80%)"/>
    <n v="37.655799999999999"/>
    <n v="245418.84681999998"/>
    <n v="84.36999999999999"/>
  </r>
  <r>
    <n v="442.3"/>
    <n v="1.04"/>
    <n v="25"/>
    <n v="0.87"/>
    <n v="0.01"/>
    <n v="0.04"/>
    <s v="Air"/>
    <n v="2.29"/>
    <n v="0.82"/>
    <n v="1.05"/>
    <n v="0.84"/>
    <n v="42"/>
    <n v="8122.32"/>
    <n v="60"/>
    <n v="31"/>
    <n v="0"/>
    <n v="0"/>
    <n v="160"/>
    <n v="540"/>
    <n v="3"/>
    <n v="0.69"/>
    <n v="0"/>
    <x v="1"/>
    <s v="EXW"/>
    <s v="New Procurement"/>
    <x v="3"/>
    <n v="0.86129999999999995"/>
    <n v="0.95039999999999991"/>
    <n v="0.12355200000000001"/>
    <n v="0.89"/>
    <s v="Extreme Risk"/>
    <n v="2.3513452407867962E-3"/>
    <s v="Poor"/>
    <s v="High"/>
    <s v="Inconsistent"/>
    <n v="337.5"/>
    <s v="Over-Delivery (&gt;100%)"/>
    <n v="406.11599999999999"/>
    <n v="3772553.6161400001"/>
    <n v="96.61"/>
  </r>
  <r>
    <n v="148.65"/>
    <n v="7.03"/>
    <n v="29"/>
    <n v="0.98"/>
    <n v="0"/>
    <n v="0.04"/>
    <s v="Air"/>
    <n v="3.14"/>
    <n v="0.84"/>
    <n v="0.95"/>
    <n v="0.9"/>
    <n v="47"/>
    <n v="9931.09"/>
    <n v="60"/>
    <n v="48"/>
    <n v="0"/>
    <n v="3"/>
    <n v="682"/>
    <n v="435"/>
    <n v="11"/>
    <n v="0.33"/>
    <n v="0"/>
    <x v="1"/>
    <s v="DDP"/>
    <s v="New Procurement"/>
    <x v="1"/>
    <n v="0.98"/>
    <n v="0.96"/>
    <n v="1.9200000000000016E-2"/>
    <n v="0.94000000000000006"/>
    <s v="Extreme Risk"/>
    <n v="4.7292297342751428E-2"/>
    <s v="Average"/>
    <s v="Low"/>
    <s v="Highly Inconsistent"/>
    <n v="63.782991202346039"/>
    <s v="Critical (&lt;80%)"/>
    <n v="496.55450000000002"/>
    <n v="1535812.6793600002"/>
    <n v="96.059999999999988"/>
  </r>
  <r>
    <n v="489.14"/>
    <n v="6.78"/>
    <n v="19"/>
    <n v="0.83"/>
    <n v="0.04"/>
    <n v="0.01"/>
    <s v="Air"/>
    <n v="3.54"/>
    <n v="0.85"/>
    <n v="1.1399999999999999"/>
    <n v="0.94"/>
    <n v="14"/>
    <n v="8686.4699999999993"/>
    <n v="15"/>
    <n v="40"/>
    <n v="0"/>
    <n v="2"/>
    <n v="122"/>
    <n v="887"/>
    <n v="9"/>
    <n v="0.33"/>
    <n v="0"/>
    <x v="1"/>
    <s v="CIF"/>
    <s v="New Procurement"/>
    <x v="0"/>
    <n v="0.79679999999999995"/>
    <n v="0.95039999999999991"/>
    <n v="0.16156800000000004"/>
    <n v="0.99"/>
    <s v="Extreme Risk"/>
    <n v="1.3861062272560004E-2"/>
    <s v="Poor"/>
    <s v="High"/>
    <s v="Highly Inconsistent"/>
    <n v="727.04918032786884"/>
    <s v="Over-Delivery (&gt;100%)"/>
    <n v="434.32349999999997"/>
    <n v="4461813.8872019993"/>
    <n v="95.059999999999988"/>
  </r>
  <r>
    <n v="201.6"/>
    <n v="4.7"/>
    <n v="8"/>
    <n v="0.88"/>
    <n v="0.04"/>
    <n v="0.04"/>
    <s v="Sea"/>
    <n v="4.45"/>
    <n v="0.76"/>
    <n v="1.05"/>
    <n v="0.88"/>
    <n v="12"/>
    <n v="6387.82"/>
    <n v="60"/>
    <n v="44"/>
    <n v="3"/>
    <n v="0"/>
    <n v="241"/>
    <n v="408"/>
    <n v="5"/>
    <n v="0.35"/>
    <n v="1"/>
    <x v="0"/>
    <s v="EXW"/>
    <s v="Extension"/>
    <x v="10"/>
    <n v="0.8448"/>
    <n v="0.92159999999999997"/>
    <n v="0.110592"/>
    <n v="0.96"/>
    <s v="Extreme Risk"/>
    <n v="2.3313492063492064E-2"/>
    <s v="Average"/>
    <s v="Medium"/>
    <s v="Highly Inconsistent"/>
    <n v="169.29460580912863"/>
    <s v="Over-Delivery (&gt;100%)"/>
    <n v="63.8782"/>
    <n v="1390889.09356"/>
    <n v="69.55"/>
  </r>
  <r>
    <n v="131.94999999999999"/>
    <n v="5.41"/>
    <n v="28"/>
    <n v="0.84"/>
    <n v="0.1"/>
    <n v="0.02"/>
    <s v="Sea"/>
    <n v="1.44"/>
    <n v="0.62"/>
    <n v="0.89"/>
    <n v="0.73"/>
    <n v="29"/>
    <n v="7256.94"/>
    <n v="15"/>
    <n v="27"/>
    <n v="0"/>
    <n v="1"/>
    <n v="927"/>
    <n v="963"/>
    <n v="9"/>
    <n v="0.04"/>
    <n v="1"/>
    <x v="0"/>
    <s v="FOB"/>
    <s v="New Procurement"/>
    <x v="0"/>
    <n v="0.75600000000000001"/>
    <n v="0.88200000000000001"/>
    <n v="0.14112000000000005"/>
    <n v="0.85"/>
    <s v="Extreme Risk"/>
    <n v="4.1000378931413416E-2"/>
    <s v="Average"/>
    <s v="Low"/>
    <s v="Moderately Consistent"/>
    <n v="103.88349514563106"/>
    <s v="Over-Delivery (&gt;100%)"/>
    <n v="72.569400000000002"/>
    <n v="1072535.99052"/>
    <n v="71.160000000000011"/>
  </r>
  <r>
    <n v="405.36"/>
    <n v="4.74"/>
    <n v="8"/>
    <n v="0.98"/>
    <n v="0.05"/>
    <n v="0"/>
    <s v="Air"/>
    <n v="2.64"/>
    <n v="0.85"/>
    <n v="0.9"/>
    <n v="0.02"/>
    <n v="15"/>
    <n v="5275.93"/>
    <n v="45"/>
    <n v="44"/>
    <n v="1"/>
    <n v="3"/>
    <n v="969"/>
    <n v="791"/>
    <n v="3"/>
    <n v="0.94"/>
    <n v="0"/>
    <x v="1"/>
    <s v="DDP"/>
    <s v="Renewal/Reorder"/>
    <x v="3"/>
    <n v="0.93099999999999994"/>
    <n v="0.95"/>
    <n v="1.9000000000000017E-2"/>
    <n v="7.0000000000000007E-2"/>
    <s v="Low Risk"/>
    <n v="1.1693309650680876E-2"/>
    <s v="Poor"/>
    <s v="High"/>
    <s v="Inconsistent"/>
    <n v="81.630546955624354"/>
    <s v="Needs Improvement (80–84.99%)"/>
    <n v="263.79650000000004"/>
    <n v="2245868.7335480005"/>
    <n v="95.86"/>
  </r>
  <r>
    <n v="346.42"/>
    <n v="1.22"/>
    <n v="3"/>
    <n v="0.72"/>
    <n v="0.03"/>
    <n v="0.04"/>
    <s v="Road"/>
    <n v="1.83"/>
    <n v="0.97"/>
    <n v="1.1399999999999999"/>
    <n v="0.31"/>
    <n v="8"/>
    <n v="4283.18"/>
    <n v="60"/>
    <n v="46"/>
    <n v="0"/>
    <n v="1"/>
    <n v="497"/>
    <n v="313"/>
    <n v="6"/>
    <n v="0.2"/>
    <n v="0"/>
    <x v="1"/>
    <s v="FOB"/>
    <s v="New Procurement"/>
    <x v="4"/>
    <n v="0.69839999999999991"/>
    <n v="0.93119999999999992"/>
    <n v="0.26073600000000002"/>
    <n v="0.38"/>
    <s v="High Risk"/>
    <n v="3.521736620287512E-3"/>
    <s v="Poor"/>
    <s v="High"/>
    <s v="Moderately Consistent"/>
    <n v="62.977867203219319"/>
    <s v="Critical (&lt;80%)"/>
    <n v="85.663600000000002"/>
    <n v="1587742.1032640003"/>
    <n v="84.469999999999985"/>
  </r>
  <r>
    <n v="274.19"/>
    <n v="4.0199999999999996"/>
    <n v="3"/>
    <n v="0.85"/>
    <n v="0.09"/>
    <n v="0.05"/>
    <s v="Air"/>
    <n v="0.01"/>
    <n v="0.98"/>
    <n v="1.05"/>
    <n v="0.13"/>
    <n v="39"/>
    <n v="6952.47"/>
    <n v="90"/>
    <n v="24"/>
    <n v="3"/>
    <n v="2"/>
    <n v="392"/>
    <n v="849"/>
    <n v="2"/>
    <n v="0.16"/>
    <n v="0"/>
    <x v="1"/>
    <s v="CIF"/>
    <s v="Extension"/>
    <x v="5"/>
    <n v="0.77349999999999997"/>
    <n v="0.86449999999999994"/>
    <n v="0.12967500000000004"/>
    <n v="0.27"/>
    <s v="Medium Risk"/>
    <n v="1.4661366205915604E-2"/>
    <s v="Poor"/>
    <s v="Medium"/>
    <s v="Very Consistent"/>
    <n v="216.58163265306123"/>
    <s v="Over-Delivery (&gt;100%)"/>
    <n v="347.62350000000004"/>
    <n v="2173527.1125400001"/>
    <n v="96.289999999999992"/>
  </r>
  <r>
    <n v="299.91000000000003"/>
    <n v="2.59"/>
    <n v="12"/>
    <n v="0.91"/>
    <n v="0.05"/>
    <n v="0.03"/>
    <s v="Road"/>
    <n v="2.9"/>
    <n v="0.84"/>
    <n v="0.96"/>
    <n v="0.15"/>
    <n v="9"/>
    <n v="9733.86"/>
    <n v="90"/>
    <n v="45"/>
    <n v="0"/>
    <n v="0"/>
    <n v="967"/>
    <n v="722"/>
    <n v="3"/>
    <n v="0.55000000000000004"/>
    <n v="0"/>
    <x v="1"/>
    <s v="EXW"/>
    <s v="New Procurement"/>
    <x v="3"/>
    <n v="0.86449999999999994"/>
    <n v="0.92149999999999999"/>
    <n v="8.2934999999999967E-2"/>
    <n v="0.22999999999999998"/>
    <s v="Medium Risk"/>
    <n v="8.6359241105665018E-3"/>
    <s v="Poor"/>
    <s v="Medium"/>
    <s v="Inconsistent"/>
    <n v="74.663908996897618"/>
    <s v="Critical (&lt;80%)"/>
    <n v="194.67720000000003"/>
    <n v="3153036.5807880005"/>
    <n v="82.999999999999986"/>
  </r>
  <r>
    <n v="373.64"/>
    <n v="1.89"/>
    <n v="22"/>
    <n v="0.94"/>
    <n v="0.06"/>
    <n v="0.01"/>
    <s v="Sea"/>
    <n v="4.08"/>
    <n v="0.61"/>
    <n v="0.87"/>
    <n v="0.28999999999999998"/>
    <n v="46"/>
    <n v="386.05"/>
    <n v="15"/>
    <n v="56"/>
    <n v="2"/>
    <n v="1"/>
    <n v="383"/>
    <n v="113"/>
    <n v="2"/>
    <n v="0.05"/>
    <n v="1"/>
    <x v="0"/>
    <s v="FOB"/>
    <s v="Amendment"/>
    <x v="5"/>
    <n v="0.88359999999999994"/>
    <n v="0.93059999999999998"/>
    <n v="5.5836000000000045E-2"/>
    <n v="0.36"/>
    <s v="High Risk"/>
    <n v="5.0583449309495772E-3"/>
    <s v="Poor"/>
    <s v="High"/>
    <s v="Highly Inconsistent"/>
    <n v="29.503916449086159"/>
    <s v="Critical (&lt;80%)"/>
    <n v="3.8605"/>
    <n v="154375.13206400003"/>
    <n v="69.92"/>
  </r>
  <r>
    <n v="152.80000000000001"/>
    <n v="9.61"/>
    <n v="17"/>
    <n v="0.87"/>
    <n v="0.01"/>
    <n v="0.01"/>
    <s v="Air"/>
    <n v="0.18"/>
    <n v="0.64"/>
    <n v="1.04"/>
    <n v="7.0000000000000007E-2"/>
    <n v="28"/>
    <n v="3209.44"/>
    <n v="45"/>
    <n v="39"/>
    <n v="1"/>
    <n v="0"/>
    <n v="959"/>
    <n v="340"/>
    <n v="12"/>
    <n v="0.84"/>
    <n v="0"/>
    <x v="1"/>
    <s v="EXW"/>
    <s v="Renewal/Reorder"/>
    <x v="8"/>
    <n v="0.86129999999999995"/>
    <n v="0.98009999999999997"/>
    <n v="0.127413"/>
    <n v="9.0000000000000011E-2"/>
    <s v="Low Risk"/>
    <n v="6.2892670157068051E-2"/>
    <s v="Good"/>
    <s v="Medium"/>
    <s v="Very Consistent"/>
    <n v="35.453597497393119"/>
    <s v="Critical (&lt;80%)"/>
    <n v="160.47200000000001"/>
    <n v="500371.50272000011"/>
    <n v="99.320000000000007"/>
  </r>
  <r>
    <n v="498.35"/>
    <n v="6.39"/>
    <n v="4"/>
    <n v="0.97"/>
    <n v="0.04"/>
    <n v="0.02"/>
    <s v="Air"/>
    <n v="0.02"/>
    <n v="0.93"/>
    <n v="0.87"/>
    <n v="0.24"/>
    <n v="27"/>
    <n v="3367.59"/>
    <n v="60"/>
    <n v="34"/>
    <n v="2"/>
    <n v="3"/>
    <n v="707"/>
    <n v="373"/>
    <n v="2"/>
    <n v="0.88"/>
    <n v="1"/>
    <x v="0"/>
    <s v="DDP"/>
    <s v="Amendment"/>
    <x v="5"/>
    <n v="0.93119999999999992"/>
    <n v="0.94079999999999997"/>
    <n v="2.8224000000000023E-2"/>
    <n v="0.3"/>
    <s v="Medium Risk"/>
    <n v="1.2822313634995483E-2"/>
    <s v="Poor"/>
    <s v="High"/>
    <s v="Very Consistent"/>
    <n v="52.758132956152757"/>
    <s v="Critical (&lt;80%)"/>
    <n v="168.37950000000001"/>
    <n v="1779101.3639300002"/>
    <n v="98.38"/>
  </r>
  <r>
    <n v="488.66"/>
    <n v="7.56"/>
    <n v="17"/>
    <n v="0.98"/>
    <n v="0.09"/>
    <n v="0.04"/>
    <s v="Sea"/>
    <n v="3.64"/>
    <n v="0.93"/>
    <n v="0.99"/>
    <n v="0.96"/>
    <n v="7"/>
    <n v="4201.08"/>
    <n v="30"/>
    <n v="31"/>
    <n v="2"/>
    <n v="0"/>
    <n v="760"/>
    <n v="375"/>
    <n v="5"/>
    <n v="0.4"/>
    <n v="0"/>
    <x v="1"/>
    <s v="EXW"/>
    <s v="Amendment"/>
    <x v="10"/>
    <n v="0.89180000000000004"/>
    <n v="0.87360000000000004"/>
    <n v="1.7472000000000015E-2"/>
    <n v="1.0899999999999999"/>
    <s v="Extreme Risk"/>
    <n v="1.5470879548152088E-2"/>
    <s v="Poor"/>
    <s v="High"/>
    <s v="Highly Inconsistent"/>
    <n v="49.34210526315789"/>
    <s v="Critical (&lt;80%)"/>
    <n v="42.010800000000003"/>
    <n v="2319854.3059120006"/>
    <n v="68.86"/>
  </r>
  <r>
    <n v="342.65"/>
    <n v="3.84"/>
    <n v="14"/>
    <n v="0.72"/>
    <n v="0.06"/>
    <n v="0.01"/>
    <s v="Road"/>
    <n v="3.42"/>
    <n v="0.98"/>
    <n v="1.07"/>
    <n v="0.31"/>
    <n v="44"/>
    <n v="6306.23"/>
    <n v="30"/>
    <n v="20"/>
    <n v="3"/>
    <n v="2"/>
    <n v="256"/>
    <n v="91"/>
    <n v="10"/>
    <n v="0.97"/>
    <n v="0"/>
    <x v="1"/>
    <s v="CIF"/>
    <s v="Extension"/>
    <x v="9"/>
    <n v="0.67679999999999996"/>
    <n v="0.93059999999999998"/>
    <n v="0.26056799999999997"/>
    <n v="0.38"/>
    <s v="High Risk"/>
    <n v="1.1206770757332556E-2"/>
    <s v="Poor"/>
    <s v="High"/>
    <s v="Highly Inconsistent"/>
    <n v="35.546875"/>
    <s v="Critical (&lt;80%)"/>
    <n v="126.1246"/>
    <n v="2312237.3510249997"/>
    <n v="82.58"/>
  </r>
  <r>
    <n v="139.79"/>
    <n v="4.54"/>
    <n v="19"/>
    <n v="0.82"/>
    <n v="0.03"/>
    <n v="0.04"/>
    <s v="Air"/>
    <n v="2.0299999999999998"/>
    <n v="0.83"/>
    <n v="1.03"/>
    <n v="0.16"/>
    <n v="14"/>
    <n v="5186.16"/>
    <n v="90"/>
    <n v="26"/>
    <n v="2"/>
    <n v="0"/>
    <n v="149"/>
    <n v="840"/>
    <n v="4"/>
    <n v="0.32"/>
    <n v="1"/>
    <x v="0"/>
    <s v="EXW"/>
    <s v="Amendment"/>
    <x v="6"/>
    <n v="0.79539999999999988"/>
    <n v="0.93119999999999992"/>
    <n v="0.16761600000000001"/>
    <n v="0.23"/>
    <s v="Medium Risk"/>
    <n v="3.2477287359610849E-2"/>
    <s v="Average"/>
    <s v="Low"/>
    <s v="Inconsistent"/>
    <n v="563.75838926174492"/>
    <s v="Over-Delivery (&gt;100%)"/>
    <n v="259.30799999999999"/>
    <n v="775986.42132199986"/>
    <n v="96.27"/>
  </r>
  <r>
    <n v="356.1"/>
    <n v="3.13"/>
    <n v="9"/>
    <n v="0.71"/>
    <n v="0.06"/>
    <n v="0.01"/>
    <s v="Air"/>
    <n v="3.31"/>
    <n v="0.95"/>
    <n v="1.17"/>
    <n v="0.72"/>
    <n v="11"/>
    <n v="285.42"/>
    <n v="60"/>
    <n v="45"/>
    <n v="0"/>
    <n v="0"/>
    <n v="633"/>
    <n v="576"/>
    <n v="11"/>
    <n v="0.26"/>
    <n v="0"/>
    <x v="1"/>
    <s v="EXW"/>
    <s v="New Procurement"/>
    <x v="1"/>
    <n v="0.66739999999999988"/>
    <n v="0.93059999999999998"/>
    <n v="0.269874"/>
    <n v="0.78999999999999992"/>
    <s v="Extreme Risk"/>
    <n v="8.7896658242066824E-3"/>
    <s v="Poor"/>
    <s v="High"/>
    <s v="Highly Inconsistent"/>
    <n v="90.995260663507111"/>
    <s v="Average (85–94.99%)"/>
    <n v="14.271000000000001"/>
    <n v="108790.57116000001"/>
    <n v="94.689999999999984"/>
  </r>
  <r>
    <n v="82.49"/>
    <n v="1.87"/>
    <n v="21"/>
    <n v="0.8"/>
    <n v="0.09"/>
    <n v="0.04"/>
    <s v="Road"/>
    <n v="4.7699999999999996"/>
    <n v="0.93"/>
    <n v="0.82"/>
    <n v="0.83"/>
    <n v="32"/>
    <n v="4174.93"/>
    <n v="30"/>
    <n v="26"/>
    <n v="1"/>
    <n v="3"/>
    <n v="411"/>
    <n v="809"/>
    <n v="4"/>
    <n v="0.99"/>
    <n v="0"/>
    <x v="1"/>
    <s v="DDP"/>
    <s v="Renewal/Reorder"/>
    <x v="6"/>
    <n v="0.72800000000000009"/>
    <n v="0.87360000000000004"/>
    <n v="0.17471999999999996"/>
    <n v="0.96"/>
    <s v="Extreme Risk"/>
    <n v="2.2669414474481758E-2"/>
    <s v="Average"/>
    <s v="Low"/>
    <s v="Highly Inconsistent"/>
    <n v="196.83698296836982"/>
    <s v="Over-Delivery (&gt;100%)"/>
    <n v="83.49860000000001"/>
    <n v="389252.04068699997"/>
    <n v="79.72999999999999"/>
  </r>
  <r>
    <n v="63.79"/>
    <n v="2.61"/>
    <n v="12"/>
    <n v="0.86"/>
    <n v="0.03"/>
    <n v="0.05"/>
    <s v="Air"/>
    <n v="1.24"/>
    <n v="0.84"/>
    <n v="0.91"/>
    <n v="0.31"/>
    <n v="28"/>
    <n v="6232.54"/>
    <n v="15"/>
    <n v="13"/>
    <n v="2"/>
    <n v="2"/>
    <n v="716"/>
    <n v="757"/>
    <n v="8"/>
    <n v="0.25"/>
    <n v="1"/>
    <x v="0"/>
    <s v="CIF"/>
    <s v="Amendment"/>
    <x v="11"/>
    <n v="0.83419999999999994"/>
    <n v="0.92149999999999999"/>
    <n v="0.12900999999999999"/>
    <n v="0.39"/>
    <s v="High Risk"/>
    <n v="4.0915503997491769E-2"/>
    <s v="Average"/>
    <s v="Low"/>
    <s v="Moderately Consistent"/>
    <n v="105.72625698324023"/>
    <s v="Over-Delivery (&gt;100%)"/>
    <n v="311.62700000000001"/>
    <n v="429692.83371999994"/>
    <n v="96.86"/>
  </r>
  <r>
    <n v="165.96"/>
    <n v="8.18"/>
    <n v="5"/>
    <n v="0.97"/>
    <n v="0.05"/>
    <n v="0.02"/>
    <s v="Air"/>
    <n v="1.23"/>
    <n v="0.91"/>
    <n v="0.82"/>
    <n v="0.28000000000000003"/>
    <n v="6"/>
    <n v="5097.76"/>
    <n v="60"/>
    <n v="10"/>
    <n v="2"/>
    <n v="1"/>
    <n v="965"/>
    <n v="685"/>
    <n v="6"/>
    <n v="0.44"/>
    <n v="1"/>
    <x v="0"/>
    <s v="FOB"/>
    <s v="Amendment"/>
    <x v="4"/>
    <n v="0.92149999999999999"/>
    <n v="0.93099999999999994"/>
    <n v="2.7930000000000024E-2"/>
    <n v="0.35000000000000003"/>
    <s v="High Risk"/>
    <n v="4.9288985297662083E-2"/>
    <s v="Average"/>
    <s v="Medium"/>
    <s v="Moderately Consistent"/>
    <n v="70.984455958549219"/>
    <s v="Critical (&lt;80%)"/>
    <n v="254.88800000000003"/>
    <n v="905504.91768800013"/>
    <n v="96.87"/>
  </r>
  <r>
    <n v="258.18"/>
    <n v="7.1"/>
    <n v="11"/>
    <n v="0.95"/>
    <n v="0.1"/>
    <n v="0.02"/>
    <s v="Sea"/>
    <n v="0.93"/>
    <n v="0.65"/>
    <n v="0.88"/>
    <n v="0.24"/>
    <n v="35"/>
    <n v="8733.41"/>
    <n v="90"/>
    <n v="37"/>
    <n v="1"/>
    <n v="0"/>
    <n v="134"/>
    <n v="886"/>
    <n v="10"/>
    <n v="0.61"/>
    <n v="1"/>
    <x v="0"/>
    <s v="EXW"/>
    <s v="Renewal/Reorder"/>
    <x v="9"/>
    <n v="0.85499999999999998"/>
    <n v="0.88200000000000001"/>
    <n v="4.4100000000000035E-2"/>
    <n v="0.36"/>
    <s v="High Risk"/>
    <n v="2.7500193663335656E-2"/>
    <s v="Average"/>
    <s v="Medium"/>
    <s v="Very Consistent"/>
    <n v="661.19402985074635"/>
    <s v="Over-Delivery (&gt;100%)"/>
    <n v="87.334100000000007"/>
    <n v="2525458.9453040003"/>
    <n v="71.670000000000016"/>
  </r>
  <r>
    <n v="440.72"/>
    <n v="5.92"/>
    <n v="20"/>
    <n v="0.74"/>
    <n v="0.02"/>
    <n v="0.04"/>
    <s v="Road"/>
    <n v="3.62"/>
    <n v="0.86"/>
    <n v="0.85"/>
    <n v="0.39"/>
    <n v="6"/>
    <n v="4046.1"/>
    <n v="45"/>
    <n v="36"/>
    <n v="0"/>
    <n v="0"/>
    <n v="365"/>
    <n v="94"/>
    <n v="2"/>
    <n v="0.32"/>
    <n v="0"/>
    <x v="1"/>
    <s v="EXW"/>
    <s v="New Procurement"/>
    <x v="5"/>
    <n v="0.72519999999999996"/>
    <n v="0.94079999999999997"/>
    <n v="0.24460800000000002"/>
    <n v="0.45"/>
    <s v="High Risk"/>
    <n v="1.3432564893810128E-2"/>
    <s v="Poor"/>
    <s v="High"/>
    <s v="Highly Inconsistent"/>
    <n v="25.753424657534246"/>
    <s v="Critical (&lt;80%)"/>
    <n v="80.921999999999997"/>
    <n v="1890301.8536480002"/>
    <n v="82.98"/>
  </r>
  <r>
    <n v="377.23"/>
    <n v="5.28"/>
    <n v="3"/>
    <n v="0.73"/>
    <n v="7.0000000000000007E-2"/>
    <n v="0.03"/>
    <s v="Air"/>
    <n v="1.77"/>
    <n v="0.98"/>
    <n v="1.0900000000000001"/>
    <n v="0.09"/>
    <n v="24"/>
    <n v="224.33"/>
    <n v="15"/>
    <n v="43"/>
    <n v="2"/>
    <n v="1"/>
    <n v="248"/>
    <n v="228"/>
    <n v="1"/>
    <n v="0.38"/>
    <n v="1"/>
    <x v="0"/>
    <s v="FOB"/>
    <s v="Amendment"/>
    <x v="2"/>
    <n v="0.67889999999999995"/>
    <n v="0.9020999999999999"/>
    <n v="0.24356699999999998"/>
    <n v="0.19"/>
    <s v="Medium Risk"/>
    <n v="1.3996765898788538E-2"/>
    <s v="Poor"/>
    <s v="High"/>
    <s v="Moderately Consistent"/>
    <n v="91.935483870967744"/>
    <s v="Average (85–94.99%)"/>
    <n v="11.216500000000002"/>
    <n v="93110.97693199999"/>
    <n v="95.53"/>
  </r>
  <r>
    <n v="384.22"/>
    <n v="9.3000000000000007"/>
    <n v="21"/>
    <n v="0.88"/>
    <n v="0.06"/>
    <n v="0.03"/>
    <s v="Air"/>
    <n v="4.9400000000000004"/>
    <n v="0.66"/>
    <n v="0.95"/>
    <n v="0.67"/>
    <n v="9"/>
    <n v="2920.5"/>
    <n v="15"/>
    <n v="27"/>
    <n v="1"/>
    <n v="2"/>
    <n v="522"/>
    <n v="377"/>
    <n v="5"/>
    <n v="0.72"/>
    <n v="1"/>
    <x v="0"/>
    <s v="CIF"/>
    <s v="Renewal/Reorder"/>
    <x v="10"/>
    <n v="0.82719999999999994"/>
    <n v="0.91179999999999994"/>
    <n v="0.10941599999999999"/>
    <n v="0.76"/>
    <s v="Extreme Risk"/>
    <n v="2.4204882619332672E-2"/>
    <s v="Average"/>
    <s v="High"/>
    <s v="Highly Inconsistent"/>
    <n v="72.222222222222214"/>
    <s v="Critical (&lt;80%)"/>
    <n v="146.02500000000001"/>
    <n v="1223288.8018360001"/>
    <n v="92.659999999999982"/>
  </r>
  <r>
    <n v="241.47"/>
    <n v="1.65"/>
    <n v="15"/>
    <n v="0.86"/>
    <n v="7.0000000000000007E-2"/>
    <n v="0.03"/>
    <s v="Sea"/>
    <n v="3.57"/>
    <n v="0.9"/>
    <n v="1.17"/>
    <n v="0.82"/>
    <n v="2"/>
    <n v="1443.16"/>
    <n v="60"/>
    <n v="7"/>
    <n v="0"/>
    <n v="1"/>
    <n v="642"/>
    <n v="883"/>
    <n v="7"/>
    <n v="0.72"/>
    <n v="1"/>
    <x v="0"/>
    <s v="FOB"/>
    <s v="New Procurement"/>
    <x v="7"/>
    <n v="0.79979999999999996"/>
    <n v="0.9020999999999999"/>
    <n v="0.12629400000000002"/>
    <n v="0.91999999999999993"/>
    <s v="Extreme Risk"/>
    <n v="6.833146974779475E-3"/>
    <s v="Poor"/>
    <s v="Medium"/>
    <s v="Highly Inconsistent"/>
    <n v="137.53894080996884"/>
    <s v="Over-Delivery (&gt;100%)"/>
    <n v="14.431600000000001"/>
    <n v="383359.50227800006"/>
    <n v="69.73"/>
  </r>
  <r>
    <n v="205.67"/>
    <n v="3.53"/>
    <n v="14"/>
    <n v="0.78"/>
    <n v="0.04"/>
    <n v="0.01"/>
    <s v="Air"/>
    <n v="1.84"/>
    <n v="0.73"/>
    <n v="0.81"/>
    <n v="0.66"/>
    <n v="38"/>
    <n v="2577.2800000000002"/>
    <n v="45"/>
    <n v="58"/>
    <n v="0"/>
    <n v="0"/>
    <n v="610"/>
    <n v="734"/>
    <n v="5"/>
    <n v="0.8"/>
    <n v="0"/>
    <x v="1"/>
    <s v="EXW"/>
    <s v="New Procurement"/>
    <x v="10"/>
    <n v="0.74880000000000002"/>
    <n v="0.95039999999999991"/>
    <n v="0.20908799999999997"/>
    <n v="0.71000000000000008"/>
    <s v="Extreme Risk"/>
    <n v="1.7163417124519863E-2"/>
    <s v="Poor"/>
    <s v="Medium"/>
    <s v="Moderately Consistent"/>
    <n v="120.32786885245901"/>
    <s v="Over-Delivery (&gt;100%)"/>
    <n v="128.864"/>
    <n v="556709.06913599989"/>
    <n v="96.759999999999991"/>
  </r>
  <r>
    <n v="216.97"/>
    <n v="4.1500000000000004"/>
    <n v="11"/>
    <n v="0.97"/>
    <n v="0.03"/>
    <n v="0.04"/>
    <s v="Sea"/>
    <n v="0.75"/>
    <n v="0.93"/>
    <n v="1.06"/>
    <n v="0.42"/>
    <n v="14"/>
    <n v="3684.67"/>
    <n v="15"/>
    <n v="9"/>
    <n v="0"/>
    <n v="0"/>
    <n v="541"/>
    <n v="724"/>
    <n v="12"/>
    <n v="0.59"/>
    <n v="1"/>
    <x v="0"/>
    <s v="EXW"/>
    <s v="New Procurement"/>
    <x v="8"/>
    <n v="0.94089999999999996"/>
    <n v="0.93119999999999992"/>
    <n v="2.7936000000000023E-2"/>
    <n v="0.49"/>
    <s v="High Risk"/>
    <n v="1.9127068258284557E-2"/>
    <s v="Poor"/>
    <s v="Medium"/>
    <s v="Very Consistent"/>
    <n v="133.82624768946397"/>
    <s v="Over-Delivery (&gt;100%)"/>
    <n v="36.846699999999998"/>
    <n v="855465.35064299998"/>
    <n v="73.550000000000011"/>
  </r>
  <r>
    <n v="494.44"/>
    <n v="8.0399999999999991"/>
    <n v="20"/>
    <n v="0.98"/>
    <n v="7.0000000000000007E-2"/>
    <n v="0.01"/>
    <s v="Air"/>
    <n v="2.96"/>
    <n v="0.88"/>
    <n v="1.19"/>
    <n v="0.28999999999999998"/>
    <n v="31"/>
    <n v="6798.89"/>
    <n v="45"/>
    <n v="19"/>
    <n v="3"/>
    <n v="2"/>
    <n v="282"/>
    <n v="834"/>
    <n v="4"/>
    <n v="0.23"/>
    <n v="0"/>
    <x v="1"/>
    <s v="CIF"/>
    <s v="Extension"/>
    <x v="6"/>
    <n v="0.91139999999999988"/>
    <n v="0.92069999999999996"/>
    <n v="1.8414000000000017E-2"/>
    <n v="0.37"/>
    <s v="High Risk"/>
    <n v="1.626082032198042E-2"/>
    <s v="Poor"/>
    <s v="High"/>
    <s v="Inconsistent"/>
    <n v="295.74468085106383"/>
    <s v="Over-Delivery (&gt;100%)"/>
    <n v="339.94450000000006"/>
    <n v="3630943.8406760003"/>
    <n v="94.740000000000009"/>
  </r>
  <r>
    <n v="68.05"/>
    <n v="9.93"/>
    <n v="8"/>
    <n v="0.82"/>
    <n v="0.02"/>
    <n v="0.05"/>
    <s v="Sea"/>
    <n v="1.47"/>
    <n v="0.97"/>
    <n v="0.87"/>
    <n v="0.41"/>
    <n v="30"/>
    <n v="3309.28"/>
    <n v="90"/>
    <n v="13"/>
    <n v="0"/>
    <n v="3"/>
    <n v="186"/>
    <n v="821"/>
    <n v="5"/>
    <n v="0.33"/>
    <n v="1"/>
    <x v="0"/>
    <s v="DDP"/>
    <s v="New Procurement"/>
    <x v="10"/>
    <n v="0.80359999999999998"/>
    <n v="0.93099999999999994"/>
    <n v="0.16758000000000003"/>
    <n v="0.48"/>
    <s v="High Risk"/>
    <n v="0.14592211609110947"/>
    <s v="Excellent"/>
    <s v="Low"/>
    <s v="Moderately Consistent"/>
    <n v="441.39784946236557"/>
    <s v="Over-Delivery (&gt;100%)"/>
    <n v="33.092800000000004"/>
    <n v="240995.35275000002"/>
    <n v="72.930000000000007"/>
  </r>
  <r>
    <n v="440.16"/>
    <n v="3.17"/>
    <n v="4"/>
    <n v="0.97"/>
    <n v="0.04"/>
    <n v="0.01"/>
    <s v="Road"/>
    <n v="4.53"/>
    <n v="0.88"/>
    <n v="0.98"/>
    <n v="0.42"/>
    <n v="27"/>
    <n v="8852.68"/>
    <n v="15"/>
    <n v="12"/>
    <n v="0"/>
    <n v="2"/>
    <n v="415"/>
    <n v="251"/>
    <n v="11"/>
    <n v="0.9"/>
    <n v="0"/>
    <x v="1"/>
    <s v="CIF"/>
    <s v="New Procurement"/>
    <x v="1"/>
    <n v="0.93119999999999992"/>
    <n v="0.95039999999999991"/>
    <n v="2.8512000000000023E-2"/>
    <n v="0.47"/>
    <s v="High Risk"/>
    <n v="7.201926572155579E-3"/>
    <s v="Poor"/>
    <s v="High"/>
    <s v="Highly Inconsistent"/>
    <n v="60.481927710843372"/>
    <s v="Critical (&lt;80%)"/>
    <n v="177.05360000000002"/>
    <n v="4091642.3423360009"/>
    <n v="82.07"/>
  </r>
  <r>
    <n v="310.39999999999998"/>
    <n v="8.8699999999999992"/>
    <n v="27"/>
    <n v="0.82"/>
    <n v="0.02"/>
    <n v="0.04"/>
    <s v="Road"/>
    <n v="2.21"/>
    <n v="0.76"/>
    <n v="1.08"/>
    <n v="0.67"/>
    <n v="36"/>
    <n v="3065.72"/>
    <n v="30"/>
    <n v="12"/>
    <n v="1"/>
    <n v="1"/>
    <n v="123"/>
    <n v="171"/>
    <n v="10"/>
    <n v="0.73"/>
    <n v="0"/>
    <x v="1"/>
    <s v="FOB"/>
    <s v="Renewal/Reorder"/>
    <x v="9"/>
    <n v="0.80359999999999998"/>
    <n v="0.94079999999999997"/>
    <n v="0.16934400000000005"/>
    <n v="0.73"/>
    <s v="Extreme Risk"/>
    <n v="2.8576030927835051E-2"/>
    <s v="Average"/>
    <s v="High"/>
    <s v="Inconsistent"/>
    <n v="139.02439024390242"/>
    <s v="Over-Delivery (&gt;100%)"/>
    <n v="61.314399999999999"/>
    <n v="1008770.49136"/>
    <n v="84.39"/>
  </r>
  <r>
    <n v="247.38"/>
    <n v="8.48"/>
    <n v="12"/>
    <n v="0.92"/>
    <n v="0"/>
    <n v="0.01"/>
    <s v="Air"/>
    <n v="1.46"/>
    <n v="0.6"/>
    <n v="1.05"/>
    <n v="0.93"/>
    <n v="46"/>
    <n v="1455.64"/>
    <n v="90"/>
    <n v="40"/>
    <n v="3"/>
    <n v="2"/>
    <n v="938"/>
    <n v="188"/>
    <n v="8"/>
    <n v="0.09"/>
    <n v="1"/>
    <x v="0"/>
    <s v="CIF"/>
    <s v="Extension"/>
    <x v="11"/>
    <n v="0.92"/>
    <n v="0.99"/>
    <n v="7.9199999999999965E-2"/>
    <n v="0.94000000000000006"/>
    <s v="Extreme Risk"/>
    <n v="3.4279246503355162E-2"/>
    <s v="Average"/>
    <s v="Medium"/>
    <s v="Moderately Consistent"/>
    <n v="20.042643923240938"/>
    <s v="Critical (&lt;80%)"/>
    <n v="72.782000000000011"/>
    <n v="363777.19092800003"/>
    <n v="98.339999999999989"/>
  </r>
  <r>
    <n v="376.37"/>
    <n v="3.02"/>
    <n v="8"/>
    <n v="0.84"/>
    <n v="0.1"/>
    <n v="0.02"/>
    <s v="Air"/>
    <n v="2.94"/>
    <n v="0.92"/>
    <n v="1.03"/>
    <n v="7.0000000000000007E-2"/>
    <n v="31"/>
    <n v="1771.77"/>
    <n v="90"/>
    <n v="38"/>
    <n v="0"/>
    <n v="1"/>
    <n v="803"/>
    <n v="974"/>
    <n v="5"/>
    <n v="0.75"/>
    <n v="0"/>
    <x v="1"/>
    <s v="FOB"/>
    <s v="New Procurement"/>
    <x v="10"/>
    <n v="0.75600000000000001"/>
    <n v="0.88200000000000001"/>
    <n v="0.14112000000000005"/>
    <n v="0.19"/>
    <s v="Medium Risk"/>
    <n v="8.0240189175545349E-3"/>
    <s v="Poor"/>
    <s v="High"/>
    <s v="Inconsistent"/>
    <n v="121.29514321295143"/>
    <s v="Over-Delivery (&gt;100%)"/>
    <n v="88.58850000000001"/>
    <n v="746972.72294399992"/>
    <n v="93.660000000000011"/>
  </r>
  <r>
    <n v="269"/>
    <n v="4.59"/>
    <n v="6"/>
    <n v="0.74"/>
    <n v="0.04"/>
    <n v="0.02"/>
    <s v="Sea"/>
    <n v="0.68"/>
    <n v="0.76"/>
    <n v="0.93"/>
    <n v="0.95"/>
    <n v="42"/>
    <n v="9352.34"/>
    <n v="15"/>
    <n v="22"/>
    <n v="2"/>
    <n v="3"/>
    <n v="36"/>
    <n v="101"/>
    <n v="9"/>
    <n v="0.33"/>
    <n v="1"/>
    <x v="0"/>
    <s v="DDP"/>
    <s v="Amendment"/>
    <x v="0"/>
    <n v="0.71039999999999992"/>
    <n v="0.94079999999999997"/>
    <n v="0.24460799999999999"/>
    <n v="1.01"/>
    <s v="Extreme Risk"/>
    <n v="1.7063197026022305E-2"/>
    <s v="Poor"/>
    <s v="Medium"/>
    <s v="Very Consistent"/>
    <n v="280.55555555555554"/>
    <s v="Over-Delivery (&gt;100%)"/>
    <n v="93.523400000000009"/>
    <n v="2666823.4093999998"/>
    <n v="73.720000000000013"/>
  </r>
  <r>
    <n v="443.04"/>
    <n v="4.6900000000000004"/>
    <n v="15"/>
    <n v="0.98"/>
    <n v="0.1"/>
    <n v="0.04"/>
    <s v="Sea"/>
    <n v="2.81"/>
    <n v="0.87"/>
    <n v="1.0900000000000001"/>
    <n v="0.91"/>
    <n v="6"/>
    <n v="4602.66"/>
    <n v="30"/>
    <n v="44"/>
    <n v="3"/>
    <n v="3"/>
    <n v="709"/>
    <n v="509"/>
    <n v="10"/>
    <n v="0.02"/>
    <n v="0"/>
    <x v="1"/>
    <s v="DDP"/>
    <s v="Extension"/>
    <x v="9"/>
    <n v="0.88200000000000001"/>
    <n v="0.86399999999999999"/>
    <n v="1.7280000000000014E-2"/>
    <n v="1.05"/>
    <s v="Extreme Risk"/>
    <n v="1.0585951607078368E-2"/>
    <s v="Poor"/>
    <s v="High"/>
    <s v="Inconsistent"/>
    <n v="71.791255289139627"/>
    <s v="Critical (&lt;80%)"/>
    <n v="46.026600000000002"/>
    <n v="2324716.1599440002"/>
    <n v="69.39"/>
  </r>
  <r>
    <n v="455.32"/>
    <n v="9.8000000000000007"/>
    <n v="12"/>
    <n v="0.84"/>
    <n v="0.01"/>
    <n v="0.03"/>
    <s v="Road"/>
    <n v="0.28000000000000003"/>
    <n v="0.64"/>
    <n v="1.06"/>
    <n v="0.12"/>
    <n v="43"/>
    <n v="4090.95"/>
    <n v="45"/>
    <n v="14"/>
    <n v="1"/>
    <n v="1"/>
    <n v="427"/>
    <n v="659"/>
    <n v="7"/>
    <n v="0.48"/>
    <n v="0"/>
    <x v="1"/>
    <s v="FOB"/>
    <s v="Renewal/Reorder"/>
    <x v="7"/>
    <n v="0.83160000000000001"/>
    <n v="0.96029999999999993"/>
    <n v="0.15364800000000003"/>
    <n v="0.16"/>
    <s v="Medium Risk"/>
    <n v="2.1523324255468684E-2"/>
    <s v="Average"/>
    <s v="High"/>
    <s v="Very Consistent"/>
    <n v="154.33255269320841"/>
    <s v="Over-Delivery (&gt;100%)"/>
    <n v="81.819000000000003"/>
    <n v="1937283.376952"/>
    <n v="86.82"/>
  </r>
  <r>
    <n v="239.77"/>
    <n v="2.63"/>
    <n v="16"/>
    <n v="0.92"/>
    <n v="0.06"/>
    <n v="0.04"/>
    <s v="Air"/>
    <n v="3.03"/>
    <n v="0.96"/>
    <n v="0.87"/>
    <n v="0.18"/>
    <n v="45"/>
    <n v="782.12"/>
    <n v="30"/>
    <n v="27"/>
    <n v="3"/>
    <n v="0"/>
    <n v="608"/>
    <n v="515"/>
    <n v="11"/>
    <n v="0.88"/>
    <n v="0"/>
    <x v="1"/>
    <s v="EXW"/>
    <s v="Extension"/>
    <x v="1"/>
    <n v="0.86480000000000001"/>
    <n v="0.90239999999999987"/>
    <n v="7.2191999999999965E-2"/>
    <n v="0.28000000000000003"/>
    <s v="Medium Risk"/>
    <n v="1.0968845143262292E-2"/>
    <s v="Poor"/>
    <s v="Medium"/>
    <s v="Highly Inconsistent"/>
    <n v="84.703947368421055"/>
    <s v="Needs Improvement (80–84.99%)"/>
    <n v="39.106000000000002"/>
    <n v="206335.439702"/>
    <n v="94.36999999999999"/>
  </r>
  <r>
    <n v="174.57"/>
    <n v="8.19"/>
    <n v="16"/>
    <n v="0.81"/>
    <n v="0.02"/>
    <n v="0.02"/>
    <s v="Sea"/>
    <n v="2.65"/>
    <n v="0.77"/>
    <n v="1.19"/>
    <n v="0.31"/>
    <n v="18"/>
    <n v="7359.88"/>
    <n v="90"/>
    <n v="17"/>
    <n v="2"/>
    <n v="1"/>
    <n v="601"/>
    <n v="633"/>
    <n v="11"/>
    <n v="0.44"/>
    <n v="0"/>
    <x v="1"/>
    <s v="FOB"/>
    <s v="Amendment"/>
    <x v="1"/>
    <n v="0.79380000000000006"/>
    <n v="0.96039999999999992"/>
    <n v="0.18247599999999994"/>
    <n v="0.35"/>
    <s v="High Risk"/>
    <n v="4.6915277539096065E-2"/>
    <s v="Average"/>
    <s v="Medium"/>
    <s v="Inconsistent"/>
    <n v="105.32445923460898"/>
    <s v="Over-Delivery (&gt;100%)"/>
    <n v="73.598799999999997"/>
    <n v="1336289.672674"/>
    <n v="72.350000000000009"/>
  </r>
  <r>
    <n v="316.56"/>
    <n v="4.01"/>
    <n v="27"/>
    <n v="0.71"/>
    <n v="0.08"/>
    <n v="0.03"/>
    <s v="Road"/>
    <n v="2.6"/>
    <n v="0.97"/>
    <n v="1.02"/>
    <n v="0.56000000000000005"/>
    <n v="14"/>
    <n v="6977.06"/>
    <n v="15"/>
    <n v="56"/>
    <n v="3"/>
    <n v="1"/>
    <n v="471"/>
    <n v="917"/>
    <n v="2"/>
    <n v="0.99"/>
    <n v="0"/>
    <x v="1"/>
    <s v="FOB"/>
    <s v="Extension"/>
    <x v="5"/>
    <n v="0.6532"/>
    <n v="0.89239999999999997"/>
    <n v="0.25879600000000003"/>
    <n v="0.67"/>
    <s v="Extreme Risk"/>
    <n v="1.2667424816780388E-2"/>
    <s v="Poor"/>
    <s v="High"/>
    <s v="Inconsistent"/>
    <n v="194.69214437367305"/>
    <s v="Over-Delivery (&gt;100%)"/>
    <n v="139.5412"/>
    <n v="2451766.5084160003"/>
    <n v="82.399999999999991"/>
  </r>
  <r>
    <n v="460.56"/>
    <n v="7.58"/>
    <n v="21"/>
    <n v="0.73"/>
    <n v="0.08"/>
    <n v="0.04"/>
    <s v="Road"/>
    <n v="3.42"/>
    <n v="0.88"/>
    <n v="1.01"/>
    <n v="0.13"/>
    <n v="20"/>
    <n v="3819.83"/>
    <n v="30"/>
    <n v="29"/>
    <n v="2"/>
    <n v="2"/>
    <n v="189"/>
    <n v="178"/>
    <n v="9"/>
    <n v="0.18"/>
    <n v="0"/>
    <x v="1"/>
    <s v="CIF"/>
    <s v="Amendment"/>
    <x v="0"/>
    <n v="0.67159999999999997"/>
    <n v="0.88319999999999999"/>
    <n v="0.23846400000000004"/>
    <n v="0.25"/>
    <s v="Medium Risk"/>
    <n v="1.6458224769845407E-2"/>
    <s v="Poor"/>
    <s v="High"/>
    <s v="Highly Inconsistent"/>
    <n v="94.179894179894177"/>
    <s v="Average (85–94.99%)"/>
    <n v="76.396600000000007"/>
    <n v="1970480.11228"/>
    <n v="81.38"/>
  </r>
  <r>
    <n v="144.80000000000001"/>
    <n v="4.78"/>
    <n v="20"/>
    <n v="0.85"/>
    <n v="0.01"/>
    <n v="0.01"/>
    <s v="Sea"/>
    <n v="0.22"/>
    <n v="0.65"/>
    <n v="1.1399999999999999"/>
    <n v="0.2"/>
    <n v="11"/>
    <n v="6948.46"/>
    <n v="30"/>
    <n v="12"/>
    <n v="0"/>
    <n v="3"/>
    <n v="576"/>
    <n v="396"/>
    <n v="2"/>
    <n v="0.35"/>
    <n v="1"/>
    <x v="0"/>
    <s v="DDP"/>
    <s v="New Procurement"/>
    <x v="5"/>
    <n v="0.84150000000000003"/>
    <n v="0.98009999999999997"/>
    <n v="0.14701500000000001"/>
    <n v="0.22"/>
    <s v="Medium Risk"/>
    <n v="3.3011049723756902E-2"/>
    <s v="Average"/>
    <s v="Low"/>
    <s v="Very Consistent"/>
    <n v="68.75"/>
    <s v="Critical (&lt;80%)"/>
    <n v="69.4846"/>
    <n v="1026329.86988"/>
    <n v="75.28"/>
  </r>
  <r>
    <n v="330.33"/>
    <n v="6.21"/>
    <n v="20"/>
    <n v="0.91"/>
    <n v="0.09"/>
    <n v="0.02"/>
    <s v="Air"/>
    <n v="2.2999999999999998"/>
    <n v="0.83"/>
    <n v="1.06"/>
    <n v="0.9"/>
    <n v="37"/>
    <n v="3737.77"/>
    <n v="90"/>
    <n v="52"/>
    <n v="0"/>
    <n v="2"/>
    <n v="256"/>
    <n v="330"/>
    <n v="6"/>
    <n v="0.02"/>
    <n v="1"/>
    <x v="0"/>
    <s v="CIF"/>
    <s v="New Procurement"/>
    <x v="4"/>
    <n v="0.82810000000000006"/>
    <n v="0.89180000000000004"/>
    <n v="8.0261999999999972E-2"/>
    <n v="1.01"/>
    <s v="Extreme Risk"/>
    <n v="1.8799382435746075E-2"/>
    <s v="Poor"/>
    <s v="High"/>
    <s v="Inconsistent"/>
    <n v="128.90625"/>
    <s v="Over-Delivery (&gt;100%)"/>
    <n v="186.88850000000002"/>
    <n v="1370716.3798309998"/>
    <n v="94.6"/>
  </r>
  <r>
    <n v="334.2"/>
    <n v="8.49"/>
    <n v="28"/>
    <n v="0.8"/>
    <n v="0.02"/>
    <n v="0.02"/>
    <s v="Road"/>
    <n v="2.2200000000000002"/>
    <n v="0.96"/>
    <n v="0.83"/>
    <n v="0.11"/>
    <n v="40"/>
    <n v="824.26"/>
    <n v="45"/>
    <n v="21"/>
    <n v="3"/>
    <n v="0"/>
    <n v="509"/>
    <n v="110"/>
    <n v="8"/>
    <n v="0.05"/>
    <n v="1"/>
    <x v="0"/>
    <s v="EXW"/>
    <s v="Extension"/>
    <x v="11"/>
    <n v="0.78400000000000003"/>
    <n v="0.96039999999999992"/>
    <n v="0.19207999999999995"/>
    <n v="0.15"/>
    <s v="Low Risk"/>
    <n v="2.540394973070018E-2"/>
    <s v="Average"/>
    <s v="High"/>
    <s v="Inconsistent"/>
    <n v="21.611001964636543"/>
    <s v="Critical (&lt;80%)"/>
    <n v="16.485199999999999"/>
    <n v="286517.72335999995"/>
    <n v="84.78"/>
  </r>
  <r>
    <n v="379.9"/>
    <n v="8.24"/>
    <n v="4"/>
    <n v="0.91"/>
    <n v="0.06"/>
    <n v="0.02"/>
    <s v="Sea"/>
    <n v="2.2999999999999998"/>
    <n v="0.92"/>
    <n v="1"/>
    <n v="0.4"/>
    <n v="4"/>
    <n v="7407.18"/>
    <n v="30"/>
    <n v="17"/>
    <n v="3"/>
    <n v="0"/>
    <n v="326"/>
    <n v="305"/>
    <n v="2"/>
    <n v="0.35"/>
    <n v="0"/>
    <x v="1"/>
    <s v="EXW"/>
    <s v="Extension"/>
    <x v="5"/>
    <n v="0.85539999999999994"/>
    <n v="0.92119999999999991"/>
    <n v="8.2907999999999968E-2"/>
    <n v="0.48000000000000004"/>
    <s v="High Risk"/>
    <n v="2.1689918399578838E-2"/>
    <s v="Average"/>
    <s v="High"/>
    <s v="Inconsistent"/>
    <n v="93.558282208588963"/>
    <s v="Average (85–94.99%)"/>
    <n v="74.07180000000001"/>
    <n v="3039198.2437599995"/>
    <n v="71.500000000000014"/>
  </r>
  <r>
    <n v="109.21"/>
    <n v="8.8000000000000007"/>
    <n v="11"/>
    <n v="0.91"/>
    <n v="0.1"/>
    <n v="0.02"/>
    <s v="Road"/>
    <n v="4.9000000000000004"/>
    <n v="0.77"/>
    <n v="1.1100000000000001"/>
    <n v="0.76"/>
    <n v="44"/>
    <n v="9655.49"/>
    <n v="30"/>
    <n v="33"/>
    <n v="1"/>
    <n v="0"/>
    <n v="443"/>
    <n v="202"/>
    <n v="6"/>
    <n v="0.53"/>
    <n v="0"/>
    <x v="1"/>
    <s v="EXW"/>
    <s v="Renewal/Reorder"/>
    <x v="4"/>
    <n v="0.81900000000000006"/>
    <n v="0.88200000000000001"/>
    <n v="7.9379999999999978E-2"/>
    <n v="0.88"/>
    <s v="Extreme Risk"/>
    <n v="8.0578701584104032E-2"/>
    <s v="Good"/>
    <s v="Low"/>
    <s v="Highly Inconsistent"/>
    <n v="45.598194130925506"/>
    <s v="Critical (&lt;80%)"/>
    <n v="193.10980000000001"/>
    <n v="1181217.0028280001"/>
    <n v="79.7"/>
  </r>
  <r>
    <n v="372.12"/>
    <n v="1.54"/>
    <n v="13"/>
    <n v="0.91"/>
    <n v="0.09"/>
    <n v="0.03"/>
    <s v="Air"/>
    <n v="0.7"/>
    <n v="0.98"/>
    <n v="1.08"/>
    <n v="0.89"/>
    <n v="6"/>
    <n v="6518.08"/>
    <n v="60"/>
    <n v="21"/>
    <n v="1"/>
    <n v="1"/>
    <n v="242"/>
    <n v="470"/>
    <n v="5"/>
    <n v="0.24"/>
    <n v="1"/>
    <x v="0"/>
    <s v="FOB"/>
    <s v="Renewal/Reorder"/>
    <x v="10"/>
    <n v="0.82810000000000006"/>
    <n v="0.88270000000000004"/>
    <n v="7.9442999999999972E-2"/>
    <n v="1.01"/>
    <s v="Extreme Risk"/>
    <n v="4.1384499623777276E-3"/>
    <s v="Poor"/>
    <s v="High"/>
    <s v="Very Consistent"/>
    <n v="194.21487603305786"/>
    <s v="Over-Delivery (&gt;100%)"/>
    <n v="325.904"/>
    <n v="2716899.9948319998"/>
    <n v="96"/>
  </r>
  <r>
    <n v="459.06"/>
    <n v="7.23"/>
    <n v="29"/>
    <n v="0.85"/>
    <n v="0.1"/>
    <n v="0.01"/>
    <s v="Sea"/>
    <n v="3.45"/>
    <n v="0.71"/>
    <n v="1.19"/>
    <n v="0.34"/>
    <n v="23"/>
    <n v="2836.97"/>
    <n v="90"/>
    <n v="51"/>
    <n v="2"/>
    <n v="2"/>
    <n v="968"/>
    <n v="879"/>
    <n v="7"/>
    <n v="0.17"/>
    <n v="0"/>
    <x v="1"/>
    <s v="CIF"/>
    <s v="Amendment"/>
    <x v="7"/>
    <n v="0.76500000000000001"/>
    <n v="0.89100000000000001"/>
    <n v="0.13365000000000005"/>
    <n v="0.45"/>
    <s v="High Risk"/>
    <n v="1.5749575218925633E-2"/>
    <s v="Poor"/>
    <s v="High"/>
    <s v="Highly Inconsistent"/>
    <n v="90.805785123966942"/>
    <s v="Average (85–94.99%)"/>
    <n v="28.369699999999998"/>
    <n v="1445656.832342"/>
    <n v="69.350000000000009"/>
  </r>
  <r>
    <n v="130.86000000000001"/>
    <n v="2.2599999999999998"/>
    <n v="9"/>
    <n v="0.97"/>
    <n v="0.03"/>
    <n v="0.04"/>
    <s v="Air"/>
    <n v="2.0099999999999998"/>
    <n v="0.75"/>
    <n v="0.81"/>
    <n v="0.16"/>
    <n v="8"/>
    <n v="2772.21"/>
    <n v="60"/>
    <n v="44"/>
    <n v="0"/>
    <n v="1"/>
    <n v="969"/>
    <n v="728"/>
    <n v="10"/>
    <n v="0.42"/>
    <n v="1"/>
    <x v="0"/>
    <s v="FOB"/>
    <s v="New Procurement"/>
    <x v="9"/>
    <n v="0.94089999999999996"/>
    <n v="0.93119999999999992"/>
    <n v="2.7936000000000023E-2"/>
    <n v="0.23"/>
    <s v="Medium Risk"/>
    <n v="1.7270365275867335E-2"/>
    <s v="Poor"/>
    <s v="Low"/>
    <s v="Inconsistent"/>
    <n v="75.128998968008247"/>
    <s v="Critical (&lt;80%)"/>
    <n v="138.6105"/>
    <n v="388309.26971400005"/>
    <n v="96.289999999999992"/>
  </r>
  <r>
    <n v="156.88999999999999"/>
    <n v="4.74"/>
    <n v="4"/>
    <n v="0.85"/>
    <n v="0.01"/>
    <n v="0.05"/>
    <s v="Air"/>
    <n v="2.56"/>
    <n v="0.9"/>
    <n v="0.9"/>
    <n v="0.74"/>
    <n v="30"/>
    <n v="9296.8799999999992"/>
    <n v="90"/>
    <n v="10"/>
    <n v="3"/>
    <n v="0"/>
    <n v="791"/>
    <n v="976"/>
    <n v="5"/>
    <n v="0.17"/>
    <n v="1"/>
    <x v="0"/>
    <s v="EXW"/>
    <s v="Extension"/>
    <x v="10"/>
    <n v="0.84150000000000003"/>
    <n v="0.9405"/>
    <n v="0.14107500000000001"/>
    <n v="0.8"/>
    <s v="Extreme Risk"/>
    <n v="3.0212250621454526E-2"/>
    <s v="Average"/>
    <s v="Medium"/>
    <s v="Inconsistent"/>
    <n v="123.38811630847029"/>
    <s v="Over-Delivery (&gt;100%)"/>
    <n v="464.84399999999999"/>
    <n v="1546575.6301599997"/>
    <n v="96.14"/>
  </r>
  <r>
    <n v="487.13"/>
    <n v="5.94"/>
    <n v="12"/>
    <n v="0.84"/>
    <n v="0.02"/>
    <n v="0.03"/>
    <s v="Road"/>
    <n v="3.81"/>
    <n v="0.69"/>
    <n v="1.02"/>
    <n v="0.77"/>
    <n v="36"/>
    <n v="3102.57"/>
    <n v="90"/>
    <n v="20"/>
    <n v="0"/>
    <n v="3"/>
    <n v="903"/>
    <n v="295"/>
    <n v="3"/>
    <n v="0.63"/>
    <n v="1"/>
    <x v="0"/>
    <s v="DDP"/>
    <s v="New Procurement"/>
    <x v="3"/>
    <n v="0.82319999999999993"/>
    <n v="0.9506"/>
    <n v="0.15209600000000001"/>
    <n v="0.82000000000000006"/>
    <s v="Extreme Risk"/>
    <n v="1.2193870219448608E-2"/>
    <s v="Poor"/>
    <s v="High"/>
    <s v="Highly Inconsistent"/>
    <n v="32.668881506090806"/>
    <s v="Critical (&lt;80%)"/>
    <n v="62.051400000000008"/>
    <n v="1587021.8410110001"/>
    <n v="82.99"/>
  </r>
  <r>
    <n v="131.44"/>
    <n v="4.62"/>
    <n v="9"/>
    <n v="0.76"/>
    <n v="0.05"/>
    <n v="0.03"/>
    <s v="Air"/>
    <n v="0.79"/>
    <n v="0.81"/>
    <n v="1.05"/>
    <n v="0.98"/>
    <n v="42"/>
    <n v="7705.1"/>
    <n v="60"/>
    <n v="51"/>
    <n v="3"/>
    <n v="2"/>
    <n v="630"/>
    <n v="225"/>
    <n v="6"/>
    <n v="0.96"/>
    <n v="0"/>
    <x v="1"/>
    <s v="CIF"/>
    <s v="Extension"/>
    <x v="4"/>
    <n v="0.72199999999999998"/>
    <n v="0.92149999999999999"/>
    <n v="0.22115999999999997"/>
    <n v="1.06"/>
    <s v="Extreme Risk"/>
    <n v="3.5149117468046255E-2"/>
    <s v="Average"/>
    <s v="Low"/>
    <s v="Very Consistent"/>
    <n v="35.714285714285715"/>
    <s v="Critical (&lt;80%)"/>
    <n v="385.25500000000005"/>
    <n v="1094166.3432720001"/>
    <n v="97.110000000000014"/>
  </r>
  <r>
    <n v="434.47"/>
    <n v="5.68"/>
    <n v="13"/>
    <n v="0.79"/>
    <n v="0.08"/>
    <n v="0"/>
    <s v="Road"/>
    <n v="3.82"/>
    <n v="0.89"/>
    <n v="0.91"/>
    <n v="0.14000000000000001"/>
    <n v="11"/>
    <n v="6464.86"/>
    <n v="45"/>
    <n v="16"/>
    <n v="2"/>
    <n v="1"/>
    <n v="995"/>
    <n v="465"/>
    <n v="7"/>
    <n v="0.81"/>
    <n v="1"/>
    <x v="0"/>
    <s v="FOB"/>
    <s v="Amendment"/>
    <x v="7"/>
    <n v="0.72680000000000011"/>
    <n v="0.92"/>
    <n v="0.19319999999999998"/>
    <n v="0.22000000000000003"/>
    <s v="Medium Risk"/>
    <n v="1.3073399774437819E-2"/>
    <s v="Poor"/>
    <s v="High"/>
    <s v="Highly Inconsistent"/>
    <n v="46.733668341708544"/>
    <s v="Critical (&lt;80%)"/>
    <n v="129.2972"/>
    <n v="3033653.2328440002"/>
    <n v="81.78"/>
  </r>
  <r>
    <n v="271.52999999999997"/>
    <n v="9.9700000000000006"/>
    <n v="16"/>
    <n v="0.71"/>
    <n v="0.02"/>
    <n v="0.04"/>
    <s v="Sea"/>
    <n v="0.35"/>
    <n v="0.86"/>
    <n v="1.1299999999999999"/>
    <n v="0.71"/>
    <n v="47"/>
    <n v="5966.76"/>
    <n v="45"/>
    <n v="35"/>
    <n v="0"/>
    <n v="2"/>
    <n v="759"/>
    <n v="972"/>
    <n v="1"/>
    <n v="0.22"/>
    <n v="0"/>
    <x v="1"/>
    <s v="CIF"/>
    <s v="New Procurement"/>
    <x v="2"/>
    <n v="0.69579999999999997"/>
    <n v="0.94079999999999997"/>
    <n v="0.27283200000000002"/>
    <n v="0.77"/>
    <s v="Extreme Risk"/>
    <n v="3.6717858063565728E-2"/>
    <s v="Average"/>
    <s v="Medium"/>
    <s v="Very Consistent"/>
    <n v="128.06324110671937"/>
    <s v="Over-Delivery (&gt;100%)"/>
    <n v="59.6676"/>
    <n v="1717425.1716779999"/>
    <n v="74.25"/>
  </r>
  <r>
    <n v="161.25"/>
    <n v="2.2200000000000002"/>
    <n v="26"/>
    <n v="0.89"/>
    <n v="7.0000000000000007E-2"/>
    <n v="0.01"/>
    <s v="Sea"/>
    <n v="2.42"/>
    <n v="0.66"/>
    <n v="0.87"/>
    <n v="0.42"/>
    <n v="5"/>
    <n v="1892.64"/>
    <n v="90"/>
    <n v="18"/>
    <n v="1"/>
    <n v="1"/>
    <n v="899"/>
    <n v="984"/>
    <n v="8"/>
    <n v="0.95"/>
    <n v="1"/>
    <x v="0"/>
    <s v="FOB"/>
    <s v="Renewal/Reorder"/>
    <x v="11"/>
    <n v="0.82769999999999999"/>
    <n v="0.92069999999999996"/>
    <n v="0.10127699999999998"/>
    <n v="0.5"/>
    <s v="High Risk"/>
    <n v="1.3767441860465118E-2"/>
    <s v="Poor"/>
    <s v="Medium"/>
    <s v="Inconsistent"/>
    <n v="109.45494994438265"/>
    <s v="Over-Delivery (&gt;100%)"/>
    <n v="18.926400000000001"/>
    <n v="329629.98690000002"/>
    <n v="71.28"/>
  </r>
  <r>
    <n v="441.84"/>
    <n v="7.08"/>
    <n v="6"/>
    <n v="0.77"/>
    <n v="0.03"/>
    <n v="0.03"/>
    <s v="Road"/>
    <n v="3.71"/>
    <n v="0.85"/>
    <n v="0.8"/>
    <n v="0.91"/>
    <n v="3"/>
    <n v="440.67"/>
    <n v="60"/>
    <n v="46"/>
    <n v="2"/>
    <n v="3"/>
    <n v="828"/>
    <n v="237"/>
    <n v="8"/>
    <n v="0.75"/>
    <n v="0"/>
    <x v="1"/>
    <s v="DDP"/>
    <s v="Amendment"/>
    <x v="11"/>
    <n v="0.74690000000000001"/>
    <n v="0.94089999999999996"/>
    <n v="0.21640699999999996"/>
    <n v="0.97"/>
    <s v="Extreme Risk"/>
    <n v="1.6023900054318307E-2"/>
    <s v="Poor"/>
    <s v="High"/>
    <s v="Highly Inconsistent"/>
    <n v="28.623188405797102"/>
    <s v="Critical (&lt;80%)"/>
    <n v="8.8133999999999997"/>
    <n v="206429.56869599997"/>
    <n v="82.789999999999992"/>
  </r>
  <r>
    <n v="250.39"/>
    <n v="4.5599999999999996"/>
    <n v="10"/>
    <n v="0.79"/>
    <n v="0.03"/>
    <n v="0.05"/>
    <s v="Road"/>
    <n v="0.96"/>
    <n v="0.83"/>
    <n v="1.18"/>
    <n v="0.41"/>
    <n v="15"/>
    <n v="4937.8999999999996"/>
    <n v="30"/>
    <n v="26"/>
    <n v="0"/>
    <n v="3"/>
    <n v="378"/>
    <n v="370"/>
    <n v="4"/>
    <n v="0.15"/>
    <n v="0"/>
    <x v="1"/>
    <s v="DDP"/>
    <s v="New Procurement"/>
    <x v="6"/>
    <n v="0.76629999999999998"/>
    <n v="0.92149999999999999"/>
    <n v="0.19351499999999996"/>
    <n v="0.49"/>
    <s v="High Risk"/>
    <n v="1.8211589919725227E-2"/>
    <s v="Poor"/>
    <s v="Medium"/>
    <s v="Very Consistent"/>
    <n v="97.883597883597886"/>
    <s v="World-Class (97%–100%)"/>
    <n v="98.757999999999996"/>
    <n v="1335416.4089679997"/>
    <n v="85.139999999999986"/>
  </r>
  <r>
    <n v="281.67"/>
    <n v="2.2000000000000002"/>
    <n v="13"/>
    <n v="0.93"/>
    <n v="7.0000000000000007E-2"/>
    <n v="0.03"/>
    <s v="Road"/>
    <n v="3.85"/>
    <n v="0.82"/>
    <n v="0.96"/>
    <n v="0.45"/>
    <n v="2"/>
    <n v="9882.77"/>
    <n v="90"/>
    <n v="43"/>
    <n v="2"/>
    <n v="0"/>
    <n v="676"/>
    <n v="52"/>
    <n v="8"/>
    <n v="0.57999999999999996"/>
    <n v="1"/>
    <x v="0"/>
    <s v="EXW"/>
    <s v="Amendment"/>
    <x v="11"/>
    <n v="0.8649"/>
    <n v="0.9020999999999999"/>
    <n v="6.3146999999999953E-2"/>
    <n v="0.55000000000000004"/>
    <s v="Extreme Risk"/>
    <n v="7.8105584549295276E-3"/>
    <s v="Poor"/>
    <s v="Medium"/>
    <s v="Highly Inconsistent"/>
    <n v="7.6923076923076925"/>
    <s v="Critical (&lt;80%)"/>
    <n v="197.65540000000001"/>
    <n v="3062267.1524800002"/>
    <n v="81.449999999999989"/>
  </r>
  <r>
    <n v="211.66"/>
    <n v="2.4300000000000002"/>
    <n v="7"/>
    <n v="0.8"/>
    <n v="0.05"/>
    <n v="0.04"/>
    <s v="Air"/>
    <n v="0.83"/>
    <n v="0.93"/>
    <n v="1.18"/>
    <n v="0.13"/>
    <n v="2"/>
    <n v="2038.02"/>
    <n v="90"/>
    <n v="8"/>
    <n v="3"/>
    <n v="3"/>
    <n v="177"/>
    <n v="190"/>
    <n v="3"/>
    <n v="0.97"/>
    <n v="0"/>
    <x v="1"/>
    <s v="DDP"/>
    <s v="Extension"/>
    <x v="3"/>
    <n v="0.76"/>
    <n v="0.91199999999999992"/>
    <n v="0.18239999999999995"/>
    <n v="0.22"/>
    <s v="Medium Risk"/>
    <n v="1.1480676556741946E-2"/>
    <s v="Poor"/>
    <s v="Medium"/>
    <s v="Very Consistent"/>
    <n v="107.34463276836159"/>
    <s v="Over-Delivery (&gt;100%)"/>
    <n v="101.90100000000001"/>
    <n v="470295.785944"/>
    <n v="96.87"/>
  </r>
  <r>
    <n v="316.83"/>
    <n v="9.5399999999999991"/>
    <n v="28"/>
    <n v="0.77"/>
    <n v="0.08"/>
    <n v="0.02"/>
    <s v="Sea"/>
    <n v="4"/>
    <n v="0.67"/>
    <n v="0.91"/>
    <n v="0.32"/>
    <n v="8"/>
    <n v="5415.03"/>
    <n v="15"/>
    <n v="26"/>
    <n v="0"/>
    <n v="1"/>
    <n v="77"/>
    <n v="520"/>
    <n v="5"/>
    <n v="0.1"/>
    <n v="0"/>
    <x v="1"/>
    <s v="FOB"/>
    <s v="New Procurement"/>
    <x v="10"/>
    <n v="0.70840000000000003"/>
    <n v="0.90160000000000007"/>
    <n v="0.20736799999999997"/>
    <n v="0.42000000000000004"/>
    <s v="High Risk"/>
    <n v="3.0110784963545117E-2"/>
    <s v="Average"/>
    <s v="High"/>
    <s v="Highly Inconsistent"/>
    <n v="675.32467532467524"/>
    <s v="Over-Delivery (&gt;100%)"/>
    <n v="54.150300000000001"/>
    <n v="1887287.8470899998"/>
    <n v="69.200000000000017"/>
  </r>
  <r>
    <n v="123.59"/>
    <n v="8.92"/>
    <n v="26"/>
    <n v="0.75"/>
    <n v="0.02"/>
    <n v="0"/>
    <s v="Sea"/>
    <n v="2.34"/>
    <n v="0.9"/>
    <n v="0.83"/>
    <n v="0.4"/>
    <n v="46"/>
    <n v="6742.7"/>
    <n v="45"/>
    <n v="18"/>
    <n v="0"/>
    <n v="1"/>
    <n v="786"/>
    <n v="471"/>
    <n v="3"/>
    <n v="0.27"/>
    <n v="1"/>
    <x v="0"/>
    <s v="FOB"/>
    <s v="New Procurement"/>
    <x v="3"/>
    <n v="0.73499999999999999"/>
    <n v="0.98"/>
    <n v="0.245"/>
    <n v="0.42000000000000004"/>
    <s v="High Risk"/>
    <n v="7.2174124120074443E-2"/>
    <s v="Good"/>
    <s v="Low"/>
    <s v="Inconsistent"/>
    <n v="59.92366412213741"/>
    <s v="Critical (&lt;80%)"/>
    <n v="67.426999999999992"/>
    <n v="850070.10987199994"/>
    <n v="73.06"/>
  </r>
  <r>
    <n v="225.99"/>
    <n v="9.16"/>
    <n v="19"/>
    <n v="0.93"/>
    <n v="0.08"/>
    <n v="0.04"/>
    <s v="Air"/>
    <n v="3.42"/>
    <n v="0.9"/>
    <n v="1.1100000000000001"/>
    <n v="0.02"/>
    <n v="30"/>
    <n v="4888.41"/>
    <n v="60"/>
    <n v="44"/>
    <n v="0"/>
    <n v="0"/>
    <n v="961"/>
    <n v="868"/>
    <n v="2"/>
    <n v="0.37"/>
    <n v="1"/>
    <x v="0"/>
    <s v="EXW"/>
    <s v="New Procurement"/>
    <x v="5"/>
    <n v="0.85560000000000003"/>
    <n v="0.88319999999999999"/>
    <n v="6.1823999999999955E-2"/>
    <n v="0.13999999999999999"/>
    <s v="Low Risk"/>
    <n v="4.0532766936590116E-2"/>
    <s v="Average"/>
    <s v="Medium"/>
    <s v="Highly Inconsistent"/>
    <n v="90.322580645161281"/>
    <s v="Average (85–94.99%)"/>
    <n v="244.4205"/>
    <n v="1237559.467224"/>
    <n v="93.38000000000001"/>
  </r>
  <r>
    <n v="486.24"/>
    <n v="9.92"/>
    <n v="24"/>
    <n v="0.74"/>
    <n v="0.01"/>
    <n v="0"/>
    <s v="Road"/>
    <n v="4.59"/>
    <n v="0.89"/>
    <n v="1.1299999999999999"/>
    <n v="0.44"/>
    <n v="41"/>
    <n v="5118.6400000000003"/>
    <n v="30"/>
    <n v="36"/>
    <n v="1"/>
    <n v="0"/>
    <n v="996"/>
    <n v="295"/>
    <n v="5"/>
    <n v="0.12"/>
    <n v="1"/>
    <x v="0"/>
    <s v="EXW"/>
    <s v="Renewal/Reorder"/>
    <x v="10"/>
    <n v="0.73260000000000003"/>
    <n v="0.99"/>
    <n v="0.25740000000000002"/>
    <n v="0.45"/>
    <s v="High Risk"/>
    <n v="2.0401447844685752E-2"/>
    <s v="Average"/>
    <s v="High"/>
    <s v="Highly Inconsistent"/>
    <n v="29.61847389558233"/>
    <s v="Critical (&lt;80%)"/>
    <n v="102.37280000000001"/>
    <n v="2513923.3983680005"/>
    <n v="83.11"/>
  </r>
  <r>
    <n v="166.16"/>
    <n v="2.87"/>
    <n v="19"/>
    <n v="0.84"/>
    <n v="0.02"/>
    <n v="0.04"/>
    <s v="Sea"/>
    <n v="2.04"/>
    <n v="0.8"/>
    <n v="1"/>
    <n v="0.34"/>
    <n v="5"/>
    <n v="6646.15"/>
    <n v="30"/>
    <n v="53"/>
    <n v="2"/>
    <n v="3"/>
    <n v="756"/>
    <n v="306"/>
    <n v="8"/>
    <n v="0.3"/>
    <n v="0"/>
    <x v="1"/>
    <s v="DDP"/>
    <s v="Amendment"/>
    <x v="11"/>
    <n v="0.82319999999999993"/>
    <n v="0.94079999999999997"/>
    <n v="0.15052800000000002"/>
    <n v="0.4"/>
    <s v="High Risk"/>
    <n v="1.7272508425613866E-2"/>
    <s v="Poor"/>
    <s v="Medium"/>
    <s v="Inconsistent"/>
    <n v="40.476190476190474"/>
    <s v="Critical (&lt;80%)"/>
    <n v="66.461500000000001"/>
    <n v="1170656.981868"/>
    <n v="72.56"/>
  </r>
  <r>
    <n v="345.53"/>
    <n v="4.2"/>
    <n v="17"/>
    <n v="0.85"/>
    <n v="7.0000000000000007E-2"/>
    <n v="0"/>
    <s v="Air"/>
    <n v="1.1599999999999999"/>
    <n v="0.76"/>
    <n v="0.83"/>
    <n v="0.8"/>
    <n v="30"/>
    <n v="8167.56"/>
    <n v="90"/>
    <n v="24"/>
    <n v="1"/>
    <n v="3"/>
    <n v="560"/>
    <n v="565"/>
    <n v="9"/>
    <n v="0.69"/>
    <n v="1"/>
    <x v="0"/>
    <s v="DDP"/>
    <s v="Renewal/Reorder"/>
    <x v="0"/>
    <n v="0.79049999999999998"/>
    <n v="0.92999999999999994"/>
    <n v="0.13950000000000001"/>
    <n v="0.87000000000000011"/>
    <s v="Extreme Risk"/>
    <n v="1.2155239776575118E-2"/>
    <s v="Poor"/>
    <s v="High"/>
    <s v="Moderately Consistent"/>
    <n v="100.89285714285714"/>
    <s v="Over-Delivery (&gt;100%)"/>
    <n v="408.37800000000004"/>
    <n v="3020102.9915720006"/>
    <n v="96.740000000000009"/>
  </r>
  <r>
    <n v="196.34"/>
    <n v="7.02"/>
    <n v="13"/>
    <n v="0.91"/>
    <n v="0.09"/>
    <n v="0.04"/>
    <s v="Road"/>
    <n v="4.34"/>
    <n v="0.76"/>
    <n v="1.06"/>
    <n v="0.11"/>
    <n v="44"/>
    <n v="3399.55"/>
    <n v="30"/>
    <n v="56"/>
    <n v="1"/>
    <n v="1"/>
    <n v="664"/>
    <n v="46"/>
    <n v="5"/>
    <n v="0.48"/>
    <n v="0"/>
    <x v="1"/>
    <s v="FOB"/>
    <s v="Renewal/Reorder"/>
    <x v="10"/>
    <n v="0.82810000000000006"/>
    <n v="0.87360000000000004"/>
    <n v="7.8623999999999972E-2"/>
    <n v="0.24"/>
    <s v="Medium Risk"/>
    <n v="3.5754303758785778E-2"/>
    <s v="Average"/>
    <s v="Medium"/>
    <s v="Highly Inconsistent"/>
    <n v="6.927710843373494"/>
    <s v="Critical (&lt;80%)"/>
    <n v="67.991"/>
    <n v="754323.474422"/>
    <n v="80.159999999999982"/>
  </r>
  <r>
    <n v="398.06"/>
    <n v="5.35"/>
    <n v="13"/>
    <n v="0.89"/>
    <n v="0.03"/>
    <n v="0.01"/>
    <s v="Sea"/>
    <n v="0.81"/>
    <n v="0.89"/>
    <n v="0.87"/>
    <n v="0.76"/>
    <n v="10"/>
    <n v="9002.82"/>
    <n v="30"/>
    <n v="16"/>
    <n v="2"/>
    <n v="1"/>
    <n v="354"/>
    <n v="894"/>
    <n v="3"/>
    <n v="0.42"/>
    <n v="1"/>
    <x v="0"/>
    <s v="FOB"/>
    <s v="Amendment"/>
    <x v="3"/>
    <n v="0.86329999999999996"/>
    <n v="0.96029999999999993"/>
    <n v="0.10563299999999999"/>
    <n v="0.8"/>
    <s v="Extreme Risk"/>
    <n v="1.3440184896749233E-2"/>
    <s v="Poor"/>
    <s v="High"/>
    <s v="Very Consistent"/>
    <n v="252.54237288135593"/>
    <s v="Over-Delivery (&gt;100%)"/>
    <n v="90.028199999999998"/>
    <n v="3727105.5071399999"/>
    <n v="74.09"/>
  </r>
  <r>
    <n v="108.89"/>
    <n v="4.7699999999999996"/>
    <n v="26"/>
    <n v="0.94"/>
    <n v="0.03"/>
    <n v="0.03"/>
    <s v="Road"/>
    <n v="3.16"/>
    <n v="0.8"/>
    <n v="1.1399999999999999"/>
    <n v="0.71"/>
    <n v="33"/>
    <n v="4900.5200000000004"/>
    <n v="90"/>
    <n v="13"/>
    <n v="2"/>
    <n v="1"/>
    <n v="539"/>
    <n v="770"/>
    <n v="12"/>
    <n v="0.43"/>
    <n v="1"/>
    <x v="0"/>
    <s v="FOB"/>
    <s v="Amendment"/>
    <x v="8"/>
    <n v="0.91179999999999994"/>
    <n v="0.94089999999999996"/>
    <n v="5.6454000000000046E-2"/>
    <n v="0.77"/>
    <s v="Extreme Risk"/>
    <n v="4.3805675452291297E-2"/>
    <s v="Average"/>
    <s v="Low"/>
    <s v="Highly Inconsistent"/>
    <n v="142.85714285714286"/>
    <s v="Over-Delivery (&gt;100%)"/>
    <n v="98.010400000000004"/>
    <n v="565739.57241600007"/>
    <n v="83.339999999999989"/>
  </r>
  <r>
    <n v="486.42"/>
    <n v="4.22"/>
    <n v="28"/>
    <n v="0.71"/>
    <n v="0.05"/>
    <n v="0.03"/>
    <s v="Air"/>
    <n v="4.62"/>
    <n v="0.74"/>
    <n v="0.91"/>
    <n v="0.24"/>
    <n v="24"/>
    <n v="6652.59"/>
    <n v="45"/>
    <n v="48"/>
    <n v="0"/>
    <n v="0"/>
    <n v="61"/>
    <n v="911"/>
    <n v="3"/>
    <n v="0.76"/>
    <n v="1"/>
    <x v="0"/>
    <s v="EXW"/>
    <s v="New Procurement"/>
    <x v="3"/>
    <n v="0.67449999999999999"/>
    <n v="0.92149999999999999"/>
    <n v="0.267235"/>
    <n v="0.32"/>
    <s v="High Risk"/>
    <n v="8.6756301138933428E-3"/>
    <s v="Poor"/>
    <s v="High"/>
    <s v="Highly Inconsistent"/>
    <n v="1493.4426229508197"/>
    <s v="Over-Delivery (&gt;100%)"/>
    <n v="332.62950000000001"/>
    <n v="3495206.628732"/>
    <n v="93.28"/>
  </r>
  <r>
    <n v="254.21"/>
    <n v="6.34"/>
    <n v="21"/>
    <n v="0.79"/>
    <n v="0.02"/>
    <n v="0.02"/>
    <s v="Sea"/>
    <n v="3.37"/>
    <n v="0.85"/>
    <n v="1.1399999999999999"/>
    <n v="0.08"/>
    <n v="19"/>
    <n v="1154.48"/>
    <n v="15"/>
    <n v="11"/>
    <n v="0"/>
    <n v="0"/>
    <n v="454"/>
    <n v="92"/>
    <n v="8"/>
    <n v="0.99"/>
    <n v="1"/>
    <x v="0"/>
    <s v="EXW"/>
    <s v="New Procurement"/>
    <x v="11"/>
    <n v="0.7742"/>
    <n v="0.96039999999999992"/>
    <n v="0.20168399999999995"/>
    <n v="0.12"/>
    <s v="Low Risk"/>
    <n v="2.4940010227764445E-2"/>
    <s v="Average"/>
    <s v="Medium"/>
    <s v="Highly Inconsistent"/>
    <n v="20.264317180616739"/>
    <s v="Critical (&lt;80%)"/>
    <n v="11.5448"/>
    <n v="305248.25378599996"/>
    <n v="71.63000000000001"/>
  </r>
  <r>
    <n v="156.22"/>
    <n v="6.18"/>
    <n v="2"/>
    <n v="0.78"/>
    <n v="0.08"/>
    <n v="0.02"/>
    <s v="Road"/>
    <n v="0.98"/>
    <n v="0.93"/>
    <n v="0.97"/>
    <n v="0.84"/>
    <n v="30"/>
    <n v="4975.54"/>
    <n v="45"/>
    <n v="54"/>
    <n v="2"/>
    <n v="0"/>
    <n v="743"/>
    <n v="901"/>
    <n v="3"/>
    <n v="0.59"/>
    <n v="0"/>
    <x v="1"/>
    <s v="EXW"/>
    <s v="Amendment"/>
    <x v="3"/>
    <n v="0.71760000000000002"/>
    <n v="0.90160000000000007"/>
    <n v="0.198352"/>
    <n v="0.94"/>
    <s v="Extreme Risk"/>
    <n v="3.9559595442324923E-2"/>
    <s v="Average"/>
    <s v="Medium"/>
    <s v="Very Consistent"/>
    <n v="121.26514131897711"/>
    <s v="Over-Delivery (&gt;100%)"/>
    <n v="99.510800000000003"/>
    <n v="855109.317392"/>
    <n v="84.22"/>
  </r>
  <r>
    <n v="83.07"/>
    <n v="2.4500000000000002"/>
    <n v="10"/>
    <n v="0.74"/>
    <n v="0.08"/>
    <n v="0.02"/>
    <s v="Road"/>
    <n v="0.76"/>
    <n v="0.62"/>
    <n v="1.04"/>
    <n v="0.25"/>
    <n v="25"/>
    <n v="259.45"/>
    <n v="45"/>
    <n v="35"/>
    <n v="0"/>
    <n v="2"/>
    <n v="814"/>
    <n v="942"/>
    <n v="9"/>
    <n v="0.75"/>
    <n v="0"/>
    <x v="1"/>
    <s v="CIF"/>
    <s v="New Procurement"/>
    <x v="0"/>
    <n v="0.68080000000000007"/>
    <n v="0.90160000000000007"/>
    <n v="0.23441600000000001"/>
    <n v="0.35"/>
    <s v="High Risk"/>
    <n v="2.9493198507283019E-2"/>
    <s v="Average"/>
    <s v="Low"/>
    <s v="Very Consistent"/>
    <n v="115.72481572481573"/>
    <s v="Over-Delivery (&gt;100%)"/>
    <n v="5.1890000000000001"/>
    <n v="23714.214313999997"/>
    <n v="84.44"/>
  </r>
  <r>
    <n v="126.39"/>
    <n v="5.25"/>
    <n v="22"/>
    <n v="0.79"/>
    <n v="0.01"/>
    <n v="0.02"/>
    <s v="Road"/>
    <n v="1.26"/>
    <n v="0.99"/>
    <n v="1.1200000000000001"/>
    <n v="0.15"/>
    <n v="11"/>
    <n v="3971.14"/>
    <n v="15"/>
    <n v="57"/>
    <n v="3"/>
    <n v="2"/>
    <n v="601"/>
    <n v="266"/>
    <n v="10"/>
    <n v="0.37"/>
    <n v="0"/>
    <x v="1"/>
    <s v="CIF"/>
    <s v="Extension"/>
    <x v="9"/>
    <n v="0.78210000000000002"/>
    <n v="0.97019999999999995"/>
    <n v="0.20374199999999998"/>
    <n v="0.18"/>
    <s v="Medium Risk"/>
    <n v="4.1538096368383577E-2"/>
    <s v="Average"/>
    <s v="Low"/>
    <s v="Moderately Consistent"/>
    <n v="44.259567387687184"/>
    <s v="Critical (&lt;80%)"/>
    <n v="79.422799999999995"/>
    <n v="517052.36396599998"/>
    <n v="86.039999999999992"/>
  </r>
  <r>
    <n v="283.89999999999998"/>
    <n v="5.98"/>
    <n v="13"/>
    <n v="0.79"/>
    <n v="0.05"/>
    <n v="0.02"/>
    <s v="Air"/>
    <n v="1.96"/>
    <n v="0.64"/>
    <n v="0.82"/>
    <n v="0.36"/>
    <n v="49"/>
    <n v="639.39"/>
    <n v="90"/>
    <n v="41"/>
    <n v="0"/>
    <n v="0"/>
    <n v="702"/>
    <n v="226"/>
    <n v="1"/>
    <n v="0.86"/>
    <n v="1"/>
    <x v="0"/>
    <s v="EXW"/>
    <s v="New Procurement"/>
    <x v="2"/>
    <n v="0.75049999999999994"/>
    <n v="0.93099999999999994"/>
    <n v="0.19550999999999996"/>
    <n v="0.43"/>
    <s v="High Risk"/>
    <n v="2.1063754843254671E-2"/>
    <s v="Average"/>
    <s v="Medium"/>
    <s v="Moderately Consistent"/>
    <n v="32.193732193732195"/>
    <s v="Critical (&lt;80%)"/>
    <n v="31.9695"/>
    <n v="194272.51684999999"/>
    <n v="96.14"/>
  </r>
  <r>
    <n v="201.65"/>
    <n v="6.13"/>
    <n v="26"/>
    <n v="0.86"/>
    <n v="0.08"/>
    <n v="0.02"/>
    <s v="Road"/>
    <n v="0.8"/>
    <n v="0.8"/>
    <n v="1.1299999999999999"/>
    <n v="0.4"/>
    <n v="35"/>
    <n v="8980.11"/>
    <n v="45"/>
    <n v="45"/>
    <n v="2"/>
    <n v="3"/>
    <n v="149"/>
    <n v="531"/>
    <n v="1"/>
    <n v="0.42"/>
    <n v="0"/>
    <x v="1"/>
    <s v="DDP"/>
    <s v="Amendment"/>
    <x v="2"/>
    <n v="0.79120000000000001"/>
    <n v="0.90160000000000007"/>
    <n v="0.12622400000000003"/>
    <n v="0.5"/>
    <s v="High Risk"/>
    <n v="3.0399206545995535E-2"/>
    <s v="Average"/>
    <s v="Medium"/>
    <s v="Very Consistent"/>
    <n v="356.37583892617448"/>
    <s v="Over-Delivery (&gt;100%)"/>
    <n v="179.60220000000001"/>
    <n v="1992105.9282500003"/>
    <n v="84.399999999999991"/>
  </r>
  <r>
    <n v="423"/>
    <n v="2.89"/>
    <n v="9"/>
    <n v="0.9"/>
    <n v="0.03"/>
    <n v="0.03"/>
    <s v="Sea"/>
    <n v="3.99"/>
    <n v="0.82"/>
    <n v="0.86"/>
    <n v="0.33"/>
    <n v="1"/>
    <n v="6760.77"/>
    <n v="60"/>
    <n v="57"/>
    <n v="1"/>
    <n v="2"/>
    <n v="730"/>
    <n v="759"/>
    <n v="5"/>
    <n v="0.94"/>
    <n v="0"/>
    <x v="1"/>
    <s v="CIF"/>
    <s v="Renewal/Reorder"/>
    <x v="10"/>
    <n v="0.873"/>
    <n v="0.94089999999999996"/>
    <n v="9.4089999999999979E-2"/>
    <n v="0.39"/>
    <s v="High Risk"/>
    <n v="6.8321513002364068E-3"/>
    <s v="Poor"/>
    <s v="High"/>
    <s v="Highly Inconsistent"/>
    <n v="103.97260273972601"/>
    <s v="Over-Delivery (&gt;100%)"/>
    <n v="67.607700000000008"/>
    <n v="3031495.4157000002"/>
    <n v="70.510000000000005"/>
  </r>
  <r>
    <n v="243.9"/>
    <n v="7.68"/>
    <n v="1"/>
    <n v="0.81"/>
    <n v="0.06"/>
    <n v="0.01"/>
    <s v="Sea"/>
    <n v="1.79"/>
    <n v="0.66"/>
    <n v="0.94"/>
    <n v="0.98"/>
    <n v="17"/>
    <n v="7939.58"/>
    <n v="60"/>
    <n v="18"/>
    <n v="2"/>
    <n v="3"/>
    <n v="418"/>
    <n v="35"/>
    <n v="4"/>
    <n v="0.74"/>
    <n v="0"/>
    <x v="1"/>
    <s v="DDP"/>
    <s v="Amendment"/>
    <x v="6"/>
    <n v="0.76139999999999997"/>
    <n v="0.93059999999999998"/>
    <n v="0.17681399999999994"/>
    <n v="1.05"/>
    <s v="Extreme Risk"/>
    <n v="3.1488314883148828E-2"/>
    <s v="Average"/>
    <s v="Medium"/>
    <s v="Moderately Consistent"/>
    <n v="8.3732057416267942"/>
    <s v="Critical (&lt;80%)"/>
    <n v="79.395799999999994"/>
    <n v="2072104.13876"/>
    <n v="72.209999999999994"/>
  </r>
  <r>
    <n v="161.91999999999999"/>
    <n v="1.23"/>
    <n v="14"/>
    <n v="0.92"/>
    <n v="0.01"/>
    <n v="0.05"/>
    <s v="Road"/>
    <n v="4.68"/>
    <n v="0.97"/>
    <n v="0.99"/>
    <n v="0.88"/>
    <n v="31"/>
    <n v="4730.03"/>
    <n v="15"/>
    <n v="16"/>
    <n v="2"/>
    <n v="2"/>
    <n v="344"/>
    <n v="260"/>
    <n v="3"/>
    <n v="0.71"/>
    <n v="0"/>
    <x v="1"/>
    <s v="CIF"/>
    <s v="Amendment"/>
    <x v="3"/>
    <n v="0.91080000000000005"/>
    <n v="0.9405"/>
    <n v="7.523999999999996E-2"/>
    <n v="0.94000000000000006"/>
    <s v="Extreme Risk"/>
    <n v="7.5963438735177869E-3"/>
    <s v="Poor"/>
    <s v="Medium"/>
    <s v="Highly Inconsistent"/>
    <n v="75.581395348837205"/>
    <s v="Critical (&lt;80%)"/>
    <n v="94.6006"/>
    <n v="811949.40136799985"/>
    <n v="82.02"/>
  </r>
  <r>
    <n v="327.72"/>
    <n v="4.1900000000000004"/>
    <n v="29"/>
    <n v="0.8"/>
    <n v="0.06"/>
    <n v="0.03"/>
    <s v="Air"/>
    <n v="4.21"/>
    <n v="0.79"/>
    <n v="1.1599999999999999"/>
    <n v="0.87"/>
    <n v="6"/>
    <n v="8533.7900000000009"/>
    <n v="60"/>
    <n v="43"/>
    <n v="1"/>
    <n v="1"/>
    <n v="290"/>
    <n v="224"/>
    <n v="1"/>
    <n v="0.28999999999999998"/>
    <n v="0"/>
    <x v="1"/>
    <s v="FOB"/>
    <s v="Renewal/Reorder"/>
    <x v="2"/>
    <n v="0.752"/>
    <n v="0.91179999999999994"/>
    <n v="0.18235999999999994"/>
    <n v="0.96"/>
    <s v="Extreme Risk"/>
    <n v="1.2785304528255829E-2"/>
    <s v="Poor"/>
    <s v="High"/>
    <s v="Highly Inconsistent"/>
    <n v="77.241379310344826"/>
    <s v="Critical (&lt;80%)"/>
    <n v="426.68950000000007"/>
    <n v="3048850.3716160003"/>
    <n v="93.389999999999986"/>
  </r>
  <r>
    <n v="368.05"/>
    <n v="8.02"/>
    <n v="16"/>
    <n v="0.79"/>
    <n v="0.02"/>
    <n v="0.01"/>
    <s v="Sea"/>
    <n v="4.54"/>
    <n v="0.66"/>
    <n v="0.81"/>
    <n v="0.4"/>
    <n v="13"/>
    <n v="8743.1"/>
    <n v="90"/>
    <n v="8"/>
    <n v="3"/>
    <n v="1"/>
    <n v="414"/>
    <n v="666"/>
    <n v="7"/>
    <n v="0.8"/>
    <n v="1"/>
    <x v="0"/>
    <s v="FOB"/>
    <s v="Extension"/>
    <x v="7"/>
    <n v="0.7742"/>
    <n v="0.97019999999999995"/>
    <n v="0.20374199999999995"/>
    <n v="0.43000000000000005"/>
    <s v="High Risk"/>
    <n v="2.179051759271838E-2"/>
    <s v="Average"/>
    <s v="High"/>
    <s v="Highly Inconsistent"/>
    <n v="160.86956521739131"/>
    <s v="Over-Delivery (&gt;100%)"/>
    <n v="87.431000000000012"/>
    <n v="3314555.7435899996"/>
    <n v="70.66"/>
  </r>
  <r>
    <n v="125.17"/>
    <n v="6.08"/>
    <n v="20"/>
    <n v="0.86"/>
    <n v="0.08"/>
    <n v="0.02"/>
    <s v="Sea"/>
    <n v="1.47"/>
    <n v="0.88"/>
    <n v="1.02"/>
    <n v="0.96"/>
    <n v="26"/>
    <n v="3632.5"/>
    <n v="30"/>
    <n v="9"/>
    <n v="0"/>
    <n v="1"/>
    <n v="131"/>
    <n v="329"/>
    <n v="1"/>
    <n v="0.11"/>
    <n v="0"/>
    <x v="1"/>
    <s v="FOB"/>
    <s v="New Procurement"/>
    <x v="2"/>
    <n v="0.79120000000000001"/>
    <n v="0.90160000000000007"/>
    <n v="0.12622400000000003"/>
    <n v="1.06"/>
    <s v="Extreme Risk"/>
    <n v="4.857393944235839E-2"/>
    <s v="Average"/>
    <s v="Low"/>
    <s v="Moderately Consistent"/>
    <n v="251.14503816793894"/>
    <s v="Over-Delivery (&gt;100%)"/>
    <n v="36.325000000000003"/>
    <n v="500188.03249800002"/>
    <n v="71.730000000000018"/>
  </r>
  <r>
    <n v="125.43"/>
    <n v="3.35"/>
    <n v="15"/>
    <n v="0.71"/>
    <n v="0.04"/>
    <n v="0.04"/>
    <s v="Sea"/>
    <n v="2.87"/>
    <n v="0.87"/>
    <n v="1.06"/>
    <n v="0.68"/>
    <n v="36"/>
    <n v="3830.86"/>
    <n v="90"/>
    <n v="20"/>
    <n v="3"/>
    <n v="3"/>
    <n v="732"/>
    <n v="743"/>
    <n v="6"/>
    <n v="0.54"/>
    <n v="0"/>
    <x v="1"/>
    <s v="DDP"/>
    <s v="Extension"/>
    <x v="4"/>
    <n v="0.68159999999999998"/>
    <n v="0.92159999999999997"/>
    <n v="0.267264"/>
    <n v="0.76"/>
    <s v="Extreme Risk"/>
    <n v="2.6708124053256795E-2"/>
    <s v="Average"/>
    <s v="Low"/>
    <s v="Inconsistent"/>
    <n v="101.50273224043715"/>
    <s v="Over-Delivery (&gt;100%)"/>
    <n v="38.308600000000006"/>
    <n v="518990.65966599999"/>
    <n v="71.13000000000001"/>
  </r>
  <r>
    <n v="66.5"/>
    <n v="7.25"/>
    <n v="1"/>
    <n v="0.72"/>
    <n v="0.03"/>
    <n v="0"/>
    <s v="Road"/>
    <n v="1.61"/>
    <n v="0.99"/>
    <n v="0.93"/>
    <n v="0.83"/>
    <n v="5"/>
    <n v="5131.58"/>
    <n v="15"/>
    <n v="53"/>
    <n v="1"/>
    <n v="2"/>
    <n v="865"/>
    <n v="420"/>
    <n v="10"/>
    <n v="0.74"/>
    <n v="1"/>
    <x v="0"/>
    <s v="CIF"/>
    <s v="Renewal/Reorder"/>
    <x v="9"/>
    <n v="0.69839999999999991"/>
    <n v="0.97"/>
    <n v="0.27160000000000001"/>
    <n v="0.86"/>
    <s v="Extreme Risk"/>
    <n v="0.10902255639097744"/>
    <s v="Excellent"/>
    <s v="Low"/>
    <s v="Moderately Consistent"/>
    <n v="48.554913294797686"/>
    <s v="Critical (&lt;80%)"/>
    <n v="102.63160000000001"/>
    <n v="351592.34500000003"/>
    <n v="85.49"/>
  </r>
  <r>
    <n v="381.38"/>
    <n v="6.11"/>
    <n v="17"/>
    <n v="0.83"/>
    <n v="0.08"/>
    <n v="0.03"/>
    <s v="Sea"/>
    <n v="1.28"/>
    <n v="0.78"/>
    <n v="0.92"/>
    <n v="0.5"/>
    <n v="47"/>
    <n v="518.21"/>
    <n v="30"/>
    <n v="26"/>
    <n v="3"/>
    <n v="2"/>
    <n v="656"/>
    <n v="468"/>
    <n v="2"/>
    <n v="0.88"/>
    <n v="0"/>
    <x v="1"/>
    <s v="CIF"/>
    <s v="Extension"/>
    <x v="5"/>
    <n v="0.76359999999999995"/>
    <n v="0.89239999999999997"/>
    <n v="0.15170800000000004"/>
    <n v="0.61"/>
    <s v="Extreme Risk"/>
    <n v="1.6020766689391161E-2"/>
    <s v="Poor"/>
    <s v="High"/>
    <s v="Moderately Consistent"/>
    <n v="71.341463414634148"/>
    <s v="Critical (&lt;80%)"/>
    <n v="5.1821000000000002"/>
    <n v="219389.71750600002"/>
    <n v="71.72"/>
  </r>
  <r>
    <n v="348.71"/>
    <n v="8.17"/>
    <n v="24"/>
    <n v="0.98"/>
    <n v="0.01"/>
    <n v="0.03"/>
    <s v="Road"/>
    <n v="3.04"/>
    <n v="0.71"/>
    <n v="1"/>
    <n v="0.16"/>
    <n v="14"/>
    <n v="9958.11"/>
    <n v="60"/>
    <n v="51"/>
    <n v="1"/>
    <n v="3"/>
    <n v="469"/>
    <n v="333"/>
    <n v="4"/>
    <n v="0.56999999999999995"/>
    <n v="1"/>
    <x v="0"/>
    <s v="DDP"/>
    <s v="Renewal/Reorder"/>
    <x v="6"/>
    <n v="0.97019999999999995"/>
    <n v="0.96029999999999993"/>
    <n v="1.9206000000000018E-2"/>
    <n v="0.2"/>
    <s v="Medium Risk"/>
    <n v="2.3429210518769179E-2"/>
    <s v="Average"/>
    <s v="High"/>
    <s v="Highly Inconsistent"/>
    <n v="71.002132196162052"/>
    <s v="Critical (&lt;80%)"/>
    <n v="199.16220000000001"/>
    <n v="3611612.6033920003"/>
    <n v="84.059999999999988"/>
  </r>
  <r>
    <n v="263.58"/>
    <n v="7.62"/>
    <n v="13"/>
    <n v="0.92"/>
    <n v="0.04"/>
    <n v="0.01"/>
    <s v="Road"/>
    <n v="4.09"/>
    <n v="0.62"/>
    <n v="0.87"/>
    <n v="0.89"/>
    <n v="15"/>
    <n v="3655.89"/>
    <n v="45"/>
    <n v="55"/>
    <n v="2"/>
    <n v="1"/>
    <n v="698"/>
    <n v="539"/>
    <n v="8"/>
    <n v="0.26"/>
    <n v="0"/>
    <x v="1"/>
    <s v="FOB"/>
    <s v="Amendment"/>
    <x v="11"/>
    <n v="0.88319999999999999"/>
    <n v="0.95039999999999991"/>
    <n v="7.6031999999999961E-2"/>
    <n v="0.94000000000000006"/>
    <s v="Extreme Risk"/>
    <n v="2.8909628955155933E-2"/>
    <s v="Average"/>
    <s v="Medium"/>
    <s v="Highly Inconsistent"/>
    <n v="77.220630372492835"/>
    <s v="Critical (&lt;80%)"/>
    <n v="73.117800000000003"/>
    <n v="1011895.1391539999"/>
    <n v="82.51"/>
  </r>
  <r>
    <n v="429.88"/>
    <n v="6.49"/>
    <n v="27"/>
    <n v="0.73"/>
    <n v="0.04"/>
    <n v="0.04"/>
    <s v="Road"/>
    <n v="0.47"/>
    <n v="0.89"/>
    <n v="0.99"/>
    <n v="0.49"/>
    <n v="12"/>
    <n v="4761.3500000000004"/>
    <n v="60"/>
    <n v="58"/>
    <n v="3"/>
    <n v="3"/>
    <n v="48"/>
    <n v="348"/>
    <n v="3"/>
    <n v="0.85"/>
    <n v="0"/>
    <x v="1"/>
    <s v="DDP"/>
    <s v="Extension"/>
    <x v="3"/>
    <n v="0.70079999999999998"/>
    <n v="0.92159999999999997"/>
    <n v="0.24883199999999997"/>
    <n v="0.56999999999999995"/>
    <s v="Extreme Risk"/>
    <n v="1.5097236438075742E-2"/>
    <s v="Poor"/>
    <s v="High"/>
    <s v="Very Consistent"/>
    <n v="725"/>
    <s v="Over-Delivery (&gt;100%)"/>
    <n v="95.227000000000004"/>
    <n v="2210653.1369120004"/>
    <n v="85.53"/>
  </r>
  <r>
    <n v="412.55"/>
    <n v="5.39"/>
    <n v="15"/>
    <n v="0.95"/>
    <n v="0.03"/>
    <n v="0.02"/>
    <s v="Road"/>
    <n v="1.38"/>
    <n v="0.85"/>
    <n v="1.1100000000000001"/>
    <n v="0.97"/>
    <n v="46"/>
    <n v="7572.1"/>
    <n v="90"/>
    <n v="10"/>
    <n v="0"/>
    <n v="1"/>
    <n v="84"/>
    <n v="237"/>
    <n v="9"/>
    <n v="0.77"/>
    <n v="0"/>
    <x v="1"/>
    <s v="FOB"/>
    <s v="New Procurement"/>
    <x v="0"/>
    <n v="0.92149999999999999"/>
    <n v="0.9506"/>
    <n v="4.7530000000000044E-2"/>
    <n v="1.02"/>
    <s v="Extreme Risk"/>
    <n v="1.3065083020239969E-2"/>
    <s v="Poor"/>
    <s v="High"/>
    <s v="Moderately Consistent"/>
    <n v="282.14285714285717"/>
    <s v="Over-Delivery (&gt;100%)"/>
    <n v="151.44200000000001"/>
    <n v="3280226.1761300005"/>
    <n v="85.32"/>
  </r>
  <r>
    <n v="313.41000000000003"/>
    <n v="2.2000000000000002"/>
    <n v="16"/>
    <n v="0.92"/>
    <n v="0.09"/>
    <n v="0.01"/>
    <s v="Road"/>
    <n v="1.03"/>
    <n v="0.99"/>
    <n v="1.1399999999999999"/>
    <n v="0.25"/>
    <n v="42"/>
    <n v="3045.38"/>
    <n v="90"/>
    <n v="57"/>
    <n v="0"/>
    <n v="0"/>
    <n v="874"/>
    <n v="245"/>
    <n v="5"/>
    <n v="0.15"/>
    <n v="1"/>
    <x v="0"/>
    <s v="EXW"/>
    <s v="New Procurement"/>
    <x v="10"/>
    <n v="0.83720000000000006"/>
    <n v="0.90090000000000003"/>
    <n v="7.2071999999999956E-2"/>
    <n v="0.35"/>
    <s v="High Risk"/>
    <n v="7.0195590440636866E-3"/>
    <s v="Poor"/>
    <s v="High"/>
    <s v="Moderately Consistent"/>
    <n v="28.032036613272311"/>
    <s v="Critical (&lt;80%)"/>
    <n v="60.907600000000002"/>
    <n v="1049965.1642260002"/>
    <n v="84.07"/>
  </r>
  <r>
    <n v="440.72"/>
    <n v="3.35"/>
    <n v="16"/>
    <n v="0.88"/>
    <n v="0.08"/>
    <n v="0.04"/>
    <s v="Sea"/>
    <n v="3.99"/>
    <n v="0.88"/>
    <n v="0.95"/>
    <n v="0.99"/>
    <n v="8"/>
    <n v="2096.15"/>
    <n v="15"/>
    <n v="32"/>
    <n v="1"/>
    <n v="2"/>
    <n v="570"/>
    <n v="375"/>
    <n v="6"/>
    <n v="0.87"/>
    <n v="0"/>
    <x v="1"/>
    <s v="CIF"/>
    <s v="Renewal/Reorder"/>
    <x v="4"/>
    <n v="0.80959999999999999"/>
    <n v="0.88319999999999999"/>
    <n v="0.10598399999999999"/>
    <n v="1.1099999999999999"/>
    <s v="Extreme Risk"/>
    <n v="7.6011980395716099E-3"/>
    <s v="Poor"/>
    <s v="High"/>
    <s v="Highly Inconsistent"/>
    <n v="65.789473684210535"/>
    <s v="Critical (&lt;80%)"/>
    <n v="20.961500000000001"/>
    <n v="1034729.1863160002"/>
    <n v="68.810000000000016"/>
  </r>
  <r>
    <n v="142.63"/>
    <n v="4.7699999999999996"/>
    <n v="2"/>
    <n v="0.95"/>
    <n v="0.01"/>
    <n v="0.03"/>
    <s v="Road"/>
    <n v="4.67"/>
    <n v="0.97"/>
    <n v="1.05"/>
    <n v="0.22"/>
    <n v="31"/>
    <n v="1361.76"/>
    <n v="45"/>
    <n v="53"/>
    <n v="2"/>
    <n v="3"/>
    <n v="226"/>
    <n v="443"/>
    <n v="2"/>
    <n v="0.96"/>
    <n v="1"/>
    <x v="0"/>
    <s v="DDP"/>
    <s v="Amendment"/>
    <x v="5"/>
    <n v="0.9405"/>
    <n v="0.96029999999999993"/>
    <n v="4.8015000000000044E-2"/>
    <n v="0.26"/>
    <s v="Medium Risk"/>
    <n v="3.3443174647689825E-2"/>
    <s v="Average"/>
    <s v="Low"/>
    <s v="Highly Inconsistent"/>
    <n v="196.01769911504425"/>
    <s v="Over-Delivery (&gt;100%)"/>
    <n v="27.235199999999999"/>
    <n v="202037.49879399998"/>
    <n v="82.429999999999993"/>
  </r>
  <r>
    <n v="100.36"/>
    <n v="6.39"/>
    <n v="17"/>
    <n v="0.82"/>
    <n v="7.0000000000000007E-2"/>
    <n v="0.04"/>
    <s v="Road"/>
    <n v="0.4"/>
    <n v="1"/>
    <n v="0.8"/>
    <n v="0.37"/>
    <n v="26"/>
    <n v="5327.37"/>
    <n v="45"/>
    <n v="21"/>
    <n v="3"/>
    <n v="3"/>
    <n v="255"/>
    <n v="867"/>
    <n v="1"/>
    <n v="0.54"/>
    <n v="1"/>
    <x v="0"/>
    <s v="DDP"/>
    <s v="Extension"/>
    <x v="2"/>
    <n v="0.76259999999999994"/>
    <n v="0.89279999999999993"/>
    <n v="0.16070400000000001"/>
    <n v="0.48"/>
    <s v="High Risk"/>
    <n v="6.3670785173375849E-2"/>
    <s v="Good"/>
    <s v="Low"/>
    <s v="Very Consistent"/>
    <n v="340"/>
    <s v="Over-Delivery (&gt;100%)"/>
    <n v="106.5474"/>
    <n v="593574.23733199993"/>
    <n v="84.699999999999989"/>
  </r>
  <r>
    <n v="171.39"/>
    <n v="5.62"/>
    <n v="11"/>
    <n v="0.77"/>
    <n v="0.05"/>
    <n v="0.03"/>
    <s v="Road"/>
    <n v="1.9"/>
    <n v="0.77"/>
    <n v="1.02"/>
    <n v="0.59"/>
    <n v="29"/>
    <n v="154.43"/>
    <n v="30"/>
    <n v="15"/>
    <n v="3"/>
    <n v="1"/>
    <n v="752"/>
    <n v="458"/>
    <n v="5"/>
    <n v="0.04"/>
    <n v="0"/>
    <x v="1"/>
    <s v="FOB"/>
    <s v="Extension"/>
    <x v="10"/>
    <n v="0.73149999999999993"/>
    <n v="0.92149999999999999"/>
    <n v="0.21194499999999997"/>
    <n v="0.66999999999999993"/>
    <s v="Extreme Risk"/>
    <n v="3.2790711243363094E-2"/>
    <s v="Average"/>
    <s v="Medium"/>
    <s v="Moderately Consistent"/>
    <n v="60.904255319148938"/>
    <s v="Critical (&lt;80%)"/>
    <n v="3.0886"/>
    <n v="28594.779735999997"/>
    <n v="83.999999999999986"/>
  </r>
  <r>
    <n v="75.69"/>
    <n v="3.59"/>
    <n v="8"/>
    <n v="0.85"/>
    <n v="0.09"/>
    <n v="0.04"/>
    <s v="Road"/>
    <n v="4.57"/>
    <n v="0.66"/>
    <n v="1.19"/>
    <n v="0.69"/>
    <n v="4"/>
    <n v="7124.25"/>
    <n v="30"/>
    <n v="9"/>
    <n v="1"/>
    <n v="3"/>
    <n v="427"/>
    <n v="516"/>
    <n v="1"/>
    <n v="0.92"/>
    <n v="0"/>
    <x v="1"/>
    <s v="DDP"/>
    <s v="Renewal/Reorder"/>
    <x v="2"/>
    <n v="0.77349999999999997"/>
    <n v="0.87360000000000004"/>
    <n v="0.13104000000000005"/>
    <n v="0.82"/>
    <s v="Extreme Risk"/>
    <n v="4.7430307834588452E-2"/>
    <s v="Average"/>
    <s v="Low"/>
    <s v="Highly Inconsistent"/>
    <n v="120.84309133489461"/>
    <s v="Over-Delivery (&gt;100%)"/>
    <n v="142.48500000000001"/>
    <n v="609484.36829100002"/>
    <n v="79.929999999999993"/>
  </r>
  <r>
    <n v="289.02999999999997"/>
    <n v="1.06"/>
    <n v="20"/>
    <n v="0.86"/>
    <n v="0.03"/>
    <n v="0.04"/>
    <s v="Road"/>
    <n v="1.72"/>
    <n v="0.68"/>
    <n v="0.92"/>
    <n v="0.72"/>
    <n v="28"/>
    <n v="4667.76"/>
    <n v="90"/>
    <n v="8"/>
    <n v="3"/>
    <n v="1"/>
    <n v="776"/>
    <n v="285"/>
    <n v="4"/>
    <n v="0.12"/>
    <n v="0"/>
    <x v="1"/>
    <s v="FOB"/>
    <s v="Extension"/>
    <x v="6"/>
    <n v="0.83419999999999994"/>
    <n v="0.93119999999999992"/>
    <n v="0.13036800000000001"/>
    <n v="0.79"/>
    <s v="Extreme Risk"/>
    <n v="3.667439366155763E-3"/>
    <s v="Poor"/>
    <s v="Medium"/>
    <s v="Moderately Consistent"/>
    <n v="36.726804123711347"/>
    <s v="Critical (&lt;80%)"/>
    <n v="93.355200000000011"/>
    <n v="1443664.5577279998"/>
    <n v="84.579999999999984"/>
  </r>
  <r>
    <n v="471.47"/>
    <n v="5.47"/>
    <n v="3"/>
    <n v="0.86"/>
    <n v="0.06"/>
    <n v="0"/>
    <s v="Road"/>
    <n v="3.56"/>
    <n v="0.73"/>
    <n v="1.04"/>
    <n v="0.48"/>
    <n v="25"/>
    <n v="5365.05"/>
    <n v="15"/>
    <n v="45"/>
    <n v="0"/>
    <n v="1"/>
    <n v="212"/>
    <n v="642"/>
    <n v="8"/>
    <n v="0.63"/>
    <n v="1"/>
    <x v="0"/>
    <s v="FOB"/>
    <s v="New Procurement"/>
    <x v="11"/>
    <n v="0.8083999999999999"/>
    <n v="0.94"/>
    <n v="0.13159999999999999"/>
    <n v="0.54"/>
    <s v="Extreme Risk"/>
    <n v="1.1602010732390183E-2"/>
    <s v="Poor"/>
    <s v="High"/>
    <s v="Highly Inconsistent"/>
    <n v="302.83018867924528"/>
    <s v="Over-Delivery (&gt;100%)"/>
    <n v="107.301"/>
    <n v="2681368.6005740003"/>
    <n v="82.64"/>
  </r>
  <r>
    <n v="67.7"/>
    <n v="3.57"/>
    <n v="29"/>
    <n v="0.87"/>
    <n v="0.05"/>
    <n v="0.04"/>
    <s v="Sea"/>
    <n v="0.5"/>
    <n v="0.8"/>
    <n v="1.1000000000000001"/>
    <n v="0.08"/>
    <n v="40"/>
    <n v="2705.73"/>
    <n v="90"/>
    <n v="47"/>
    <n v="0"/>
    <n v="2"/>
    <n v="665"/>
    <n v="71"/>
    <n v="12"/>
    <n v="0.4"/>
    <n v="0"/>
    <x v="1"/>
    <s v="CIF"/>
    <s v="New Procurement"/>
    <x v="8"/>
    <n v="0.82650000000000001"/>
    <n v="0.91199999999999992"/>
    <n v="0.11856"/>
    <n v="0.16999999999999998"/>
    <s v="Medium Risk"/>
    <n v="5.2732644017725254E-2"/>
    <s v="Good"/>
    <s v="Low"/>
    <s v="Very Consistent"/>
    <n v="10.676691729323307"/>
    <s v="Critical (&lt;80%)"/>
    <n v="27.057300000000001"/>
    <n v="199691.66819"/>
    <n v="73.2"/>
  </r>
  <r>
    <n v="104.95"/>
    <n v="7.61"/>
    <n v="12"/>
    <n v="0.98"/>
    <n v="0.05"/>
    <n v="0.03"/>
    <s v="Road"/>
    <n v="2.2200000000000002"/>
    <n v="0.65"/>
    <n v="1.04"/>
    <n v="0.5"/>
    <n v="32"/>
    <n v="1864.71"/>
    <n v="45"/>
    <n v="36"/>
    <n v="3"/>
    <n v="1"/>
    <n v="873"/>
    <n v="340"/>
    <n v="2"/>
    <n v="0.99"/>
    <n v="1"/>
    <x v="0"/>
    <s v="FOB"/>
    <s v="Extension"/>
    <x v="5"/>
    <n v="0.93099999999999994"/>
    <n v="0.92149999999999999"/>
    <n v="1.8430000000000016E-2"/>
    <n v="0.57999999999999996"/>
    <s v="Extreme Risk"/>
    <n v="7.2510719390185802E-2"/>
    <s v="Good"/>
    <s v="Low"/>
    <s v="Inconsistent"/>
    <n v="38.946162657502867"/>
    <s v="Critical (&lt;80%)"/>
    <n v="37.294200000000004"/>
    <n v="211399.37364000001"/>
    <n v="83.679999999999993"/>
  </r>
  <r>
    <n v="253.49"/>
    <n v="1.22"/>
    <n v="20"/>
    <n v="0.97"/>
    <n v="0.05"/>
    <n v="0"/>
    <s v="Road"/>
    <n v="2.52"/>
    <n v="0.72"/>
    <n v="0.97"/>
    <n v="0.33"/>
    <n v="36"/>
    <n v="7029.9"/>
    <n v="45"/>
    <n v="43"/>
    <n v="3"/>
    <n v="1"/>
    <n v="920"/>
    <n v="196"/>
    <n v="6"/>
    <n v="0.92"/>
    <n v="1"/>
    <x v="0"/>
    <s v="FOB"/>
    <s v="Extension"/>
    <x v="4"/>
    <n v="0.92149999999999999"/>
    <n v="0.95"/>
    <n v="2.8500000000000025E-2"/>
    <n v="0.38"/>
    <s v="High Risk"/>
    <n v="4.8128131287230261E-3"/>
    <s v="Poor"/>
    <s v="Medium"/>
    <s v="Inconsistent"/>
    <n v="21.304347826086957"/>
    <s v="Critical (&lt;80%)"/>
    <n v="140.59799999999998"/>
    <n v="1871263.1924459999"/>
    <n v="83.97999999999999"/>
  </r>
  <r>
    <n v="470.24"/>
    <n v="6.26"/>
    <n v="16"/>
    <n v="0.96"/>
    <n v="0.02"/>
    <n v="0.03"/>
    <s v="Sea"/>
    <n v="3.79"/>
    <n v="0.72"/>
    <n v="0.86"/>
    <n v="0.66"/>
    <n v="11"/>
    <n v="2181.71"/>
    <n v="90"/>
    <n v="23"/>
    <n v="2"/>
    <n v="3"/>
    <n v="817"/>
    <n v="546"/>
    <n v="12"/>
    <n v="0.78"/>
    <n v="0"/>
    <x v="1"/>
    <s v="DDP"/>
    <s v="Amendment"/>
    <x v="8"/>
    <n v="0.94079999999999997"/>
    <n v="0.9506"/>
    <n v="3.802400000000003E-2"/>
    <n v="0.71000000000000008"/>
    <s v="Extreme Risk"/>
    <n v="1.3312351139843484E-2"/>
    <s v="Poor"/>
    <s v="High"/>
    <s v="Highly Inconsistent"/>
    <n v="66.829865361077111"/>
    <s v="Critical (&lt;80%)"/>
    <n v="21.8171"/>
    <n v="1077281.1372120001"/>
    <n v="71.010000000000005"/>
  </r>
  <r>
    <n v="192.27"/>
    <n v="9.4700000000000006"/>
    <n v="14"/>
    <n v="0.94"/>
    <n v="0.08"/>
    <n v="0"/>
    <s v="Sea"/>
    <n v="1.44"/>
    <n v="0.6"/>
    <n v="0.99"/>
    <n v="0.18"/>
    <n v="37"/>
    <n v="7822.85"/>
    <n v="45"/>
    <n v="9"/>
    <n v="2"/>
    <n v="3"/>
    <n v="984"/>
    <n v="901"/>
    <n v="10"/>
    <n v="0.2"/>
    <n v="1"/>
    <x v="0"/>
    <s v="DDP"/>
    <s v="Amendment"/>
    <x v="9"/>
    <n v="0.86480000000000001"/>
    <n v="0.92"/>
    <n v="5.5200000000000055E-2"/>
    <n v="0.26"/>
    <s v="Medium Risk"/>
    <n v="4.9253653716128359E-2"/>
    <s v="Average"/>
    <s v="Medium"/>
    <s v="Moderately Consistent"/>
    <n v="91.565040650406502"/>
    <s v="Average (85–94.99%)"/>
    <n v="78.228500000000011"/>
    <n v="1624511.0849360004"/>
    <n v="72.160000000000011"/>
  </r>
  <r>
    <n v="278.26"/>
    <n v="2.57"/>
    <n v="16"/>
    <n v="0.98"/>
    <n v="0.05"/>
    <n v="0.04"/>
    <s v="Air"/>
    <n v="1.32"/>
    <n v="0.74"/>
    <n v="0.92"/>
    <n v="0.39"/>
    <n v="10"/>
    <n v="2116.36"/>
    <n v="30"/>
    <n v="15"/>
    <n v="3"/>
    <n v="1"/>
    <n v="528"/>
    <n v="514"/>
    <n v="5"/>
    <n v="0.7"/>
    <n v="1"/>
    <x v="0"/>
    <s v="FOB"/>
    <s v="Extension"/>
    <x v="10"/>
    <n v="0.93099999999999994"/>
    <n v="0.91199999999999992"/>
    <n v="1.8240000000000017E-2"/>
    <n v="0.48"/>
    <s v="High Risk"/>
    <n v="9.2359663623948814E-3"/>
    <s v="Poor"/>
    <s v="Medium"/>
    <s v="Moderately Consistent"/>
    <n v="97.348484848484844"/>
    <s v="World-Class (97%–100%)"/>
    <n v="105.81800000000001"/>
    <n v="642012.34768800007"/>
    <n v="96.38"/>
  </r>
  <r>
    <n v="68.709999999999994"/>
    <n v="5.24"/>
    <n v="27"/>
    <n v="0.73"/>
    <n v="0.1"/>
    <n v="0.03"/>
    <s v="Sea"/>
    <n v="1.51"/>
    <n v="0.65"/>
    <n v="1.08"/>
    <n v="0.97"/>
    <n v="38"/>
    <n v="6165.56"/>
    <n v="45"/>
    <n v="14"/>
    <n v="3"/>
    <n v="1"/>
    <n v="622"/>
    <n v="860"/>
    <n v="1"/>
    <n v="0.56999999999999995"/>
    <n v="0"/>
    <x v="1"/>
    <s v="FOB"/>
    <s v="Extension"/>
    <x v="2"/>
    <n v="0.65700000000000003"/>
    <n v="0.873"/>
    <n v="0.23571"/>
    <n v="1.1000000000000001"/>
    <s v="Extreme Risk"/>
    <n v="7.6262552757968283E-2"/>
    <s v="Good"/>
    <s v="Low"/>
    <s v="Moderately Consistent"/>
    <n v="138.2636655948553"/>
    <s v="Over-Delivery (&gt;100%)"/>
    <n v="61.655600000000007"/>
    <n v="478771.98982999998"/>
    <n v="70.890000000000015"/>
  </r>
  <r>
    <n v="116.75"/>
    <n v="1.82"/>
    <n v="21"/>
    <n v="0.78"/>
    <n v="0.03"/>
    <n v="0.05"/>
    <s v="Sea"/>
    <n v="2.78"/>
    <n v="0.77"/>
    <n v="0.98"/>
    <n v="0.09"/>
    <n v="36"/>
    <n v="6474.33"/>
    <n v="30"/>
    <n v="15"/>
    <n v="1"/>
    <n v="1"/>
    <n v="305"/>
    <n v="617"/>
    <n v="8"/>
    <n v="0.14000000000000001"/>
    <n v="0"/>
    <x v="1"/>
    <s v="FOB"/>
    <s v="Renewal/Reorder"/>
    <x v="11"/>
    <n v="0.75660000000000005"/>
    <n v="0.92149999999999999"/>
    <n v="0.20272999999999997"/>
    <n v="0.16999999999999998"/>
    <s v="Medium Risk"/>
    <n v="1.5588865096359743E-2"/>
    <s v="Poor"/>
    <s v="Low"/>
    <s v="Inconsistent"/>
    <n v="202.29508196721312"/>
    <s v="Over-Delivery (&gt;100%)"/>
    <n v="64.743300000000005"/>
    <n v="816419.50429999991"/>
    <n v="71.320000000000007"/>
  </r>
  <r>
    <n v="493.98"/>
    <n v="6.63"/>
    <n v="17"/>
    <n v="0.85"/>
    <n v="7.0000000000000007E-2"/>
    <n v="0.01"/>
    <s v="Road"/>
    <n v="4.38"/>
    <n v="0.68"/>
    <n v="1.1399999999999999"/>
    <n v="0.6"/>
    <n v="27"/>
    <n v="5105.8900000000003"/>
    <n v="60"/>
    <n v="23"/>
    <n v="2"/>
    <n v="0"/>
    <n v="459"/>
    <n v="330"/>
    <n v="5"/>
    <n v="0.79"/>
    <n v="1"/>
    <x v="0"/>
    <s v="EXW"/>
    <s v="Amendment"/>
    <x v="10"/>
    <n v="0.79049999999999998"/>
    <n v="0.92069999999999996"/>
    <n v="0.13810500000000001"/>
    <n v="0.67999999999999994"/>
    <s v="Extreme Risk"/>
    <n v="1.3421596016033037E-2"/>
    <s v="Poor"/>
    <s v="High"/>
    <s v="Highly Inconsistent"/>
    <n v="71.895424836601308"/>
    <s v="Critical (&lt;80%)"/>
    <n v="102.1178"/>
    <n v="2724129.5360240005"/>
    <n v="81.319999999999993"/>
  </r>
  <r>
    <n v="484.3"/>
    <n v="5.95"/>
    <n v="11"/>
    <n v="0.95"/>
    <n v="0.09"/>
    <n v="0.03"/>
    <s v="Air"/>
    <n v="4.1500000000000004"/>
    <n v="0.93"/>
    <n v="0.88"/>
    <n v="0.09"/>
    <n v="17"/>
    <n v="9968.23"/>
    <n v="15"/>
    <n v="30"/>
    <n v="3"/>
    <n v="1"/>
    <n v="847"/>
    <n v="202"/>
    <n v="9"/>
    <n v="0.09"/>
    <n v="0"/>
    <x v="1"/>
    <s v="FOB"/>
    <s v="Extension"/>
    <x v="0"/>
    <n v="0.86449999999999994"/>
    <n v="0.88270000000000004"/>
    <n v="4.4135000000000035E-2"/>
    <n v="0.21"/>
    <s v="Medium Risk"/>
    <n v="1.2285773281024159E-2"/>
    <s v="Poor"/>
    <s v="High"/>
    <s v="Highly Inconsistent"/>
    <n v="23.848878394332939"/>
    <s v="Critical (&lt;80%)"/>
    <n v="498.41149999999999"/>
    <n v="5407466.0520799998"/>
    <n v="92.55"/>
  </r>
  <r>
    <n v="52.22"/>
    <n v="4.67"/>
    <n v="17"/>
    <n v="0.85"/>
    <n v="7.0000000000000007E-2"/>
    <n v="0.01"/>
    <s v="Road"/>
    <n v="0.28999999999999998"/>
    <n v="0.63"/>
    <n v="0.97"/>
    <n v="0.16"/>
    <n v="7"/>
    <n v="3820.85"/>
    <n v="15"/>
    <n v="14"/>
    <n v="1"/>
    <n v="0"/>
    <n v="237"/>
    <n v="263"/>
    <n v="2"/>
    <n v="0.48"/>
    <n v="1"/>
    <x v="0"/>
    <s v="EXW"/>
    <s v="Renewal/Reorder"/>
    <x v="5"/>
    <n v="0.79049999999999998"/>
    <n v="0.92069999999999996"/>
    <n v="0.13810500000000001"/>
    <n v="0.24"/>
    <s v="Medium Risk"/>
    <n v="8.9429337418613558E-2"/>
    <s v="Good"/>
    <s v="Low"/>
    <s v="Very Consistent"/>
    <n v="110.9704641350211"/>
    <s v="Over-Delivery (&gt;100%)"/>
    <n v="76.417000000000002"/>
    <n v="215563.48983599996"/>
    <n v="85.409999999999982"/>
  </r>
  <r>
    <n v="478.32"/>
    <n v="5.69"/>
    <n v="19"/>
    <n v="0.92"/>
    <n v="0.09"/>
    <n v="0.03"/>
    <s v="Air"/>
    <n v="4.3899999999999997"/>
    <n v="0.95"/>
    <n v="1.02"/>
    <n v="0.6"/>
    <n v="9"/>
    <n v="8844.8799999999992"/>
    <n v="45"/>
    <n v="59"/>
    <n v="2"/>
    <n v="3"/>
    <n v="112"/>
    <n v="588"/>
    <n v="6"/>
    <n v="0.43"/>
    <n v="1"/>
    <x v="0"/>
    <s v="DDP"/>
    <s v="Amendment"/>
    <x v="4"/>
    <n v="0.83720000000000006"/>
    <n v="0.88270000000000004"/>
    <n v="7.0615999999999957E-2"/>
    <n v="0.72"/>
    <s v="Extreme Risk"/>
    <n v="1.1895801973574177E-2"/>
    <s v="Poor"/>
    <s v="High"/>
    <s v="Highly Inconsistent"/>
    <n v="525"/>
    <s v="Over-Delivery (&gt;100%)"/>
    <n v="442.24399999999997"/>
    <n v="4738849.202287999"/>
    <n v="92.31"/>
  </r>
  <r>
    <n v="337.6"/>
    <n v="9.07"/>
    <n v="22"/>
    <n v="0.74"/>
    <n v="0.08"/>
    <n v="0.04"/>
    <s v="Road"/>
    <n v="0.48"/>
    <n v="0.83"/>
    <n v="0.85"/>
    <n v="0.44"/>
    <n v="35"/>
    <n v="1775.36"/>
    <n v="15"/>
    <n v="20"/>
    <n v="1"/>
    <n v="2"/>
    <n v="101"/>
    <n v="323"/>
    <n v="7"/>
    <n v="0.81"/>
    <n v="1"/>
    <x v="0"/>
    <s v="CIF"/>
    <s v="Renewal/Reorder"/>
    <x v="7"/>
    <n v="0.68080000000000007"/>
    <n v="0.88319999999999999"/>
    <n v="0.229632"/>
    <n v="0.56000000000000005"/>
    <s v="Extreme Risk"/>
    <n v="2.6866113744075829E-2"/>
    <s v="Average"/>
    <s v="High"/>
    <s v="Very Consistent"/>
    <n v="319.80198019801981"/>
    <s v="Over-Delivery (&gt;100%)"/>
    <n v="35.507199999999997"/>
    <n v="671323.66847999988"/>
    <n v="84.32"/>
  </r>
  <r>
    <n v="440.56"/>
    <n v="2.77"/>
    <n v="1"/>
    <n v="0.78"/>
    <n v="0.04"/>
    <n v="0.04"/>
    <s v="Sea"/>
    <n v="2.08"/>
    <n v="0.78"/>
    <n v="1.04"/>
    <n v="0.55000000000000004"/>
    <n v="9"/>
    <n v="3438.39"/>
    <n v="60"/>
    <n v="22"/>
    <n v="3"/>
    <n v="2"/>
    <n v="799"/>
    <n v="561"/>
    <n v="1"/>
    <n v="0.43"/>
    <n v="1"/>
    <x v="0"/>
    <s v="CIF"/>
    <s v="Extension"/>
    <x v="2"/>
    <n v="0.74880000000000002"/>
    <n v="0.92159999999999997"/>
    <n v="0.20275199999999996"/>
    <n v="0.63"/>
    <s v="Extreme Risk"/>
    <n v="6.2874523333938627E-3"/>
    <s v="Poor"/>
    <s v="High"/>
    <s v="Inconsistent"/>
    <n v="70.212765957446805"/>
    <s v="Critical (&lt;80%)"/>
    <n v="34.383899999999997"/>
    <n v="1636055.1774680002"/>
    <n v="71.92"/>
  </r>
  <r>
    <n v="254.63"/>
    <n v="1.2"/>
    <n v="27"/>
    <n v="0.92"/>
    <n v="0.06"/>
    <n v="0.04"/>
    <s v="Sea"/>
    <n v="3.83"/>
    <n v="0.82"/>
    <n v="0.92"/>
    <n v="0.88"/>
    <n v="36"/>
    <n v="1539.13"/>
    <n v="45"/>
    <n v="24"/>
    <n v="0"/>
    <n v="2"/>
    <n v="366"/>
    <n v="233"/>
    <n v="10"/>
    <n v="0.69"/>
    <n v="1"/>
    <x v="0"/>
    <s v="CIF"/>
    <s v="New Procurement"/>
    <x v="9"/>
    <n v="0.86480000000000001"/>
    <n v="0.90239999999999987"/>
    <n v="7.2191999999999965E-2"/>
    <n v="0.98"/>
    <s v="Extreme Risk"/>
    <n v="4.7127204178612101E-3"/>
    <s v="Poor"/>
    <s v="Medium"/>
    <s v="Highly Inconsistent"/>
    <n v="63.661202185792355"/>
    <s v="Critical (&lt;80%)"/>
    <n v="15.391300000000001"/>
    <n v="431134.43504800007"/>
    <n v="69.569999999999993"/>
  </r>
  <r>
    <n v="282.02"/>
    <n v="8.75"/>
    <n v="12"/>
    <n v="0.75"/>
    <n v="0.02"/>
    <n v="0.04"/>
    <s v="Air"/>
    <n v="0.41"/>
    <n v="0.75"/>
    <n v="0.89"/>
    <n v="0.82"/>
    <n v="30"/>
    <n v="6075.88"/>
    <n v="30"/>
    <n v="55"/>
    <n v="0"/>
    <n v="2"/>
    <n v="708"/>
    <n v="440"/>
    <n v="4"/>
    <n v="0.48"/>
    <n v="0"/>
    <x v="1"/>
    <s v="CIF"/>
    <s v="New Procurement"/>
    <x v="6"/>
    <n v="0.73499999999999999"/>
    <n v="0.94079999999999997"/>
    <n v="0.23519999999999999"/>
    <n v="0.87999999999999989"/>
    <s v="Extreme Risk"/>
    <n v="3.1026168356854126E-2"/>
    <s v="Average"/>
    <s v="Medium"/>
    <s v="Very Consistent"/>
    <n v="62.146892655367239"/>
    <s v="Critical (&lt;80%)"/>
    <n v="303.79400000000004"/>
    <n v="1816636.9648199999"/>
    <n v="98.189999999999984"/>
  </r>
  <r>
    <n v="269.98"/>
    <n v="6.19"/>
    <n v="15"/>
    <n v="0.81"/>
    <n v="0.05"/>
    <n v="0"/>
    <s v="Road"/>
    <n v="0.2"/>
    <n v="0.65"/>
    <n v="0.86"/>
    <n v="0.89"/>
    <n v="31"/>
    <n v="6418.75"/>
    <n v="60"/>
    <n v="30"/>
    <n v="0"/>
    <n v="3"/>
    <n v="910"/>
    <n v="365"/>
    <n v="2"/>
    <n v="0.57999999999999996"/>
    <n v="0"/>
    <x v="1"/>
    <s v="DDP"/>
    <s v="New Procurement"/>
    <x v="5"/>
    <n v="0.76949999999999996"/>
    <n v="0.95"/>
    <n v="0.18049999999999994"/>
    <n v="0.94000000000000006"/>
    <s v="Extreme Risk"/>
    <n v="2.2927624268464331E-2"/>
    <s v="Average"/>
    <s v="Medium"/>
    <s v="Very Consistent"/>
    <n v="40.109890109890109"/>
    <s v="Critical (&lt;80%)"/>
    <n v="128.375"/>
    <n v="1819710.2861700002"/>
    <n v="86.299999999999983"/>
  </r>
  <r>
    <n v="350.09"/>
    <n v="9.02"/>
    <n v="18"/>
    <n v="0.78"/>
    <n v="0.02"/>
    <n v="0.02"/>
    <s v="Road"/>
    <n v="1.65"/>
    <n v="0.91"/>
    <n v="0.94"/>
    <n v="0.62"/>
    <n v="19"/>
    <n v="4589.6899999999996"/>
    <n v="60"/>
    <n v="45"/>
    <n v="0"/>
    <n v="2"/>
    <n v="155"/>
    <n v="436"/>
    <n v="7"/>
    <n v="0.24"/>
    <n v="1"/>
    <x v="0"/>
    <s v="CIF"/>
    <s v="New Procurement"/>
    <x v="7"/>
    <n v="0.76439999999999997"/>
    <n v="0.96039999999999992"/>
    <n v="0.21128799999999995"/>
    <n v="0.66"/>
    <s v="Extreme Risk"/>
    <n v="2.5764803336284958E-2"/>
    <s v="Average"/>
    <s v="High"/>
    <s v="Moderately Consistent"/>
    <n v="281.29032258064518"/>
    <s v="Over-Delivery (&gt;100%)"/>
    <n v="91.79379999999999"/>
    <n v="1671180.1017539997"/>
    <n v="85.350000000000009"/>
  </r>
  <r>
    <n v="112.84"/>
    <n v="6.37"/>
    <n v="28"/>
    <n v="0.8"/>
    <n v="7.0000000000000007E-2"/>
    <n v="0.03"/>
    <s v="Sea"/>
    <n v="3.65"/>
    <n v="0.97"/>
    <n v="1.17"/>
    <n v="0.49"/>
    <n v="41"/>
    <n v="7229.59"/>
    <n v="15"/>
    <n v="58"/>
    <n v="3"/>
    <n v="3"/>
    <n v="276"/>
    <n v="401"/>
    <n v="3"/>
    <n v="0.2"/>
    <n v="0"/>
    <x v="1"/>
    <s v="DDP"/>
    <s v="Extension"/>
    <x v="3"/>
    <n v="0.74399999999999999"/>
    <n v="0.9020999999999999"/>
    <n v="0.18041999999999994"/>
    <n v="0.59"/>
    <s v="Extreme Risk"/>
    <n v="5.6451612903225805E-2"/>
    <s v="Good"/>
    <s v="Low"/>
    <s v="Highly Inconsistent"/>
    <n v="145.28985507246378"/>
    <s v="Over-Delivery (&gt;100%)"/>
    <n v="72.295900000000003"/>
    <n v="897446.16237999999"/>
    <n v="69.650000000000006"/>
  </r>
  <r>
    <n v="63.49"/>
    <n v="8.2899999999999991"/>
    <n v="23"/>
    <n v="0.91"/>
    <n v="0.05"/>
    <n v="0.02"/>
    <s v="Sea"/>
    <n v="2.61"/>
    <n v="0.98"/>
    <n v="0.81"/>
    <n v="0.46"/>
    <n v="23"/>
    <n v="8689.76"/>
    <n v="30"/>
    <n v="53"/>
    <n v="0"/>
    <n v="3"/>
    <n v="128"/>
    <n v="231"/>
    <n v="9"/>
    <n v="0.71"/>
    <n v="0"/>
    <x v="1"/>
    <s v="DDP"/>
    <s v="New Procurement"/>
    <x v="0"/>
    <n v="0.86449999999999994"/>
    <n v="0.93099999999999994"/>
    <n v="8.3789999999999962E-2"/>
    <n v="0.53"/>
    <s v="Extreme Risk"/>
    <n v="0.1305717435816664"/>
    <s v="Excellent"/>
    <s v="Low"/>
    <s v="Inconsistent"/>
    <n v="180.46875"/>
    <s v="Over-Delivery (&gt;100%)"/>
    <n v="86.897599999999997"/>
    <n v="590422.97454600001"/>
    <n v="71.489999999999995"/>
  </r>
  <r>
    <n v="188.57"/>
    <n v="4.87"/>
    <n v="14"/>
    <n v="0.81"/>
    <n v="0.04"/>
    <n v="0.01"/>
    <s v="Air"/>
    <n v="2.09"/>
    <n v="0.87"/>
    <n v="1.1399999999999999"/>
    <n v="0.74"/>
    <n v="20"/>
    <n v="7787.94"/>
    <n v="90"/>
    <n v="33"/>
    <n v="0"/>
    <n v="1"/>
    <n v="512"/>
    <n v="112"/>
    <n v="8"/>
    <n v="0.12"/>
    <n v="0"/>
    <x v="1"/>
    <s v="FOB"/>
    <s v="New Procurement"/>
    <x v="11"/>
    <n v="0.77760000000000007"/>
    <n v="0.95039999999999991"/>
    <n v="0.18057599999999996"/>
    <n v="0.79"/>
    <s v="Extreme Risk"/>
    <n v="2.5825953226918386E-2"/>
    <s v="Average"/>
    <s v="Medium"/>
    <s v="Inconsistent"/>
    <n v="21.875"/>
    <s v="Critical (&lt;80%)"/>
    <n v="389.39699999999999"/>
    <n v="1542397.717316"/>
    <n v="96.509999999999991"/>
  </r>
  <r>
    <n v="367.11"/>
    <n v="7.75"/>
    <n v="1"/>
    <n v="0.87"/>
    <n v="0.03"/>
    <n v="0.03"/>
    <s v="Sea"/>
    <n v="4.07"/>
    <n v="0.76"/>
    <n v="0.96"/>
    <n v="0.52"/>
    <n v="6"/>
    <n v="2492.46"/>
    <n v="60"/>
    <n v="34"/>
    <n v="3"/>
    <n v="1"/>
    <n v="273"/>
    <n v="327"/>
    <n v="12"/>
    <n v="0.18"/>
    <n v="0"/>
    <x v="1"/>
    <s v="FOB"/>
    <s v="Extension"/>
    <x v="8"/>
    <n v="0.84389999999999998"/>
    <n v="0.94089999999999996"/>
    <n v="0.12231699999999998"/>
    <n v="0.58000000000000007"/>
    <s v="Extreme Risk"/>
    <n v="2.1110838713192231E-2"/>
    <s v="Average"/>
    <s v="High"/>
    <s v="Highly Inconsistent"/>
    <n v="119.78021978021978"/>
    <s v="Over-Delivery (&gt;100%)"/>
    <n v="24.924600000000002"/>
    <n v="969962.21739000012"/>
    <n v="70.430000000000007"/>
  </r>
  <r>
    <n v="140.83000000000001"/>
    <n v="9.2200000000000006"/>
    <n v="13"/>
    <n v="0.73"/>
    <n v="0.1"/>
    <n v="0.02"/>
    <s v="Air"/>
    <n v="3.83"/>
    <n v="0.79"/>
    <n v="1.02"/>
    <n v="0.11"/>
    <n v="43"/>
    <n v="3271.95"/>
    <n v="15"/>
    <n v="13"/>
    <n v="2"/>
    <n v="2"/>
    <n v="285"/>
    <n v="769"/>
    <n v="10"/>
    <n v="0.94"/>
    <n v="1"/>
    <x v="0"/>
    <s v="CIF"/>
    <s v="Amendment"/>
    <x v="9"/>
    <n v="0.65700000000000003"/>
    <n v="0.88200000000000001"/>
    <n v="0.23814000000000002"/>
    <n v="0.23"/>
    <s v="Medium Risk"/>
    <n v="6.546900518355464E-2"/>
    <s v="Good"/>
    <s v="Low"/>
    <s v="Highly Inconsistent"/>
    <n v="269.82456140350877"/>
    <s v="Over-Delivery (&gt;100%)"/>
    <n v="163.5975"/>
    <n v="516257.74979799998"/>
    <n v="92.77000000000001"/>
  </r>
  <r>
    <n v="353.04"/>
    <n v="6.15"/>
    <n v="15"/>
    <n v="0.94"/>
    <n v="0.01"/>
    <n v="0.02"/>
    <s v="Air"/>
    <n v="3.93"/>
    <n v="0.86"/>
    <n v="1.01"/>
    <n v="0.14000000000000001"/>
    <n v="24"/>
    <n v="3864.74"/>
    <n v="60"/>
    <n v="40"/>
    <n v="2"/>
    <n v="1"/>
    <n v="724"/>
    <n v="683"/>
    <n v="7"/>
    <n v="0.25"/>
    <n v="1"/>
    <x v="0"/>
    <s v="FOB"/>
    <s v="Amendment"/>
    <x v="7"/>
    <n v="0.93059999999999998"/>
    <n v="0.97019999999999995"/>
    <n v="5.8212000000000048E-2"/>
    <n v="0.17"/>
    <s v="Medium Risk"/>
    <n v="1.7420122365737593E-2"/>
    <s v="Poor"/>
    <s v="High"/>
    <s v="Highly Inconsistent"/>
    <n v="94.337016574585633"/>
    <s v="Average (85–94.99%)"/>
    <n v="193.23699999999999"/>
    <n v="1405561.0298320001"/>
    <n v="95.37"/>
  </r>
  <r>
    <n v="486.46"/>
    <n v="2.63"/>
    <n v="7"/>
    <n v="0.81"/>
    <n v="0"/>
    <n v="0.04"/>
    <s v="Air"/>
    <n v="2.2999999999999998"/>
    <n v="0.93"/>
    <n v="1.17"/>
    <n v="0.36"/>
    <n v="47"/>
    <n v="2117.29"/>
    <n v="30"/>
    <n v="33"/>
    <n v="2"/>
    <n v="0"/>
    <n v="68"/>
    <n v="785"/>
    <n v="8"/>
    <n v="0.32"/>
    <n v="0"/>
    <x v="1"/>
    <s v="EXW"/>
    <s v="Amendment"/>
    <x v="11"/>
    <n v="0.81"/>
    <n v="0.96"/>
    <n v="0.18239999999999995"/>
    <n v="0.39999999999999997"/>
    <s v="High Risk"/>
    <n v="5.4064054598528142E-3"/>
    <s v="Poor"/>
    <s v="High"/>
    <s v="Inconsistent"/>
    <n v="1154.4117647058824"/>
    <s v="Over-Delivery (&gt;100%)"/>
    <n v="105.86450000000001"/>
    <n v="1071304.210796"/>
    <n v="96.899999999999991"/>
  </r>
  <r>
    <n v="92.26"/>
    <n v="3.42"/>
    <n v="15"/>
    <n v="0.89"/>
    <n v="0.02"/>
    <n v="0.02"/>
    <s v="Air"/>
    <n v="0.1"/>
    <n v="0.75"/>
    <n v="1.1100000000000001"/>
    <n v="7.0000000000000007E-2"/>
    <n v="22"/>
    <n v="3676.24"/>
    <n v="30"/>
    <n v="40"/>
    <n v="1"/>
    <n v="0"/>
    <n v="356"/>
    <n v="546"/>
    <n v="1"/>
    <n v="0.63"/>
    <n v="1"/>
    <x v="0"/>
    <s v="EXW"/>
    <s v="Renewal/Reorder"/>
    <x v="2"/>
    <n v="0.87219999999999998"/>
    <n v="0.96039999999999992"/>
    <n v="0.10564399999999997"/>
    <n v="0.11000000000000001"/>
    <s v="Low Risk"/>
    <n v="3.7069152395404287E-2"/>
    <s v="Average"/>
    <s v="Low"/>
    <s v="Very Consistent"/>
    <n v="153.37078651685394"/>
    <s v="Over-Delivery (&gt;100%)"/>
    <n v="183.81200000000001"/>
    <n v="352920.69501600001"/>
    <n v="98.899999999999991"/>
  </r>
  <r>
    <n v="352.67"/>
    <n v="2.79"/>
    <n v="20"/>
    <n v="0.92"/>
    <n v="0.1"/>
    <n v="0"/>
    <s v="Sea"/>
    <n v="0.86"/>
    <n v="0.97"/>
    <n v="1.19"/>
    <n v="0.24"/>
    <n v="6"/>
    <n v="2456.65"/>
    <n v="45"/>
    <n v="45"/>
    <n v="2"/>
    <n v="3"/>
    <n v="998"/>
    <n v="675"/>
    <n v="10"/>
    <n v="0.44"/>
    <n v="1"/>
    <x v="0"/>
    <s v="DDP"/>
    <s v="Amendment"/>
    <x v="9"/>
    <n v="0.82800000000000007"/>
    <n v="0.9"/>
    <n v="7.1999999999999967E-2"/>
    <n v="0.33999999999999997"/>
    <s v="High Risk"/>
    <n v="7.911078345195225E-3"/>
    <s v="Poor"/>
    <s v="High"/>
    <s v="Very Consistent"/>
    <n v="67.635270541082164"/>
    <s v="Critical (&lt;80%)"/>
    <n v="24.566500000000001"/>
    <n v="953056.06347400008"/>
    <n v="72.140000000000015"/>
  </r>
  <r>
    <n v="249.69"/>
    <n v="3.22"/>
    <n v="10"/>
    <n v="0.76"/>
    <n v="0.1"/>
    <n v="0"/>
    <s v="Air"/>
    <n v="3.71"/>
    <n v="0.73"/>
    <n v="1.1200000000000001"/>
    <n v="0.66"/>
    <n v="24"/>
    <n v="9957.7099999999991"/>
    <n v="90"/>
    <n v="25"/>
    <n v="3"/>
    <n v="1"/>
    <n v="674"/>
    <n v="228"/>
    <n v="12"/>
    <n v="0.56000000000000005"/>
    <n v="1"/>
    <x v="0"/>
    <s v="FOB"/>
    <s v="Extension"/>
    <x v="8"/>
    <n v="0.68400000000000005"/>
    <n v="0.9"/>
    <n v="0.216"/>
    <n v="0.76"/>
    <s v="Extreme Risk"/>
    <n v="1.2895991028875807E-2"/>
    <s v="Poor"/>
    <s v="Medium"/>
    <s v="Highly Inconsistent"/>
    <n v="33.827893175074188"/>
    <s v="Critical (&lt;80%)"/>
    <n v="497.88549999999998"/>
    <n v="2735491.0833879998"/>
    <n v="93.29"/>
  </r>
  <r>
    <n v="440.66"/>
    <n v="3.76"/>
    <n v="14"/>
    <n v="0.97"/>
    <n v="7.0000000000000007E-2"/>
    <n v="0.04"/>
    <s v="Sea"/>
    <n v="3.77"/>
    <n v="0.81"/>
    <n v="0.92"/>
    <n v="0.01"/>
    <n v="42"/>
    <n v="7854.18"/>
    <n v="90"/>
    <n v="12"/>
    <n v="2"/>
    <n v="2"/>
    <n v="195"/>
    <n v="447"/>
    <n v="6"/>
    <n v="0.14000000000000001"/>
    <n v="1"/>
    <x v="0"/>
    <s v="CIF"/>
    <s v="Amendment"/>
    <x v="4"/>
    <n v="0.9020999999999999"/>
    <n v="0.89279999999999993"/>
    <n v="2.678400000000002E-2"/>
    <n v="0.12000000000000001"/>
    <s v="Low Risk"/>
    <n v="8.5326555621113766E-3"/>
    <s v="Poor"/>
    <s v="High"/>
    <s v="Highly Inconsistent"/>
    <n v="229.23076923076923"/>
    <s v="Over-Delivery (&gt;100%)"/>
    <n v="78.541800000000009"/>
    <n v="3841847.2518319995"/>
    <n v="69.33"/>
  </r>
  <r>
    <n v="129.72"/>
    <n v="6"/>
    <n v="6"/>
    <n v="0.88"/>
    <n v="0.09"/>
    <n v="0.05"/>
    <s v="Air"/>
    <n v="4.8600000000000003"/>
    <n v="0.98"/>
    <n v="1.19"/>
    <n v="0.6"/>
    <n v="22"/>
    <n v="8614.17"/>
    <n v="15"/>
    <n v="36"/>
    <n v="1"/>
    <n v="2"/>
    <n v="124"/>
    <n v="775"/>
    <n v="7"/>
    <n v="0.67"/>
    <n v="1"/>
    <x v="0"/>
    <s v="CIF"/>
    <s v="Renewal/Reorder"/>
    <x v="7"/>
    <n v="0.80080000000000007"/>
    <n v="0.86449999999999994"/>
    <n v="0.10374"/>
    <n v="0.74"/>
    <s v="Extreme Risk"/>
    <n v="4.6253469010175761E-2"/>
    <s v="Average"/>
    <s v="Low"/>
    <s v="Highly Inconsistent"/>
    <n v="625"/>
    <s v="Over-Delivery (&gt;100%)"/>
    <n v="430.70850000000002"/>
    <n v="1274313.6682199999"/>
    <n v="91.44"/>
  </r>
  <r>
    <n v="361.68"/>
    <n v="6.29"/>
    <n v="14"/>
    <n v="0.83"/>
    <n v="0.02"/>
    <n v="0.03"/>
    <s v="Sea"/>
    <n v="0.95"/>
    <n v="0.98"/>
    <n v="1.19"/>
    <n v="0.77"/>
    <n v="18"/>
    <n v="9229.25"/>
    <n v="90"/>
    <n v="34"/>
    <n v="1"/>
    <n v="0"/>
    <n v="796"/>
    <n v="988"/>
    <n v="7"/>
    <n v="0.16"/>
    <n v="0"/>
    <x v="1"/>
    <s v="EXW"/>
    <s v="Renewal/Reorder"/>
    <x v="7"/>
    <n v="0.8133999999999999"/>
    <n v="0.9506"/>
    <n v="0.16160200000000002"/>
    <n v="0.82000000000000006"/>
    <s v="Extreme Risk"/>
    <n v="1.7391063923910641E-2"/>
    <s v="Poor"/>
    <s v="High"/>
    <s v="Very Consistent"/>
    <n v="124.12060301507537"/>
    <s v="Over-Delivery (&gt;100%)"/>
    <n v="92.292500000000004"/>
    <n v="3505036.0614200002"/>
    <n v="73.850000000000009"/>
  </r>
  <r>
    <n v="427.15"/>
    <n v="4.84"/>
    <n v="24"/>
    <n v="0.75"/>
    <n v="0.1"/>
    <n v="0.02"/>
    <s v="Air"/>
    <n v="0.61"/>
    <n v="0.88"/>
    <n v="0.85"/>
    <n v="0.17"/>
    <n v="16"/>
    <n v="6683.51"/>
    <n v="30"/>
    <n v="18"/>
    <n v="0"/>
    <n v="1"/>
    <n v="902"/>
    <n v="736"/>
    <n v="9"/>
    <n v="0.75"/>
    <n v="1"/>
    <x v="0"/>
    <s v="FOB"/>
    <s v="New Procurement"/>
    <x v="0"/>
    <n v="0.67500000000000004"/>
    <n v="0.88200000000000001"/>
    <n v="0.2205"/>
    <n v="0.29000000000000004"/>
    <s v="Medium Risk"/>
    <n v="1.1330914198759218E-2"/>
    <s v="Poor"/>
    <s v="High"/>
    <s v="Very Consistent"/>
    <n v="81.596452328159643"/>
    <s v="Needs Improvement (80–84.99%)"/>
    <n v="334.17550000000006"/>
    <n v="3197784.0388100003"/>
    <n v="95.990000000000009"/>
  </r>
  <r>
    <n v="475.08"/>
    <n v="6.54"/>
    <n v="25"/>
    <n v="0.98"/>
    <n v="0.01"/>
    <n v="0.05"/>
    <s v="Sea"/>
    <n v="0.69"/>
    <n v="0.73"/>
    <n v="1.1599999999999999"/>
    <n v="0.18"/>
    <n v="36"/>
    <n v="1842.17"/>
    <n v="90"/>
    <n v="21"/>
    <n v="3"/>
    <n v="0"/>
    <n v="907"/>
    <n v="178"/>
    <n v="7"/>
    <n v="0.52"/>
    <n v="1"/>
    <x v="0"/>
    <s v="EXW"/>
    <s v="Extension"/>
    <x v="7"/>
    <n v="0.97019999999999995"/>
    <n v="0.9405"/>
    <n v="1.8810000000000018E-2"/>
    <n v="0.24"/>
    <s v="Medium Risk"/>
    <n v="1.3766102551149281E-2"/>
    <s v="Poor"/>
    <s v="High"/>
    <s v="Very Consistent"/>
    <n v="19.625137816979052"/>
    <s v="Critical (&lt;80%)"/>
    <n v="18.421700000000001"/>
    <n v="927713.78882000002"/>
    <n v="74.009999999999991"/>
  </r>
  <r>
    <n v="357.46"/>
    <n v="1.73"/>
    <n v="22"/>
    <n v="0.93"/>
    <n v="0.01"/>
    <n v="0.03"/>
    <s v="Road"/>
    <n v="0.92"/>
    <n v="0.69"/>
    <n v="1.07"/>
    <n v="0.03"/>
    <n v="13"/>
    <n v="7609.41"/>
    <n v="15"/>
    <n v="51"/>
    <n v="2"/>
    <n v="1"/>
    <n v="371"/>
    <n v="601"/>
    <n v="12"/>
    <n v="0.82"/>
    <n v="1"/>
    <x v="0"/>
    <s v="FOB"/>
    <s v="Amendment"/>
    <x v="8"/>
    <n v="0.92070000000000007"/>
    <n v="0.96029999999999993"/>
    <n v="6.7220999999999947E-2"/>
    <n v="7.0000000000000007E-2"/>
    <s v="Low Risk"/>
    <n v="4.8397023443182453E-3"/>
    <s v="Poor"/>
    <s v="High"/>
    <s v="Very Consistent"/>
    <n v="161.99460916442047"/>
    <s v="Over-Delivery (&gt;100%)"/>
    <n v="152.18819999999999"/>
    <n v="2829020.852008"/>
    <n v="86.179999999999993"/>
  </r>
  <r>
    <n v="273.73"/>
    <n v="1.79"/>
    <n v="12"/>
    <n v="0.76"/>
    <n v="0.01"/>
    <n v="0.04"/>
    <s v="Air"/>
    <n v="2.64"/>
    <n v="0.63"/>
    <n v="1.17"/>
    <n v="0.51"/>
    <n v="37"/>
    <n v="254.55"/>
    <n v="60"/>
    <n v="45"/>
    <n v="2"/>
    <n v="2"/>
    <n v="245"/>
    <n v="81"/>
    <n v="7"/>
    <n v="0.17"/>
    <n v="0"/>
    <x v="1"/>
    <s v="CIF"/>
    <s v="Amendment"/>
    <x v="7"/>
    <n v="0.75239999999999996"/>
    <n v="0.95039999999999991"/>
    <n v="0.22809599999999997"/>
    <n v="0.56000000000000005"/>
    <s v="Extreme Risk"/>
    <n v="6.5392905417747411E-3"/>
    <s v="Poor"/>
    <s v="Medium"/>
    <s v="Inconsistent"/>
    <n v="33.061224489795919"/>
    <s v="Critical (&lt;80%)"/>
    <n v="12.727500000000001"/>
    <n v="73189.050519000011"/>
    <n v="96.26"/>
  </r>
  <r>
    <n v="328.03"/>
    <n v="2.5499999999999998"/>
    <n v="11"/>
    <n v="0.8"/>
    <n v="0.06"/>
    <n v="0.04"/>
    <s v="Air"/>
    <n v="4.88"/>
    <n v="0.88"/>
    <n v="1.17"/>
    <n v="0.65"/>
    <n v="24"/>
    <n v="1220.98"/>
    <n v="90"/>
    <n v="45"/>
    <n v="3"/>
    <n v="0"/>
    <n v="451"/>
    <n v="584"/>
    <n v="6"/>
    <n v="0.38"/>
    <n v="0"/>
    <x v="1"/>
    <s v="EXW"/>
    <s v="Extension"/>
    <x v="4"/>
    <n v="0.752"/>
    <n v="0.90239999999999987"/>
    <n v="0.18047999999999995"/>
    <n v="0.75"/>
    <s v="Extreme Risk"/>
    <n v="7.7736792366551836E-3"/>
    <s v="Poor"/>
    <s v="High"/>
    <s v="Highly Inconsistent"/>
    <n v="129.49002217294901"/>
    <s v="Over-Delivery (&gt;100%)"/>
    <n v="61.049000000000007"/>
    <n v="440662.94106799999"/>
    <n v="92.52"/>
  </r>
  <r>
    <n v="441.01"/>
    <n v="5.66"/>
    <n v="29"/>
    <n v="0.94"/>
    <n v="0.08"/>
    <n v="0.02"/>
    <s v="Road"/>
    <n v="2.95"/>
    <n v="0.8"/>
    <n v="1.1599999999999999"/>
    <n v="0.46"/>
    <n v="19"/>
    <n v="392.89"/>
    <n v="90"/>
    <n v="21"/>
    <n v="3"/>
    <n v="1"/>
    <n v="587"/>
    <n v="999"/>
    <n v="3"/>
    <n v="0.85"/>
    <n v="1"/>
    <x v="0"/>
    <s v="FOB"/>
    <s v="Extension"/>
    <x v="3"/>
    <n v="0.86480000000000001"/>
    <n v="0.90160000000000007"/>
    <n v="5.4096000000000054E-2"/>
    <n v="0.56000000000000005"/>
    <s v="Extreme Risk"/>
    <n v="1.2834176095780142E-2"/>
    <s v="Poor"/>
    <s v="High"/>
    <s v="Inconsistent"/>
    <n v="170.18739352640546"/>
    <s v="Over-Delivery (&gt;100%)"/>
    <n v="7.8578000000000001"/>
    <n v="190629.13818000001"/>
    <n v="82.25"/>
  </r>
  <r>
    <n v="306.77"/>
    <n v="2.93"/>
    <n v="25"/>
    <n v="0.91"/>
    <n v="0.04"/>
    <n v="0.02"/>
    <s v="Road"/>
    <n v="2.61"/>
    <n v="0.83"/>
    <n v="1.1499999999999999"/>
    <n v="0.39"/>
    <n v="20"/>
    <n v="1440.91"/>
    <n v="30"/>
    <n v="42"/>
    <n v="3"/>
    <n v="2"/>
    <n v="272"/>
    <n v="465"/>
    <n v="6"/>
    <n v="0.8"/>
    <n v="1"/>
    <x v="0"/>
    <s v="CIF"/>
    <s v="Extension"/>
    <x v="4"/>
    <n v="0.87360000000000004"/>
    <n v="0.94079999999999997"/>
    <n v="8.4671999999999956E-2"/>
    <n v="0.45"/>
    <s v="High Risk"/>
    <n v="9.5511295107083491E-3"/>
    <s v="Poor"/>
    <s v="High"/>
    <s v="Inconsistent"/>
    <n v="170.95588235294116"/>
    <s v="Over-Delivery (&gt;100%)"/>
    <n v="28.818200000000001"/>
    <n v="468594.46993600001"/>
    <n v="83.789999999999992"/>
  </r>
  <r>
    <n v="63.67"/>
    <n v="3.55"/>
    <n v="20"/>
    <n v="0.93"/>
    <n v="0.1"/>
    <n v="0.01"/>
    <s v="Air"/>
    <n v="3.37"/>
    <n v="0.79"/>
    <n v="0.85"/>
    <n v="0.45"/>
    <n v="27"/>
    <n v="7544.84"/>
    <n v="30"/>
    <n v="9"/>
    <n v="3"/>
    <n v="1"/>
    <n v="60"/>
    <n v="84"/>
    <n v="9"/>
    <n v="0.97"/>
    <n v="0"/>
    <x v="1"/>
    <s v="FOB"/>
    <s v="Extension"/>
    <x v="0"/>
    <n v="0.83700000000000008"/>
    <n v="0.89100000000000001"/>
    <n v="6.236999999999996E-2"/>
    <n v="0.56000000000000005"/>
    <s v="Extreme Risk"/>
    <n v="5.5756243128632005E-2"/>
    <s v="Good"/>
    <s v="Low"/>
    <s v="Highly Inconsistent"/>
    <n v="140"/>
    <s v="Over-Delivery (&gt;100%)"/>
    <n v="377.24200000000002"/>
    <n v="533603.29206600005"/>
    <n v="93.43"/>
  </r>
  <r>
    <n v="468.93"/>
    <n v="4.5999999999999996"/>
    <n v="22"/>
    <n v="0.83"/>
    <n v="0.04"/>
    <n v="0.01"/>
    <s v="Sea"/>
    <n v="0.37"/>
    <n v="0.79"/>
    <n v="0.86"/>
    <n v="0.78"/>
    <n v="17"/>
    <n v="8866.26"/>
    <n v="60"/>
    <n v="7"/>
    <n v="3"/>
    <n v="2"/>
    <n v="360"/>
    <n v="272"/>
    <n v="11"/>
    <n v="0.22"/>
    <n v="1"/>
    <x v="0"/>
    <s v="CIF"/>
    <s v="Extension"/>
    <x v="1"/>
    <n v="0.79679999999999995"/>
    <n v="0.95039999999999991"/>
    <n v="0.16156800000000004"/>
    <n v="0.83000000000000007"/>
    <s v="Extreme Risk"/>
    <n v="9.8095664598127647E-3"/>
    <s v="Poor"/>
    <s v="High"/>
    <s v="Very Consistent"/>
    <n v="75.555555555555557"/>
    <s v="Critical (&lt;80%)"/>
    <n v="88.662599999999998"/>
    <n v="4365630.1995719997"/>
    <n v="74.22999999999999"/>
  </r>
  <r>
    <n v="360.29"/>
    <n v="8.31"/>
    <n v="24"/>
    <n v="0.91"/>
    <n v="0.02"/>
    <n v="0.04"/>
    <s v="Air"/>
    <n v="4.08"/>
    <n v="0.83"/>
    <n v="0.85"/>
    <n v="0.03"/>
    <n v="16"/>
    <n v="2860.52"/>
    <n v="45"/>
    <n v="13"/>
    <n v="3"/>
    <n v="3"/>
    <n v="426"/>
    <n v="478"/>
    <n v="10"/>
    <n v="0.54"/>
    <n v="0"/>
    <x v="1"/>
    <s v="DDP"/>
    <s v="Extension"/>
    <x v="9"/>
    <n v="0.89180000000000004"/>
    <n v="0.94079999999999997"/>
    <n v="8.467199999999997E-2"/>
    <n v="0.09"/>
    <s v="Low Risk"/>
    <n v="2.3064753393100004E-2"/>
    <s v="Average"/>
    <s v="High"/>
    <s v="Highly Inconsistent"/>
    <n v="112.20657276995306"/>
    <s v="Over-Delivery (&gt;100%)"/>
    <n v="143.02600000000001"/>
    <n v="1092626.1815119998"/>
    <n v="94.52"/>
  </r>
  <r>
    <n v="354.43"/>
    <n v="1.1200000000000001"/>
    <n v="25"/>
    <n v="0.82"/>
    <n v="0.05"/>
    <n v="0.04"/>
    <s v="Sea"/>
    <n v="3.23"/>
    <n v="0.97"/>
    <n v="0.84"/>
    <n v="0.78"/>
    <n v="1"/>
    <n v="1279.3599999999999"/>
    <n v="90"/>
    <n v="15"/>
    <n v="3"/>
    <n v="3"/>
    <n v="852"/>
    <n v="619"/>
    <n v="3"/>
    <n v="0.02"/>
    <n v="1"/>
    <x v="0"/>
    <s v="DDP"/>
    <s v="Extension"/>
    <x v="3"/>
    <n v="0.77899999999999991"/>
    <n v="0.91199999999999992"/>
    <n v="0.16416000000000003"/>
    <n v="0.87"/>
    <s v="Extreme Risk"/>
    <n v="3.1600033857179135E-3"/>
    <s v="Poor"/>
    <s v="High"/>
    <s v="Highly Inconsistent"/>
    <n v="72.652582159624416"/>
    <s v="Critical (&lt;80%)"/>
    <n v="12.7936"/>
    <n v="494289.17540999997"/>
    <n v="70.47"/>
  </r>
  <r>
    <n v="147.05000000000001"/>
    <n v="6.84"/>
    <n v="19"/>
    <n v="0.76"/>
    <n v="7.0000000000000007E-2"/>
    <n v="0.04"/>
    <s v="Road"/>
    <n v="0.86"/>
    <n v="0.61"/>
    <n v="0.94"/>
    <n v="0.67"/>
    <n v="21"/>
    <n v="2802.3"/>
    <n v="30"/>
    <n v="7"/>
    <n v="1"/>
    <n v="1"/>
    <n v="753"/>
    <n v="606"/>
    <n v="3"/>
    <n v="0.97"/>
    <n v="1"/>
    <x v="0"/>
    <s v="FOB"/>
    <s v="Renewal/Reorder"/>
    <x v="3"/>
    <n v="0.70679999999999998"/>
    <n v="0.89279999999999993"/>
    <n v="0.21427199999999996"/>
    <n v="0.78"/>
    <s v="Extreme Risk"/>
    <n v="4.6514790887453243E-2"/>
    <s v="Average"/>
    <s v="Low"/>
    <s v="Very Consistent"/>
    <n v="80.478087649402383"/>
    <s v="Needs Improvement (80–84.99%)"/>
    <n v="56.046000000000006"/>
    <n v="457465.39391000004"/>
    <n v="84.24"/>
  </r>
  <r>
    <n v="346.5"/>
    <n v="7.02"/>
    <n v="2"/>
    <n v="0.89"/>
    <n v="0.08"/>
    <n v="0.02"/>
    <s v="Sea"/>
    <n v="3.15"/>
    <n v="0.92"/>
    <n v="1.07"/>
    <n v="0.24"/>
    <n v="27"/>
    <n v="6506.43"/>
    <n v="45"/>
    <n v="11"/>
    <n v="0"/>
    <n v="0"/>
    <n v="881"/>
    <n v="846"/>
    <n v="11"/>
    <n v="0.18"/>
    <n v="1"/>
    <x v="0"/>
    <s v="EXW"/>
    <s v="New Procurement"/>
    <x v="1"/>
    <n v="0.81880000000000008"/>
    <n v="0.90160000000000007"/>
    <n v="9.9176E-2"/>
    <n v="0.33999999999999997"/>
    <s v="High Risk"/>
    <n v="2.0259740259740259E-2"/>
    <s v="Average"/>
    <s v="High"/>
    <s v="Highly Inconsistent"/>
    <n v="96.027241770715094"/>
    <s v="High (95–96.99%)"/>
    <n v="65.064300000000003"/>
    <n v="2480012.6883000005"/>
    <n v="70.050000000000011"/>
  </r>
  <r>
    <n v="227.24"/>
    <n v="8.19"/>
    <n v="22"/>
    <n v="0.99"/>
    <n v="0.05"/>
    <n v="0"/>
    <s v="Air"/>
    <n v="2.98"/>
    <n v="0.76"/>
    <n v="0.94"/>
    <n v="0.52"/>
    <n v="1"/>
    <n v="3567.01"/>
    <n v="90"/>
    <n v="53"/>
    <n v="2"/>
    <n v="1"/>
    <n v="22"/>
    <n v="827"/>
    <n v="7"/>
    <n v="0.9"/>
    <n v="1"/>
    <x v="0"/>
    <s v="FOB"/>
    <s v="Amendment"/>
    <x v="7"/>
    <n v="0.9405"/>
    <n v="0.95"/>
    <n v="9.5000000000000084E-3"/>
    <n v="0.57000000000000006"/>
    <s v="Extreme Risk"/>
    <n v="3.6041189931350109E-2"/>
    <s v="Average"/>
    <s v="Medium"/>
    <s v="Inconsistent"/>
    <n v="3759.0909090909095"/>
    <s v="Over-Delivery (&gt;100%)"/>
    <n v="178.35050000000001"/>
    <n v="851287.61402400001"/>
    <n v="95.52000000000001"/>
  </r>
  <r>
    <n v="343.05"/>
    <n v="9.39"/>
    <n v="20"/>
    <n v="0.79"/>
    <n v="0.06"/>
    <n v="0"/>
    <s v="Road"/>
    <n v="0.32"/>
    <n v="0.9"/>
    <n v="1.0900000000000001"/>
    <n v="0.05"/>
    <n v="30"/>
    <n v="9615.35"/>
    <n v="90"/>
    <n v="42"/>
    <n v="1"/>
    <n v="3"/>
    <n v="403"/>
    <n v="948"/>
    <n v="7"/>
    <n v="0.68"/>
    <n v="0"/>
    <x v="1"/>
    <s v="DDP"/>
    <s v="Renewal/Reorder"/>
    <x v="7"/>
    <n v="0.74260000000000004"/>
    <n v="0.94"/>
    <n v="0.19739999999999996"/>
    <n v="0.11"/>
    <s v="Low Risk"/>
    <n v="2.7372103191954527E-2"/>
    <s v="Average"/>
    <s v="High"/>
    <s v="Very Consistent"/>
    <n v="235.23573200992556"/>
    <s v="Over-Delivery (&gt;100%)"/>
    <n v="192.30700000000002"/>
    <n v="3496653.0690700007"/>
    <n v="85.88"/>
  </r>
  <r>
    <n v="97.97"/>
    <n v="1.18"/>
    <n v="1"/>
    <n v="0.84"/>
    <n v="0.03"/>
    <n v="0.02"/>
    <s v="Road"/>
    <n v="1.33"/>
    <n v="0.98"/>
    <n v="1.1299999999999999"/>
    <n v="0.38"/>
    <n v="20"/>
    <n v="1396.69"/>
    <n v="45"/>
    <n v="16"/>
    <n v="1"/>
    <n v="0"/>
    <n v="890"/>
    <n v="899"/>
    <n v="5"/>
    <n v="0.94"/>
    <n v="1"/>
    <x v="0"/>
    <s v="EXW"/>
    <s v="Renewal/Reorder"/>
    <x v="10"/>
    <n v="0.81479999999999997"/>
    <n v="0.9506"/>
    <n v="0.15209600000000004"/>
    <n v="0.43"/>
    <s v="High Risk"/>
    <n v="1.2044503419414106E-2"/>
    <s v="Poor"/>
    <s v="Low"/>
    <s v="Moderately Consistent"/>
    <n v="101.01123595505619"/>
    <s v="Over-Delivery (&gt;100%)"/>
    <n v="27.933800000000002"/>
    <n v="143705.94506699999"/>
    <n v="85.36999999999999"/>
  </r>
  <r>
    <n v="346.03"/>
    <n v="2.38"/>
    <n v="8"/>
    <n v="0.9"/>
    <n v="0.06"/>
    <n v="0.02"/>
    <s v="Air"/>
    <n v="1.95"/>
    <n v="0.72"/>
    <n v="1.07"/>
    <n v="0.17"/>
    <n v="24"/>
    <n v="9904.39"/>
    <n v="30"/>
    <n v="8"/>
    <n v="2"/>
    <n v="3"/>
    <n v="836"/>
    <n v="794"/>
    <n v="8"/>
    <n v="0.25"/>
    <n v="0"/>
    <x v="1"/>
    <s v="DDP"/>
    <s v="Amendment"/>
    <x v="11"/>
    <n v="0.84599999999999997"/>
    <n v="0.92119999999999991"/>
    <n v="9.2119999999999966E-2"/>
    <n v="0.25"/>
    <s v="Medium Risk"/>
    <n v="6.8780163569632695E-3"/>
    <s v="Poor"/>
    <s v="High"/>
    <s v="Moderately Consistent"/>
    <n v="94.976076555023923"/>
    <s v="Average (85–94.99%)"/>
    <n v="495.21949999999998"/>
    <n v="3701902.072106"/>
    <n v="95.85"/>
  </r>
  <r>
    <n v="499.74"/>
    <n v="8.98"/>
    <n v="25"/>
    <n v="0.86"/>
    <n v="0.1"/>
    <n v="0.03"/>
    <s v="Air"/>
    <n v="1.22"/>
    <n v="0.64"/>
    <n v="0.99"/>
    <n v="0.02"/>
    <n v="46"/>
    <n v="223.27"/>
    <n v="60"/>
    <n v="29"/>
    <n v="1"/>
    <n v="3"/>
    <n v="815"/>
    <n v="670"/>
    <n v="8"/>
    <n v="0.35"/>
    <n v="0"/>
    <x v="1"/>
    <s v="DDP"/>
    <s v="Renewal/Reorder"/>
    <x v="11"/>
    <n v="0.77400000000000002"/>
    <n v="0.873"/>
    <n v="0.12222000000000002"/>
    <n v="0.15"/>
    <s v="Low Risk"/>
    <n v="1.7969344058910635E-2"/>
    <s v="Poor"/>
    <s v="High"/>
    <s v="Moderately Consistent"/>
    <n v="82.208588957055213"/>
    <s v="Needs Improvement (80–84.99%)"/>
    <n v="11.163500000000001"/>
    <n v="126105.31043"/>
    <n v="95.18"/>
  </r>
  <r>
    <n v="71.7"/>
    <n v="5.13"/>
    <n v="14"/>
    <n v="0.95"/>
    <n v="0"/>
    <n v="0"/>
    <s v="Road"/>
    <n v="1.22"/>
    <n v="0.69"/>
    <n v="0.92"/>
    <n v="0.36"/>
    <n v="2"/>
    <n v="4571.76"/>
    <n v="90"/>
    <n v="45"/>
    <n v="3"/>
    <n v="0"/>
    <n v="541"/>
    <n v="527"/>
    <n v="11"/>
    <n v="0.16"/>
    <n v="0"/>
    <x v="1"/>
    <s v="EXW"/>
    <s v="Extension"/>
    <x v="1"/>
    <n v="0.95"/>
    <n v="1"/>
    <n v="5.0000000000000044E-2"/>
    <n v="0.36"/>
    <s v="High Risk"/>
    <n v="7.1548117154811713E-2"/>
    <s v="Good"/>
    <s v="Low"/>
    <s v="Moderately Consistent"/>
    <n v="97.412199630314234"/>
    <s v="World-Class (97%–100%)"/>
    <n v="91.435200000000009"/>
    <n v="327888.37668000004"/>
    <n v="86.78"/>
  </r>
  <r>
    <n v="489.73"/>
    <n v="6.08"/>
    <n v="9"/>
    <n v="0.93"/>
    <n v="0.09"/>
    <n v="0.05"/>
    <s v="Sea"/>
    <n v="2.86"/>
    <n v="0.69"/>
    <n v="0.85"/>
    <n v="0.73"/>
    <n v="15"/>
    <n v="2592.94"/>
    <n v="15"/>
    <n v="35"/>
    <n v="1"/>
    <n v="0"/>
    <n v="222"/>
    <n v="630"/>
    <n v="11"/>
    <n v="0.42"/>
    <n v="0"/>
    <x v="1"/>
    <s v="EXW"/>
    <s v="Renewal/Reorder"/>
    <x v="1"/>
    <n v="0.84630000000000005"/>
    <n v="0.86449999999999994"/>
    <n v="6.0514999999999951E-2"/>
    <n v="0.87"/>
    <s v="Extreme Risk"/>
    <n v="1.241500418598003E-2"/>
    <s v="Poor"/>
    <s v="High"/>
    <s v="Inconsistent"/>
    <n v="283.78378378378375"/>
    <s v="Over-Delivery (&gt;100%)"/>
    <n v="25.929400000000001"/>
    <n v="1447672.1190240001"/>
    <n v="69.44"/>
  </r>
  <r>
    <n v="233.11"/>
    <n v="6.97"/>
    <n v="2"/>
    <n v="0.72"/>
    <n v="0.06"/>
    <n v="0.02"/>
    <s v="Sea"/>
    <n v="2.35"/>
    <n v="0.9"/>
    <n v="1"/>
    <n v="0.92"/>
    <n v="29"/>
    <n v="5706.23"/>
    <n v="15"/>
    <n v="25"/>
    <n v="2"/>
    <n v="3"/>
    <n v="279"/>
    <n v="208"/>
    <n v="2"/>
    <n v="0.95"/>
    <n v="0"/>
    <x v="1"/>
    <s v="DDP"/>
    <s v="Amendment"/>
    <x v="5"/>
    <n v="0.67679999999999996"/>
    <n v="0.92119999999999991"/>
    <n v="0.257936"/>
    <n v="1"/>
    <s v="Extreme Risk"/>
    <n v="2.9900047188022819E-2"/>
    <s v="Average"/>
    <s v="Medium"/>
    <s v="Inconsistent"/>
    <n v="74.551971326164875"/>
    <s v="Critical (&lt;80%)"/>
    <n v="57.062299999999993"/>
    <n v="1436661.635794"/>
    <n v="71.45"/>
  </r>
  <r>
    <n v="441.84"/>
    <n v="7.11"/>
    <n v="25"/>
    <n v="1"/>
    <n v="0.03"/>
    <n v="0.04"/>
    <s v="Sea"/>
    <n v="3.34"/>
    <n v="0.62"/>
    <n v="1.0900000000000001"/>
    <n v="0.66"/>
    <n v="35"/>
    <n v="1055.8499999999999"/>
    <n v="15"/>
    <n v="44"/>
    <n v="0"/>
    <n v="2"/>
    <n v="993"/>
    <n v="852"/>
    <n v="11"/>
    <n v="0.56999999999999995"/>
    <n v="1"/>
    <x v="0"/>
    <s v="CIF"/>
    <s v="New Procurement"/>
    <x v="1"/>
    <n v="0.97"/>
    <n v="0.93119999999999992"/>
    <n v="0"/>
    <n v="0.73"/>
    <s v="Extreme Risk"/>
    <n v="1.6091797935904401E-2"/>
    <s v="Poor"/>
    <s v="High"/>
    <s v="Highly Inconsistent"/>
    <n v="85.800604229607245"/>
    <s v="Average (85–94.99%)"/>
    <n v="10.558499999999999"/>
    <n v="499213.01089199987"/>
    <n v="70.960000000000008"/>
  </r>
  <r>
    <n v="402.07"/>
    <n v="9.39"/>
    <n v="23"/>
    <n v="0.93"/>
    <n v="0.1"/>
    <n v="0.03"/>
    <s v="Air"/>
    <n v="4.78"/>
    <n v="0.62"/>
    <n v="1.02"/>
    <n v="0.4"/>
    <n v="13"/>
    <n v="8770.65"/>
    <n v="60"/>
    <n v="53"/>
    <n v="2"/>
    <n v="0"/>
    <n v="49"/>
    <n v="347"/>
    <n v="6"/>
    <n v="0.42"/>
    <n v="0"/>
    <x v="1"/>
    <s v="EXW"/>
    <s v="Amendment"/>
    <x v="4"/>
    <n v="0.83700000000000008"/>
    <n v="0.873"/>
    <n v="6.1109999999999956E-2"/>
    <n v="0.53"/>
    <s v="Extreme Risk"/>
    <n v="2.3354142313527497E-2"/>
    <s v="Average"/>
    <s v="High"/>
    <s v="Highly Inconsistent"/>
    <n v="708.16326530612241"/>
    <s v="Over-Delivery (&gt;100%)"/>
    <n v="438.53250000000003"/>
    <n v="3985326.1978070005"/>
    <n v="91.620000000000019"/>
  </r>
  <r>
    <n v="305.16000000000003"/>
    <n v="9.9700000000000006"/>
    <n v="5"/>
    <n v="0.96"/>
    <n v="0.05"/>
    <n v="0.01"/>
    <s v="Road"/>
    <n v="3.3"/>
    <n v="0.88"/>
    <n v="1.0900000000000001"/>
    <n v="1"/>
    <n v="19"/>
    <n v="1451.61"/>
    <n v="90"/>
    <n v="26"/>
    <n v="0"/>
    <n v="3"/>
    <n v="656"/>
    <n v="47"/>
    <n v="5"/>
    <n v="0.32"/>
    <n v="0"/>
    <x v="1"/>
    <s v="DDP"/>
    <s v="New Procurement"/>
    <x v="10"/>
    <n v="0.91199999999999992"/>
    <n v="0.9405"/>
    <n v="3.7620000000000035E-2"/>
    <n v="1.06"/>
    <s v="Extreme Risk"/>
    <n v="3.2671385502687111E-2"/>
    <s v="Average"/>
    <s v="High"/>
    <s v="Highly Inconsistent"/>
    <n v="7.1646341463414629"/>
    <s v="Critical (&lt;80%)"/>
    <n v="29.0322"/>
    <n v="469600.87881600007"/>
    <n v="82.999999999999986"/>
  </r>
  <r>
    <n v="382.3"/>
    <n v="7.48"/>
    <n v="23"/>
    <n v="0.9"/>
    <n v="0.03"/>
    <n v="0.04"/>
    <s v="Sea"/>
    <n v="2.91"/>
    <n v="0.82"/>
    <n v="0.93"/>
    <n v="0.28000000000000003"/>
    <n v="1"/>
    <n v="5915.15"/>
    <n v="30"/>
    <n v="18"/>
    <n v="3"/>
    <n v="0"/>
    <n v="974"/>
    <n v="328"/>
    <n v="4"/>
    <n v="0.57999999999999996"/>
    <n v="1"/>
    <x v="0"/>
    <s v="EXW"/>
    <s v="Extension"/>
    <x v="6"/>
    <n v="0.873"/>
    <n v="0.93119999999999992"/>
    <n v="9.3119999999999967E-2"/>
    <n v="0.35000000000000003"/>
    <s v="High Risk"/>
    <n v="1.956578603191211E-2"/>
    <s v="Poor"/>
    <s v="High"/>
    <s v="Inconsistent"/>
    <n v="33.675564681724843"/>
    <s v="Critical (&lt;80%)"/>
    <n v="59.151499999999999"/>
    <n v="2419738.5755099994"/>
    <n v="71.39"/>
  </r>
  <r>
    <n v="445.33"/>
    <n v="3.58"/>
    <n v="29"/>
    <n v="0.96"/>
    <n v="0.02"/>
    <n v="0.04"/>
    <s v="Road"/>
    <n v="4.24"/>
    <n v="0.77"/>
    <n v="0.83"/>
    <n v="0.19"/>
    <n v="45"/>
    <n v="430.13"/>
    <n v="30"/>
    <n v="17"/>
    <n v="1"/>
    <n v="0"/>
    <n v="783"/>
    <n v="649"/>
    <n v="7"/>
    <n v="0.72"/>
    <n v="0"/>
    <x v="1"/>
    <s v="EXW"/>
    <s v="Renewal/Reorder"/>
    <x v="7"/>
    <n v="0.94079999999999997"/>
    <n v="0.94079999999999997"/>
    <n v="3.7632000000000033E-2"/>
    <n v="0.25"/>
    <s v="Medium Risk"/>
    <n v="8.0389823277120347E-3"/>
    <s v="Poor"/>
    <s v="High"/>
    <s v="Highly Inconsistent"/>
    <n v="82.886334610472545"/>
    <s v="Needs Improvement (80–84.99%)"/>
    <n v="8.6026000000000007"/>
    <n v="203089.147058"/>
    <n v="82.36"/>
  </r>
  <r>
    <n v="231.86"/>
    <n v="8.92"/>
    <n v="25"/>
    <n v="0.73"/>
    <n v="0.02"/>
    <n v="0.03"/>
    <s v="Sea"/>
    <n v="3.16"/>
    <n v="0.83"/>
    <n v="1.1100000000000001"/>
    <n v="0.46"/>
    <n v="47"/>
    <n v="3178.82"/>
    <n v="60"/>
    <n v="41"/>
    <n v="2"/>
    <n v="3"/>
    <n v="945"/>
    <n v="149"/>
    <n v="4"/>
    <n v="0.41"/>
    <n v="0"/>
    <x v="1"/>
    <s v="DDP"/>
    <s v="Amendment"/>
    <x v="6"/>
    <n v="0.71539999999999992"/>
    <n v="0.9506"/>
    <n v="0.256662"/>
    <n v="0.51"/>
    <s v="Extreme Risk"/>
    <n v="3.8471491417234535E-2"/>
    <s v="Average"/>
    <s v="Medium"/>
    <s v="Highly Inconsistent"/>
    <n v="15.767195767195769"/>
    <s v="Critical (&lt;80%)"/>
    <n v="31.788200000000003"/>
    <n v="773939.70721200004"/>
    <n v="71.64"/>
  </r>
  <r>
    <n v="197.16"/>
    <n v="1.44"/>
    <n v="8"/>
    <n v="0.8"/>
    <n v="0.08"/>
    <n v="0.03"/>
    <s v="Road"/>
    <n v="0.83"/>
    <n v="0.89"/>
    <n v="0.89"/>
    <n v="0.5"/>
    <n v="16"/>
    <n v="1582.26"/>
    <n v="90"/>
    <n v="58"/>
    <n v="2"/>
    <n v="2"/>
    <n v="190"/>
    <n v="257"/>
    <n v="5"/>
    <n v="0.23"/>
    <n v="1"/>
    <x v="0"/>
    <s v="CIF"/>
    <s v="Amendment"/>
    <x v="10"/>
    <n v="0.7360000000000001"/>
    <n v="0.89239999999999997"/>
    <n v="0.17847999999999997"/>
    <n v="0.61"/>
    <s v="Extreme Risk"/>
    <n v="7.3037127206329886E-3"/>
    <s v="Poor"/>
    <s v="Medium"/>
    <s v="Very Consistent"/>
    <n v="135.26315789473685"/>
    <s v="Over-Delivery (&gt;100%)"/>
    <n v="31.645199999999999"/>
    <n v="346308.721632"/>
    <n v="84.17"/>
  </r>
  <r>
    <n v="350.42"/>
    <n v="3.08"/>
    <n v="16"/>
    <n v="0.96"/>
    <n v="0.06"/>
    <n v="0"/>
    <s v="Air"/>
    <n v="1.57"/>
    <n v="0.64"/>
    <n v="1.05"/>
    <n v="0.35"/>
    <n v="43"/>
    <n v="9780.68"/>
    <n v="45"/>
    <n v="55"/>
    <n v="0"/>
    <n v="1"/>
    <n v="748"/>
    <n v="927"/>
    <n v="8"/>
    <n v="0.59"/>
    <n v="0"/>
    <x v="1"/>
    <s v="FOB"/>
    <s v="New Procurement"/>
    <x v="11"/>
    <n v="0.90239999999999987"/>
    <n v="0.94"/>
    <n v="3.7600000000000029E-2"/>
    <n v="0.41"/>
    <s v="High Risk"/>
    <n v="8.7894526568118251E-3"/>
    <s v="Poor"/>
    <s v="High"/>
    <s v="Moderately Consistent"/>
    <n v="123.93048128342245"/>
    <s v="Over-Delivery (&gt;100%)"/>
    <n v="489.03400000000005"/>
    <n v="3633486.6759240003"/>
    <n v="96.63"/>
  </r>
  <r>
    <n v="413.53"/>
    <n v="9.08"/>
    <n v="22"/>
    <n v="0.76"/>
    <n v="0.09"/>
    <n v="0.03"/>
    <s v="Air"/>
    <n v="3.67"/>
    <n v="0.82"/>
    <n v="1.1200000000000001"/>
    <n v="0.7"/>
    <n v="3"/>
    <n v="219.01"/>
    <n v="45"/>
    <n v="13"/>
    <n v="1"/>
    <n v="3"/>
    <n v="274"/>
    <n v="780"/>
    <n v="5"/>
    <n v="0.37"/>
    <n v="0"/>
    <x v="1"/>
    <s v="DDP"/>
    <s v="Renewal/Reorder"/>
    <x v="10"/>
    <n v="0.69159999999999999"/>
    <n v="0.88270000000000004"/>
    <n v="0.21184800000000001"/>
    <n v="0.82"/>
    <s v="Extreme Risk"/>
    <n v="2.1957294513094576E-2"/>
    <s v="Average"/>
    <s v="High"/>
    <s v="Highly Inconsistent"/>
    <n v="284.67153284671531"/>
    <s v="Over-Delivery (&gt;100%)"/>
    <n v="10.9505"/>
    <n v="101476.573538"/>
    <n v="93.03"/>
  </r>
  <r>
    <n v="393.03"/>
    <n v="3.31"/>
    <n v="16"/>
    <n v="0.72"/>
    <n v="0.02"/>
    <n v="0.05"/>
    <s v="Air"/>
    <n v="3.69"/>
    <n v="0.93"/>
    <n v="0.86"/>
    <n v="0.18"/>
    <n v="40"/>
    <n v="3588.71"/>
    <n v="90"/>
    <n v="29"/>
    <n v="2"/>
    <n v="2"/>
    <n v="115"/>
    <n v="668"/>
    <n v="11"/>
    <n v="0.99"/>
    <n v="1"/>
    <x v="0"/>
    <s v="CIF"/>
    <s v="Amendment"/>
    <x v="1"/>
    <n v="0.7056"/>
    <n v="0.93099999999999994"/>
    <n v="0.26068000000000002"/>
    <n v="0.25"/>
    <s v="Medium Risk"/>
    <n v="8.4217489759051481E-3"/>
    <s v="Poor"/>
    <s v="High"/>
    <s v="Highly Inconsistent"/>
    <n v="580.86956521739137"/>
    <s v="Over-Delivery (&gt;100%)"/>
    <n v="179.43550000000002"/>
    <n v="1509412.0808049997"/>
    <n v="94.71"/>
  </r>
  <r>
    <n v="409.02"/>
    <n v="2.99"/>
    <n v="13"/>
    <n v="0.94"/>
    <n v="0.01"/>
    <n v="0"/>
    <s v="Sea"/>
    <n v="4.9400000000000004"/>
    <n v="0.74"/>
    <n v="1.04"/>
    <n v="0.51"/>
    <n v="6"/>
    <n v="3097.48"/>
    <n v="90"/>
    <n v="56"/>
    <n v="2"/>
    <n v="3"/>
    <n v="842"/>
    <n v="436"/>
    <n v="11"/>
    <n v="0.44"/>
    <n v="0"/>
    <x v="1"/>
    <s v="DDP"/>
    <s v="Amendment"/>
    <x v="1"/>
    <n v="0.93059999999999998"/>
    <n v="0.99"/>
    <n v="5.940000000000005E-2"/>
    <n v="0.52"/>
    <s v="Extreme Risk"/>
    <n v="7.3101559825925391E-3"/>
    <s v="Poor"/>
    <s v="High"/>
    <s v="Highly Inconsistent"/>
    <n v="51.781472684085507"/>
    <s v="Critical (&lt;80%)"/>
    <n v="30.974800000000002"/>
    <n v="1279671.9682720001"/>
    <n v="70.760000000000005"/>
  </r>
  <r>
    <n v="246.01"/>
    <n v="2.2400000000000002"/>
    <n v="20"/>
    <n v="0.95"/>
    <n v="0"/>
    <n v="0.01"/>
    <s v="Air"/>
    <n v="3.13"/>
    <n v="0.91"/>
    <n v="1.08"/>
    <n v="0.5"/>
    <n v="31"/>
    <n v="6608"/>
    <n v="30"/>
    <n v="23"/>
    <n v="1"/>
    <n v="2"/>
    <n v="496"/>
    <n v="864"/>
    <n v="9"/>
    <n v="0.43"/>
    <n v="0"/>
    <x v="1"/>
    <s v="CIF"/>
    <s v="Renewal/Reorder"/>
    <x v="0"/>
    <n v="0.95"/>
    <n v="0.99"/>
    <n v="4.9500000000000044E-2"/>
    <n v="0.51"/>
    <s v="Extreme Risk"/>
    <n v="9.1053209219137451E-3"/>
    <s v="Poor"/>
    <s v="Medium"/>
    <s v="Highly Inconsistent"/>
    <n v="174.19354838709677"/>
    <s v="Over-Delivery (&gt;100%)"/>
    <n v="330.40000000000003"/>
    <n v="1642236.2210259996"/>
    <n v="96.669999999999987"/>
  </r>
  <r>
    <n v="418.03"/>
    <n v="8.73"/>
    <n v="29"/>
    <n v="0.75"/>
    <n v="0.05"/>
    <n v="0.05"/>
    <s v="Air"/>
    <n v="4.5"/>
    <n v="0.94"/>
    <n v="1.1000000000000001"/>
    <n v="0.82"/>
    <n v="5"/>
    <n v="658.14"/>
    <n v="60"/>
    <n v="54"/>
    <n v="3"/>
    <n v="1"/>
    <n v="413"/>
    <n v="204"/>
    <n v="10"/>
    <n v="0.84"/>
    <n v="1"/>
    <x v="0"/>
    <s v="FOB"/>
    <s v="Extension"/>
    <x v="9"/>
    <n v="0.71249999999999991"/>
    <n v="0.90249999999999997"/>
    <n v="0.22562499999999999"/>
    <n v="0.91999999999999993"/>
    <s v="Extreme Risk"/>
    <n v="2.0883668636222284E-2"/>
    <s v="Average"/>
    <s v="High"/>
    <s v="Highly Inconsistent"/>
    <n v="49.394673123486683"/>
    <s v="Critical (&lt;80%)"/>
    <n v="32.907000000000004"/>
    <n v="302705.02031999995"/>
    <n v="93"/>
  </r>
  <r>
    <n v="104.09"/>
    <n v="5.5"/>
    <n v="15"/>
    <n v="0.96"/>
    <n v="0.1"/>
    <n v="0.01"/>
    <s v="Air"/>
    <n v="0.27"/>
    <n v="0.93"/>
    <n v="0.86"/>
    <n v="0.93"/>
    <n v="26"/>
    <n v="8125.12"/>
    <n v="60"/>
    <n v="8"/>
    <n v="0"/>
    <n v="1"/>
    <n v="399"/>
    <n v="224"/>
    <n v="2"/>
    <n v="0.25"/>
    <n v="1"/>
    <x v="0"/>
    <s v="FOB"/>
    <s v="New Procurement"/>
    <x v="5"/>
    <n v="0.86399999999999999"/>
    <n v="0.89100000000000001"/>
    <n v="3.5640000000000033E-2"/>
    <n v="1.04"/>
    <s v="Extreme Risk"/>
    <n v="5.283888942261504E-2"/>
    <s v="Good"/>
    <s v="Low"/>
    <s v="Very Consistent"/>
    <n v="56.140350877192979"/>
    <s v="Critical (&lt;80%)"/>
    <n v="406.25600000000003"/>
    <n v="939182.37037400005"/>
    <n v="96.53"/>
  </r>
  <r>
    <n v="295.02"/>
    <n v="7.07"/>
    <n v="1"/>
    <n v="0.91"/>
    <n v="7.0000000000000007E-2"/>
    <n v="0.03"/>
    <s v="Road"/>
    <n v="2.83"/>
    <n v="0.86"/>
    <n v="1.1299999999999999"/>
    <n v="0.66"/>
    <n v="28"/>
    <n v="4718.59"/>
    <n v="30"/>
    <n v="11"/>
    <n v="2"/>
    <n v="0"/>
    <n v="617"/>
    <n v="898"/>
    <n v="2"/>
    <n v="7.0000000000000007E-2"/>
    <n v="0"/>
    <x v="1"/>
    <s v="EXW"/>
    <s v="Amendment"/>
    <x v="5"/>
    <n v="0.84629999999999994"/>
    <n v="0.9020999999999999"/>
    <n v="8.118899999999997E-2"/>
    <n v="0.76"/>
    <s v="Extreme Risk"/>
    <n v="2.3964476984611214E-2"/>
    <s v="Average"/>
    <s v="Medium"/>
    <s v="Inconsistent"/>
    <n v="145.54294975688816"/>
    <s v="Over-Delivery (&gt;100%)"/>
    <n v="94.371800000000007"/>
    <n v="1531397.3339120001"/>
    <n v="82.469999999999985"/>
  </r>
  <r>
    <n v="52.59"/>
    <n v="3.15"/>
    <n v="22"/>
    <n v="0.86"/>
    <n v="0.03"/>
    <n v="0.03"/>
    <s v="Road"/>
    <n v="4.5999999999999996"/>
    <n v="0.89"/>
    <n v="0.84"/>
    <n v="0.31"/>
    <n v="15"/>
    <n v="4582.45"/>
    <n v="15"/>
    <n v="27"/>
    <n v="1"/>
    <n v="0"/>
    <n v="982"/>
    <n v="762"/>
    <n v="9"/>
    <n v="0.85"/>
    <n v="1"/>
    <x v="0"/>
    <s v="EXW"/>
    <s v="Renewal/Reorder"/>
    <x v="0"/>
    <n v="0.83419999999999994"/>
    <n v="0.94089999999999996"/>
    <n v="0.13172600000000001"/>
    <n v="0.37"/>
    <s v="High Risk"/>
    <n v="5.9897318881916711E-2"/>
    <s v="Good"/>
    <s v="Low"/>
    <s v="Highly Inconsistent"/>
    <n v="77.596741344195522"/>
    <s v="Critical (&lt;80%)"/>
    <n v="91.649000000000001"/>
    <n v="255546.99551000001"/>
    <n v="81.899999999999991"/>
  </r>
  <r>
    <n v="196.06"/>
    <n v="7.82"/>
    <n v="3"/>
    <n v="0.95"/>
    <n v="0.09"/>
    <n v="0.03"/>
    <s v="Road"/>
    <n v="1.44"/>
    <n v="0.92"/>
    <n v="1.01"/>
    <n v="0.69"/>
    <n v="9"/>
    <n v="2345.2199999999998"/>
    <n v="45"/>
    <n v="19"/>
    <n v="3"/>
    <n v="1"/>
    <n v="816"/>
    <n v="654"/>
    <n v="2"/>
    <n v="0.59"/>
    <n v="0"/>
    <x v="1"/>
    <s v="FOB"/>
    <s v="Extension"/>
    <x v="5"/>
    <n v="0.86449999999999994"/>
    <n v="0.88270000000000004"/>
    <n v="4.4135000000000035E-2"/>
    <n v="0.80999999999999994"/>
    <s v="Extreme Risk"/>
    <n v="3.9885749260430481E-2"/>
    <s v="Average"/>
    <s v="Medium"/>
    <s v="Moderately Consistent"/>
    <n v="80.14705882352942"/>
    <s v="Needs Improvement (80–84.99%)"/>
    <n v="46.904399999999995"/>
    <n v="515032.84411200002"/>
    <n v="83.259999999999991"/>
  </r>
  <r>
    <n v="214.91"/>
    <n v="7.84"/>
    <n v="6"/>
    <n v="0.83"/>
    <n v="0.08"/>
    <n v="0.02"/>
    <s v="Road"/>
    <n v="0.77"/>
    <n v="0.89"/>
    <n v="0.98"/>
    <n v="0.25"/>
    <n v="22"/>
    <n v="4951.46"/>
    <n v="90"/>
    <n v="17"/>
    <n v="2"/>
    <n v="3"/>
    <n v="132"/>
    <n v="550"/>
    <n v="3"/>
    <n v="0.26"/>
    <n v="0"/>
    <x v="1"/>
    <s v="DDP"/>
    <s v="Amendment"/>
    <x v="3"/>
    <n v="0.76359999999999995"/>
    <n v="0.90160000000000007"/>
    <n v="0.15327200000000005"/>
    <n v="0.35"/>
    <s v="High Risk"/>
    <n v="3.6480387138802292E-2"/>
    <s v="Average"/>
    <s v="Medium"/>
    <s v="Very Consistent"/>
    <n v="416.66666666666669"/>
    <s v="Over-Delivery (&gt;100%)"/>
    <n v="99.029200000000003"/>
    <n v="1170632.4342739999"/>
    <n v="84.43"/>
  </r>
  <r>
    <n v="228.28"/>
    <n v="3.81"/>
    <n v="22"/>
    <n v="0.76"/>
    <n v="0"/>
    <n v="0.01"/>
    <s v="Road"/>
    <n v="1.75"/>
    <n v="0.78"/>
    <n v="0.89"/>
    <n v="0.97"/>
    <n v="37"/>
    <n v="3702.55"/>
    <n v="45"/>
    <n v="30"/>
    <n v="3"/>
    <n v="1"/>
    <n v="798"/>
    <n v="619"/>
    <n v="6"/>
    <n v="0.34"/>
    <n v="1"/>
    <x v="0"/>
    <s v="FOB"/>
    <s v="Extension"/>
    <x v="4"/>
    <n v="0.76"/>
    <n v="0.99"/>
    <n v="0.23759999999999998"/>
    <n v="0.98"/>
    <s v="Extreme Risk"/>
    <n v="1.6690029787979673E-2"/>
    <s v="Poor"/>
    <s v="Medium"/>
    <s v="Moderately Consistent"/>
    <n v="77.568922305764403"/>
    <s v="Critical (&lt;80%)"/>
    <n v="74.051000000000002"/>
    <n v="853752.33594000002"/>
    <n v="86.050000000000011"/>
  </r>
  <r>
    <n v="362.96"/>
    <n v="4.7"/>
    <n v="14"/>
    <n v="0.79"/>
    <n v="0.08"/>
    <n v="0"/>
    <s v="Road"/>
    <n v="3.96"/>
    <n v="0.66"/>
    <n v="0.92"/>
    <n v="0.82"/>
    <n v="21"/>
    <n v="2526.85"/>
    <n v="45"/>
    <n v="39"/>
    <n v="2"/>
    <n v="2"/>
    <n v="46"/>
    <n v="885"/>
    <n v="4"/>
    <n v="0.43"/>
    <n v="0"/>
    <x v="1"/>
    <s v="CIF"/>
    <s v="Amendment"/>
    <x v="6"/>
    <n v="0.72680000000000011"/>
    <n v="0.92"/>
    <n v="0.19319999999999998"/>
    <n v="0.89999999999999991"/>
    <s v="Extreme Risk"/>
    <n v="1.29490852986555E-2"/>
    <s v="Poor"/>
    <s v="High"/>
    <s v="Highly Inconsistent"/>
    <n v="1923.913043478261"/>
    <s v="Over-Delivery (&gt;100%)"/>
    <n v="50.536999999999999"/>
    <n v="990596.39751199982"/>
    <n v="81.64"/>
  </r>
  <r>
    <n v="224.85"/>
    <n v="2.89"/>
    <n v="4"/>
    <n v="0.85"/>
    <n v="0.03"/>
    <n v="0.04"/>
    <s v="Road"/>
    <n v="0.42"/>
    <n v="0.72"/>
    <n v="0.87"/>
    <n v="0.43"/>
    <n v="42"/>
    <n v="1769.8"/>
    <n v="60"/>
    <n v="33"/>
    <n v="2"/>
    <n v="2"/>
    <n v="789"/>
    <n v="398"/>
    <n v="8"/>
    <n v="0.68"/>
    <n v="1"/>
    <x v="0"/>
    <s v="CIF"/>
    <s v="Amendment"/>
    <x v="11"/>
    <n v="0.82450000000000001"/>
    <n v="0.93119999999999992"/>
    <n v="0.13968"/>
    <n v="0.5"/>
    <s v="High Risk"/>
    <n v="1.2853013119857684E-2"/>
    <s v="Poor"/>
    <s v="Medium"/>
    <s v="Very Consistent"/>
    <n v="50.443599493029147"/>
    <s v="Critical (&lt;80%)"/>
    <n v="35.396000000000001"/>
    <n v="425832.58184"/>
    <n v="85.88"/>
  </r>
  <r>
    <n v="251.91"/>
    <n v="9.7899999999999991"/>
    <n v="18"/>
    <n v="0.86"/>
    <n v="0.01"/>
    <n v="0.04"/>
    <s v="Air"/>
    <n v="3"/>
    <n v="0.68"/>
    <n v="0.97"/>
    <n v="0.78"/>
    <n v="29"/>
    <n v="7310.52"/>
    <n v="30"/>
    <n v="41"/>
    <n v="3"/>
    <n v="2"/>
    <n v="719"/>
    <n v="998"/>
    <n v="8"/>
    <n v="0.47"/>
    <n v="1"/>
    <x v="0"/>
    <s v="CIF"/>
    <s v="Extension"/>
    <x v="11"/>
    <n v="0.85139999999999993"/>
    <n v="0.95039999999999991"/>
    <n v="0.13305600000000001"/>
    <n v="0.83000000000000007"/>
    <s v="Extreme Risk"/>
    <n v="3.886308602278591E-2"/>
    <s v="Average"/>
    <s v="Medium"/>
    <s v="Inconsistent"/>
    <n v="138.80389429763559"/>
    <s v="Over-Delivery (&gt;100%)"/>
    <n v="365.52600000000007"/>
    <n v="1934053.38846"/>
    <n v="95.899999999999991"/>
  </r>
  <r>
    <n v="156.88999999999999"/>
    <n v="6.81"/>
    <n v="15"/>
    <n v="0.94"/>
    <n v="0.02"/>
    <n v="0.03"/>
    <s v="Air"/>
    <n v="0.68"/>
    <n v="0.74"/>
    <n v="0.81"/>
    <n v="0.41"/>
    <n v="26"/>
    <n v="1506.23"/>
    <n v="15"/>
    <n v="24"/>
    <n v="0"/>
    <n v="1"/>
    <n v="776"/>
    <n v="438"/>
    <n v="2"/>
    <n v="0.4"/>
    <n v="1"/>
    <x v="0"/>
    <s v="FOB"/>
    <s v="New Procurement"/>
    <x v="5"/>
    <n v="0.92119999999999991"/>
    <n v="0.9506"/>
    <n v="5.7036000000000052E-2"/>
    <n v="0.45999999999999996"/>
    <s v="High Risk"/>
    <n v="4.3406208171330229E-2"/>
    <s v="Average"/>
    <s v="Medium"/>
    <s v="Very Consistent"/>
    <n v="56.443298969072167"/>
    <s v="Critical (&lt;80%)"/>
    <n v="75.311500000000009"/>
    <n v="248205.49113899999"/>
    <n v="98.11999999999999"/>
  </r>
  <r>
    <n v="217.96"/>
    <n v="9.41"/>
    <n v="9"/>
    <n v="0.94"/>
    <n v="0.05"/>
    <n v="0.03"/>
    <s v="Sea"/>
    <n v="2.1800000000000002"/>
    <n v="0.8"/>
    <n v="1.1599999999999999"/>
    <n v="7.0000000000000007E-2"/>
    <n v="6"/>
    <n v="1763.02"/>
    <n v="15"/>
    <n v="27"/>
    <n v="3"/>
    <n v="0"/>
    <n v="512"/>
    <n v="703"/>
    <n v="2"/>
    <n v="0.78"/>
    <n v="1"/>
    <x v="0"/>
    <s v="EXW"/>
    <s v="Extension"/>
    <x v="5"/>
    <n v="0.8929999999999999"/>
    <n v="0.92149999999999999"/>
    <n v="5.5290000000000047E-2"/>
    <n v="0.15000000000000002"/>
    <s v="Medium Risk"/>
    <n v="4.3173059276931547E-2"/>
    <s v="Average"/>
    <s v="Medium"/>
    <s v="Inconsistent"/>
    <n v="137.3046875"/>
    <s v="Over-Delivery (&gt;100%)"/>
    <n v="17.630199999999999"/>
    <n v="415036.39959199994"/>
    <n v="71.72"/>
  </r>
  <r>
    <n v="152.27000000000001"/>
    <n v="3.73"/>
    <n v="18"/>
    <n v="0.87"/>
    <n v="0.04"/>
    <n v="0.01"/>
    <s v="Air"/>
    <n v="4.83"/>
    <n v="0.98"/>
    <n v="0.87"/>
    <n v="0.71"/>
    <n v="11"/>
    <n v="5813.01"/>
    <n v="30"/>
    <n v="10"/>
    <n v="1"/>
    <n v="2"/>
    <n v="536"/>
    <n v="161"/>
    <n v="3"/>
    <n v="7.0000000000000007E-2"/>
    <n v="1"/>
    <x v="0"/>
    <s v="CIF"/>
    <s v="Renewal/Reorder"/>
    <x v="3"/>
    <n v="0.83519999999999994"/>
    <n v="0.95039999999999991"/>
    <n v="0.123552"/>
    <n v="0.76"/>
    <s v="Extreme Risk"/>
    <n v="2.449596112169173E-2"/>
    <s v="Average"/>
    <s v="Medium"/>
    <s v="Highly Inconsistent"/>
    <n v="30.037313432835823"/>
    <s v="Critical (&lt;80%)"/>
    <n v="290.65050000000002"/>
    <n v="929709.74411700002"/>
    <n v="93.769999999999982"/>
  </r>
  <r>
    <n v="82.94"/>
    <n v="8.0399999999999991"/>
    <n v="3"/>
    <n v="0.93"/>
    <n v="0.03"/>
    <n v="0"/>
    <s v="Road"/>
    <n v="0.98"/>
    <n v="0.98"/>
    <n v="1.1499999999999999"/>
    <n v="0.4"/>
    <n v="36"/>
    <n v="2338.17"/>
    <n v="45"/>
    <n v="47"/>
    <n v="2"/>
    <n v="2"/>
    <n v="926"/>
    <n v="112"/>
    <n v="11"/>
    <n v="0.65"/>
    <n v="0"/>
    <x v="1"/>
    <s v="CIF"/>
    <s v="Amendment"/>
    <x v="1"/>
    <n v="0.90210000000000001"/>
    <n v="0.97"/>
    <n v="6.7899999999999947E-2"/>
    <n v="0.43000000000000005"/>
    <s v="High Risk"/>
    <n v="9.6937545213407278E-2"/>
    <s v="Good"/>
    <s v="Low"/>
    <s v="Very Consistent"/>
    <n v="12.095032397408207"/>
    <s v="Critical (&lt;80%)"/>
    <n v="46.763400000000004"/>
    <n v="199794.04341800002"/>
    <n v="86.11999999999999"/>
  </r>
  <r>
    <n v="321.55"/>
    <n v="7.89"/>
    <n v="10"/>
    <n v="0.76"/>
    <n v="0.02"/>
    <n v="0.04"/>
    <s v="Road"/>
    <n v="0.17"/>
    <n v="0.91"/>
    <n v="1.1499999999999999"/>
    <n v="0.93"/>
    <n v="20"/>
    <n v="4647.83"/>
    <n v="30"/>
    <n v="38"/>
    <n v="3"/>
    <n v="1"/>
    <n v="606"/>
    <n v="414"/>
    <n v="2"/>
    <n v="0.45"/>
    <n v="0"/>
    <x v="1"/>
    <s v="FOB"/>
    <s v="Extension"/>
    <x v="5"/>
    <n v="0.74480000000000002"/>
    <n v="0.94079999999999997"/>
    <n v="0.22579199999999999"/>
    <n v="0.99"/>
    <s v="Extreme Risk"/>
    <n v="2.4537396983361839E-2"/>
    <s v="Average"/>
    <s v="High"/>
    <s v="Very Consistent"/>
    <n v="68.316831683168317"/>
    <s v="Critical (&lt;80%)"/>
    <n v="92.956599999999995"/>
    <n v="1584274.3705600002"/>
    <n v="86.43"/>
  </r>
  <r>
    <n v="350.7"/>
    <n v="7.22"/>
    <n v="17"/>
    <n v="0.72"/>
    <n v="0.08"/>
    <n v="0.02"/>
    <s v="Sea"/>
    <n v="2.14"/>
    <n v="0.99"/>
    <n v="0.98"/>
    <n v="0.31"/>
    <n v="44"/>
    <n v="5573.88"/>
    <n v="30"/>
    <n v="49"/>
    <n v="3"/>
    <n v="2"/>
    <n v="101"/>
    <n v="297"/>
    <n v="5"/>
    <n v="0.33"/>
    <n v="0"/>
    <x v="1"/>
    <s v="CIF"/>
    <s v="Extension"/>
    <x v="10"/>
    <n v="0.66239999999999999"/>
    <n v="0.90160000000000007"/>
    <n v="0.25244800000000006"/>
    <n v="0.41000000000000003"/>
    <s v="High Risk"/>
    <n v="2.0587396635300827E-2"/>
    <s v="Average"/>
    <s v="High"/>
    <s v="Inconsistent"/>
    <n v="294.05940594059405"/>
    <s v="Over-Delivery (&gt;100%)"/>
    <n v="55.738800000000005"/>
    <n v="2150306.4363599997"/>
    <n v="71.060000000000016"/>
  </r>
  <r>
    <n v="328.77"/>
    <n v="9.69"/>
    <n v="7"/>
    <n v="0.96"/>
    <n v="0.1"/>
    <n v="0.02"/>
    <s v="Air"/>
    <n v="2.89"/>
    <n v="1"/>
    <n v="1"/>
    <n v="0.84"/>
    <n v="20"/>
    <n v="2816.85"/>
    <n v="90"/>
    <n v="55"/>
    <n v="2"/>
    <n v="1"/>
    <n v="109"/>
    <n v="756"/>
    <n v="1"/>
    <n v="0.93"/>
    <n v="1"/>
    <x v="0"/>
    <s v="FOB"/>
    <s v="Amendment"/>
    <x v="2"/>
    <n v="0.86399999999999999"/>
    <n v="0.88200000000000001"/>
    <n v="3.5280000000000034E-2"/>
    <n v="0.96"/>
    <s v="Extreme Risk"/>
    <n v="2.9473492106944065E-2"/>
    <s v="Average"/>
    <s v="High"/>
    <s v="Inconsistent"/>
    <n v="693.57798165137615"/>
    <s v="Over-Delivery (&gt;100%)"/>
    <n v="140.8425"/>
    <n v="1037387.112846"/>
    <n v="93.710000000000008"/>
  </r>
  <r>
    <n v="258.57"/>
    <n v="4.54"/>
    <n v="15"/>
    <n v="0.72"/>
    <n v="0.08"/>
    <n v="0.01"/>
    <s v="Air"/>
    <n v="1.49"/>
    <n v="0.95"/>
    <n v="0.92"/>
    <n v="0.68"/>
    <n v="27"/>
    <n v="3501.19"/>
    <n v="90"/>
    <n v="17"/>
    <n v="2"/>
    <n v="0"/>
    <n v="986"/>
    <n v="142"/>
    <n v="7"/>
    <n v="0.78"/>
    <n v="1"/>
    <x v="0"/>
    <s v="EXW"/>
    <s v="Amendment"/>
    <x v="7"/>
    <n v="0.66239999999999999"/>
    <n v="0.91080000000000005"/>
    <n v="0.25502400000000003"/>
    <n v="0.77"/>
    <s v="Extreme Risk"/>
    <n v="1.7558108055845612E-2"/>
    <s v="Poor"/>
    <s v="Medium"/>
    <s v="Moderately Consistent"/>
    <n v="14.401622718052739"/>
    <s v="Critical (&lt;80%)"/>
    <n v="175.05950000000001"/>
    <n v="986962.70603300002"/>
    <n v="95.910000000000011"/>
  </r>
  <r>
    <n v="220.9"/>
    <n v="2.1800000000000002"/>
    <n v="1"/>
    <n v="0.77"/>
    <n v="0.03"/>
    <n v="0"/>
    <s v="Sea"/>
    <n v="2.71"/>
    <n v="0.63"/>
    <n v="1.2"/>
    <n v="0.85"/>
    <n v="6"/>
    <n v="2181.0500000000002"/>
    <n v="45"/>
    <n v="9"/>
    <n v="3"/>
    <n v="2"/>
    <n v="695"/>
    <n v="455"/>
    <n v="8"/>
    <n v="0.22"/>
    <n v="1"/>
    <x v="0"/>
    <s v="CIF"/>
    <s v="Extension"/>
    <x v="11"/>
    <n v="0.74690000000000001"/>
    <n v="0.97"/>
    <n v="0.22309999999999997"/>
    <n v="0.88"/>
    <s v="Extreme Risk"/>
    <n v="9.8687188773200554E-3"/>
    <s v="Poor"/>
    <s v="Medium"/>
    <s v="Inconsistent"/>
    <n v="65.467625899280577"/>
    <s v="Critical (&lt;80%)"/>
    <n v="21.810500000000001"/>
    <n v="496281.54663000011"/>
    <n v="72.39"/>
  </r>
  <r>
    <n v="438.5"/>
    <n v="7.05"/>
    <n v="27"/>
    <n v="0.91"/>
    <n v="0.02"/>
    <n v="0.02"/>
    <s v="Road"/>
    <n v="4.7699999999999996"/>
    <n v="0.77"/>
    <n v="1.07"/>
    <n v="0.28999999999999998"/>
    <n v="33"/>
    <n v="4658.2"/>
    <n v="60"/>
    <n v="57"/>
    <n v="0"/>
    <n v="2"/>
    <n v="464"/>
    <n v="411"/>
    <n v="12"/>
    <n v="0.65"/>
    <n v="1"/>
    <x v="0"/>
    <s v="CIF"/>
    <s v="New Procurement"/>
    <x v="8"/>
    <n v="0.89180000000000004"/>
    <n v="0.96039999999999992"/>
    <n v="8.6435999999999971E-2"/>
    <n v="0.32999999999999996"/>
    <s v="High Risk"/>
    <n v="1.6077537058152794E-2"/>
    <s v="Poor"/>
    <s v="High"/>
    <s v="Highly Inconsistent"/>
    <n v="88.577586206896555"/>
    <s v="Average (85–94.99%)"/>
    <n v="93.164000000000001"/>
    <n v="2124460.5249000001"/>
    <n v="82.23"/>
  </r>
  <r>
    <n v="283.58999999999997"/>
    <n v="7.56"/>
    <n v="25"/>
    <n v="0.82"/>
    <n v="0.02"/>
    <n v="0.04"/>
    <s v="Road"/>
    <n v="1.56"/>
    <n v="0.81"/>
    <n v="1.18"/>
    <n v="0.46"/>
    <n v="30"/>
    <n v="9924.76"/>
    <n v="15"/>
    <n v="58"/>
    <n v="2"/>
    <n v="2"/>
    <n v="736"/>
    <n v="751"/>
    <n v="4"/>
    <n v="0.82"/>
    <n v="1"/>
    <x v="0"/>
    <s v="CIF"/>
    <s v="Amendment"/>
    <x v="6"/>
    <n v="0.80359999999999998"/>
    <n v="0.94079999999999997"/>
    <n v="0.16934400000000005"/>
    <n v="0.52"/>
    <s v="Extreme Risk"/>
    <n v="2.6658203744842908E-2"/>
    <s v="Average"/>
    <s v="Medium"/>
    <s v="Moderately Consistent"/>
    <n v="102.03804347826086"/>
    <s v="Over-Delivery (&gt;100%)"/>
    <n v="198.49520000000001"/>
    <n v="2983643.7929119994"/>
    <n v="85.04"/>
  </r>
  <r>
    <n v="265.63"/>
    <n v="6.18"/>
    <n v="27"/>
    <n v="0.96"/>
    <n v="0.01"/>
    <n v="0.05"/>
    <s v="Road"/>
    <n v="1.55"/>
    <n v="0.65"/>
    <n v="0.97"/>
    <n v="0.82"/>
    <n v="34"/>
    <n v="3690.85"/>
    <n v="90"/>
    <n v="27"/>
    <n v="3"/>
    <n v="1"/>
    <n v="886"/>
    <n v="44"/>
    <n v="7"/>
    <n v="0.99"/>
    <n v="0"/>
    <x v="1"/>
    <s v="FOB"/>
    <s v="Extension"/>
    <x v="7"/>
    <n v="0.95039999999999991"/>
    <n v="0.9405"/>
    <n v="3.7620000000000035E-2"/>
    <n v="0.88"/>
    <s v="Extreme Risk"/>
    <n v="2.3265444415163948E-2"/>
    <s v="Average"/>
    <s v="Medium"/>
    <s v="Moderately Consistent"/>
    <n v="4.966139954853273"/>
    <s v="Critical (&lt;80%)"/>
    <n v="73.816999999999993"/>
    <n v="1039306.5661599999"/>
    <n v="85.149999999999991"/>
  </r>
  <r>
    <n v="61.54"/>
    <n v="2.86"/>
    <n v="11"/>
    <n v="0.79"/>
    <n v="0.06"/>
    <n v="0.04"/>
    <s v="Road"/>
    <n v="2.41"/>
    <n v="0.92"/>
    <n v="1.1499999999999999"/>
    <n v="0.64"/>
    <n v="5"/>
    <n v="6567.97"/>
    <n v="45"/>
    <n v="49"/>
    <n v="1"/>
    <n v="1"/>
    <n v="607"/>
    <n v="879"/>
    <n v="9"/>
    <n v="0.7"/>
    <n v="1"/>
    <x v="0"/>
    <s v="FOB"/>
    <s v="Renewal/Reorder"/>
    <x v="0"/>
    <n v="0.74260000000000004"/>
    <n v="0.90239999999999987"/>
    <n v="0.18950399999999995"/>
    <n v="0.74"/>
    <s v="Extreme Risk"/>
    <n v="4.6473838154046147E-2"/>
    <s v="Average"/>
    <s v="Low"/>
    <s v="Inconsistent"/>
    <n v="144.81054365733115"/>
    <s v="Over-Delivery (&gt;100%)"/>
    <n v="131.35939999999999"/>
    <n v="444746.48680800002"/>
    <n v="82.99"/>
  </r>
  <r>
    <n v="203.56"/>
    <n v="5.54"/>
    <n v="17"/>
    <n v="0.7"/>
    <n v="0.06"/>
    <n v="0.05"/>
    <s v="Sea"/>
    <n v="2.58"/>
    <n v="0.66"/>
    <n v="0.98"/>
    <n v="0.36"/>
    <n v="16"/>
    <n v="6395.36"/>
    <n v="30"/>
    <n v="20"/>
    <n v="0"/>
    <n v="3"/>
    <n v="403"/>
    <n v="601"/>
    <n v="7"/>
    <n v="0.69"/>
    <n v="1"/>
    <x v="0"/>
    <s v="DDP"/>
    <s v="New Procurement"/>
    <x v="7"/>
    <n v="0.65799999999999992"/>
    <n v="0.8929999999999999"/>
    <n v="0.26790000000000003"/>
    <n v="0.47"/>
    <s v="High Risk"/>
    <n v="2.7215562978974258E-2"/>
    <s v="Average"/>
    <s v="Medium"/>
    <s v="Inconsistent"/>
    <n v="149.13151364764269"/>
    <s v="Over-Delivery (&gt;100%)"/>
    <n v="63.953600000000002"/>
    <n v="1445116.2818720001"/>
    <n v="70.62"/>
  </r>
  <r>
    <n v="221.09"/>
    <n v="3.81"/>
    <n v="5"/>
    <n v="0.79"/>
    <n v="7.0000000000000007E-2"/>
    <n v="0.05"/>
    <s v="Air"/>
    <n v="0.01"/>
    <n v="0.75"/>
    <n v="1.1499999999999999"/>
    <n v="0.51"/>
    <n v="12"/>
    <n v="7886.17"/>
    <n v="90"/>
    <n v="12"/>
    <n v="1"/>
    <n v="0"/>
    <n v="603"/>
    <n v="876"/>
    <n v="2"/>
    <n v="0.61"/>
    <n v="1"/>
    <x v="0"/>
    <s v="EXW"/>
    <s v="Renewal/Reorder"/>
    <x v="5"/>
    <n v="0.73470000000000002"/>
    <n v="0.88349999999999995"/>
    <n v="0.18553499999999995"/>
    <n v="0.63"/>
    <s v="Extreme Risk"/>
    <n v="1.7232801121715137E-2"/>
    <s v="Poor"/>
    <s v="Medium"/>
    <s v="Very Consistent"/>
    <n v="145.27363184079601"/>
    <s v="Over-Delivery (&gt;100%)"/>
    <n v="394.30850000000004"/>
    <n v="1953174.0770540005"/>
    <n v="96.89"/>
  </r>
  <r>
    <n v="229.47"/>
    <n v="4.8499999999999996"/>
    <n v="7"/>
    <n v="0.87"/>
    <n v="7.0000000000000007E-2"/>
    <n v="0.03"/>
    <s v="Road"/>
    <n v="3.08"/>
    <n v="0.63"/>
    <n v="0.85"/>
    <n v="1"/>
    <n v="12"/>
    <n v="7147.99"/>
    <n v="30"/>
    <n v="57"/>
    <n v="2"/>
    <n v="3"/>
    <n v="843"/>
    <n v="763"/>
    <n v="2"/>
    <n v="0.04"/>
    <n v="0"/>
    <x v="1"/>
    <s v="DDP"/>
    <s v="Amendment"/>
    <x v="5"/>
    <n v="0.80909999999999993"/>
    <n v="0.9020999999999999"/>
    <n v="0.11727299999999999"/>
    <n v="1.1000000000000001"/>
    <s v="Extreme Risk"/>
    <n v="2.1135660434915236E-2"/>
    <s v="Average"/>
    <s v="Medium"/>
    <s v="Highly Inconsistent"/>
    <n v="90.510083036773423"/>
    <s v="Average (85–94.99%)"/>
    <n v="142.9598"/>
    <n v="1804431.2869819999"/>
    <n v="82.22"/>
  </r>
  <r>
    <n v="311.08"/>
    <n v="6.81"/>
    <n v="19"/>
    <n v="0.81"/>
    <n v="0.03"/>
    <n v="0.01"/>
    <s v="Air"/>
    <n v="4.99"/>
    <n v="0.81"/>
    <n v="1.05"/>
    <n v="0.74"/>
    <n v="11"/>
    <n v="216.62"/>
    <n v="30"/>
    <n v="59"/>
    <n v="2"/>
    <n v="3"/>
    <n v="895"/>
    <n v="353"/>
    <n v="10"/>
    <n v="0.59"/>
    <n v="0"/>
    <x v="1"/>
    <s v="DDP"/>
    <s v="Amendment"/>
    <x v="9"/>
    <n v="0.78570000000000007"/>
    <n v="0.96029999999999993"/>
    <n v="0.18245699999999992"/>
    <n v="0.78"/>
    <s v="Extreme Risk"/>
    <n v="2.1891474861771891E-2"/>
    <s v="Average"/>
    <s v="High"/>
    <s v="Highly Inconsistent"/>
    <n v="39.4413407821229"/>
    <s v="Critical (&lt;80%)"/>
    <n v="10.831000000000001"/>
    <n v="70123.472368000002"/>
    <n v="93.910000000000011"/>
  </r>
  <r>
    <n v="290.12"/>
    <n v="7.71"/>
    <n v="25"/>
    <n v="0.86"/>
    <n v="0.03"/>
    <n v="0.04"/>
    <s v="Air"/>
    <n v="1.46"/>
    <n v="0.84"/>
    <n v="1.07"/>
    <n v="0.61"/>
    <n v="21"/>
    <n v="3161.25"/>
    <n v="90"/>
    <n v="35"/>
    <n v="0"/>
    <n v="3"/>
    <n v="981"/>
    <n v="493"/>
    <n v="10"/>
    <n v="0.81"/>
    <n v="0"/>
    <x v="1"/>
    <s v="DDP"/>
    <s v="New Procurement"/>
    <x v="9"/>
    <n v="0.83419999999999994"/>
    <n v="0.93119999999999992"/>
    <n v="0.13036800000000001"/>
    <n v="0.67999999999999994"/>
    <s v="Extreme Risk"/>
    <n v="2.6575210257824347E-2"/>
    <s v="Average"/>
    <s v="Medium"/>
    <s v="Moderately Consistent"/>
    <n v="50.254841997961265"/>
    <s v="Critical (&lt;80%)"/>
    <n v="158.0625"/>
    <n v="981508.31350399996"/>
    <n v="96.84"/>
  </r>
  <r>
    <n v="323.56"/>
    <n v="3.09"/>
    <n v="24"/>
    <n v="0.96"/>
    <n v="7.0000000000000007E-2"/>
    <n v="0.01"/>
    <s v="Road"/>
    <n v="3.15"/>
    <n v="0.89"/>
    <n v="1.06"/>
    <n v="0.83"/>
    <n v="7"/>
    <n v="8715.31"/>
    <n v="45"/>
    <n v="37"/>
    <n v="2"/>
    <n v="1"/>
    <n v="514"/>
    <n v="654"/>
    <n v="10"/>
    <n v="0.4"/>
    <n v="1"/>
    <x v="0"/>
    <s v="FOB"/>
    <s v="Amendment"/>
    <x v="9"/>
    <n v="0.89279999999999993"/>
    <n v="0.92069999999999996"/>
    <n v="3.6828000000000034E-2"/>
    <n v="0.90999999999999992"/>
    <s v="Extreme Risk"/>
    <n v="9.5500061812337743E-3"/>
    <s v="Poor"/>
    <s v="High"/>
    <s v="Highly Inconsistent"/>
    <n v="127.2373540856031"/>
    <s v="Over-Delivery (&gt;100%)"/>
    <n v="174.30619999999999"/>
    <n v="3045714.4503679997"/>
    <n v="82.549999999999983"/>
  </r>
  <r>
    <n v="394.2"/>
    <n v="4.6500000000000004"/>
    <n v="29"/>
    <n v="0.97"/>
    <n v="0.03"/>
    <n v="0.01"/>
    <s v="Road"/>
    <n v="0.02"/>
    <n v="0.74"/>
    <n v="0.98"/>
    <n v="0.44"/>
    <n v="34"/>
    <n v="5441.55"/>
    <n v="15"/>
    <n v="53"/>
    <n v="1"/>
    <n v="2"/>
    <n v="126"/>
    <n v="530"/>
    <n v="6"/>
    <n v="0.59"/>
    <n v="1"/>
    <x v="0"/>
    <s v="CIF"/>
    <s v="Renewal/Reorder"/>
    <x v="4"/>
    <n v="0.94089999999999996"/>
    <n v="0.96029999999999993"/>
    <n v="2.8809000000000026E-2"/>
    <n v="0.48"/>
    <s v="High Risk"/>
    <n v="1.1796042617960427E-2"/>
    <s v="Poor"/>
    <s v="High"/>
    <s v="Very Consistent"/>
    <n v="420.63492063492066"/>
    <s v="Over-Delivery (&gt;100%)"/>
    <n v="108.831"/>
    <n v="2230970.3590800003"/>
    <n v="86.88"/>
  </r>
  <r>
    <n v="415.84"/>
    <n v="3.42"/>
    <n v="15"/>
    <n v="0.78"/>
    <n v="0.02"/>
    <n v="0.01"/>
    <s v="Road"/>
    <n v="3.02"/>
    <n v="0.84"/>
    <n v="1.07"/>
    <n v="0.95"/>
    <n v="29"/>
    <n v="1131.82"/>
    <n v="45"/>
    <n v="34"/>
    <n v="3"/>
    <n v="2"/>
    <n v="688"/>
    <n v="397"/>
    <n v="8"/>
    <n v="0.93"/>
    <n v="1"/>
    <x v="0"/>
    <s v="CIF"/>
    <s v="Extension"/>
    <x v="11"/>
    <n v="0.76439999999999997"/>
    <n v="0.97019999999999995"/>
    <n v="0.21344399999999997"/>
    <n v="0.98"/>
    <s v="Extreme Risk"/>
    <n v="8.2243170450173146E-3"/>
    <s v="Poor"/>
    <s v="High"/>
    <s v="Highly Inconsistent"/>
    <n v="57.703488372093027"/>
    <s v="Critical (&lt;80%)"/>
    <n v="22.636399999999998"/>
    <n v="484823.46279999998"/>
    <n v="84.179999999999993"/>
  </r>
  <r>
    <n v="373.16"/>
    <n v="2.79"/>
    <n v="3"/>
    <n v="0.84"/>
    <n v="0.04"/>
    <n v="0.03"/>
    <s v="Air"/>
    <n v="2.2400000000000002"/>
    <n v="0.89"/>
    <n v="0.9"/>
    <n v="0.55000000000000004"/>
    <n v="6"/>
    <n v="2833.76"/>
    <n v="60"/>
    <n v="49"/>
    <n v="3"/>
    <n v="1"/>
    <n v="763"/>
    <n v="774"/>
    <n v="12"/>
    <n v="0.17"/>
    <n v="0"/>
    <x v="1"/>
    <s v="FOB"/>
    <s v="Extension"/>
    <x v="8"/>
    <n v="0.80639999999999989"/>
    <n v="0.93119999999999992"/>
    <n v="0.14899200000000001"/>
    <n v="0.62000000000000011"/>
    <s v="Extreme Risk"/>
    <n v="7.4766856040304423E-3"/>
    <s v="Poor"/>
    <s v="High"/>
    <s v="Inconsistent"/>
    <n v="101.44167758846659"/>
    <s v="Over-Delivery (&gt;100%)"/>
    <n v="141.68800000000002"/>
    <n v="1131625.4988800006"/>
    <n v="95.96"/>
  </r>
  <r>
    <n v="479.99"/>
    <n v="8.0500000000000007"/>
    <n v="15"/>
    <n v="0.86"/>
    <n v="0.03"/>
    <n v="0.02"/>
    <s v="Sea"/>
    <n v="2.65"/>
    <n v="0.9"/>
    <n v="1.04"/>
    <n v="0.33"/>
    <n v="36"/>
    <n v="2905.52"/>
    <n v="60"/>
    <n v="56"/>
    <n v="1"/>
    <n v="3"/>
    <n v="799"/>
    <n v="554"/>
    <n v="10"/>
    <n v="0.28000000000000003"/>
    <n v="1"/>
    <x v="0"/>
    <s v="DDP"/>
    <s v="Renewal/Reorder"/>
    <x v="9"/>
    <n v="0.83419999999999994"/>
    <n v="0.9506"/>
    <n v="0.13308400000000001"/>
    <n v="0.38"/>
    <s v="High Risk"/>
    <n v="1.6771182732973604E-2"/>
    <s v="Poor"/>
    <s v="High"/>
    <s v="Inconsistent"/>
    <n v="69.336670838548187"/>
    <s v="Critical (&lt;80%)"/>
    <n v="29.055199999999999"/>
    <n v="1464406.0667100002"/>
    <n v="72.05"/>
  </r>
  <r>
    <n v="58.2"/>
    <n v="9.18"/>
    <n v="5"/>
    <n v="0.98"/>
    <n v="0.01"/>
    <n v="0.01"/>
    <s v="Road"/>
    <n v="2.72"/>
    <n v="0.72"/>
    <n v="1.02"/>
    <n v="0.09"/>
    <n v="34"/>
    <n v="8744.4599999999991"/>
    <n v="15"/>
    <n v="42"/>
    <n v="1"/>
    <n v="0"/>
    <n v="500"/>
    <n v="868"/>
    <n v="11"/>
    <n v="0.11"/>
    <n v="1"/>
    <x v="0"/>
    <s v="EXW"/>
    <s v="Renewal/Reorder"/>
    <x v="1"/>
    <n v="0.97019999999999995"/>
    <n v="0.98009999999999997"/>
    <n v="1.9602000000000019E-2"/>
    <n v="0.11"/>
    <s v="Low Risk"/>
    <n v="0.15773195876288659"/>
    <s v="Excellent"/>
    <s v="Low"/>
    <s v="Inconsistent"/>
    <n v="173.6"/>
    <s v="Over-Delivery (&gt;100%)"/>
    <n v="174.88919999999999"/>
    <n v="519284.17871999991"/>
    <n v="84.779999999999987"/>
  </r>
  <r>
    <n v="138.1"/>
    <n v="4.33"/>
    <n v="23"/>
    <n v="1"/>
    <n v="0.08"/>
    <n v="0.02"/>
    <s v="Air"/>
    <n v="0.88"/>
    <n v="0.63"/>
    <n v="0.93"/>
    <n v="0.38"/>
    <n v="49"/>
    <n v="5578.67"/>
    <n v="60"/>
    <n v="34"/>
    <n v="2"/>
    <n v="1"/>
    <n v="351"/>
    <n v="927"/>
    <n v="10"/>
    <n v="0.5"/>
    <n v="0"/>
    <x v="1"/>
    <s v="FOB"/>
    <s v="Amendment"/>
    <x v="9"/>
    <n v="0.92"/>
    <n v="0.90160000000000007"/>
    <n v="0"/>
    <n v="0.48"/>
    <s v="High Risk"/>
    <n v="3.1354091238233163E-2"/>
    <s v="Average"/>
    <s v="Low"/>
    <s v="Very Consistent"/>
    <n v="264.10256410256409"/>
    <s v="Over-Delivery (&gt;100%)"/>
    <n v="278.93350000000004"/>
    <n v="847737.12375999999"/>
    <n v="96.320000000000007"/>
  </r>
  <r>
    <n v="53.4"/>
    <n v="7.76"/>
    <n v="12"/>
    <n v="0.77"/>
    <n v="0.09"/>
    <n v="0.04"/>
    <s v="Air"/>
    <n v="3.85"/>
    <n v="0.62"/>
    <n v="1.1100000000000001"/>
    <n v="0.56999999999999995"/>
    <n v="8"/>
    <n v="6122.4"/>
    <n v="30"/>
    <n v="25"/>
    <n v="2"/>
    <n v="3"/>
    <n v="435"/>
    <n v="708"/>
    <n v="11"/>
    <n v="0.84"/>
    <n v="0"/>
    <x v="1"/>
    <s v="DDP"/>
    <s v="Amendment"/>
    <x v="1"/>
    <n v="0.70069999999999999"/>
    <n v="0.87360000000000004"/>
    <n v="0.20092799999999997"/>
    <n v="0.7"/>
    <s v="Extreme Risk"/>
    <n v="0.1453183520599251"/>
    <s v="Excellent"/>
    <s v="Low"/>
    <s v="Highly Inconsistent"/>
    <n v="162.75862068965517"/>
    <s v="Over-Delivery (&gt;100%)"/>
    <n v="306.12"/>
    <n v="369748.09259999997"/>
    <n v="92.65"/>
  </r>
  <r>
    <n v="341.36"/>
    <n v="9.07"/>
    <n v="20"/>
    <n v="0.92"/>
    <n v="0.02"/>
    <n v="0.03"/>
    <s v="Road"/>
    <n v="2.78"/>
    <n v="0.91"/>
    <n v="0.83"/>
    <n v="0.7"/>
    <n v="37"/>
    <n v="3733.94"/>
    <n v="60"/>
    <n v="9"/>
    <n v="0"/>
    <n v="1"/>
    <n v="479"/>
    <n v="20"/>
    <n v="12"/>
    <n v="0.44"/>
    <n v="0"/>
    <x v="1"/>
    <s v="FOB"/>
    <s v="New Procurement"/>
    <x v="8"/>
    <n v="0.90160000000000007"/>
    <n v="0.9506"/>
    <n v="7.6047999999999949E-2"/>
    <n v="0.75"/>
    <s v="Extreme Risk"/>
    <n v="2.6570189828919615E-2"/>
    <s v="Average"/>
    <s v="High"/>
    <s v="Inconsistent"/>
    <n v="4.1753653444676413"/>
    <s v="Critical (&lt;80%)"/>
    <n v="74.67880000000001"/>
    <n v="1338442.3047360005"/>
    <n v="84.02000000000001"/>
  </r>
  <r>
    <n v="454.11"/>
    <n v="8.6199999999999992"/>
    <n v="5"/>
    <n v="0.81"/>
    <n v="0.01"/>
    <n v="0.04"/>
    <s v="Sea"/>
    <n v="1.35"/>
    <n v="0.75"/>
    <n v="0.87"/>
    <n v="0.88"/>
    <n v="10"/>
    <n v="697.07"/>
    <n v="90"/>
    <n v="18"/>
    <n v="3"/>
    <n v="2"/>
    <n v="143"/>
    <n v="590"/>
    <n v="3"/>
    <n v="7.0000000000000007E-2"/>
    <n v="0"/>
    <x v="1"/>
    <s v="CIF"/>
    <s v="Extension"/>
    <x v="3"/>
    <n v="0.80190000000000006"/>
    <n v="0.95039999999999991"/>
    <n v="0.18057599999999993"/>
    <n v="0.93"/>
    <s v="Extreme Risk"/>
    <n v="1.8982184933165971E-2"/>
    <s v="Poor"/>
    <s v="High"/>
    <s v="Moderately Consistent"/>
    <n v="412.58741258741259"/>
    <s v="Over-Delivery (&gt;100%)"/>
    <n v="6.9707000000000008"/>
    <n v="332393.01225500007"/>
    <n v="73.550000000000011"/>
  </r>
  <r>
    <n v="159.57"/>
    <n v="2.65"/>
    <n v="3"/>
    <n v="0.7"/>
    <n v="7.0000000000000007E-2"/>
    <n v="0.01"/>
    <s v="Road"/>
    <n v="4.6900000000000004"/>
    <n v="0.65"/>
    <n v="0.99"/>
    <n v="0.94"/>
    <n v="16"/>
    <n v="844.96"/>
    <n v="30"/>
    <n v="42"/>
    <n v="0"/>
    <n v="2"/>
    <n v="887"/>
    <n v="147"/>
    <n v="1"/>
    <n v="0.26"/>
    <n v="0"/>
    <x v="1"/>
    <s v="CIF"/>
    <s v="New Procurement"/>
    <x v="2"/>
    <n v="0.65099999999999991"/>
    <n v="0.92069999999999996"/>
    <n v="0.27621000000000001"/>
    <n v="1.02"/>
    <s v="Extreme Risk"/>
    <n v="1.6607131666353324E-2"/>
    <s v="Poor"/>
    <s v="Medium"/>
    <s v="Highly Inconsistent"/>
    <n v="16.57271702367531"/>
    <s v="Critical (&lt;80%)"/>
    <n v="16.8992"/>
    <n v="145648.55544200001"/>
    <n v="81.009999999999991"/>
  </r>
  <r>
    <n v="467.17"/>
    <n v="9.61"/>
    <n v="9"/>
    <n v="0.7"/>
    <n v="0.02"/>
    <n v="0.01"/>
    <s v="Road"/>
    <n v="0.06"/>
    <n v="0.67"/>
    <n v="1.1599999999999999"/>
    <n v="0.1"/>
    <n v="2"/>
    <n v="4261.79"/>
    <n v="45"/>
    <n v="30"/>
    <n v="1"/>
    <n v="2"/>
    <n v="189"/>
    <n v="140"/>
    <n v="1"/>
    <n v="0.89"/>
    <n v="0"/>
    <x v="1"/>
    <s v="CIF"/>
    <s v="Renewal/Reorder"/>
    <x v="2"/>
    <n v="0.68599999999999994"/>
    <n v="0.97019999999999995"/>
    <n v="0.29106000000000004"/>
    <n v="0.13"/>
    <s v="Low Risk"/>
    <n v="2.0570670205706701E-2"/>
    <s v="Average"/>
    <s v="High"/>
    <s v="Very Consistent"/>
    <n v="74.074074074074076"/>
    <s v="Critical (&lt;80%)"/>
    <n v="85.235799999999998"/>
    <n v="2050795.6437330001"/>
    <n v="87.14"/>
  </r>
  <r>
    <n v="77.12"/>
    <n v="4.3899999999999997"/>
    <n v="26"/>
    <n v="0.84"/>
    <n v="0.04"/>
    <n v="0.03"/>
    <s v="Sea"/>
    <n v="3.63"/>
    <n v="0.91"/>
    <n v="1.03"/>
    <n v="0.6"/>
    <n v="19"/>
    <n v="1857.19"/>
    <n v="15"/>
    <n v="18"/>
    <n v="1"/>
    <n v="3"/>
    <n v="686"/>
    <n v="408"/>
    <n v="11"/>
    <n v="0.56000000000000005"/>
    <n v="0"/>
    <x v="1"/>
    <s v="DDP"/>
    <s v="Renewal/Reorder"/>
    <x v="1"/>
    <n v="0.80639999999999989"/>
    <n v="0.93119999999999992"/>
    <n v="0.14899200000000001"/>
    <n v="0.66999999999999993"/>
    <s v="Extreme Risk"/>
    <n v="5.6924273858921154E-2"/>
    <s v="Good"/>
    <s v="Low"/>
    <s v="Highly Inconsistent"/>
    <n v="59.475218658892125"/>
    <s v="Critical (&lt;80%)"/>
    <n v="18.571899999999999"/>
    <n v="153276.51810799999"/>
    <n v="70.569999999999993"/>
  </r>
  <r>
    <n v="470.5"/>
    <n v="4.05"/>
    <n v="9"/>
    <n v="0.85"/>
    <n v="0.01"/>
    <n v="0.02"/>
    <s v="Road"/>
    <n v="1.91"/>
    <n v="0.84"/>
    <n v="1.1399999999999999"/>
    <n v="0.67"/>
    <n v="7"/>
    <n v="1132.2"/>
    <n v="90"/>
    <n v="30"/>
    <n v="0"/>
    <n v="1"/>
    <n v="221"/>
    <n v="260"/>
    <n v="2"/>
    <n v="0.91"/>
    <n v="0"/>
    <x v="1"/>
    <s v="FOB"/>
    <s v="New Procurement"/>
    <x v="5"/>
    <n v="0.84150000000000003"/>
    <n v="0.97019999999999995"/>
    <n v="0.14553000000000002"/>
    <n v="0.70000000000000007"/>
    <s v="Extreme Risk"/>
    <n v="8.6078639744952175E-3"/>
    <s v="Poor"/>
    <s v="High"/>
    <s v="Moderately Consistent"/>
    <n v="117.64705882352942"/>
    <s v="Over-Delivery (&gt;100%)"/>
    <n v="22.644000000000002"/>
    <n v="548721.72009999992"/>
    <n v="85.389999999999986"/>
  </r>
  <r>
    <n v="208.23"/>
    <n v="1.56"/>
    <n v="7"/>
    <n v="0.71"/>
    <n v="0.02"/>
    <n v="0.03"/>
    <s v="Road"/>
    <n v="2.61"/>
    <n v="0.8"/>
    <n v="1.01"/>
    <n v="0.17"/>
    <n v="2"/>
    <n v="2696.21"/>
    <n v="90"/>
    <n v="7"/>
    <n v="0"/>
    <n v="3"/>
    <n v="527"/>
    <n v="644"/>
    <n v="10"/>
    <n v="0.83"/>
    <n v="1"/>
    <x v="0"/>
    <s v="DDP"/>
    <s v="New Procurement"/>
    <x v="9"/>
    <n v="0.69579999999999997"/>
    <n v="0.9506"/>
    <n v="0.27567399999999997"/>
    <n v="0.22000000000000003"/>
    <s v="Medium Risk"/>
    <n v="7.4917158910819777E-3"/>
    <s v="Poor"/>
    <s v="Medium"/>
    <s v="Inconsistent"/>
    <n v="122.20113851992409"/>
    <s v="Over-Delivery (&gt;100%)"/>
    <n v="53.924199999999999"/>
    <n v="589568.19252100016"/>
    <n v="84.19"/>
  </r>
  <r>
    <n v="95.64"/>
    <n v="5.38"/>
    <n v="26"/>
    <n v="0.91"/>
    <n v="0.08"/>
    <n v="0.04"/>
    <s v="Sea"/>
    <n v="1.46"/>
    <n v="0.85"/>
    <n v="1.1100000000000001"/>
    <n v="0.55000000000000004"/>
    <n v="45"/>
    <n v="7446.26"/>
    <n v="15"/>
    <n v="34"/>
    <n v="3"/>
    <n v="1"/>
    <n v="594"/>
    <n v="375"/>
    <n v="6"/>
    <n v="0.41"/>
    <n v="0"/>
    <x v="1"/>
    <s v="FOB"/>
    <s v="Extension"/>
    <x v="4"/>
    <n v="0.83720000000000006"/>
    <n v="0.88319999999999999"/>
    <n v="7.9487999999999975E-2"/>
    <n v="0.67"/>
    <s v="Extreme Risk"/>
    <n v="5.6252613969050604E-2"/>
    <s v="Good"/>
    <s v="Low"/>
    <s v="Moderately Consistent"/>
    <n v="63.131313131313128"/>
    <s v="Critical (&lt;80%)"/>
    <n v="74.462600000000009"/>
    <n v="797696.79845599993"/>
    <n v="71.340000000000018"/>
  </r>
  <r>
    <n v="268.64"/>
    <n v="1.98"/>
    <n v="2"/>
    <n v="0.79"/>
    <n v="0.08"/>
    <n v="0.04"/>
    <s v="Air"/>
    <n v="1.61"/>
    <n v="0.65"/>
    <n v="0.93"/>
    <n v="0.33"/>
    <n v="23"/>
    <n v="822.88"/>
    <n v="60"/>
    <n v="22"/>
    <n v="1"/>
    <n v="0"/>
    <n v="422"/>
    <n v="430"/>
    <n v="2"/>
    <n v="0.63"/>
    <n v="1"/>
    <x v="0"/>
    <s v="EXW"/>
    <s v="Renewal/Reorder"/>
    <x v="5"/>
    <n v="0.72680000000000011"/>
    <n v="0.88319999999999999"/>
    <n v="0.18547199999999997"/>
    <n v="0.45"/>
    <s v="High Risk"/>
    <n v="7.3704586063132824E-3"/>
    <s v="Poor"/>
    <s v="Medium"/>
    <s v="Moderately Consistent"/>
    <n v="101.89573459715639"/>
    <s v="Over-Delivery (&gt;100%)"/>
    <n v="41.144000000000005"/>
    <n v="247635.295392"/>
    <n v="95.190000000000012"/>
  </r>
  <r>
    <n v="165.55"/>
    <n v="3.24"/>
    <n v="23"/>
    <n v="0.87"/>
    <n v="0.02"/>
    <n v="0.05"/>
    <s v="Air"/>
    <n v="0.08"/>
    <n v="0.73"/>
    <n v="1.1299999999999999"/>
    <n v="0.08"/>
    <n v="31"/>
    <n v="4537.4399999999996"/>
    <n v="15"/>
    <n v="27"/>
    <n v="0"/>
    <n v="2"/>
    <n v="366"/>
    <n v="433"/>
    <n v="6"/>
    <n v="0.66"/>
    <n v="0"/>
    <x v="1"/>
    <s v="CIF"/>
    <s v="New Procurement"/>
    <x v="4"/>
    <n v="0.85260000000000002"/>
    <n v="0.93099999999999994"/>
    <n v="0.12103000000000001"/>
    <n v="0.15000000000000002"/>
    <s v="Medium Risk"/>
    <n v="1.9571126547870733E-2"/>
    <s v="Poor"/>
    <s v="Medium"/>
    <s v="Very Consistent"/>
    <n v="118.30601092896175"/>
    <s v="Over-Delivery (&gt;100%)"/>
    <n v="226.87199999999999"/>
    <n v="803982.45232000004"/>
    <n v="98.319999999999979"/>
  </r>
  <r>
    <n v="178.19"/>
    <n v="3.85"/>
    <n v="23"/>
    <n v="0.79"/>
    <n v="0.03"/>
    <n v="0.02"/>
    <s v="Air"/>
    <n v="3.65"/>
    <n v="0.75"/>
    <n v="0.96"/>
    <n v="7.0000000000000007E-2"/>
    <n v="4"/>
    <n v="8278.26"/>
    <n v="15"/>
    <n v="36"/>
    <n v="3"/>
    <n v="0"/>
    <n v="462"/>
    <n v="794"/>
    <n v="11"/>
    <n v="0.75"/>
    <n v="1"/>
    <x v="0"/>
    <s v="EXW"/>
    <s v="Extension"/>
    <x v="1"/>
    <n v="0.76629999999999998"/>
    <n v="0.9506"/>
    <n v="0.19962599999999997"/>
    <n v="0.12000000000000001"/>
    <s v="Low Risk"/>
    <n v="2.1606150737976317E-2"/>
    <s v="Average"/>
    <s v="Medium"/>
    <s v="Highly Inconsistent"/>
    <n v="171.86147186147187"/>
    <s v="Over-Delivery (&gt;100%)"/>
    <n v="413.91300000000001"/>
    <n v="1549285.22774"/>
    <n v="95.05"/>
  </r>
  <r>
    <n v="188.28"/>
    <n v="8.2799999999999994"/>
    <n v="27"/>
    <n v="0.75"/>
    <n v="0.01"/>
    <n v="0.01"/>
    <s v="Air"/>
    <n v="3.55"/>
    <n v="0.73"/>
    <n v="1.02"/>
    <n v="0.76"/>
    <n v="16"/>
    <n v="2752.46"/>
    <n v="60"/>
    <n v="40"/>
    <n v="2"/>
    <n v="2"/>
    <n v="444"/>
    <n v="925"/>
    <n v="1"/>
    <n v="0.33"/>
    <n v="1"/>
    <x v="0"/>
    <s v="CIF"/>
    <s v="Amendment"/>
    <x v="2"/>
    <n v="0.74249999999999994"/>
    <n v="0.98009999999999997"/>
    <n v="0.24502499999999999"/>
    <n v="0.78"/>
    <s v="Extreme Risk"/>
    <n v="4.3977055449330782E-2"/>
    <s v="Average"/>
    <s v="Medium"/>
    <s v="Highly Inconsistent"/>
    <n v="208.33333333333334"/>
    <s v="Over-Delivery (&gt;100%)"/>
    <n v="137.62300000000002"/>
    <n v="528748.82305600005"/>
    <n v="95.95"/>
  </r>
  <r>
    <n v="411.36"/>
    <n v="8.8800000000000008"/>
    <n v="21"/>
    <n v="0.82"/>
    <n v="0.01"/>
    <n v="0.03"/>
    <s v="Air"/>
    <n v="3.27"/>
    <n v="0.95"/>
    <n v="0.87"/>
    <n v="0.62"/>
    <n v="10"/>
    <n v="3088.55"/>
    <n v="45"/>
    <n v="32"/>
    <n v="2"/>
    <n v="0"/>
    <n v="86"/>
    <n v="764"/>
    <n v="9"/>
    <n v="0.28999999999999998"/>
    <n v="1"/>
    <x v="0"/>
    <s v="EXW"/>
    <s v="Amendment"/>
    <x v="0"/>
    <n v="0.81179999999999997"/>
    <n v="0.96029999999999993"/>
    <n v="0.17285400000000004"/>
    <n v="0.66"/>
    <s v="Extreme Risk"/>
    <n v="2.1586931155192533E-2"/>
    <s v="Average"/>
    <s v="High"/>
    <s v="Highly Inconsistent"/>
    <n v="888.37209302325584"/>
    <s v="Over-Delivery (&gt;100%)"/>
    <n v="154.42750000000001"/>
    <n v="1321507.495564"/>
    <n v="95.83"/>
  </r>
  <r>
    <n v="292.62"/>
    <n v="3.72"/>
    <n v="16"/>
    <n v="0.77"/>
    <n v="0.1"/>
    <n v="0.01"/>
    <s v="Road"/>
    <n v="4.3899999999999997"/>
    <n v="0.83"/>
    <n v="1.17"/>
    <n v="0.72"/>
    <n v="49"/>
    <n v="8853.65"/>
    <n v="15"/>
    <n v="41"/>
    <n v="3"/>
    <n v="3"/>
    <n v="292"/>
    <n v="909"/>
    <n v="12"/>
    <n v="0.68"/>
    <n v="1"/>
    <x v="0"/>
    <s v="DDP"/>
    <s v="Extension"/>
    <x v="8"/>
    <n v="0.69300000000000006"/>
    <n v="0.89100000000000001"/>
    <n v="0.20493"/>
    <n v="0.83"/>
    <s v="Extreme Risk"/>
    <n v="1.2712733237646094E-2"/>
    <s v="Poor"/>
    <s v="Medium"/>
    <s v="Highly Inconsistent"/>
    <n v="311.30136986301369"/>
    <s v="Over-Delivery (&gt;100%)"/>
    <n v="177.07300000000001"/>
    <n v="2875940.884966"/>
    <n v="80.41"/>
  </r>
  <r>
    <n v="190.09"/>
    <n v="8.73"/>
    <n v="9"/>
    <n v="0.86"/>
    <n v="7.0000000000000007E-2"/>
    <n v="0.01"/>
    <s v="Sea"/>
    <n v="4.51"/>
    <n v="0.89"/>
    <n v="1.08"/>
    <n v="0.69"/>
    <n v="21"/>
    <n v="6535.04"/>
    <n v="60"/>
    <n v="37"/>
    <n v="0"/>
    <n v="2"/>
    <n v="736"/>
    <n v="171"/>
    <n v="7"/>
    <n v="0.82"/>
    <n v="0"/>
    <x v="1"/>
    <s v="CIF"/>
    <s v="New Procurement"/>
    <x v="7"/>
    <n v="0.79979999999999996"/>
    <n v="0.92069999999999996"/>
    <n v="0.12889800000000001"/>
    <n v="0.76999999999999991"/>
    <s v="Extreme Risk"/>
    <n v="4.5925614182755536E-2"/>
    <s v="Average"/>
    <s v="Medium"/>
    <s v="Highly Inconsistent"/>
    <n v="23.233695652173914"/>
    <s v="Critical (&lt;80%)"/>
    <n v="65.350400000000008"/>
    <n v="1341707.910406"/>
    <n v="69.19"/>
  </r>
  <r>
    <n v="324.64999999999998"/>
    <n v="8.7200000000000006"/>
    <n v="13"/>
    <n v="0.76"/>
    <n v="0.05"/>
    <n v="0.01"/>
    <s v="Air"/>
    <n v="2.78"/>
    <n v="0.69"/>
    <n v="1.1399999999999999"/>
    <n v="0.13"/>
    <n v="28"/>
    <n v="7997.35"/>
    <n v="90"/>
    <n v="22"/>
    <n v="3"/>
    <n v="3"/>
    <n v="686"/>
    <n v="104"/>
    <n v="1"/>
    <n v="0.41"/>
    <n v="0"/>
    <x v="1"/>
    <s v="DDP"/>
    <s v="Extension"/>
    <x v="2"/>
    <n v="0.72199999999999998"/>
    <n v="0.9405"/>
    <n v="0.22571999999999998"/>
    <n v="0.19"/>
    <s v="Medium Risk"/>
    <n v="2.685969505621439E-2"/>
    <s v="Average"/>
    <s v="High"/>
    <s v="Inconsistent"/>
    <n v="15.160349854227405"/>
    <s v="Critical (&lt;80%)"/>
    <n v="399.86750000000006"/>
    <n v="2752537.9761899998"/>
    <n v="95.52000000000001"/>
  </r>
  <r>
    <n v="372.27"/>
    <n v="7.88"/>
    <n v="28"/>
    <n v="0.85"/>
    <n v="0.08"/>
    <n v="0.02"/>
    <s v="Sea"/>
    <n v="3.42"/>
    <n v="0.71"/>
    <n v="0.88"/>
    <n v="0.15"/>
    <n v="46"/>
    <n v="2963.12"/>
    <n v="15"/>
    <n v="48"/>
    <n v="3"/>
    <n v="3"/>
    <n v="695"/>
    <n v="171"/>
    <n v="9"/>
    <n v="0.32"/>
    <n v="1"/>
    <x v="0"/>
    <s v="DDP"/>
    <s v="Extension"/>
    <x v="0"/>
    <n v="0.78200000000000003"/>
    <n v="0.90160000000000007"/>
    <n v="0.13524000000000003"/>
    <n v="0.25"/>
    <s v="Medium Risk"/>
    <n v="2.1167432240040831E-2"/>
    <s v="Average"/>
    <s v="High"/>
    <s v="Highly Inconsistent"/>
    <n v="24.60431654676259"/>
    <s v="Critical (&lt;80%)"/>
    <n v="29.6312"/>
    <n v="1213443.8451079996"/>
    <n v="69.780000000000015"/>
  </r>
  <r>
    <n v="172.68"/>
    <n v="2.3199999999999998"/>
    <n v="27"/>
    <n v="0.75"/>
    <n v="0.08"/>
    <n v="0.01"/>
    <s v="Air"/>
    <n v="0.05"/>
    <n v="0.69"/>
    <n v="0.83"/>
    <n v="0.25"/>
    <n v="12"/>
    <n v="9968.1200000000008"/>
    <n v="15"/>
    <n v="35"/>
    <n v="0"/>
    <n v="1"/>
    <n v="619"/>
    <n v="844"/>
    <n v="9"/>
    <n v="0.83"/>
    <n v="1"/>
    <x v="0"/>
    <s v="FOB"/>
    <s v="New Procurement"/>
    <x v="0"/>
    <n v="0.69000000000000006"/>
    <n v="0.91080000000000005"/>
    <n v="0.22770000000000001"/>
    <n v="0.33999999999999997"/>
    <s v="High Risk"/>
    <n v="1.3435255964790362E-2"/>
    <s v="Poor"/>
    <s v="Medium"/>
    <s v="Very Consistent"/>
    <n v="136.34894991922454"/>
    <s v="Over-Delivery (&gt;100%)"/>
    <n v="498.40600000000006"/>
    <n v="1876710.0868240003"/>
    <n v="97.350000000000009"/>
  </r>
  <r>
    <n v="236.1"/>
    <n v="7.21"/>
    <n v="19"/>
    <n v="0.9"/>
    <n v="0.08"/>
    <n v="0"/>
    <s v="Road"/>
    <n v="4.2300000000000004"/>
    <n v="0.88"/>
    <n v="0.93"/>
    <n v="0.4"/>
    <n v="13"/>
    <n v="1494.87"/>
    <n v="45"/>
    <n v="35"/>
    <n v="2"/>
    <n v="2"/>
    <n v="546"/>
    <n v="805"/>
    <n v="11"/>
    <n v="0.69"/>
    <n v="0"/>
    <x v="1"/>
    <s v="CIF"/>
    <s v="Amendment"/>
    <x v="1"/>
    <n v="0.82800000000000007"/>
    <n v="0.92"/>
    <n v="9.1999999999999985E-2"/>
    <n v="0.48000000000000004"/>
    <s v="High Risk"/>
    <n v="3.0537907666243119E-2"/>
    <s v="Average"/>
    <s v="Medium"/>
    <s v="Highly Inconsistent"/>
    <n v="147.43589743589746"/>
    <s v="Over-Delivery (&gt;100%)"/>
    <n v="29.897399999999998"/>
    <n v="381223.78301999997"/>
    <n v="81.37"/>
  </r>
  <r>
    <n v="104.85"/>
    <n v="9.51"/>
    <n v="20"/>
    <n v="0.93"/>
    <n v="0"/>
    <n v="0.03"/>
    <s v="Air"/>
    <n v="4.08"/>
    <n v="0.74"/>
    <n v="1.01"/>
    <n v="0.94"/>
    <n v="40"/>
    <n v="9623.18"/>
    <n v="45"/>
    <n v="15"/>
    <n v="3"/>
    <n v="0"/>
    <n v="430"/>
    <n v="370"/>
    <n v="10"/>
    <n v="0.34"/>
    <n v="0"/>
    <x v="1"/>
    <s v="EXW"/>
    <s v="Extension"/>
    <x v="9"/>
    <n v="0.93"/>
    <n v="0.97"/>
    <n v="6.7899999999999947E-2"/>
    <n v="0.97"/>
    <s v="Extreme Risk"/>
    <n v="9.0701001430615172E-2"/>
    <s v="Good"/>
    <s v="Low"/>
    <s v="Highly Inconsistent"/>
    <n v="86.04651162790698"/>
    <s v="Average (85–94.99%)"/>
    <n v="481.15900000000005"/>
    <n v="1039749.8504499999"/>
    <n v="95.32"/>
  </r>
  <r>
    <n v="131.52000000000001"/>
    <n v="7.14"/>
    <n v="17"/>
    <n v="0.73"/>
    <n v="0.02"/>
    <n v="0.03"/>
    <s v="Air"/>
    <n v="0.1"/>
    <n v="0.76"/>
    <n v="1.1200000000000001"/>
    <n v="0.67"/>
    <n v="17"/>
    <n v="9030.7800000000007"/>
    <n v="90"/>
    <n v="20"/>
    <n v="2"/>
    <n v="0"/>
    <n v="160"/>
    <n v="238"/>
    <n v="11"/>
    <n v="0.53"/>
    <n v="0"/>
    <x v="1"/>
    <s v="EXW"/>
    <s v="Amendment"/>
    <x v="1"/>
    <n v="0.71539999999999992"/>
    <n v="0.9506"/>
    <n v="0.256662"/>
    <n v="0.72000000000000008"/>
    <s v="Extreme Risk"/>
    <n v="5.4288321167883208E-2"/>
    <s v="Good"/>
    <s v="Low"/>
    <s v="Very Consistent"/>
    <n v="148.75"/>
    <s v="Over-Delivery (&gt;100%)"/>
    <n v="451.53900000000004"/>
    <n v="1247566.3969200004"/>
    <n v="98.699999999999989"/>
  </r>
  <r>
    <n v="356.5"/>
    <n v="3.98"/>
    <n v="6"/>
    <n v="0.84"/>
    <n v="7.0000000000000007E-2"/>
    <n v="0.04"/>
    <s v="Sea"/>
    <n v="2.71"/>
    <n v="0.88"/>
    <n v="0.96"/>
    <n v="0.26"/>
    <n v="18"/>
    <n v="5563.76"/>
    <n v="45"/>
    <n v="14"/>
    <n v="3"/>
    <n v="2"/>
    <n v="741"/>
    <n v="125"/>
    <n v="6"/>
    <n v="0.96"/>
    <n v="1"/>
    <x v="0"/>
    <s v="CIF"/>
    <s v="Extension"/>
    <x v="4"/>
    <n v="0.78119999999999989"/>
    <n v="0.89279999999999993"/>
    <n v="0.142848"/>
    <n v="0.37"/>
    <s v="High Risk"/>
    <n v="1.1164095371669003E-2"/>
    <s v="Poor"/>
    <s v="High"/>
    <s v="Inconsistent"/>
    <n v="16.869095816464238"/>
    <s v="Critical (&lt;80%)"/>
    <n v="55.637600000000006"/>
    <n v="2201738.2483000006"/>
    <n v="70.39"/>
  </r>
  <r>
    <n v="131.65"/>
    <n v="5.51"/>
    <n v="4"/>
    <n v="0.72"/>
    <n v="0.04"/>
    <n v="0.03"/>
    <s v="Sea"/>
    <n v="4.53"/>
    <n v="0.99"/>
    <n v="0.91"/>
    <n v="0.06"/>
    <n v="10"/>
    <n v="5894.44"/>
    <n v="90"/>
    <n v="8"/>
    <n v="1"/>
    <n v="1"/>
    <n v="512"/>
    <n v="230"/>
    <n v="2"/>
    <n v="0.75"/>
    <n v="1"/>
    <x v="0"/>
    <s v="FOB"/>
    <s v="Renewal/Reorder"/>
    <x v="5"/>
    <n v="0.69119999999999993"/>
    <n v="0.93119999999999992"/>
    <n v="0.26073600000000002"/>
    <n v="0.13"/>
    <s v="Low Risk"/>
    <n v="4.1853399164451195E-2"/>
    <s v="Average"/>
    <s v="Low"/>
    <s v="Highly Inconsistent"/>
    <n v="44.921875"/>
    <s v="Critical (&lt;80%)"/>
    <n v="58.944399999999995"/>
    <n v="830394.10970999999"/>
    <n v="69.67"/>
  </r>
  <r>
    <n v="286.32"/>
    <n v="6.81"/>
    <n v="1"/>
    <n v="0.88"/>
    <n v="0.1"/>
    <n v="0.01"/>
    <s v="Road"/>
    <n v="0.91"/>
    <n v="0.66"/>
    <n v="0.95"/>
    <n v="0.68"/>
    <n v="28"/>
    <n v="7772.97"/>
    <n v="15"/>
    <n v="17"/>
    <n v="0"/>
    <n v="2"/>
    <n v="675"/>
    <n v="472"/>
    <n v="2"/>
    <n v="0.22"/>
    <n v="0"/>
    <x v="1"/>
    <s v="CIF"/>
    <s v="New Procurement"/>
    <x v="5"/>
    <n v="0.79200000000000004"/>
    <n v="0.89100000000000001"/>
    <n v="0.10692"/>
    <n v="0.79"/>
    <s v="Extreme Risk"/>
    <n v="2.3784576697401506E-2"/>
    <s v="Average"/>
    <s v="Medium"/>
    <s v="Very Consistent"/>
    <n v="69.925925925925924"/>
    <s v="Critical (&lt;80%)"/>
    <n v="155.45940000000002"/>
    <n v="2470528.6855679997"/>
    <n v="83.89"/>
  </r>
  <r>
    <n v="369.07"/>
    <n v="5.6"/>
    <n v="18"/>
    <n v="0.78"/>
    <n v="7.0000000000000007E-2"/>
    <n v="0.01"/>
    <s v="Sea"/>
    <n v="1.76"/>
    <n v="0.63"/>
    <n v="1.08"/>
    <n v="0.63"/>
    <n v="13"/>
    <n v="3137.14"/>
    <n v="60"/>
    <n v="8"/>
    <n v="2"/>
    <n v="3"/>
    <n v="597"/>
    <n v="941"/>
    <n v="12"/>
    <n v="0.3"/>
    <n v="0"/>
    <x v="1"/>
    <s v="DDP"/>
    <s v="Amendment"/>
    <x v="8"/>
    <n v="0.72539999999999993"/>
    <n v="0.92069999999999996"/>
    <n v="0.20255399999999996"/>
    <n v="0.71"/>
    <s v="Extreme Risk"/>
    <n v="1.5173273362776709E-2"/>
    <s v="Poor"/>
    <s v="High"/>
    <s v="Moderately Consistent"/>
    <n v="157.62144053601338"/>
    <s v="Over-Delivery (&gt;100%)"/>
    <n v="31.371399999999998"/>
    <n v="1250494.5632480001"/>
    <n v="71.94"/>
  </r>
  <r>
    <n v="98.09"/>
    <n v="2.08"/>
    <n v="19"/>
    <n v="0.86"/>
    <n v="0.1"/>
    <n v="0.01"/>
    <s v="Sea"/>
    <n v="1.66"/>
    <n v="0.68"/>
    <n v="0.93"/>
    <n v="0.68"/>
    <n v="34"/>
    <n v="5321.95"/>
    <n v="45"/>
    <n v="53"/>
    <n v="0"/>
    <n v="1"/>
    <n v="897"/>
    <n v="940"/>
    <n v="8"/>
    <n v="0.27"/>
    <n v="1"/>
    <x v="0"/>
    <s v="FOB"/>
    <s v="New Procurement"/>
    <x v="11"/>
    <n v="0.77400000000000002"/>
    <n v="0.89100000000000001"/>
    <n v="0.12474000000000003"/>
    <n v="0.79"/>
    <s v="Extreme Risk"/>
    <n v="2.120501580181466E-2"/>
    <s v="Average"/>
    <s v="Low"/>
    <s v="Moderately Consistent"/>
    <n v="104.79375696767002"/>
    <s v="Over-Delivery (&gt;100%)"/>
    <n v="53.219499999999996"/>
    <n v="579509.85989299999"/>
    <n v="71.140000000000015"/>
  </r>
  <r>
    <n v="305.29000000000002"/>
    <n v="3.81"/>
    <n v="9"/>
    <n v="0.86"/>
    <n v="0.02"/>
    <n v="0.04"/>
    <s v="Sea"/>
    <n v="1.78"/>
    <n v="0.89"/>
    <n v="1.19"/>
    <n v="0.26"/>
    <n v="49"/>
    <n v="9033.52"/>
    <n v="90"/>
    <n v="24"/>
    <n v="2"/>
    <n v="3"/>
    <n v="957"/>
    <n v="690"/>
    <n v="9"/>
    <n v="0.85"/>
    <n v="0"/>
    <x v="1"/>
    <s v="DDP"/>
    <s v="Amendment"/>
    <x v="0"/>
    <n v="0.84279999999999999"/>
    <n v="0.94079999999999997"/>
    <n v="0.13171200000000002"/>
    <n v="0.32"/>
    <s v="High Risk"/>
    <n v="1.2479937108978347E-2"/>
    <s v="Poor"/>
    <s v="High"/>
    <s v="Moderately Consistent"/>
    <n v="72.100313479623821"/>
    <s v="Critical (&lt;80%)"/>
    <n v="90.3352"/>
    <n v="2923415.1235720003"/>
    <n v="72.820000000000007"/>
  </r>
  <r>
    <n v="165.45"/>
    <n v="8.2200000000000006"/>
    <n v="13"/>
    <n v="0.98"/>
    <n v="0.09"/>
    <n v="0.04"/>
    <s v="Road"/>
    <n v="0.21"/>
    <n v="0.68"/>
    <n v="0.87"/>
    <n v="0.52"/>
    <n v="6"/>
    <n v="775.67"/>
    <n v="45"/>
    <n v="11"/>
    <n v="2"/>
    <n v="2"/>
    <n v="752"/>
    <n v="324"/>
    <n v="4"/>
    <n v="0.64"/>
    <n v="0"/>
    <x v="1"/>
    <s v="CIF"/>
    <s v="Amendment"/>
    <x v="6"/>
    <n v="0.89180000000000004"/>
    <n v="0.87360000000000004"/>
    <n v="1.7472000000000015E-2"/>
    <n v="0.65"/>
    <s v="Extreme Risk"/>
    <n v="4.9682683590208526E-2"/>
    <s v="Average"/>
    <s v="Medium"/>
    <s v="Very Consistent"/>
    <n v="43.085106382978722"/>
    <s v="Critical (&lt;80%)"/>
    <n v="15.513399999999999"/>
    <n v="145034.30798500002"/>
    <n v="84.289999999999992"/>
  </r>
  <r>
    <n v="483.32"/>
    <n v="8.75"/>
    <n v="8"/>
    <n v="0.86"/>
    <n v="0.03"/>
    <n v="0.01"/>
    <s v="Road"/>
    <n v="1.4"/>
    <n v="0.83"/>
    <n v="1.1000000000000001"/>
    <n v="0.36"/>
    <n v="12"/>
    <n v="9064.73"/>
    <n v="45"/>
    <n v="13"/>
    <n v="0"/>
    <n v="1"/>
    <n v="524"/>
    <n v="339"/>
    <n v="2"/>
    <n v="0.94"/>
    <n v="0"/>
    <x v="1"/>
    <s v="FOB"/>
    <s v="New Procurement"/>
    <x v="5"/>
    <n v="0.83419999999999994"/>
    <n v="0.96029999999999993"/>
    <n v="0.13444200000000001"/>
    <n v="0.39999999999999997"/>
    <s v="High Risk"/>
    <n v="1.810394769510883E-2"/>
    <s v="Poor"/>
    <s v="High"/>
    <s v="Moderately Consistent"/>
    <n v="64.694656488549612"/>
    <s v="Critical (&lt;80%)"/>
    <n v="181.2946"/>
    <n v="4556606.7433039993"/>
    <n v="85.499999999999986"/>
  </r>
  <r>
    <n v="267.60000000000002"/>
    <n v="2.2400000000000002"/>
    <n v="23"/>
    <n v="0.87"/>
    <n v="0.1"/>
    <n v="0.02"/>
    <s v="Road"/>
    <n v="1.47"/>
    <n v="0.84"/>
    <n v="1.04"/>
    <n v="0.82"/>
    <n v="29"/>
    <n v="7314.9"/>
    <n v="30"/>
    <n v="29"/>
    <n v="3"/>
    <n v="2"/>
    <n v="594"/>
    <n v="666"/>
    <n v="5"/>
    <n v="0.09"/>
    <n v="1"/>
    <x v="0"/>
    <s v="CIF"/>
    <s v="Extension"/>
    <x v="10"/>
    <n v="0.78300000000000003"/>
    <n v="0.88200000000000001"/>
    <n v="0.11466"/>
    <n v="0.94"/>
    <s v="Extreme Risk"/>
    <n v="8.3707025411061294E-3"/>
    <s v="Poor"/>
    <s v="Medium"/>
    <s v="Moderately Consistent"/>
    <n v="112.12121212121211"/>
    <s v="Over-Delivery (&gt;100%)"/>
    <n v="146.298"/>
    <n v="2192517.4742400004"/>
    <n v="83.13000000000001"/>
  </r>
  <r>
    <n v="412.7"/>
    <n v="9.57"/>
    <n v="13"/>
    <n v="0.82"/>
    <n v="0.02"/>
    <n v="0.05"/>
    <s v="Sea"/>
    <n v="4.33"/>
    <n v="0.72"/>
    <n v="0.89"/>
    <n v="7.0000000000000007E-2"/>
    <n v="13"/>
    <n v="7721.46"/>
    <n v="15"/>
    <n v="25"/>
    <n v="3"/>
    <n v="2"/>
    <n v="632"/>
    <n v="295"/>
    <n v="7"/>
    <n v="0.05"/>
    <n v="1"/>
    <x v="0"/>
    <s v="CIF"/>
    <s v="Extension"/>
    <x v="7"/>
    <n v="0.80359999999999998"/>
    <n v="0.93099999999999994"/>
    <n v="0.16758000000000003"/>
    <n v="0.14000000000000001"/>
    <s v="Low Risk"/>
    <n v="2.3188756966319363E-2"/>
    <s v="Average"/>
    <s v="High"/>
    <s v="Highly Inconsistent"/>
    <n v="46.677215189873415"/>
    <s v="Critical (&lt;80%)"/>
    <n v="77.214600000000004"/>
    <n v="3409824.7543599997"/>
    <n v="70.069999999999993"/>
  </r>
  <r>
    <n v="297.60000000000002"/>
    <n v="3.96"/>
    <n v="15"/>
    <n v="0.98"/>
    <n v="0.05"/>
    <n v="0.03"/>
    <s v="Sea"/>
    <n v="1.76"/>
    <n v="0.63"/>
    <n v="1.1000000000000001"/>
    <n v="0.28000000000000003"/>
    <n v="26"/>
    <n v="740.71"/>
    <n v="45"/>
    <n v="25"/>
    <n v="1"/>
    <n v="1"/>
    <n v="344"/>
    <n v="191"/>
    <n v="4"/>
    <n v="0.68"/>
    <n v="0"/>
    <x v="1"/>
    <s v="FOB"/>
    <s v="Renewal/Reorder"/>
    <x v="6"/>
    <n v="0.93099999999999994"/>
    <n v="0.92149999999999999"/>
    <n v="1.8430000000000016E-2"/>
    <n v="0.36000000000000004"/>
    <s v="High Risk"/>
    <n v="1.3306451612903225E-2"/>
    <s v="Poor"/>
    <s v="Medium"/>
    <s v="Moderately Consistent"/>
    <n v="55.52325581395349"/>
    <s v="Critical (&lt;80%)"/>
    <n v="7.4071000000000007"/>
    <n v="238088.00230000005"/>
    <n v="72.14"/>
  </r>
  <r>
    <n v="69.540000000000006"/>
    <n v="6.96"/>
    <n v="11"/>
    <n v="0.93"/>
    <n v="0.08"/>
    <n v="0.04"/>
    <s v="Road"/>
    <n v="2.2400000000000002"/>
    <n v="0.76"/>
    <n v="0.98"/>
    <n v="0.6"/>
    <n v="4"/>
    <n v="1958.79"/>
    <n v="60"/>
    <n v="54"/>
    <n v="2"/>
    <n v="1"/>
    <n v="593"/>
    <n v="829"/>
    <n v="12"/>
    <n v="0.27"/>
    <n v="1"/>
    <x v="0"/>
    <s v="FOB"/>
    <s v="Amendment"/>
    <x v="8"/>
    <n v="0.85560000000000003"/>
    <n v="0.88319999999999999"/>
    <n v="6.1823999999999955E-2"/>
    <n v="0.72"/>
    <s v="Extreme Risk"/>
    <n v="0.1000862812769629"/>
    <s v="Excellent"/>
    <s v="Low"/>
    <s v="Inconsistent"/>
    <n v="139.79763912310287"/>
    <s v="Over-Delivery (&gt;100%)"/>
    <n v="39.175800000000002"/>
    <n v="152602.25858400002"/>
    <n v="82.56"/>
  </r>
  <r>
    <n v="334.92"/>
    <n v="7.77"/>
    <n v="12"/>
    <n v="0.79"/>
    <n v="0.04"/>
    <n v="0.01"/>
    <s v="Sea"/>
    <n v="1.9"/>
    <n v="0.67"/>
    <n v="1.07"/>
    <n v="0.21"/>
    <n v="15"/>
    <n v="9260.09"/>
    <n v="30"/>
    <n v="25"/>
    <n v="0"/>
    <n v="2"/>
    <n v="421"/>
    <n v="465"/>
    <n v="9"/>
    <n v="0.68"/>
    <n v="0"/>
    <x v="1"/>
    <s v="CIF"/>
    <s v="New Procurement"/>
    <x v="0"/>
    <n v="0.75839999999999996"/>
    <n v="0.95039999999999991"/>
    <n v="0.19958399999999996"/>
    <n v="0.26"/>
    <s v="Medium Risk"/>
    <n v="2.3199570046578286E-2"/>
    <s v="Average"/>
    <s v="High"/>
    <s v="Moderately Consistent"/>
    <n v="110.45130641330165"/>
    <s v="Over-Delivery (&gt;100%)"/>
    <n v="92.60090000000001"/>
    <n v="3256564.1378000006"/>
    <n v="72.7"/>
  </r>
  <r>
    <n v="478.13"/>
    <n v="8.31"/>
    <n v="14"/>
    <n v="0.95"/>
    <n v="0.05"/>
    <n v="0.01"/>
    <s v="Sea"/>
    <n v="0.6"/>
    <n v="0.67"/>
    <n v="1.06"/>
    <n v="0.67"/>
    <n v="16"/>
    <n v="1328.11"/>
    <n v="90"/>
    <n v="55"/>
    <n v="2"/>
    <n v="0"/>
    <n v="264"/>
    <n v="928"/>
    <n v="12"/>
    <n v="0.72"/>
    <n v="1"/>
    <x v="0"/>
    <s v="EXW"/>
    <s v="Amendment"/>
    <x v="8"/>
    <n v="0.90249999999999997"/>
    <n v="0.9405"/>
    <n v="4.7025000000000039E-2"/>
    <n v="0.73000000000000009"/>
    <s v="Extreme Risk"/>
    <n v="1.7380210403028465E-2"/>
    <s v="Poor"/>
    <s v="High"/>
    <s v="Very Consistent"/>
    <n v="351.5151515151515"/>
    <s v="Over-Delivery (&gt;100%)"/>
    <n v="13.281099999999999"/>
    <n v="673128.80701799993"/>
    <n v="73.7"/>
  </r>
  <r>
    <n v="320.73"/>
    <n v="9.51"/>
    <n v="4"/>
    <n v="0.83"/>
    <n v="0.1"/>
    <n v="0.04"/>
    <s v="Air"/>
    <n v="4.95"/>
    <n v="0.81"/>
    <n v="0.84"/>
    <n v="0.14000000000000001"/>
    <n v="19"/>
    <n v="6348.71"/>
    <n v="90"/>
    <n v="51"/>
    <n v="3"/>
    <n v="1"/>
    <n v="227"/>
    <n v="284"/>
    <n v="4"/>
    <n v="0.3"/>
    <n v="0"/>
    <x v="1"/>
    <s v="FOB"/>
    <s v="Extension"/>
    <x v="6"/>
    <n v="0.747"/>
    <n v="0.86399999999999999"/>
    <n v="0.14688000000000004"/>
    <n v="0.28000000000000003"/>
    <s v="Medium Risk"/>
    <n v="2.9651108408942098E-2"/>
    <s v="Average"/>
    <s v="High"/>
    <s v="Highly Inconsistent"/>
    <n v="125.1101321585903"/>
    <s v="Over-Delivery (&gt;100%)"/>
    <n v="317.43550000000005"/>
    <n v="2321641.992232"/>
    <n v="91.250000000000014"/>
  </r>
  <r>
    <n v="418.63"/>
    <n v="3.82"/>
    <n v="1"/>
    <n v="0.95"/>
    <n v="0.04"/>
    <n v="0.03"/>
    <s v="Road"/>
    <n v="4.13"/>
    <n v="0.87"/>
    <n v="1.1399999999999999"/>
    <n v="0.02"/>
    <n v="47"/>
    <n v="7848.66"/>
    <n v="60"/>
    <n v="46"/>
    <n v="0"/>
    <n v="0"/>
    <n v="217"/>
    <n v="46"/>
    <n v="8"/>
    <n v="0.95"/>
    <n v="1"/>
    <x v="0"/>
    <s v="EXW"/>
    <s v="New Procurement"/>
    <x v="11"/>
    <n v="0.91199999999999992"/>
    <n v="0.93119999999999992"/>
    <n v="4.6560000000000039E-2"/>
    <n v="9.0000000000000011E-2"/>
    <s v="Low Risk"/>
    <n v="9.1250029859302959E-3"/>
    <s v="Poor"/>
    <s v="High"/>
    <s v="Highly Inconsistent"/>
    <n v="21.198156682027651"/>
    <s v="Critical (&lt;80%)"/>
    <n v="156.97319999999999"/>
    <n v="3515874.0053439997"/>
    <n v="82.07"/>
  </r>
  <r>
    <n v="447.89"/>
    <n v="8.73"/>
    <n v="24"/>
    <n v="0.95"/>
    <n v="0.06"/>
    <n v="0.03"/>
    <s v="Road"/>
    <n v="2.7"/>
    <n v="0.63"/>
    <n v="1.07"/>
    <n v="0.86"/>
    <n v="26"/>
    <n v="2389.69"/>
    <n v="60"/>
    <n v="34"/>
    <n v="0"/>
    <n v="0"/>
    <n v="770"/>
    <n v="452"/>
    <n v="3"/>
    <n v="0.77"/>
    <n v="1"/>
    <x v="0"/>
    <s v="EXW"/>
    <s v="New Procurement"/>
    <x v="3"/>
    <n v="0.8929999999999999"/>
    <n v="0.91179999999999994"/>
    <n v="4.559000000000004E-2"/>
    <n v="0.95"/>
    <s v="Extreme Risk"/>
    <n v="1.9491392975953918E-2"/>
    <s v="Poor"/>
    <s v="High"/>
    <s v="Inconsistent"/>
    <n v="58.701298701298697"/>
    <s v="Critical (&lt;80%)"/>
    <n v="47.793800000000005"/>
    <n v="1166718.8768290002"/>
    <n v="82.899999999999991"/>
  </r>
  <r>
    <n v="152.63999999999999"/>
    <n v="2.19"/>
    <n v="4"/>
    <n v="0.76"/>
    <n v="0.01"/>
    <n v="0.03"/>
    <s v="Sea"/>
    <n v="2.38"/>
    <n v="0.83"/>
    <n v="1.1100000000000001"/>
    <n v="0.33"/>
    <n v="32"/>
    <n v="7018.02"/>
    <n v="15"/>
    <n v="17"/>
    <n v="2"/>
    <n v="0"/>
    <n v="299"/>
    <n v="884"/>
    <n v="12"/>
    <n v="0.37"/>
    <n v="1"/>
    <x v="0"/>
    <s v="EXW"/>
    <s v="Amendment"/>
    <x v="8"/>
    <n v="0.75239999999999996"/>
    <n v="0.96029999999999993"/>
    <n v="0.23047199999999998"/>
    <n v="0.37"/>
    <s v="High Risk"/>
    <n v="1.434748427672956E-2"/>
    <s v="Poor"/>
    <s v="Medium"/>
    <s v="Inconsistent"/>
    <n v="295.65217391304344"/>
    <s v="Over-Delivery (&gt;100%)"/>
    <n v="70.180199999999999"/>
    <n v="1114157.2415759999"/>
    <n v="72.720000000000013"/>
  </r>
  <r>
    <n v="145.41999999999999"/>
    <n v="7.35"/>
    <n v="19"/>
    <n v="0.91"/>
    <n v="0.08"/>
    <n v="0.03"/>
    <s v="Sea"/>
    <n v="3.25"/>
    <n v="0.7"/>
    <n v="0.98"/>
    <n v="0.16"/>
    <n v="6"/>
    <n v="749.21"/>
    <n v="60"/>
    <n v="56"/>
    <n v="1"/>
    <n v="0"/>
    <n v="861"/>
    <n v="45"/>
    <n v="12"/>
    <n v="0.41"/>
    <n v="0"/>
    <x v="1"/>
    <s v="EXW"/>
    <s v="Renewal/Reorder"/>
    <x v="8"/>
    <n v="0.83720000000000006"/>
    <n v="0.89239999999999997"/>
    <n v="8.0315999999999971E-2"/>
    <n v="0.27"/>
    <s v="Medium Risk"/>
    <n v="5.0543254022830421E-2"/>
    <s v="Good"/>
    <s v="Low"/>
    <s v="Highly Inconsistent"/>
    <n v="5.2264808362369335"/>
    <s v="Critical (&lt;80%)"/>
    <n v="7.4921000000000006"/>
    <n v="120951.575602"/>
    <n v="69.750000000000014"/>
  </r>
  <r>
    <n v="324.94"/>
    <n v="7.68"/>
    <n v="9"/>
    <n v="0.79"/>
    <n v="0.06"/>
    <n v="0.04"/>
    <s v="Air"/>
    <n v="1.63"/>
    <n v="0.87"/>
    <n v="0.88"/>
    <n v="0.17"/>
    <n v="6"/>
    <n v="5037.8100000000004"/>
    <n v="90"/>
    <n v="17"/>
    <n v="3"/>
    <n v="3"/>
    <n v="586"/>
    <n v="77"/>
    <n v="6"/>
    <n v="0.72"/>
    <n v="0"/>
    <x v="1"/>
    <s v="DDP"/>
    <s v="Extension"/>
    <x v="4"/>
    <n v="0.74260000000000004"/>
    <n v="0.90239999999999987"/>
    <n v="0.18950399999999995"/>
    <n v="0.27"/>
    <s v="Medium Risk"/>
    <n v="2.3635132639871975E-2"/>
    <s v="Average"/>
    <s v="High"/>
    <s v="Moderately Consistent"/>
    <n v="13.139931740614335"/>
    <s v="Critical (&lt;80%)"/>
    <n v="251.89050000000003"/>
    <n v="1800947.0630840003"/>
    <n v="95.769999999999982"/>
  </r>
  <r>
    <n v="234.96"/>
    <n v="7.1"/>
    <n v="10"/>
    <n v="0.79"/>
    <n v="0.04"/>
    <n v="0.01"/>
    <s v="Road"/>
    <n v="0.25"/>
    <n v="0.92"/>
    <n v="0.93"/>
    <n v="0.89"/>
    <n v="5"/>
    <n v="3410.89"/>
    <n v="15"/>
    <n v="15"/>
    <n v="3"/>
    <n v="2"/>
    <n v="993"/>
    <n v="419"/>
    <n v="6"/>
    <n v="0.3"/>
    <n v="1"/>
    <x v="0"/>
    <s v="CIF"/>
    <s v="Extension"/>
    <x v="4"/>
    <n v="0.75839999999999996"/>
    <n v="0.95039999999999991"/>
    <n v="0.19958399999999996"/>
    <n v="0.94000000000000006"/>
    <s v="Extreme Risk"/>
    <n v="3.0217909431392576E-2"/>
    <s v="Average"/>
    <s v="Medium"/>
    <s v="Very Consistent"/>
    <n v="42.195367573011076"/>
    <s v="Critical (&lt;80%)"/>
    <n v="68.217799999999997"/>
    <n v="841563.2427200001"/>
    <n v="86.350000000000009"/>
  </r>
  <r>
    <n v="427.94"/>
    <n v="3.27"/>
    <n v="4"/>
    <n v="0.79"/>
    <n v="0"/>
    <n v="0.02"/>
    <s v="Road"/>
    <n v="2.02"/>
    <n v="0.92"/>
    <n v="1.1599999999999999"/>
    <n v="0.65"/>
    <n v="2"/>
    <n v="6492.85"/>
    <n v="60"/>
    <n v="20"/>
    <n v="2"/>
    <n v="1"/>
    <n v="294"/>
    <n v="369"/>
    <n v="3"/>
    <n v="0.3"/>
    <n v="0"/>
    <x v="1"/>
    <s v="FOB"/>
    <s v="Amendment"/>
    <x v="3"/>
    <n v="0.79"/>
    <n v="0.98"/>
    <n v="0.20579999999999996"/>
    <n v="0.67"/>
    <s v="Extreme Risk"/>
    <n v="7.641258120297238E-3"/>
    <s v="Poor"/>
    <s v="High"/>
    <s v="Inconsistent"/>
    <n v="125.51020408163265"/>
    <s v="Over-Delivery (&gt;100%)"/>
    <n v="129.857"/>
    <n v="2834268.3793560001"/>
    <n v="85.58"/>
  </r>
  <r>
    <n v="455.01"/>
    <n v="8.86"/>
    <n v="20"/>
    <n v="0.92"/>
    <n v="0.06"/>
    <n v="0.04"/>
    <s v="Sea"/>
    <n v="4.92"/>
    <n v="0.75"/>
    <n v="1.18"/>
    <n v="0.96"/>
    <n v="2"/>
    <n v="8901.15"/>
    <n v="60"/>
    <n v="40"/>
    <n v="2"/>
    <n v="2"/>
    <n v="525"/>
    <n v="130"/>
    <n v="2"/>
    <n v="0.62"/>
    <n v="0"/>
    <x v="1"/>
    <s v="CIF"/>
    <s v="Amendment"/>
    <x v="5"/>
    <n v="0.86480000000000001"/>
    <n v="0.90239999999999987"/>
    <n v="7.2191999999999965E-2"/>
    <n v="1.06"/>
    <s v="Extreme Risk"/>
    <n v="1.947209951429639E-2"/>
    <s v="Poor"/>
    <s v="High"/>
    <s v="Highly Inconsistent"/>
    <n v="24.761904761904763"/>
    <s v="Critical (&lt;80%)"/>
    <n v="89.011499999999998"/>
    <n v="4455257.2721339995"/>
    <n v="68.47999999999999"/>
  </r>
  <r>
    <n v="209.04"/>
    <n v="2.52"/>
    <n v="9"/>
    <n v="0.77"/>
    <n v="0"/>
    <n v="0.02"/>
    <s v="Road"/>
    <n v="0.91"/>
    <n v="0.83"/>
    <n v="0.99"/>
    <n v="0.8"/>
    <n v="37"/>
    <n v="1342.36"/>
    <n v="90"/>
    <n v="35"/>
    <n v="1"/>
    <n v="2"/>
    <n v="717"/>
    <n v="676"/>
    <n v="6"/>
    <n v="0.13"/>
    <n v="1"/>
    <x v="0"/>
    <s v="CIF"/>
    <s v="Renewal/Reorder"/>
    <x v="4"/>
    <n v="0.77"/>
    <n v="0.98"/>
    <n v="0.22539999999999999"/>
    <n v="0.82000000000000006"/>
    <s v="Extreme Risk"/>
    <n v="1.2055109070034443E-2"/>
    <s v="Poor"/>
    <s v="Medium"/>
    <s v="Very Consistent"/>
    <n v="94.281729428172952"/>
    <s v="Average (85–94.99%)"/>
    <n v="26.847199999999997"/>
    <n v="286249.72481599997"/>
    <n v="86.69"/>
  </r>
  <r>
    <n v="156.59"/>
    <n v="1.48"/>
    <n v="13"/>
    <n v="0.7"/>
    <n v="0"/>
    <n v="0.03"/>
    <s v="Sea"/>
    <n v="2.64"/>
    <n v="0.92"/>
    <n v="0.92"/>
    <n v="0.77"/>
    <n v="3"/>
    <n v="4558.05"/>
    <n v="15"/>
    <n v="55"/>
    <n v="3"/>
    <n v="2"/>
    <n v="640"/>
    <n v="726"/>
    <n v="7"/>
    <n v="0.99"/>
    <n v="0"/>
    <x v="1"/>
    <s v="CIF"/>
    <s v="Extension"/>
    <x v="7"/>
    <n v="0.7"/>
    <n v="0.97"/>
    <n v="0.29100000000000004"/>
    <n v="0.8"/>
    <s v="Extreme Risk"/>
    <n v="9.4514336803116408E-3"/>
    <s v="Poor"/>
    <s v="Medium"/>
    <s v="Inconsistent"/>
    <n v="113.43749999999999"/>
    <s v="Over-Delivery (&gt;100%)"/>
    <n v="45.580500000000001"/>
    <n v="735211.24943700014"/>
    <n v="72.760000000000005"/>
  </r>
  <r>
    <n v="401.24"/>
    <n v="7.46"/>
    <n v="12"/>
    <n v="0.91"/>
    <n v="0.06"/>
    <n v="0.04"/>
    <s v="Air"/>
    <n v="0.04"/>
    <n v="0.62"/>
    <n v="1.0900000000000001"/>
    <n v="0.5"/>
    <n v="6"/>
    <n v="4289.62"/>
    <n v="30"/>
    <n v="27"/>
    <n v="1"/>
    <n v="2"/>
    <n v="711"/>
    <n v="967"/>
    <n v="7"/>
    <n v="0.28999999999999998"/>
    <n v="1"/>
    <x v="0"/>
    <s v="CIF"/>
    <s v="Renewal/Reorder"/>
    <x v="7"/>
    <n v="0.85539999999999994"/>
    <n v="0.90239999999999987"/>
    <n v="8.1215999999999969E-2"/>
    <n v="0.6"/>
    <s v="Extreme Risk"/>
    <n v="1.8592363672614895E-2"/>
    <s v="Poor"/>
    <s v="High"/>
    <s v="Very Consistent"/>
    <n v="136.00562587904358"/>
    <s v="Over-Delivery (&gt;100%)"/>
    <n v="214.48099999999999"/>
    <n v="1893498.6436719999"/>
    <n v="97.359999999999985"/>
  </r>
  <r>
    <n v="173.66"/>
    <n v="5.28"/>
    <n v="11"/>
    <n v="0.75"/>
    <n v="0.02"/>
    <n v="0.05"/>
    <s v="Sea"/>
    <n v="0.61"/>
    <n v="0.84"/>
    <n v="1.1100000000000001"/>
    <n v="0.82"/>
    <n v="31"/>
    <n v="3305.57"/>
    <n v="30"/>
    <n v="54"/>
    <n v="0"/>
    <n v="2"/>
    <n v="687"/>
    <n v="967"/>
    <n v="10"/>
    <n v="0.38"/>
    <n v="0"/>
    <x v="1"/>
    <s v="CIF"/>
    <s v="New Procurement"/>
    <x v="9"/>
    <n v="0.73499999999999999"/>
    <n v="0.93099999999999994"/>
    <n v="0.23274999999999998"/>
    <n v="0.8899999999999999"/>
    <s v="Extreme Risk"/>
    <n v="3.0404238166532305E-2"/>
    <s v="Average"/>
    <s v="Medium"/>
    <s v="Very Consistent"/>
    <n v="140.75691411935952"/>
    <s v="Over-Delivery (&gt;100%)"/>
    <n v="33.055700000000002"/>
    <n v="614263.63058599993"/>
    <n v="73.790000000000006"/>
  </r>
  <r>
    <n v="420.18"/>
    <n v="8.64"/>
    <n v="12"/>
    <n v="0.73"/>
    <n v="0.02"/>
    <n v="0.02"/>
    <s v="Air"/>
    <n v="2.94"/>
    <n v="0.93"/>
    <n v="1.1299999999999999"/>
    <n v="0.41"/>
    <n v="43"/>
    <n v="4853.6499999999996"/>
    <n v="15"/>
    <n v="11"/>
    <n v="0"/>
    <n v="1"/>
    <n v="972"/>
    <n v="957"/>
    <n v="11"/>
    <n v="0.22"/>
    <n v="1"/>
    <x v="0"/>
    <s v="FOB"/>
    <s v="New Procurement"/>
    <x v="1"/>
    <n v="0.71539999999999992"/>
    <n v="0.96039999999999992"/>
    <n v="0.25930799999999998"/>
    <n v="0.44999999999999996"/>
    <s v="High Risk"/>
    <n v="2.0562616021704984E-2"/>
    <s v="Average"/>
    <s v="High"/>
    <s v="Inconsistent"/>
    <n v="98.456790123456798"/>
    <s v="World-Class (97%–100%)"/>
    <n v="242.6825"/>
    <n v="2121250.3123639999"/>
    <n v="96.059999999999988"/>
  </r>
  <r>
    <n v="240.68"/>
    <n v="4.45"/>
    <n v="18"/>
    <n v="0.77"/>
    <n v="7.0000000000000007E-2"/>
    <n v="0.02"/>
    <s v="Sea"/>
    <n v="1.49"/>
    <n v="0.75"/>
    <n v="0.81"/>
    <n v="0.83"/>
    <n v="5"/>
    <n v="8819.2099999999991"/>
    <n v="60"/>
    <n v="39"/>
    <n v="1"/>
    <n v="2"/>
    <n v="241"/>
    <n v="565"/>
    <n v="1"/>
    <n v="0.64"/>
    <n v="1"/>
    <x v="0"/>
    <s v="CIF"/>
    <s v="Renewal/Reorder"/>
    <x v="2"/>
    <n v="0.71609999999999996"/>
    <n v="0.91139999999999988"/>
    <n v="0.20962199999999998"/>
    <n v="0.91999999999999993"/>
    <s v="Extreme Risk"/>
    <n v="1.8489280372278545E-2"/>
    <s v="Poor"/>
    <s v="Medium"/>
    <s v="Moderately Consistent"/>
    <n v="234.43983402489627"/>
    <s v="Over-Delivery (&gt;100%)"/>
    <n v="88.192099999999996"/>
    <n v="2313737.4988159998"/>
    <n v="72.009999999999991"/>
  </r>
  <r>
    <n v="350.4"/>
    <n v="2.5099999999999998"/>
    <n v="12"/>
    <n v="0.81"/>
    <n v="0.01"/>
    <n v="0.04"/>
    <s v="Air"/>
    <n v="4.53"/>
    <n v="0.78"/>
    <n v="0.8"/>
    <n v="0.76"/>
    <n v="46"/>
    <n v="9739.25"/>
    <n v="60"/>
    <n v="15"/>
    <n v="1"/>
    <n v="2"/>
    <n v="651"/>
    <n v="491"/>
    <n v="12"/>
    <n v="0.06"/>
    <n v="1"/>
    <x v="0"/>
    <s v="CIF"/>
    <s v="Renewal/Reorder"/>
    <x v="8"/>
    <n v="0.80190000000000006"/>
    <n v="0.95039999999999991"/>
    <n v="0.18057599999999993"/>
    <n v="0.81"/>
    <s v="Extreme Risk"/>
    <n v="7.1632420091324199E-3"/>
    <s v="Poor"/>
    <s v="High"/>
    <s v="Highly Inconsistent"/>
    <n v="75.422427035330259"/>
    <s v="Critical (&lt;80%)"/>
    <n v="486.96250000000003"/>
    <n v="3583783.5687399996"/>
    <n v="94.37"/>
  </r>
  <r>
    <n v="92.99"/>
    <n v="8.5299999999999994"/>
    <n v="16"/>
    <n v="0.84"/>
    <n v="0.03"/>
    <n v="0.04"/>
    <s v="Air"/>
    <n v="2.0299999999999998"/>
    <n v="0.88"/>
    <n v="0.94"/>
    <n v="0.68"/>
    <n v="10"/>
    <n v="128.13999999999999"/>
    <n v="15"/>
    <n v="9"/>
    <n v="2"/>
    <n v="2"/>
    <n v="998"/>
    <n v="298"/>
    <n v="6"/>
    <n v="0.93"/>
    <n v="0"/>
    <x v="1"/>
    <s v="CIF"/>
    <s v="Amendment"/>
    <x v="4"/>
    <n v="0.81479999999999997"/>
    <n v="0.93119999999999992"/>
    <n v="0.14899200000000001"/>
    <n v="0.75"/>
    <s v="Extreme Risk"/>
    <n v="9.1730293579954839E-2"/>
    <s v="Good"/>
    <s v="Low"/>
    <s v="Inconsistent"/>
    <n v="29.859719438877757"/>
    <s v="Critical (&lt;80%)"/>
    <n v="6.407"/>
    <n v="12760.022695999998"/>
    <n v="96.27"/>
  </r>
  <r>
    <n v="330.74"/>
    <n v="5.94"/>
    <n v="5"/>
    <n v="0.71"/>
    <n v="0.01"/>
    <n v="0.04"/>
    <s v="Road"/>
    <n v="1.04"/>
    <n v="0.63"/>
    <n v="0.86"/>
    <n v="0.33"/>
    <n v="27"/>
    <n v="7416.41"/>
    <n v="30"/>
    <n v="20"/>
    <n v="3"/>
    <n v="3"/>
    <n v="890"/>
    <n v="887"/>
    <n v="9"/>
    <n v="0.3"/>
    <n v="1"/>
    <x v="0"/>
    <s v="DDP"/>
    <s v="Extension"/>
    <x v="0"/>
    <n v="0.70289999999999997"/>
    <n v="0.95039999999999991"/>
    <n v="0.27561600000000003"/>
    <n v="0.38"/>
    <s v="High Risk"/>
    <n v="1.7959726673519985E-2"/>
    <s v="Poor"/>
    <s v="High"/>
    <s v="Moderately Consistent"/>
    <n v="99.662921348314597"/>
    <s v="World-Class (97%–100%)"/>
    <n v="148.32820000000001"/>
    <n v="2575703.8231620002"/>
    <n v="85.859999999999985"/>
  </r>
  <r>
    <n v="253.3"/>
    <n v="2.7"/>
    <n v="20"/>
    <n v="0.99"/>
    <n v="0.06"/>
    <n v="0.02"/>
    <s v="Sea"/>
    <n v="2.73"/>
    <n v="0.75"/>
    <n v="1.1200000000000001"/>
    <n v="0.63"/>
    <n v="24"/>
    <n v="6189.3"/>
    <n v="45"/>
    <n v="24"/>
    <n v="3"/>
    <n v="0"/>
    <n v="613"/>
    <n v="99"/>
    <n v="9"/>
    <n v="0.93"/>
    <n v="1"/>
    <x v="0"/>
    <s v="EXW"/>
    <s v="Extension"/>
    <x v="0"/>
    <n v="0.93059999999999998"/>
    <n v="0.92119999999999991"/>
    <n v="9.2120000000000066E-3"/>
    <n v="0.71"/>
    <s v="Extreme Risk"/>
    <n v="1.0659297275957363E-2"/>
    <s v="Poor"/>
    <s v="Medium"/>
    <s v="Inconsistent"/>
    <n v="16.150081566068515"/>
    <s v="Critical (&lt;80%)"/>
    <n v="61.893000000000001"/>
    <n v="1693245.3883800001"/>
    <n v="71.069999999999993"/>
  </r>
  <r>
    <n v="313.97000000000003"/>
    <n v="7.48"/>
    <n v="25"/>
    <n v="0.91"/>
    <n v="7.0000000000000007E-2"/>
    <n v="0.02"/>
    <s v="Road"/>
    <n v="3.97"/>
    <n v="0.72"/>
    <n v="1.01"/>
    <n v="0.51"/>
    <n v="22"/>
    <n v="9945.67"/>
    <n v="90"/>
    <n v="18"/>
    <n v="3"/>
    <n v="3"/>
    <n v="341"/>
    <n v="221"/>
    <n v="12"/>
    <n v="0.25"/>
    <n v="1"/>
    <x v="0"/>
    <s v="DDP"/>
    <s v="Extension"/>
    <x v="8"/>
    <n v="0.84629999999999994"/>
    <n v="0.91139999999999988"/>
    <n v="8.2025999999999974E-2"/>
    <n v="0.6"/>
    <s v="Extreme Risk"/>
    <n v="2.3823932222823835E-2"/>
    <s v="Average"/>
    <s v="High"/>
    <s v="Highly Inconsistent"/>
    <n v="64.809384164222877"/>
    <s v="Critical (&lt;80%)"/>
    <n v="198.9134"/>
    <n v="3403903.633409"/>
    <n v="81.529999999999987"/>
  </r>
  <r>
    <n v="125.61"/>
    <n v="5.6"/>
    <n v="12"/>
    <n v="0.8"/>
    <n v="7.0000000000000007E-2"/>
    <n v="0.03"/>
    <s v="Road"/>
    <n v="0.1"/>
    <n v="0.61"/>
    <n v="1.1299999999999999"/>
    <n v="0.46"/>
    <n v="25"/>
    <n v="990.32"/>
    <n v="15"/>
    <n v="29"/>
    <n v="1"/>
    <n v="2"/>
    <n v="646"/>
    <n v="584"/>
    <n v="2"/>
    <n v="0.51"/>
    <n v="1"/>
    <x v="0"/>
    <s v="CIF"/>
    <s v="Renewal/Reorder"/>
    <x v="5"/>
    <n v="0.74399999999999999"/>
    <n v="0.9020999999999999"/>
    <n v="0.18041999999999994"/>
    <n v="0.56000000000000005"/>
    <s v="Extreme Risk"/>
    <n v="4.4582437704004454E-2"/>
    <s v="Average"/>
    <s v="Low"/>
    <s v="Very Consistent"/>
    <n v="90.402476780185765"/>
    <s v="Average (85–94.99%)"/>
    <n v="19.8064"/>
    <n v="136853.56234000003"/>
    <n v="85.199999999999989"/>
  </r>
  <r>
    <n v="381.59"/>
    <n v="6.44"/>
    <n v="21"/>
    <n v="0.8"/>
    <n v="0.03"/>
    <n v="0.04"/>
    <s v="Sea"/>
    <n v="2.5299999999999998"/>
    <n v="0.68"/>
    <n v="0.87"/>
    <n v="0.99"/>
    <n v="3"/>
    <n v="8132.33"/>
    <n v="45"/>
    <n v="20"/>
    <n v="2"/>
    <n v="3"/>
    <n v="821"/>
    <n v="81"/>
    <n v="4"/>
    <n v="0.7"/>
    <n v="0"/>
    <x v="1"/>
    <s v="DDP"/>
    <s v="Amendment"/>
    <x v="6"/>
    <n v="0.77600000000000002"/>
    <n v="0.93119999999999992"/>
    <n v="0.18623999999999993"/>
    <n v="1.06"/>
    <s v="Extreme Risk"/>
    <n v="1.6876752535443802E-2"/>
    <s v="Poor"/>
    <s v="High"/>
    <s v="Inconsistent"/>
    <n v="9.8660170523751525"/>
    <s v="Critical (&lt;80%)"/>
    <n v="81.323300000000003"/>
    <n v="3320541.5427829991"/>
    <n v="71.77"/>
  </r>
  <r>
    <n v="438.26"/>
    <n v="5.15"/>
    <n v="25"/>
    <n v="0.83"/>
    <n v="0.01"/>
    <n v="0.04"/>
    <s v="Road"/>
    <n v="3.87"/>
    <n v="0.76"/>
    <n v="1.05"/>
    <n v="0.5"/>
    <n v="16"/>
    <n v="9345.89"/>
    <n v="90"/>
    <n v="22"/>
    <n v="2"/>
    <n v="1"/>
    <n v="216"/>
    <n v="857"/>
    <n v="6"/>
    <n v="0.61"/>
    <n v="0"/>
    <x v="1"/>
    <s v="FOB"/>
    <s v="Amendment"/>
    <x v="4"/>
    <n v="0.82169999999999999"/>
    <n v="0.95039999999999991"/>
    <n v="0.16156800000000002"/>
    <n v="0.55000000000000004"/>
    <s v="Extreme Risk"/>
    <n v="1.1751015378998768E-2"/>
    <s v="Poor"/>
    <s v="High"/>
    <s v="Highly Inconsistent"/>
    <n v="396.75925925925924"/>
    <s v="Over-Delivery (&gt;100%)"/>
    <n v="186.9178"/>
    <n v="4300947.0780939991"/>
    <n v="83.029999999999987"/>
  </r>
  <r>
    <n v="147.53"/>
    <n v="8.4600000000000009"/>
    <n v="11"/>
    <n v="0.89"/>
    <n v="0.01"/>
    <n v="0.01"/>
    <s v="Road"/>
    <n v="0.52"/>
    <n v="0.68"/>
    <n v="1.03"/>
    <n v="0.03"/>
    <n v="30"/>
    <n v="9129.94"/>
    <n v="45"/>
    <n v="43"/>
    <n v="2"/>
    <n v="1"/>
    <n v="635"/>
    <n v="974"/>
    <n v="4"/>
    <n v="0.51"/>
    <n v="1"/>
    <x v="0"/>
    <s v="FOB"/>
    <s v="Amendment"/>
    <x v="6"/>
    <n v="0.88109999999999999"/>
    <n v="0.98009999999999997"/>
    <n v="0.10781099999999998"/>
    <n v="0.05"/>
    <s v="Low Risk"/>
    <n v="5.7344268962244975E-2"/>
    <s v="Good"/>
    <s v="Low"/>
    <s v="Very Consistent"/>
    <n v="153.38582677165354"/>
    <s v="Over-Delivery (&gt;100%)"/>
    <n v="182.59880000000001"/>
    <n v="1374062.9822760003"/>
    <n v="86.97999999999999"/>
  </r>
  <r>
    <n v="93.07"/>
    <n v="8.4700000000000006"/>
    <n v="9"/>
    <n v="0.74"/>
    <n v="0.04"/>
    <n v="0.02"/>
    <s v="Road"/>
    <n v="4.51"/>
    <n v="0.84"/>
    <n v="0.94"/>
    <n v="0.63"/>
    <n v="48"/>
    <n v="5649.67"/>
    <n v="45"/>
    <n v="26"/>
    <n v="1"/>
    <n v="1"/>
    <n v="370"/>
    <n v="299"/>
    <n v="12"/>
    <n v="0.79"/>
    <n v="0"/>
    <x v="1"/>
    <s v="FOB"/>
    <s v="Renewal/Reorder"/>
    <x v="8"/>
    <n v="0.71039999999999992"/>
    <n v="0.94079999999999997"/>
    <n v="0.24460799999999999"/>
    <n v="0.69"/>
    <s v="Extreme Risk"/>
    <n v="9.1006769098528006E-2"/>
    <s v="Good"/>
    <s v="Low"/>
    <s v="Highly Inconsistent"/>
    <n v="80.810810810810807"/>
    <s v="Needs Improvement (80–84.99%)"/>
    <n v="112.99340000000001"/>
    <n v="557485.06242799992"/>
    <n v="81.89"/>
  </r>
  <r>
    <n v="60.64"/>
    <n v="7.38"/>
    <n v="18"/>
    <n v="0.76"/>
    <n v="0.09"/>
    <n v="0.02"/>
    <s v="Sea"/>
    <n v="1.32"/>
    <n v="0.78"/>
    <n v="1.01"/>
    <n v="0.73"/>
    <n v="43"/>
    <n v="3342.81"/>
    <n v="90"/>
    <n v="26"/>
    <n v="1"/>
    <n v="0"/>
    <n v="360"/>
    <n v="376"/>
    <n v="9"/>
    <n v="0.47"/>
    <n v="0"/>
    <x v="1"/>
    <s v="EXW"/>
    <s v="Renewal/Reorder"/>
    <x v="0"/>
    <n v="0.69159999999999999"/>
    <n v="0.89180000000000004"/>
    <n v="0.214032"/>
    <n v="0.84"/>
    <s v="Extreme Risk"/>
    <n v="0.1217018469656992"/>
    <s v="Excellent"/>
    <s v="Low"/>
    <s v="Moderately Consistent"/>
    <n v="104.44444444444446"/>
    <s v="Over-Delivery (&gt;100%)"/>
    <n v="33.428100000000001"/>
    <n v="225040.90721999999"/>
    <n v="71.58"/>
  </r>
  <r>
    <n v="338.89"/>
    <n v="1.95"/>
    <n v="25"/>
    <n v="0.96"/>
    <n v="0.02"/>
    <n v="0.05"/>
    <s v="Road"/>
    <n v="0.85"/>
    <n v="0.62"/>
    <n v="1.04"/>
    <n v="0.89"/>
    <n v="4"/>
    <n v="6435.05"/>
    <n v="45"/>
    <n v="21"/>
    <n v="2"/>
    <n v="1"/>
    <n v="382"/>
    <n v="36"/>
    <n v="2"/>
    <n v="0.33"/>
    <n v="0"/>
    <x v="1"/>
    <s v="FOB"/>
    <s v="Amendment"/>
    <x v="5"/>
    <n v="0.94079999999999997"/>
    <n v="0.93099999999999994"/>
    <n v="3.724000000000003E-2"/>
    <n v="0.96"/>
    <s v="Extreme Risk"/>
    <n v="5.7540794948213285E-3"/>
    <s v="Poor"/>
    <s v="High"/>
    <s v="Very Consistent"/>
    <n v="9.4240837696335085"/>
    <s v="Critical (&lt;80%)"/>
    <n v="128.70099999999999"/>
    <n v="2333562.743245"/>
    <n v="85.55"/>
  </r>
  <r>
    <n v="323.19"/>
    <n v="8.5500000000000007"/>
    <n v="3"/>
    <n v="0.78"/>
    <n v="0.03"/>
    <n v="0.03"/>
    <s v="Road"/>
    <n v="2.95"/>
    <n v="0.71"/>
    <n v="1.1599999999999999"/>
    <n v="0.63"/>
    <n v="43"/>
    <n v="3130.11"/>
    <n v="30"/>
    <n v="47"/>
    <n v="1"/>
    <n v="0"/>
    <n v="110"/>
    <n v="429"/>
    <n v="10"/>
    <n v="0.72"/>
    <n v="0"/>
    <x v="1"/>
    <s v="EXW"/>
    <s v="Renewal/Reorder"/>
    <x v="9"/>
    <n v="0.75660000000000005"/>
    <n v="0.94089999999999996"/>
    <n v="0.20699799999999996"/>
    <n v="0.69"/>
    <s v="Extreme Risk"/>
    <n v="2.6455026455026457E-2"/>
    <s v="Average"/>
    <s v="High"/>
    <s v="Inconsistent"/>
    <n v="390"/>
    <s v="Over-Delivery (&gt;100%)"/>
    <n v="62.602200000000003"/>
    <n v="1072399.1363639999"/>
    <n v="83.55"/>
  </r>
  <r>
    <n v="296.01"/>
    <n v="7.04"/>
    <n v="20"/>
    <n v="0.81"/>
    <n v="0.01"/>
    <n v="0.02"/>
    <s v="Road"/>
    <n v="0.88"/>
    <n v="0.61"/>
    <n v="0.82"/>
    <n v="0.02"/>
    <n v="40"/>
    <n v="4181.47"/>
    <n v="15"/>
    <n v="31"/>
    <n v="0"/>
    <n v="1"/>
    <n v="553"/>
    <n v="909"/>
    <n v="6"/>
    <n v="0.94"/>
    <n v="1"/>
    <x v="0"/>
    <s v="FOB"/>
    <s v="New Procurement"/>
    <x v="4"/>
    <n v="0.80190000000000006"/>
    <n v="0.97019999999999995"/>
    <n v="0.18433799999999992"/>
    <n v="0.05"/>
    <s v="Low Risk"/>
    <n v="2.3782980304719436E-2"/>
    <s v="Average"/>
    <s v="Medium"/>
    <s v="Very Consistent"/>
    <n v="164.37613019891501"/>
    <s v="Over-Delivery (&gt;100%)"/>
    <n v="83.629400000000004"/>
    <n v="1274978.4819169999"/>
    <n v="86.419999999999987"/>
  </r>
  <r>
    <n v="154.38"/>
    <n v="7.27"/>
    <n v="17"/>
    <n v="0.96"/>
    <n v="0.06"/>
    <n v="0"/>
    <s v="Sea"/>
    <n v="3.4"/>
    <n v="0.74"/>
    <n v="1.1299999999999999"/>
    <n v="0.12"/>
    <n v="16"/>
    <n v="4512.68"/>
    <n v="30"/>
    <n v="23"/>
    <n v="3"/>
    <n v="3"/>
    <n v="479"/>
    <n v="371"/>
    <n v="1"/>
    <n v="0.6"/>
    <n v="1"/>
    <x v="0"/>
    <s v="DDP"/>
    <s v="Extension"/>
    <x v="2"/>
    <n v="0.90239999999999987"/>
    <n v="0.94"/>
    <n v="3.7600000000000029E-2"/>
    <n v="0.18"/>
    <s v="Medium Risk"/>
    <n v="4.7091592175152221E-2"/>
    <s v="Average"/>
    <s v="Medium"/>
    <s v="Highly Inconsistent"/>
    <n v="77.453027139874735"/>
    <s v="Critical (&lt;80%)"/>
    <n v="45.126800000000003"/>
    <n v="738523.21534400003"/>
    <n v="70.8"/>
  </r>
  <r>
    <n v="225.91"/>
    <n v="4.2699999999999996"/>
    <n v="14"/>
    <n v="0.9"/>
    <n v="7.0000000000000007E-2"/>
    <n v="0.03"/>
    <s v="Air"/>
    <n v="2.4500000000000002"/>
    <n v="0.7"/>
    <n v="1.19"/>
    <n v="0.16"/>
    <n v="40"/>
    <n v="3089.31"/>
    <n v="30"/>
    <n v="18"/>
    <n v="3"/>
    <n v="3"/>
    <n v="140"/>
    <n v="574"/>
    <n v="9"/>
    <n v="0.28000000000000003"/>
    <n v="0"/>
    <x v="1"/>
    <s v="DDP"/>
    <s v="Extension"/>
    <x v="0"/>
    <n v="0.83699999999999997"/>
    <n v="0.9020999999999999"/>
    <n v="9.0209999999999971E-2"/>
    <n v="0.26"/>
    <s v="Medium Risk"/>
    <n v="1.8901332389004471E-2"/>
    <s v="Poor"/>
    <s v="Medium"/>
    <s v="Inconsistent"/>
    <n v="409.99999999999994"/>
    <s v="Over-Delivery (&gt;100%)"/>
    <n v="154.46550000000002"/>
    <n v="767862.15939999989"/>
    <n v="94.85"/>
  </r>
  <r>
    <n v="317.51"/>
    <n v="8.91"/>
    <n v="1"/>
    <n v="0.8"/>
    <n v="0.06"/>
    <n v="0"/>
    <s v="Air"/>
    <n v="0.55000000000000004"/>
    <n v="0.88"/>
    <n v="1.0900000000000001"/>
    <n v="0.21"/>
    <n v="41"/>
    <n v="3484.09"/>
    <n v="90"/>
    <n v="51"/>
    <n v="3"/>
    <n v="3"/>
    <n v="538"/>
    <n v="763"/>
    <n v="1"/>
    <n v="0.76"/>
    <n v="1"/>
    <x v="0"/>
    <s v="DDP"/>
    <s v="Extension"/>
    <x v="2"/>
    <n v="0.752"/>
    <n v="0.94"/>
    <n v="0.18799999999999994"/>
    <n v="0.27"/>
    <s v="Medium Risk"/>
    <n v="2.8062108280054173E-2"/>
    <s v="Average"/>
    <s v="High"/>
    <s v="Very Consistent"/>
    <n v="141.82156133828997"/>
    <s v="Over-Delivery (&gt;100%)"/>
    <n v="174.20450000000002"/>
    <n v="1172785.117964"/>
    <n v="97.649999999999991"/>
  </r>
  <r>
    <n v="273.55"/>
    <n v="7.53"/>
    <n v="17"/>
    <n v="0.91"/>
    <n v="0.09"/>
    <n v="0.04"/>
    <s v="Air"/>
    <n v="4.5599999999999996"/>
    <n v="0.72"/>
    <n v="1.0900000000000001"/>
    <n v="0.8"/>
    <n v="46"/>
    <n v="172.4"/>
    <n v="90"/>
    <n v="48"/>
    <n v="0"/>
    <n v="3"/>
    <n v="486"/>
    <n v="464"/>
    <n v="12"/>
    <n v="0.76"/>
    <n v="1"/>
    <x v="0"/>
    <s v="DDP"/>
    <s v="New Procurement"/>
    <x v="8"/>
    <n v="0.82810000000000006"/>
    <n v="0.87360000000000004"/>
    <n v="7.8623999999999972E-2"/>
    <n v="0.93"/>
    <s v="Extreme Risk"/>
    <n v="2.7526960336318771E-2"/>
    <s v="Average"/>
    <s v="Medium"/>
    <s v="Highly Inconsistent"/>
    <n v="95.473251028806587"/>
    <s v="High (95–96.99%)"/>
    <n v="8.620000000000001"/>
    <n v="53324.390360000012"/>
    <n v="91.94"/>
  </r>
  <r>
    <n v="494.5"/>
    <n v="2.0099999999999998"/>
    <n v="25"/>
    <n v="0.71"/>
    <n v="0.05"/>
    <n v="0.04"/>
    <s v="Air"/>
    <n v="3.37"/>
    <n v="0.75"/>
    <n v="0.89"/>
    <n v="0.31"/>
    <n v="8"/>
    <n v="3041.08"/>
    <n v="90"/>
    <n v="45"/>
    <n v="2"/>
    <n v="0"/>
    <n v="257"/>
    <n v="814"/>
    <n v="8"/>
    <n v="0.27"/>
    <n v="0"/>
    <x v="1"/>
    <s v="EXW"/>
    <s v="Amendment"/>
    <x v="11"/>
    <n v="0.67449999999999999"/>
    <n v="0.91199999999999992"/>
    <n v="0.26447999999999999"/>
    <n v="0.4"/>
    <s v="High Risk"/>
    <n v="4.0647118301314457E-3"/>
    <s v="Poor"/>
    <s v="High"/>
    <s v="Highly Inconsistent"/>
    <n v="316.73151750972761"/>
    <s v="Over-Delivery (&gt;100%)"/>
    <n v="152.054"/>
    <n v="1639342.7087000001"/>
    <n v="94.33"/>
  </r>
  <r>
    <n v="111.4"/>
    <n v="4.67"/>
    <n v="27"/>
    <n v="0.92"/>
    <n v="0.01"/>
    <n v="0.02"/>
    <s v="Road"/>
    <n v="2.73"/>
    <n v="0.89"/>
    <n v="1.01"/>
    <n v="0.31"/>
    <n v="24"/>
    <n v="4775.82"/>
    <n v="45"/>
    <n v="59"/>
    <n v="3"/>
    <n v="1"/>
    <n v="384"/>
    <n v="621"/>
    <n v="9"/>
    <n v="0.38"/>
    <n v="0"/>
    <x v="1"/>
    <s v="FOB"/>
    <s v="Extension"/>
    <x v="0"/>
    <n v="0.91080000000000005"/>
    <n v="0.97019999999999995"/>
    <n v="7.7615999999999963E-2"/>
    <n v="0.33999999999999997"/>
    <s v="High Risk"/>
    <n v="4.1921005385996406E-2"/>
    <s v="Average"/>
    <s v="Low"/>
    <s v="Inconsistent"/>
    <n v="161.71875"/>
    <s v="Over-Delivery (&gt;100%)"/>
    <n v="95.51639999999999"/>
    <n v="548088.73728"/>
    <n v="84.57"/>
  </r>
  <r>
    <n v="362.82"/>
    <n v="8.98"/>
    <n v="8"/>
    <n v="0.85"/>
    <n v="0.03"/>
    <n v="0.02"/>
    <s v="Sea"/>
    <n v="1.87"/>
    <n v="0.79"/>
    <n v="1.08"/>
    <n v="0.76"/>
    <n v="16"/>
    <n v="1812.77"/>
    <n v="45"/>
    <n v="13"/>
    <n v="1"/>
    <n v="2"/>
    <n v="405"/>
    <n v="481"/>
    <n v="1"/>
    <n v="0.14000000000000001"/>
    <n v="1"/>
    <x v="0"/>
    <s v="CIF"/>
    <s v="Renewal/Reorder"/>
    <x v="2"/>
    <n v="0.82450000000000001"/>
    <n v="0.9506"/>
    <n v="0.14259000000000002"/>
    <n v="0.81"/>
    <s v="Extreme Risk"/>
    <n v="2.475056501846646E-2"/>
    <s v="Average"/>
    <s v="High"/>
    <s v="Moderately Consistent"/>
    <n v="118.76543209876542"/>
    <s v="Over-Delivery (&gt;100%)"/>
    <n v="18.127700000000001"/>
    <n v="690626.36913799995"/>
    <n v="72.830000000000013"/>
  </r>
  <r>
    <n v="231.94"/>
    <n v="1.42"/>
    <n v="5"/>
    <n v="0.94"/>
    <n v="7.0000000000000007E-2"/>
    <n v="0.04"/>
    <s v="Road"/>
    <n v="0.67"/>
    <n v="0.82"/>
    <n v="1.04"/>
    <n v="0.41"/>
    <n v="27"/>
    <n v="8075.29"/>
    <n v="15"/>
    <n v="14"/>
    <n v="0"/>
    <n v="3"/>
    <n v="585"/>
    <n v="600"/>
    <n v="1"/>
    <n v="0.08"/>
    <n v="0"/>
    <x v="1"/>
    <s v="DDP"/>
    <s v="New Procurement"/>
    <x v="2"/>
    <n v="0.87419999999999987"/>
    <n v="0.89279999999999993"/>
    <n v="5.3568000000000039E-2"/>
    <n v="0.52"/>
    <s v="Extreme Risk"/>
    <n v="6.1222730016383545E-3"/>
    <s v="Poor"/>
    <s v="Medium"/>
    <s v="Very Consistent"/>
    <n v="102.56410256410255"/>
    <s v="Over-Delivery (&gt;100%)"/>
    <n v="161.50579999999999"/>
    <n v="2079175.4802819998"/>
    <n v="84.429999999999993"/>
  </r>
  <r>
    <n v="242.69"/>
    <n v="9.65"/>
    <n v="5"/>
    <n v="0.99"/>
    <n v="0.06"/>
    <n v="0.01"/>
    <s v="Sea"/>
    <n v="3.54"/>
    <n v="0.94"/>
    <n v="0.95"/>
    <n v="0.06"/>
    <n v="2"/>
    <n v="5422.61"/>
    <n v="45"/>
    <n v="30"/>
    <n v="2"/>
    <n v="1"/>
    <n v="968"/>
    <n v="955"/>
    <n v="10"/>
    <n v="0.81"/>
    <n v="1"/>
    <x v="0"/>
    <s v="FOB"/>
    <s v="Amendment"/>
    <x v="9"/>
    <n v="0.93059999999999998"/>
    <n v="0.93059999999999998"/>
    <n v="9.306000000000007E-3"/>
    <n v="0.13"/>
    <s v="Low Risk"/>
    <n v="3.9762660183773543E-2"/>
    <s v="Average"/>
    <s v="Medium"/>
    <s v="Highly Inconsistent"/>
    <n v="98.65702479338843"/>
    <s v="World-Class (97%–100%)"/>
    <n v="54.226099999999995"/>
    <n v="1408205.5549149998"/>
    <n v="70.459999999999994"/>
  </r>
  <r>
    <n v="372.92"/>
    <n v="7.11"/>
    <n v="9"/>
    <n v="0.98"/>
    <n v="0.05"/>
    <n v="0.01"/>
    <s v="Road"/>
    <n v="4.07"/>
    <n v="0.68"/>
    <n v="1.18"/>
    <n v="0.59"/>
    <n v="20"/>
    <n v="7959.42"/>
    <n v="15"/>
    <n v="53"/>
    <n v="0"/>
    <n v="1"/>
    <n v="87"/>
    <n v="378"/>
    <n v="7"/>
    <n v="0.37"/>
    <n v="1"/>
    <x v="0"/>
    <s v="FOB"/>
    <s v="New Procurement"/>
    <x v="7"/>
    <n v="0.93099999999999994"/>
    <n v="0.9405"/>
    <n v="1.8810000000000018E-2"/>
    <n v="0.65"/>
    <s v="Extreme Risk"/>
    <n v="1.9065751367585541E-2"/>
    <s v="Poor"/>
    <s v="High"/>
    <s v="Highly Inconsistent"/>
    <n v="434.48275862068965"/>
    <s v="Over-Delivery (&gt;100%)"/>
    <n v="159.1884"/>
    <n v="3146510.0648719999"/>
    <n v="82.22999999999999"/>
  </r>
  <r>
    <n v="361.6"/>
    <n v="6.68"/>
    <n v="3"/>
    <n v="0.97"/>
    <n v="7.0000000000000007E-2"/>
    <n v="0.05"/>
    <s v="Air"/>
    <n v="0.63"/>
    <n v="1"/>
    <n v="1.01"/>
    <n v="0.13"/>
    <n v="20"/>
    <n v="1368.22"/>
    <n v="30"/>
    <n v="31"/>
    <n v="3"/>
    <n v="1"/>
    <n v="721"/>
    <n v="335"/>
    <n v="10"/>
    <n v="0.28000000000000003"/>
    <n v="0"/>
    <x v="1"/>
    <s v="FOB"/>
    <s v="Extension"/>
    <x v="9"/>
    <n v="0.9020999999999999"/>
    <n v="0.88349999999999995"/>
    <n v="2.6505000000000018E-2"/>
    <n v="0.25"/>
    <s v="Medium Risk"/>
    <n v="1.8473451327433627E-2"/>
    <s v="Poor"/>
    <s v="High"/>
    <s v="Very Consistent"/>
    <n v="46.463245492371705"/>
    <s v="Critical (&lt;80%)"/>
    <n v="68.411000000000001"/>
    <n v="554191.12140000018"/>
    <n v="96.27"/>
  </r>
  <r>
    <n v="496.07"/>
    <n v="3.44"/>
    <n v="19"/>
    <n v="0.85"/>
    <n v="0.06"/>
    <n v="0.04"/>
    <s v="Air"/>
    <n v="2.4700000000000002"/>
    <n v="0.96"/>
    <n v="1.19"/>
    <n v="0.56999999999999995"/>
    <n v="20"/>
    <n v="8223.06"/>
    <n v="15"/>
    <n v="27"/>
    <n v="2"/>
    <n v="2"/>
    <n v="50"/>
    <n v="419"/>
    <n v="5"/>
    <n v="0.26"/>
    <n v="0"/>
    <x v="1"/>
    <s v="CIF"/>
    <s v="Amendment"/>
    <x v="10"/>
    <n v="0.79899999999999993"/>
    <n v="0.90239999999999987"/>
    <n v="0.13536000000000001"/>
    <n v="0.66999999999999993"/>
    <s v="Extreme Risk"/>
    <n v="6.9345052109581308E-3"/>
    <s v="Poor"/>
    <s v="High"/>
    <s v="Inconsistent"/>
    <n v="838.00000000000011"/>
    <s v="Over-Delivery (&gt;100%)"/>
    <n v="411.15300000000002"/>
    <n v="4487570.3704779996"/>
    <n v="94.929999999999993"/>
  </r>
  <r>
    <n v="107.78"/>
    <n v="3.24"/>
    <n v="23"/>
    <n v="0.81"/>
    <n v="0.09"/>
    <n v="0.04"/>
    <s v="Sea"/>
    <n v="2.42"/>
    <n v="0.71"/>
    <n v="1.03"/>
    <n v="0.78"/>
    <n v="19"/>
    <n v="9586.7999999999993"/>
    <n v="15"/>
    <n v="56"/>
    <n v="3"/>
    <n v="3"/>
    <n v="267"/>
    <n v="611"/>
    <n v="11"/>
    <n v="7.0000000000000007E-2"/>
    <n v="0"/>
    <x v="1"/>
    <s v="DDP"/>
    <s v="Extension"/>
    <x v="1"/>
    <n v="0.73710000000000009"/>
    <n v="0.87360000000000004"/>
    <n v="0.16598399999999996"/>
    <n v="0.91"/>
    <s v="Extreme Risk"/>
    <n v="3.0061235850807201E-2"/>
    <s v="Average"/>
    <s v="Low"/>
    <s v="Inconsistent"/>
    <n v="228.83895131086143"/>
    <s v="Over-Delivery (&gt;100%)"/>
    <n v="95.867999999999995"/>
    <n v="1167690.8780719999"/>
    <n v="70.08"/>
  </r>
  <r>
    <n v="96.85"/>
    <n v="9.48"/>
    <n v="9"/>
    <n v="0.84"/>
    <n v="0.06"/>
    <n v="0.01"/>
    <s v="Road"/>
    <n v="1.75"/>
    <n v="0.96"/>
    <n v="1.1200000000000001"/>
    <n v="0.93"/>
    <n v="18"/>
    <n v="3589.29"/>
    <n v="90"/>
    <n v="39"/>
    <n v="2"/>
    <n v="0"/>
    <n v="190"/>
    <n v="897"/>
    <n v="3"/>
    <n v="0.98"/>
    <n v="0"/>
    <x v="1"/>
    <s v="EXW"/>
    <s v="Amendment"/>
    <x v="3"/>
    <n v="0.78959999999999997"/>
    <n v="0.93059999999999998"/>
    <n v="0.14889600000000003"/>
    <n v="1"/>
    <s v="Extreme Risk"/>
    <n v="9.7883324728962329E-2"/>
    <s v="Good"/>
    <s v="Low"/>
    <s v="Moderately Consistent"/>
    <n v="472.10526315789474"/>
    <s v="Over-Delivery (&gt;100%)"/>
    <n v="71.785799999999995"/>
    <n v="372031.50360499998"/>
    <n v="84.25"/>
  </r>
  <r>
    <n v="375.95"/>
    <n v="3.68"/>
    <n v="22"/>
    <n v="0.91"/>
    <n v="0.08"/>
    <n v="0.01"/>
    <s v="Air"/>
    <n v="3.95"/>
    <n v="0.9"/>
    <n v="1.1000000000000001"/>
    <n v="7.0000000000000007E-2"/>
    <n v="13"/>
    <n v="2911.13"/>
    <n v="45"/>
    <n v="16"/>
    <n v="3"/>
    <n v="0"/>
    <n v="299"/>
    <n v="512"/>
    <n v="9"/>
    <n v="0.37"/>
    <n v="1"/>
    <x v="0"/>
    <s v="EXW"/>
    <s v="Extension"/>
    <x v="0"/>
    <n v="0.83720000000000006"/>
    <n v="0.91080000000000005"/>
    <n v="8.1971999999999975E-2"/>
    <n v="0.16"/>
    <s v="Medium Risk"/>
    <n v="9.7885357095358425E-3"/>
    <s v="Poor"/>
    <s v="High"/>
    <s v="Highly Inconsistent"/>
    <n v="171.23745819397993"/>
    <s v="Over-Delivery (&gt;100%)"/>
    <n v="145.5565"/>
    <n v="1193114.119165"/>
    <n v="93.450000000000017"/>
  </r>
  <r>
    <n v="310.27"/>
    <n v="7.98"/>
    <n v="18"/>
    <n v="0.97"/>
    <n v="0.02"/>
    <n v="0"/>
    <s v="Sea"/>
    <n v="0.5"/>
    <n v="0.97"/>
    <n v="1.06"/>
    <n v="0.3"/>
    <n v="17"/>
    <n v="6503.63"/>
    <n v="60"/>
    <n v="28"/>
    <n v="2"/>
    <n v="2"/>
    <n v="134"/>
    <n v="34"/>
    <n v="2"/>
    <n v="0.16"/>
    <n v="0"/>
    <x v="1"/>
    <s v="CIF"/>
    <s v="Amendment"/>
    <x v="5"/>
    <n v="0.9506"/>
    <n v="0.98"/>
    <n v="2.9400000000000027E-2"/>
    <n v="0.32"/>
    <s v="High Risk"/>
    <n v="2.5719534598897736E-2"/>
    <s v="Average"/>
    <s v="High"/>
    <s v="Very Consistent"/>
    <n v="25.373134328358208"/>
    <s v="Critical (&lt;80%)"/>
    <n v="65.036299999999997"/>
    <n v="2058307.0447019998"/>
    <n v="74.900000000000006"/>
  </r>
  <r>
    <n v="173.37"/>
    <n v="4.54"/>
    <n v="16"/>
    <n v="0.76"/>
    <n v="7.0000000000000007E-2"/>
    <n v="0.01"/>
    <s v="Road"/>
    <n v="1.03"/>
    <n v="0.88"/>
    <n v="0.81"/>
    <n v="0.65"/>
    <n v="33"/>
    <n v="6395.55"/>
    <n v="60"/>
    <n v="25"/>
    <n v="0"/>
    <n v="2"/>
    <n v="865"/>
    <n v="170"/>
    <n v="6"/>
    <n v="0.86"/>
    <n v="1"/>
    <x v="0"/>
    <s v="CIF"/>
    <s v="New Procurement"/>
    <x v="4"/>
    <n v="0.70679999999999998"/>
    <n v="0.92069999999999996"/>
    <n v="0.22096799999999997"/>
    <n v="0.73"/>
    <s v="Extreme Risk"/>
    <n v="2.6186768183653456E-2"/>
    <s v="Average"/>
    <s v="Medium"/>
    <s v="Moderately Consistent"/>
    <n v="19.653179190751445"/>
    <s v="Critical (&lt;80%)"/>
    <n v="127.911"/>
    <n v="1197631.7062020004"/>
    <n v="84.669999999999987"/>
  </r>
  <r>
    <n v="85.74"/>
    <n v="2.25"/>
    <n v="1"/>
    <n v="0.98"/>
    <n v="0.09"/>
    <n v="0.04"/>
    <s v="Sea"/>
    <n v="0.01"/>
    <n v="0.87"/>
    <n v="0.83"/>
    <n v="0.32"/>
    <n v="28"/>
    <n v="1213.43"/>
    <n v="90"/>
    <n v="35"/>
    <n v="2"/>
    <n v="0"/>
    <n v="633"/>
    <n v="204"/>
    <n v="4"/>
    <n v="0.72"/>
    <n v="0"/>
    <x v="1"/>
    <s v="EXW"/>
    <s v="Amendment"/>
    <x v="6"/>
    <n v="0.89180000000000004"/>
    <n v="0.87360000000000004"/>
    <n v="1.7472000000000015E-2"/>
    <n v="0.45"/>
    <s v="High Risk"/>
    <n v="2.6242127361791465E-2"/>
    <s v="Average"/>
    <s v="Low"/>
    <s v="Very Consistent"/>
    <n v="32.227488151658768"/>
    <s v="Critical (&lt;80%)"/>
    <n v="12.134300000000001"/>
    <n v="117576.773114"/>
    <n v="72.489999999999995"/>
  </r>
  <r>
    <n v="88.55"/>
    <n v="1.1000000000000001"/>
    <n v="2"/>
    <n v="0.94"/>
    <n v="0.04"/>
    <n v="0.01"/>
    <s v="Road"/>
    <n v="1.86"/>
    <n v="0.6"/>
    <n v="1.03"/>
    <n v="0.45"/>
    <n v="5"/>
    <n v="9274.91"/>
    <n v="30"/>
    <n v="9"/>
    <n v="2"/>
    <n v="0"/>
    <n v="477"/>
    <n v="722"/>
    <n v="5"/>
    <n v="0.66"/>
    <n v="0"/>
    <x v="1"/>
    <s v="EXW"/>
    <s v="Amendment"/>
    <x v="10"/>
    <n v="0.90239999999999987"/>
    <n v="0.95039999999999991"/>
    <n v="5.7024000000000047E-2"/>
    <n v="0.5"/>
    <s v="High Risk"/>
    <n v="1.2422360248447206E-2"/>
    <s v="Poor"/>
    <s v="Low"/>
    <s v="Moderately Consistent"/>
    <n v="151.36268343815513"/>
    <s v="Over-Delivery (&gt;100%)"/>
    <n v="185.4982"/>
    <n v="862546.73678499996"/>
    <n v="84.740000000000009"/>
  </r>
  <r>
    <n v="452.39"/>
    <n v="5.9"/>
    <n v="14"/>
    <n v="0.99"/>
    <n v="0.08"/>
    <n v="0.04"/>
    <s v="Road"/>
    <n v="1.46"/>
    <n v="0.79"/>
    <n v="1.1599999999999999"/>
    <n v="0.02"/>
    <n v="28"/>
    <n v="4842.66"/>
    <n v="30"/>
    <n v="45"/>
    <n v="0"/>
    <n v="3"/>
    <n v="244"/>
    <n v="430"/>
    <n v="2"/>
    <n v="0.3"/>
    <n v="0"/>
    <x v="1"/>
    <s v="DDP"/>
    <s v="New Procurement"/>
    <x v="5"/>
    <n v="0.91080000000000005"/>
    <n v="0.88319999999999999"/>
    <n v="8.8320000000000082E-3"/>
    <n v="0.13999999999999999"/>
    <s v="Low Risk"/>
    <n v="1.3041844426269371E-2"/>
    <s v="Poor"/>
    <s v="High"/>
    <s v="Moderately Consistent"/>
    <n v="176.22950819672133"/>
    <s v="Over-Delivery (&gt;100%)"/>
    <n v="96.853200000000001"/>
    <n v="2453773.5352759995"/>
    <n v="83.34"/>
  </r>
  <r>
    <n v="136.34"/>
    <n v="9.7799999999999994"/>
    <n v="14"/>
    <n v="0.96"/>
    <n v="7.0000000000000007E-2"/>
    <n v="0.01"/>
    <s v="Road"/>
    <n v="4.33"/>
    <n v="0.68"/>
    <n v="1.04"/>
    <n v="0.69"/>
    <n v="25"/>
    <n v="7667.72"/>
    <n v="30"/>
    <n v="10"/>
    <n v="2"/>
    <n v="0"/>
    <n v="509"/>
    <n v="687"/>
    <n v="1"/>
    <n v="0.42"/>
    <n v="0"/>
    <x v="1"/>
    <s v="EXW"/>
    <s v="Amendment"/>
    <x v="2"/>
    <n v="0.89279999999999993"/>
    <n v="0.92069999999999996"/>
    <n v="3.6828000000000034E-2"/>
    <n v="0.76999999999999991"/>
    <s v="Extreme Risk"/>
    <n v="7.1732433621827782E-2"/>
    <s v="Good"/>
    <s v="Low"/>
    <s v="Highly Inconsistent"/>
    <n v="134.97053045186641"/>
    <s v="Over-Delivery (&gt;100%)"/>
    <n v="153.3544"/>
    <n v="1129215.4618279999"/>
    <n v="81.36999999999999"/>
  </r>
  <r>
    <n v="195.52"/>
    <n v="4.32"/>
    <n v="1"/>
    <n v="0.78"/>
    <n v="0.01"/>
    <n v="0.02"/>
    <s v="Sea"/>
    <n v="3.73"/>
    <n v="0.73"/>
    <n v="0.89"/>
    <n v="0.88"/>
    <n v="20"/>
    <n v="3657.24"/>
    <n v="15"/>
    <n v="43"/>
    <n v="0"/>
    <n v="0"/>
    <n v="723"/>
    <n v="743"/>
    <n v="9"/>
    <n v="0.84"/>
    <n v="0"/>
    <x v="1"/>
    <s v="EXW"/>
    <s v="New Procurement"/>
    <x v="0"/>
    <n v="0.7722"/>
    <n v="0.97019999999999995"/>
    <n v="0.21344399999999997"/>
    <n v="0.91"/>
    <s v="Extreme Risk"/>
    <n v="2.20949263502455E-2"/>
    <s v="Average"/>
    <s v="Medium"/>
    <s v="Highly Inconsistent"/>
    <n v="102.76625172890732"/>
    <s v="Over-Delivery (&gt;100%)"/>
    <n v="36.572400000000002"/>
    <n v="736566.6299360001"/>
    <n v="71.569999999999993"/>
  </r>
  <r>
    <n v="152"/>
    <n v="4.21"/>
    <n v="26"/>
    <n v="0.73"/>
    <n v="0.06"/>
    <n v="0.05"/>
    <s v="Sea"/>
    <n v="0.42"/>
    <n v="0.99"/>
    <n v="0.93"/>
    <n v="0.98"/>
    <n v="21"/>
    <n v="2689.21"/>
    <n v="45"/>
    <n v="37"/>
    <n v="3"/>
    <n v="0"/>
    <n v="561"/>
    <n v="804"/>
    <n v="3"/>
    <n v="0.64"/>
    <n v="0"/>
    <x v="1"/>
    <s v="EXW"/>
    <s v="Extension"/>
    <x v="3"/>
    <n v="0.68619999999999992"/>
    <n v="0.8929999999999999"/>
    <n v="0.24111000000000002"/>
    <n v="1.0900000000000001"/>
    <s v="Extreme Risk"/>
    <n v="2.769736842105263E-2"/>
    <s v="Average"/>
    <s v="Medium"/>
    <s v="Very Consistent"/>
    <n v="143.31550802139037"/>
    <s v="Over-Delivery (&gt;100%)"/>
    <n v="26.892099999999999"/>
    <n v="453751.68009999994"/>
    <n v="72.78"/>
  </r>
  <r>
    <n v="209.75"/>
    <n v="4.0999999999999996"/>
    <n v="26"/>
    <n v="0.73"/>
    <n v="0.01"/>
    <n v="0.01"/>
    <s v="Road"/>
    <n v="3.7"/>
    <n v="0.63"/>
    <n v="1.05"/>
    <n v="0.83"/>
    <n v="13"/>
    <n v="1201.5899999999999"/>
    <n v="30"/>
    <n v="12"/>
    <n v="3"/>
    <n v="2"/>
    <n v="720"/>
    <n v="22"/>
    <n v="6"/>
    <n v="0.35"/>
    <n v="1"/>
    <x v="0"/>
    <s v="CIF"/>
    <s v="Extension"/>
    <x v="4"/>
    <n v="0.72270000000000001"/>
    <n v="0.98009999999999997"/>
    <n v="0.26462700000000006"/>
    <n v="0.85"/>
    <s v="Extreme Risk"/>
    <n v="1.9547079856972585E-2"/>
    <s v="Poor"/>
    <s v="Medium"/>
    <s v="Highly Inconsistent"/>
    <n v="3.0555555555555554"/>
    <s v="Critical (&lt;80%)"/>
    <n v="24.0318"/>
    <n v="257113.72584999999"/>
    <n v="83.799999999999983"/>
  </r>
  <r>
    <n v="81.239999999999995"/>
    <n v="5.68"/>
    <n v="25"/>
    <n v="0.79"/>
    <n v="0.1"/>
    <n v="0.02"/>
    <s v="Air"/>
    <n v="3.38"/>
    <n v="0.89"/>
    <n v="1.04"/>
    <n v="0.03"/>
    <n v="6"/>
    <n v="2817.74"/>
    <n v="60"/>
    <n v="34"/>
    <n v="3"/>
    <n v="0"/>
    <n v="970"/>
    <n v="416"/>
    <n v="9"/>
    <n v="0.11"/>
    <n v="1"/>
    <x v="0"/>
    <s v="EXW"/>
    <s v="Extension"/>
    <x v="0"/>
    <n v="0.71100000000000008"/>
    <n v="0.88200000000000001"/>
    <n v="0.18521999999999997"/>
    <n v="0.15000000000000002"/>
    <s v="Medium Risk"/>
    <n v="6.9916297390448051E-2"/>
    <s v="Good"/>
    <s v="Low"/>
    <s v="Highly Inconsistent"/>
    <n v="42.886597938144327"/>
    <s v="Critical (&lt;80%)"/>
    <n v="140.887"/>
    <n v="256529.16013599993"/>
    <n v="93.220000000000013"/>
  </r>
  <r>
    <n v="283.58"/>
    <n v="4.97"/>
    <n v="16"/>
    <n v="0.88"/>
    <n v="0.08"/>
    <n v="0.02"/>
    <s v="Road"/>
    <n v="1.41"/>
    <n v="0.67"/>
    <n v="1.18"/>
    <n v="0.65"/>
    <n v="29"/>
    <n v="9934.9699999999993"/>
    <n v="15"/>
    <n v="16"/>
    <n v="2"/>
    <n v="0"/>
    <n v="832"/>
    <n v="972"/>
    <n v="1"/>
    <n v="0.9"/>
    <n v="0"/>
    <x v="1"/>
    <s v="EXW"/>
    <s v="Amendment"/>
    <x v="2"/>
    <n v="0.80959999999999999"/>
    <n v="0.90160000000000007"/>
    <n v="0.108192"/>
    <n v="0.75"/>
    <s v="Extreme Risk"/>
    <n v="1.7525918612031878E-2"/>
    <s v="Poor"/>
    <s v="Medium"/>
    <s v="Moderately Consistent"/>
    <n v="116.82692307692308"/>
    <s v="Over-Delivery (&gt;100%)"/>
    <n v="198.6994"/>
    <n v="3099301.3682159996"/>
    <n v="83.789999999999992"/>
  </r>
  <r>
    <n v="80.430000000000007"/>
    <n v="8.92"/>
    <n v="15"/>
    <n v="0.94"/>
    <n v="0.01"/>
    <n v="0.01"/>
    <s v="Sea"/>
    <n v="0.08"/>
    <n v="0.6"/>
    <n v="1.01"/>
    <n v="0.5"/>
    <n v="42"/>
    <n v="6613.81"/>
    <n v="30"/>
    <n v="18"/>
    <n v="1"/>
    <n v="3"/>
    <n v="647"/>
    <n v="864"/>
    <n v="12"/>
    <n v="0.96"/>
    <n v="0"/>
    <x v="1"/>
    <s v="DDP"/>
    <s v="Renewal/Reorder"/>
    <x v="8"/>
    <n v="0.93059999999999998"/>
    <n v="0.98009999999999997"/>
    <n v="5.8806000000000046E-2"/>
    <n v="0.52"/>
    <s v="Extreme Risk"/>
    <n v="0.11090389158274275"/>
    <s v="Excellent"/>
    <s v="Low"/>
    <s v="Very Consistent"/>
    <n v="133.53941267387944"/>
    <s v="Over-Delivery (&gt;100%)"/>
    <n v="66.138100000000009"/>
    <n v="542653.97985400003"/>
    <n v="75.42"/>
  </r>
  <r>
    <n v="410.16"/>
    <n v="5.55"/>
    <n v="26"/>
    <n v="0.97"/>
    <n v="0.01"/>
    <n v="0.02"/>
    <s v="Road"/>
    <n v="0.57999999999999996"/>
    <n v="0.8"/>
    <n v="0.94"/>
    <n v="0.94"/>
    <n v="9"/>
    <n v="8047.55"/>
    <n v="30"/>
    <n v="52"/>
    <n v="1"/>
    <n v="1"/>
    <n v="83"/>
    <n v="364"/>
    <n v="5"/>
    <n v="0.72"/>
    <n v="0"/>
    <x v="1"/>
    <s v="FOB"/>
    <s v="Renewal/Reorder"/>
    <x v="10"/>
    <n v="0.96029999999999993"/>
    <n v="0.97019999999999995"/>
    <n v="2.9106000000000024E-2"/>
    <n v="0.97"/>
    <s v="Extreme Risk"/>
    <n v="1.3531304856641309E-2"/>
    <s v="Poor"/>
    <s v="High"/>
    <s v="Very Consistent"/>
    <n v="438.5542168674699"/>
    <s v="Over-Delivery (&gt;100%)"/>
    <n v="160.95099999999999"/>
    <n v="3399972.3100960003"/>
    <n v="86.72"/>
  </r>
  <r>
    <n v="155.16999999999999"/>
    <n v="5.57"/>
    <n v="15"/>
    <n v="0.89"/>
    <n v="0.06"/>
    <n v="0.02"/>
    <s v="Sea"/>
    <n v="1.25"/>
    <n v="0.66"/>
    <n v="1.01"/>
    <n v="0.9"/>
    <n v="29"/>
    <n v="9589.24"/>
    <n v="45"/>
    <n v="8"/>
    <n v="3"/>
    <n v="2"/>
    <n v="700"/>
    <n v="255"/>
    <n v="4"/>
    <n v="0.69"/>
    <n v="0"/>
    <x v="1"/>
    <s v="CIF"/>
    <s v="Extension"/>
    <x v="6"/>
    <n v="0.83660000000000001"/>
    <n v="0.92119999999999991"/>
    <n v="0.10133199999999998"/>
    <n v="0.98"/>
    <s v="Extreme Risk"/>
    <n v="3.5896113939550174E-2"/>
    <s v="Average"/>
    <s v="Medium"/>
    <s v="Moderately Consistent"/>
    <n v="36.428571428571423"/>
    <s v="Critical (&lt;80%)"/>
    <n v="95.892399999999995"/>
    <n v="1607099.1321139999"/>
    <n v="72.55"/>
  </r>
  <r>
    <n v="293.01"/>
    <n v="2.25"/>
    <n v="12"/>
    <n v="0.7"/>
    <n v="0.03"/>
    <n v="0.03"/>
    <s v="Road"/>
    <n v="4.08"/>
    <n v="0.99"/>
    <n v="1.1100000000000001"/>
    <n v="0.99"/>
    <n v="38"/>
    <n v="882.01"/>
    <n v="45"/>
    <n v="9"/>
    <n v="0"/>
    <n v="2"/>
    <n v="14"/>
    <n v="97"/>
    <n v="3"/>
    <n v="0.54"/>
    <n v="1"/>
    <x v="0"/>
    <s v="CIF"/>
    <s v="New Procurement"/>
    <x v="3"/>
    <n v="0.67899999999999994"/>
    <n v="0.94089999999999996"/>
    <n v="0.28227000000000002"/>
    <n v="1.05"/>
    <s v="Extreme Risk"/>
    <n v="7.6789188082318008E-3"/>
    <s v="Poor"/>
    <s v="Medium"/>
    <s v="Highly Inconsistent"/>
    <n v="692.85714285714289"/>
    <s v="Over-Delivery (&gt;100%)"/>
    <n v="17.6402"/>
    <n v="273985.56492199993"/>
    <n v="82.419999999999987"/>
  </r>
  <r>
    <n v="446.04"/>
    <n v="9.84"/>
    <n v="16"/>
    <n v="0.76"/>
    <n v="0"/>
    <n v="0.04"/>
    <s v="Road"/>
    <n v="2.33"/>
    <n v="0.68"/>
    <n v="1.02"/>
    <n v="0.86"/>
    <n v="1"/>
    <n v="1730.47"/>
    <n v="15"/>
    <n v="7"/>
    <n v="2"/>
    <n v="3"/>
    <n v="833"/>
    <n v="448"/>
    <n v="2"/>
    <n v="0.97"/>
    <n v="1"/>
    <x v="0"/>
    <s v="DDP"/>
    <s v="Amendment"/>
    <x v="5"/>
    <n v="0.76"/>
    <n v="0.96"/>
    <n v="0.23039999999999999"/>
    <n v="0.9"/>
    <s v="Extreme Risk"/>
    <n v="2.2060801721818669E-2"/>
    <s v="Average"/>
    <s v="High"/>
    <s v="Inconsistent"/>
    <n v="53.781512605042018"/>
    <s v="Critical (&lt;80%)"/>
    <n v="34.609400000000001"/>
    <n v="802788.58721599996"/>
    <n v="84.87"/>
  </r>
  <r>
    <n v="342.89"/>
    <n v="3.25"/>
    <n v="14"/>
    <n v="0.73"/>
    <n v="0.05"/>
    <n v="0.03"/>
    <s v="Air"/>
    <n v="4.59"/>
    <n v="0.68"/>
    <n v="0.93"/>
    <n v="0.55000000000000004"/>
    <n v="30"/>
    <n v="9286.86"/>
    <n v="60"/>
    <n v="41"/>
    <n v="0"/>
    <n v="0"/>
    <n v="127"/>
    <n v="430"/>
    <n v="3"/>
    <n v="0.69"/>
    <n v="1"/>
    <x v="0"/>
    <s v="EXW"/>
    <s v="New Procurement"/>
    <x v="3"/>
    <n v="0.69350000000000001"/>
    <n v="0.92149999999999999"/>
    <n v="0.248805"/>
    <n v="0.63"/>
    <s v="Extreme Risk"/>
    <n v="9.478258333576366E-3"/>
    <s v="Poor"/>
    <s v="High"/>
    <s v="Highly Inconsistent"/>
    <n v="338.58267716535437"/>
    <s v="Over-Delivery (&gt;100%)"/>
    <n v="464.34300000000007"/>
    <n v="3439616.9597340003"/>
    <n v="93.31"/>
  </r>
  <r>
    <n v="289.83"/>
    <n v="1.66"/>
    <n v="29"/>
    <n v="0.81"/>
    <n v="0.04"/>
    <n v="0"/>
    <s v="Air"/>
    <n v="3.95"/>
    <n v="0.61"/>
    <n v="0.94"/>
    <n v="0.71"/>
    <n v="32"/>
    <n v="5689.08"/>
    <n v="90"/>
    <n v="30"/>
    <n v="2"/>
    <n v="1"/>
    <n v="753"/>
    <n v="661"/>
    <n v="1"/>
    <n v="0.08"/>
    <n v="1"/>
    <x v="0"/>
    <s v="FOB"/>
    <s v="Amendment"/>
    <x v="2"/>
    <n v="0.77760000000000007"/>
    <n v="0.96"/>
    <n v="0.18239999999999995"/>
    <n v="0.75"/>
    <s v="Extreme Risk"/>
    <n v="5.7274954283545523E-3"/>
    <s v="Poor"/>
    <s v="Medium"/>
    <s v="Highly Inconsistent"/>
    <n v="87.782204515272241"/>
    <s v="Average (85–94.99%)"/>
    <n v="284.45400000000001"/>
    <n v="1715128.049226"/>
    <n v="94.85"/>
  </r>
  <r>
    <n v="195.95"/>
    <n v="6.97"/>
    <n v="24"/>
    <n v="0.85"/>
    <n v="0.01"/>
    <n v="0.03"/>
    <s v="Sea"/>
    <n v="1.44"/>
    <n v="0.73"/>
    <n v="1.1000000000000001"/>
    <n v="0.96"/>
    <n v="23"/>
    <n v="6385.01"/>
    <n v="60"/>
    <n v="53"/>
    <n v="0"/>
    <n v="3"/>
    <n v="670"/>
    <n v="831"/>
    <n v="1"/>
    <n v="0.09"/>
    <n v="1"/>
    <x v="0"/>
    <s v="DDP"/>
    <s v="New Procurement"/>
    <x v="2"/>
    <n v="0.84150000000000003"/>
    <n v="0.96029999999999993"/>
    <n v="0.14404500000000001"/>
    <n v="1"/>
    <s v="Extreme Risk"/>
    <n v="3.5570298545547337E-2"/>
    <s v="Average"/>
    <s v="Medium"/>
    <s v="Moderately Consistent"/>
    <n v="124.02985074626866"/>
    <s v="Over-Delivery (&gt;100%)"/>
    <n v="63.850100000000005"/>
    <n v="1301257.9113399999"/>
    <n v="73.66"/>
  </r>
  <r>
    <n v="199.85"/>
    <n v="6.36"/>
    <n v="15"/>
    <n v="0.71"/>
    <n v="0.08"/>
    <n v="0"/>
    <s v="Road"/>
    <n v="4.2300000000000004"/>
    <n v="0.61"/>
    <n v="0.83"/>
    <n v="0.57999999999999996"/>
    <n v="39"/>
    <n v="4333.58"/>
    <n v="45"/>
    <n v="54"/>
    <n v="3"/>
    <n v="1"/>
    <n v="323"/>
    <n v="265"/>
    <n v="8"/>
    <n v="0.96"/>
    <n v="0"/>
    <x v="1"/>
    <s v="FOB"/>
    <s v="Extension"/>
    <x v="11"/>
    <n v="0.6532"/>
    <n v="0.92"/>
    <n v="0.26680000000000004"/>
    <n v="0.65999999999999992"/>
    <s v="Extreme Risk"/>
    <n v="3.1823867900925694E-2"/>
    <s v="Average"/>
    <s v="Medium"/>
    <s v="Highly Inconsistent"/>
    <n v="82.043343653250773"/>
    <s v="Needs Improvement (80–84.99%)"/>
    <n v="86.671599999999998"/>
    <n v="935454.81894999999"/>
    <n v="81.37"/>
  </r>
  <r>
    <n v="351.27"/>
    <n v="4.74"/>
    <n v="23"/>
    <n v="0.8"/>
    <n v="0.09"/>
    <n v="0.03"/>
    <s v="Sea"/>
    <n v="0.57999999999999996"/>
    <n v="0.8"/>
    <n v="0.91"/>
    <n v="0.84"/>
    <n v="10"/>
    <n v="8162.84"/>
    <n v="45"/>
    <n v="58"/>
    <n v="1"/>
    <n v="0"/>
    <n v="210"/>
    <n v="285"/>
    <n v="5"/>
    <n v="0.94"/>
    <n v="0"/>
    <x v="1"/>
    <s v="EXW"/>
    <s v="Renewal/Reorder"/>
    <x v="10"/>
    <n v="0.72800000000000009"/>
    <n v="0.88270000000000004"/>
    <n v="0.17653999999999997"/>
    <n v="0.96"/>
    <s v="Extreme Risk"/>
    <n v="1.3493893586130328E-2"/>
    <s v="Poor"/>
    <s v="High"/>
    <s v="Very Consistent"/>
    <n v="135.71428571428572"/>
    <s v="Over-Delivery (&gt;100%)"/>
    <n v="81.628399999999999"/>
    <n v="3211529.806748"/>
    <n v="72.12"/>
  </r>
  <r>
    <n v="497.36"/>
    <n v="4.8"/>
    <n v="15"/>
    <n v="0.75"/>
    <n v="0.08"/>
    <n v="0.03"/>
    <s v="Road"/>
    <n v="0.18"/>
    <n v="0.8"/>
    <n v="0.86"/>
    <n v="0.94"/>
    <n v="44"/>
    <n v="5220.72"/>
    <n v="90"/>
    <n v="40"/>
    <n v="0"/>
    <n v="1"/>
    <n v="870"/>
    <n v="667"/>
    <n v="2"/>
    <n v="0.56000000000000005"/>
    <n v="1"/>
    <x v="0"/>
    <s v="FOB"/>
    <s v="New Procurement"/>
    <x v="5"/>
    <n v="0.69000000000000006"/>
    <n v="0.89239999999999997"/>
    <n v="0.22309999999999999"/>
    <n v="1.05"/>
    <s v="Extreme Risk"/>
    <n v="9.6509570532411128E-3"/>
    <s v="Poor"/>
    <s v="High"/>
    <s v="Very Consistent"/>
    <n v="76.666666666666671"/>
    <s v="Critical (&lt;80%)"/>
    <n v="104.4144"/>
    <n v="2882307.0070080003"/>
    <n v="84.820000000000007"/>
  </r>
  <r>
    <n v="347.83"/>
    <n v="8.07"/>
    <n v="19"/>
    <n v="0.89"/>
    <n v="0.08"/>
    <n v="0.01"/>
    <s v="Road"/>
    <n v="3.04"/>
    <n v="0.62"/>
    <n v="1.18"/>
    <n v="0.56999999999999995"/>
    <n v="21"/>
    <n v="8278.68"/>
    <n v="60"/>
    <n v="26"/>
    <n v="3"/>
    <n v="3"/>
    <n v="552"/>
    <n v="16"/>
    <n v="3"/>
    <n v="0.21"/>
    <n v="1"/>
    <x v="0"/>
    <s v="DDP"/>
    <s v="Extension"/>
    <x v="3"/>
    <n v="0.81880000000000008"/>
    <n v="0.91080000000000005"/>
    <n v="0.100188"/>
    <n v="0.65999999999999992"/>
    <s v="Extreme Risk"/>
    <n v="2.3200988988873877E-2"/>
    <s v="Average"/>
    <s v="High"/>
    <s v="Highly Inconsistent"/>
    <n v="2.8985507246376812"/>
    <s v="Critical (&lt;80%)"/>
    <n v="165.5736"/>
    <n v="3138921.5798599995"/>
    <n v="82.36"/>
  </r>
  <r>
    <n v="301"/>
    <n v="2.76"/>
    <n v="8"/>
    <n v="0.84"/>
    <n v="0.02"/>
    <n v="0.04"/>
    <s v="Road"/>
    <n v="1.71"/>
    <n v="0.7"/>
    <n v="0.84"/>
    <n v="0.16"/>
    <n v="26"/>
    <n v="9922.65"/>
    <n v="60"/>
    <n v="22"/>
    <n v="1"/>
    <n v="0"/>
    <n v="758"/>
    <n v="509"/>
    <n v="2"/>
    <n v="0.57999999999999996"/>
    <n v="0"/>
    <x v="1"/>
    <s v="EXW"/>
    <s v="Renewal/Reorder"/>
    <x v="5"/>
    <n v="0.82319999999999993"/>
    <n v="0.94079999999999997"/>
    <n v="0.15052800000000002"/>
    <n v="0.22"/>
    <s v="Medium Risk"/>
    <n v="9.1694352159468438E-3"/>
    <s v="Poor"/>
    <s v="High"/>
    <s v="Moderately Consistent"/>
    <n v="67.150395778364114"/>
    <s v="Critical (&lt;80%)"/>
    <n v="198.453"/>
    <n v="3166129.4562000004"/>
    <n v="84.89"/>
  </r>
  <r>
    <n v="378.79"/>
    <n v="8.3800000000000008"/>
    <n v="2"/>
    <n v="0.85"/>
    <n v="0.03"/>
    <n v="0.05"/>
    <s v="Air"/>
    <n v="1.65"/>
    <n v="0.93"/>
    <n v="1.1000000000000001"/>
    <n v="0.16"/>
    <n v="15"/>
    <n v="6502.6"/>
    <n v="90"/>
    <n v="36"/>
    <n v="1"/>
    <n v="2"/>
    <n v="439"/>
    <n v="255"/>
    <n v="10"/>
    <n v="0.76"/>
    <n v="0"/>
    <x v="1"/>
    <s v="CIF"/>
    <s v="Renewal/Reorder"/>
    <x v="9"/>
    <n v="0.82450000000000001"/>
    <n v="0.92149999999999999"/>
    <n v="0.13822500000000001"/>
    <n v="0.24"/>
    <s v="Medium Risk"/>
    <n v="2.2123076110773781E-2"/>
    <s v="Average"/>
    <s v="High"/>
    <s v="Moderately Consistent"/>
    <n v="58.086560364464688"/>
    <s v="Critical (&lt;80%)"/>
    <n v="325.13000000000005"/>
    <n v="2660507.0723899999"/>
    <n v="96.45"/>
  </r>
  <r>
    <n v="259.33999999999997"/>
    <n v="6.84"/>
    <n v="2"/>
    <n v="0.83"/>
    <n v="0.02"/>
    <n v="0.04"/>
    <s v="Sea"/>
    <n v="3.44"/>
    <n v="0.79"/>
    <n v="1.05"/>
    <n v="0.12"/>
    <n v="17"/>
    <n v="5335.25"/>
    <n v="45"/>
    <n v="53"/>
    <n v="1"/>
    <n v="1"/>
    <n v="676"/>
    <n v="355"/>
    <n v="2"/>
    <n v="0.01"/>
    <n v="0"/>
    <x v="1"/>
    <s v="FOB"/>
    <s v="Renewal/Reorder"/>
    <x v="5"/>
    <n v="0.8133999999999999"/>
    <n v="0.94079999999999997"/>
    <n v="0.15993600000000002"/>
    <n v="0.18"/>
    <s v="Medium Risk"/>
    <n v="2.6374643325364388E-2"/>
    <s v="Average"/>
    <s v="Medium"/>
    <s v="Highly Inconsistent"/>
    <n v="52.514792899408278"/>
    <s v="Critical (&lt;80%)"/>
    <n v="53.352499999999999"/>
    <n v="1466733.5541920001"/>
    <n v="71.16"/>
  </r>
  <r>
    <n v="77.06"/>
    <n v="4.7699999999999996"/>
    <n v="27"/>
    <n v="0.99"/>
    <n v="0.08"/>
    <n v="0.02"/>
    <s v="Road"/>
    <n v="4.25"/>
    <n v="0.77"/>
    <n v="1.05"/>
    <n v="0.48"/>
    <n v="35"/>
    <n v="3715.06"/>
    <n v="15"/>
    <n v="45"/>
    <n v="0"/>
    <n v="0"/>
    <n v="719"/>
    <n v="213"/>
    <n v="4"/>
    <n v="0.82"/>
    <n v="1"/>
    <x v="0"/>
    <s v="EXW"/>
    <s v="New Procurement"/>
    <x v="6"/>
    <n v="0.91080000000000005"/>
    <n v="0.90160000000000007"/>
    <n v="9.0160000000000084E-3"/>
    <n v="0.57999999999999996"/>
    <s v="Extreme Risk"/>
    <n v="6.189981832338437E-2"/>
    <s v="Good"/>
    <s v="Low"/>
    <s v="Highly Inconsistent"/>
    <n v="29.624478442280942"/>
    <s v="Critical (&lt;80%)"/>
    <n v="74.301199999999994"/>
    <n v="314991.62725999998"/>
    <n v="80.95"/>
  </r>
  <r>
    <n v="303.02999999999997"/>
    <n v="5.12"/>
    <n v="10"/>
    <n v="0.76"/>
    <n v="0.09"/>
    <n v="0.03"/>
    <s v="Road"/>
    <n v="1.61"/>
    <n v="0.88"/>
    <n v="1.1100000000000001"/>
    <n v="0.48"/>
    <n v="25"/>
    <n v="2027.49"/>
    <n v="60"/>
    <n v="31"/>
    <n v="0"/>
    <n v="0"/>
    <n v="628"/>
    <n v="491"/>
    <n v="12"/>
    <n v="0.46"/>
    <n v="0"/>
    <x v="1"/>
    <s v="EXW"/>
    <s v="New Procurement"/>
    <x v="8"/>
    <n v="0.69159999999999999"/>
    <n v="0.88270000000000004"/>
    <n v="0.21184800000000001"/>
    <n v="0.6"/>
    <s v="Extreme Risk"/>
    <n v="1.6896016896016899E-2"/>
    <s v="Poor"/>
    <s v="High"/>
    <s v="Moderately Consistent"/>
    <n v="78.184713375796179"/>
    <s v="Critical (&lt;80%)"/>
    <n v="40.549799999999998"/>
    <n v="688167.43742999993"/>
    <n v="83.089999999999989"/>
  </r>
  <r>
    <n v="480.93"/>
    <n v="3.31"/>
    <n v="3"/>
    <n v="0.85"/>
    <n v="7.0000000000000007E-2"/>
    <n v="0.05"/>
    <s v="Sea"/>
    <n v="1.63"/>
    <n v="0.89"/>
    <n v="0.96"/>
    <n v="0.62"/>
    <n v="15"/>
    <n v="6600.91"/>
    <n v="30"/>
    <n v="11"/>
    <n v="1"/>
    <n v="3"/>
    <n v="168"/>
    <n v="761"/>
    <n v="4"/>
    <n v="0.46"/>
    <n v="1"/>
    <x v="0"/>
    <s v="DDP"/>
    <s v="Renewal/Reorder"/>
    <x v="6"/>
    <n v="0.79049999999999998"/>
    <n v="0.88349999999999995"/>
    <n v="0.132525"/>
    <n v="0.74"/>
    <s v="Extreme Risk"/>
    <n v="6.8824984925041069E-3"/>
    <s v="Poor"/>
    <s v="High"/>
    <s v="Moderately Consistent"/>
    <n v="452.97619047619048"/>
    <s v="Over-Delivery (&gt;100%)"/>
    <n v="66.009100000000004"/>
    <n v="3555606.4112740001"/>
    <n v="71.27"/>
  </r>
  <r>
    <n v="128.88999999999999"/>
    <n v="7.77"/>
    <n v="23"/>
    <n v="0.92"/>
    <n v="0.09"/>
    <n v="0.02"/>
    <s v="Sea"/>
    <n v="2.67"/>
    <n v="0.9"/>
    <n v="0.96"/>
    <n v="0.48"/>
    <n v="33"/>
    <n v="720.11"/>
    <n v="60"/>
    <n v="35"/>
    <n v="0"/>
    <n v="0"/>
    <n v="690"/>
    <n v="489"/>
    <n v="7"/>
    <n v="0.43"/>
    <n v="1"/>
    <x v="0"/>
    <s v="EXW"/>
    <s v="New Procurement"/>
    <x v="7"/>
    <n v="0.83720000000000006"/>
    <n v="0.89180000000000004"/>
    <n v="7.1343999999999963E-2"/>
    <n v="0.59"/>
    <s v="Extreme Risk"/>
    <n v="6.0283963069283887E-2"/>
    <s v="Good"/>
    <s v="Low"/>
    <s v="Inconsistent"/>
    <n v="70.869565217391312"/>
    <s v="Critical (&lt;80%)"/>
    <n v="7.2011000000000003"/>
    <n v="103038.70929499999"/>
    <n v="70.23"/>
  </r>
  <r>
    <n v="360.5"/>
    <n v="5.62"/>
    <n v="17"/>
    <n v="0.87"/>
    <n v="0.06"/>
    <n v="0.04"/>
    <s v="Road"/>
    <n v="3.27"/>
    <n v="0.93"/>
    <n v="0.92"/>
    <n v="0.97"/>
    <n v="11"/>
    <n v="9567.25"/>
    <n v="60"/>
    <n v="43"/>
    <n v="3"/>
    <n v="3"/>
    <n v="310"/>
    <n v="103"/>
    <n v="2"/>
    <n v="0.69"/>
    <n v="1"/>
    <x v="0"/>
    <s v="DDP"/>
    <s v="Extension"/>
    <x v="5"/>
    <n v="0.81779999999999997"/>
    <n v="0.90239999999999987"/>
    <n v="0.117312"/>
    <n v="1.07"/>
    <s v="Extreme Risk"/>
    <n v="1.5589459084604716E-2"/>
    <s v="Poor"/>
    <s v="High"/>
    <s v="Highly Inconsistent"/>
    <n v="33.225806451612904"/>
    <s v="Critical (&lt;80%)"/>
    <n v="191.345"/>
    <n v="3794107.9092000006"/>
    <n v="82.13000000000001"/>
  </r>
  <r>
    <n v="140.41999999999999"/>
    <n v="3.89"/>
    <n v="8"/>
    <n v="0.98"/>
    <n v="0.04"/>
    <n v="0"/>
    <s v="Air"/>
    <n v="1.01"/>
    <n v="0.69"/>
    <n v="1.04"/>
    <n v="0.28999999999999998"/>
    <n v="24"/>
    <n v="6510.8"/>
    <n v="60"/>
    <n v="34"/>
    <n v="2"/>
    <n v="2"/>
    <n v="429"/>
    <n v="907"/>
    <n v="9"/>
    <n v="0.21"/>
    <n v="1"/>
    <x v="0"/>
    <s v="CIF"/>
    <s v="Amendment"/>
    <x v="0"/>
    <n v="0.94079999999999997"/>
    <n v="0.96"/>
    <n v="1.9200000000000016E-2"/>
    <n v="0.32999999999999996"/>
    <s v="High Risk"/>
    <n v="2.7702606466315342E-2"/>
    <s v="Average"/>
    <s v="Low"/>
    <s v="Moderately Consistent"/>
    <n v="211.4219114219114"/>
    <s v="Over-Delivery (&gt;100%)"/>
    <n v="325.54000000000002"/>
    <n v="951144.77392399998"/>
    <n v="97.789999999999992"/>
  </r>
  <r>
    <n v="291.12"/>
    <n v="6.36"/>
    <n v="28"/>
    <n v="0.81"/>
    <n v="0.04"/>
    <n v="0"/>
    <s v="Air"/>
    <n v="4.5599999999999996"/>
    <n v="0.63"/>
    <n v="1.17"/>
    <n v="0.87"/>
    <n v="6"/>
    <n v="9597.69"/>
    <n v="45"/>
    <n v="59"/>
    <n v="1"/>
    <n v="1"/>
    <n v="267"/>
    <n v="319"/>
    <n v="7"/>
    <n v="0.61"/>
    <n v="1"/>
    <x v="0"/>
    <s v="FOB"/>
    <s v="Renewal/Reorder"/>
    <x v="7"/>
    <n v="0.77760000000000007"/>
    <n v="0.96"/>
    <n v="0.18239999999999995"/>
    <n v="0.91"/>
    <s v="Extreme Risk"/>
    <n v="2.1846661170651278E-2"/>
    <s v="Average"/>
    <s v="Medium"/>
    <s v="Highly Inconsistent"/>
    <n v="119.47565543071161"/>
    <s v="Over-Delivery (&gt;100%)"/>
    <n v="479.88450000000006"/>
    <n v="2906349.1279560002"/>
    <n v="94.24"/>
  </r>
  <r>
    <n v="93.5"/>
    <n v="9.9600000000000009"/>
    <n v="23"/>
    <n v="0.84"/>
    <n v="0.01"/>
    <n v="0.04"/>
    <s v="Road"/>
    <n v="3.27"/>
    <n v="0.75"/>
    <n v="1.17"/>
    <n v="0.1"/>
    <n v="28"/>
    <n v="2795.52"/>
    <n v="30"/>
    <n v="47"/>
    <n v="2"/>
    <n v="2"/>
    <n v="71"/>
    <n v="529"/>
    <n v="4"/>
    <n v="0.04"/>
    <n v="1"/>
    <x v="0"/>
    <s v="CIF"/>
    <s v="Amendment"/>
    <x v="6"/>
    <n v="0.83160000000000001"/>
    <n v="0.95039999999999991"/>
    <n v="0.15206400000000003"/>
    <n v="0.15000000000000002"/>
    <s v="Medium Risk"/>
    <n v="0.10652406417112301"/>
    <s v="Excellent"/>
    <s v="Low"/>
    <s v="Highly Inconsistent"/>
    <n v="745.07042253521126"/>
    <s v="Over-Delivery (&gt;100%)"/>
    <n v="55.910400000000003"/>
    <n v="274512.20129999996"/>
    <n v="83.63"/>
  </r>
  <r>
    <n v="252.67"/>
    <n v="4.92"/>
    <n v="4"/>
    <n v="0.73"/>
    <n v="0"/>
    <n v="0.04"/>
    <s v="Air"/>
    <n v="3.13"/>
    <n v="0.94"/>
    <n v="1.08"/>
    <n v="0.6"/>
    <n v="29"/>
    <n v="9470.51"/>
    <n v="60"/>
    <n v="29"/>
    <n v="1"/>
    <n v="3"/>
    <n v="670"/>
    <n v="938"/>
    <n v="12"/>
    <n v="0.81"/>
    <n v="1"/>
    <x v="0"/>
    <s v="DDP"/>
    <s v="Renewal/Reorder"/>
    <x v="8"/>
    <n v="0.73"/>
    <n v="0.96"/>
    <n v="0.25919999999999999"/>
    <n v="0.64"/>
    <s v="Extreme Risk"/>
    <n v="1.9472038627458742E-2"/>
    <s v="Poor"/>
    <s v="Medium"/>
    <s v="Highly Inconsistent"/>
    <n v="140"/>
    <s v="Over-Delivery (&gt;100%)"/>
    <n v="473.52550000000002"/>
    <n v="2489119.6548100002"/>
    <n v="96.07"/>
  </r>
  <r>
    <n v="390.27"/>
    <n v="9.2899999999999991"/>
    <n v="14"/>
    <n v="0.88"/>
    <n v="7.0000000000000007E-2"/>
    <n v="0.04"/>
    <s v="Sea"/>
    <n v="4.5199999999999996"/>
    <n v="0.63"/>
    <n v="1.1599999999999999"/>
    <n v="0.65"/>
    <n v="48"/>
    <n v="6160.04"/>
    <n v="15"/>
    <n v="38"/>
    <n v="2"/>
    <n v="2"/>
    <n v="171"/>
    <n v="439"/>
    <n v="7"/>
    <n v="0.82"/>
    <n v="1"/>
    <x v="0"/>
    <s v="CIF"/>
    <s v="Amendment"/>
    <x v="7"/>
    <n v="0.81839999999999991"/>
    <n v="0.89279999999999993"/>
    <n v="0.10713599999999998"/>
    <n v="0.76"/>
    <s v="Extreme Risk"/>
    <n v="2.3804033105286084E-2"/>
    <s v="Average"/>
    <s v="High"/>
    <s v="Highly Inconsistent"/>
    <n v="256.72514619883043"/>
    <s v="Over-Delivery (&gt;100%)"/>
    <n v="61.6004"/>
    <n v="2668624.3607959999"/>
    <n v="68.58"/>
  </r>
  <r>
    <n v="206.41"/>
    <n v="4.1100000000000003"/>
    <n v="21"/>
    <n v="0.79"/>
    <n v="0.04"/>
    <n v="0.05"/>
    <s v="Air"/>
    <n v="4.54"/>
    <n v="0.83"/>
    <n v="1.19"/>
    <n v="0.77"/>
    <n v="21"/>
    <n v="8121.61"/>
    <n v="30"/>
    <n v="52"/>
    <n v="1"/>
    <n v="1"/>
    <n v="95"/>
    <n v="179"/>
    <n v="10"/>
    <n v="0.31"/>
    <n v="1"/>
    <x v="0"/>
    <s v="FOB"/>
    <s v="Renewal/Reorder"/>
    <x v="9"/>
    <n v="0.75839999999999996"/>
    <n v="0.91199999999999992"/>
    <n v="0.19151999999999994"/>
    <n v="0.86"/>
    <s v="Extreme Risk"/>
    <n v="1.9911825977423577E-2"/>
    <s v="Poor"/>
    <s v="Medium"/>
    <s v="Highly Inconsistent"/>
    <n v="188.42105263157896"/>
    <s v="Over-Delivery (&gt;100%)"/>
    <n v="406.08050000000003"/>
    <n v="1827680.6794369998"/>
    <n v="93.259999999999991"/>
  </r>
  <r>
    <n v="349.21"/>
    <n v="1.49"/>
    <n v="10"/>
    <n v="0.75"/>
    <n v="0.06"/>
    <n v="0.01"/>
    <s v="Sea"/>
    <n v="0.68"/>
    <n v="0.88"/>
    <n v="1.1200000000000001"/>
    <n v="0.5"/>
    <n v="12"/>
    <n v="1871.34"/>
    <n v="90"/>
    <n v="57"/>
    <n v="3"/>
    <n v="2"/>
    <n v="22"/>
    <n v="128"/>
    <n v="11"/>
    <n v="0.11"/>
    <n v="1"/>
    <x v="0"/>
    <s v="CIF"/>
    <s v="Extension"/>
    <x v="1"/>
    <n v="0.70499999999999996"/>
    <n v="0.93059999999999998"/>
    <n v="0.23265"/>
    <n v="0.56999999999999995"/>
    <s v="Extreme Risk"/>
    <n v="4.2667735746399014E-3"/>
    <s v="Poor"/>
    <s v="High"/>
    <s v="Very Consistent"/>
    <n v="581.81818181818187"/>
    <s v="Over-Delivery (&gt;100%)"/>
    <n v="18.7134"/>
    <n v="699258.44895400002"/>
    <n v="73.320000000000007"/>
  </r>
  <r>
    <n v="407.95"/>
    <n v="2.84"/>
    <n v="29"/>
    <n v="0.86"/>
    <n v="0.06"/>
    <n v="0.01"/>
    <s v="Sea"/>
    <n v="0.73"/>
    <n v="0.79"/>
    <n v="0.96"/>
    <n v="0.2"/>
    <n v="22"/>
    <n v="5051.09"/>
    <n v="15"/>
    <n v="24"/>
    <n v="1"/>
    <n v="0"/>
    <n v="284"/>
    <n v="767"/>
    <n v="1"/>
    <n v="0.75"/>
    <n v="0"/>
    <x v="1"/>
    <s v="EXW"/>
    <s v="Renewal/Reorder"/>
    <x v="2"/>
    <n v="0.8083999999999999"/>
    <n v="0.93059999999999998"/>
    <n v="0.13028399999999998"/>
    <n v="0.27"/>
    <s v="Medium Risk"/>
    <n v="6.9616374555705358E-3"/>
    <s v="Poor"/>
    <s v="High"/>
    <s v="Very Consistent"/>
    <n v="270.07042253521126"/>
    <s v="Over-Delivery (&gt;100%)"/>
    <n v="50.510899999999999"/>
    <n v="2204890.084055"/>
    <n v="73.27"/>
  </r>
  <r>
    <n v="467.23"/>
    <n v="4.7699999999999996"/>
    <n v="1"/>
    <n v="0.86"/>
    <n v="0.03"/>
    <n v="0.05"/>
    <s v="Sea"/>
    <n v="3.81"/>
    <n v="0.7"/>
    <n v="0.99"/>
    <n v="0.37"/>
    <n v="27"/>
    <n v="5732.71"/>
    <n v="90"/>
    <n v="47"/>
    <n v="3"/>
    <n v="1"/>
    <n v="426"/>
    <n v="649"/>
    <n v="7"/>
    <n v="0.47"/>
    <n v="0"/>
    <x v="1"/>
    <s v="FOB"/>
    <s v="Extension"/>
    <x v="7"/>
    <n v="0.83419999999999994"/>
    <n v="0.92149999999999999"/>
    <n v="0.12900999999999999"/>
    <n v="0.45"/>
    <s v="High Risk"/>
    <n v="1.0209104723583672E-2"/>
    <s v="Poor"/>
    <s v="High"/>
    <s v="Highly Inconsistent"/>
    <n v="152.34741784037558"/>
    <s v="Over-Delivery (&gt;100%)"/>
    <n v="57.327100000000002"/>
    <n v="2892866.5507900002"/>
    <n v="70.289999999999992"/>
  </r>
  <r>
    <n v="155.59"/>
    <n v="2.98"/>
    <n v="4"/>
    <n v="0.72"/>
    <n v="0.05"/>
    <n v="0.01"/>
    <s v="Sea"/>
    <n v="4.78"/>
    <n v="0.73"/>
    <n v="1.17"/>
    <n v="0.27"/>
    <n v="21"/>
    <n v="3989.26"/>
    <n v="60"/>
    <n v="41"/>
    <n v="1"/>
    <n v="2"/>
    <n v="133"/>
    <n v="743"/>
    <n v="6"/>
    <n v="0.92"/>
    <n v="0"/>
    <x v="1"/>
    <s v="CIF"/>
    <s v="Renewal/Reorder"/>
    <x v="4"/>
    <n v="0.68399999999999994"/>
    <n v="0.9405"/>
    <n v="0.26334000000000002"/>
    <n v="0.33"/>
    <s v="High Risk"/>
    <n v="1.915290185744585E-2"/>
    <s v="Poor"/>
    <s v="Medium"/>
    <s v="Highly Inconsistent"/>
    <n v="558.64661654135341"/>
    <s v="Over-Delivery (&gt;100%)"/>
    <n v="39.892600000000002"/>
    <n v="657985.06820800004"/>
    <n v="69.52000000000001"/>
  </r>
  <r>
    <n v="229.69"/>
    <n v="1"/>
    <n v="1"/>
    <n v="0.91"/>
    <n v="0.05"/>
    <n v="0.03"/>
    <s v="Air"/>
    <n v="3.33"/>
    <n v="0.63"/>
    <n v="1.07"/>
    <n v="0.42"/>
    <n v="15"/>
    <n v="2607"/>
    <n v="45"/>
    <n v="49"/>
    <n v="0"/>
    <n v="1"/>
    <n v="879"/>
    <n v="72"/>
    <n v="9"/>
    <n v="0.35"/>
    <n v="0"/>
    <x v="1"/>
    <s v="FOB"/>
    <s v="New Procurement"/>
    <x v="0"/>
    <n v="0.86449999999999994"/>
    <n v="0.92149999999999999"/>
    <n v="8.2934999999999967E-2"/>
    <n v="0.5"/>
    <s v="High Risk"/>
    <n v="4.3536941094518703E-3"/>
    <s v="Poor"/>
    <s v="Medium"/>
    <s v="Highly Inconsistent"/>
    <n v="8.1911262798634805"/>
    <s v="Critical (&lt;80%)"/>
    <n v="130.35"/>
    <n v="646851.62375399994"/>
    <n v="94.57"/>
  </r>
  <r>
    <n v="118.59"/>
    <n v="9.24"/>
    <n v="17"/>
    <n v="0.89"/>
    <n v="0.04"/>
    <n v="0.03"/>
    <s v="Sea"/>
    <n v="2.06"/>
    <n v="0.72"/>
    <n v="1.1299999999999999"/>
    <n v="0.53"/>
    <n v="18"/>
    <n v="9057.27"/>
    <n v="60"/>
    <n v="30"/>
    <n v="2"/>
    <n v="2"/>
    <n v="625"/>
    <n v="126"/>
    <n v="8"/>
    <n v="0.84"/>
    <n v="0"/>
    <x v="1"/>
    <s v="CIF"/>
    <s v="Amendment"/>
    <x v="11"/>
    <n v="0.85439999999999994"/>
    <n v="0.93119999999999992"/>
    <n v="0.10243199999999998"/>
    <n v="0.60000000000000009"/>
    <s v="Extreme Risk"/>
    <n v="7.7915507209714144E-2"/>
    <s v="Good"/>
    <s v="Low"/>
    <s v="Inconsistent"/>
    <n v="20.16"/>
    <s v="Critical (&lt;80%)"/>
    <n v="90.572700000000012"/>
    <n v="1149384.2233589999"/>
    <n v="72.14"/>
  </r>
  <r>
    <n v="496.62"/>
    <n v="8.59"/>
    <n v="26"/>
    <n v="0.76"/>
    <n v="0.08"/>
    <n v="0"/>
    <s v="Road"/>
    <n v="3.42"/>
    <n v="0.62"/>
    <n v="0.85"/>
    <n v="0.63"/>
    <n v="10"/>
    <n v="942.08"/>
    <n v="60"/>
    <n v="53"/>
    <n v="3"/>
    <n v="0"/>
    <n v="58"/>
    <n v="118"/>
    <n v="2"/>
    <n v="0.03"/>
    <n v="0"/>
    <x v="1"/>
    <s v="EXW"/>
    <s v="Extension"/>
    <x v="5"/>
    <n v="0.69920000000000004"/>
    <n v="0.92"/>
    <n v="0.2208"/>
    <n v="0.71"/>
    <s v="Extreme Risk"/>
    <n v="1.7296927228061698E-2"/>
    <s v="Poor"/>
    <s v="High"/>
    <s v="Highly Inconsistent"/>
    <n v="203.44827586206895"/>
    <s v="Over-Delivery (&gt;100%)"/>
    <n v="18.8416"/>
    <n v="505337.04157599993"/>
    <n v="82.179999999999993"/>
  </r>
  <r>
    <n v="467.15"/>
    <n v="7.68"/>
    <n v="17"/>
    <n v="0.84"/>
    <n v="0.05"/>
    <n v="0.01"/>
    <s v="Sea"/>
    <n v="1.1399999999999999"/>
    <n v="0.89"/>
    <n v="0.88"/>
    <n v="0.85"/>
    <n v="22"/>
    <n v="1624.47"/>
    <n v="90"/>
    <n v="34"/>
    <n v="1"/>
    <n v="3"/>
    <n v="12"/>
    <n v="755"/>
    <n v="11"/>
    <n v="0.77"/>
    <n v="0"/>
    <x v="1"/>
    <s v="DDP"/>
    <s v="Renewal/Reorder"/>
    <x v="1"/>
    <n v="0.79799999999999993"/>
    <n v="0.9405"/>
    <n v="0.15048000000000003"/>
    <n v="0.91"/>
    <s v="Extreme Risk"/>
    <n v="1.6440115594562776E-2"/>
    <s v="Poor"/>
    <s v="High"/>
    <s v="Moderately Consistent"/>
    <n v="6291.6666666666661"/>
    <s v="Over-Delivery (&gt;100%)"/>
    <n v="16.244700000000002"/>
    <n v="804430.32585000002"/>
    <n v="73.16"/>
  </r>
  <r>
    <n v="292.98"/>
    <n v="2.5099999999999998"/>
    <n v="7"/>
    <n v="0.92"/>
    <n v="0.06"/>
    <n v="0.03"/>
    <s v="Road"/>
    <n v="4.99"/>
    <n v="0.96"/>
    <n v="0.94"/>
    <n v="0.91"/>
    <n v="44"/>
    <n v="3273.05"/>
    <n v="60"/>
    <n v="42"/>
    <n v="0"/>
    <n v="2"/>
    <n v="943"/>
    <n v="502"/>
    <n v="3"/>
    <n v="0.68"/>
    <n v="1"/>
    <x v="0"/>
    <s v="CIF"/>
    <s v="New Procurement"/>
    <x v="3"/>
    <n v="0.86480000000000001"/>
    <n v="0.91179999999999994"/>
    <n v="7.2943999999999967E-2"/>
    <n v="1"/>
    <s v="Extreme Risk"/>
    <n v="8.5671376885794234E-3"/>
    <s v="Poor"/>
    <s v="Medium"/>
    <s v="Highly Inconsistent"/>
    <n v="53.23435843054083"/>
    <s v="Critical (&lt;80%)"/>
    <n v="65.460999999999999"/>
    <n v="1045337.3264140001"/>
    <n v="80.61"/>
  </r>
  <r>
    <n v="428.91"/>
    <n v="2.08"/>
    <n v="23"/>
    <n v="0.86"/>
    <n v="0.09"/>
    <n v="0.04"/>
    <s v="Sea"/>
    <n v="2.16"/>
    <n v="0.85"/>
    <n v="0.88"/>
    <n v="0.46"/>
    <n v="20"/>
    <n v="9205.7199999999993"/>
    <n v="15"/>
    <n v="27"/>
    <n v="1"/>
    <n v="1"/>
    <n v="771"/>
    <n v="997"/>
    <n v="3"/>
    <n v="0.53"/>
    <n v="1"/>
    <x v="0"/>
    <s v="FOB"/>
    <s v="Renewal/Reorder"/>
    <x v="3"/>
    <n v="0.78259999999999996"/>
    <n v="0.87360000000000004"/>
    <n v="0.12230400000000001"/>
    <n v="0.59000000000000008"/>
    <s v="Extreme Risk"/>
    <n v="4.8495022265743395E-3"/>
    <s v="Poor"/>
    <s v="High"/>
    <s v="Inconsistent"/>
    <n v="129.31258106355384"/>
    <s v="Over-Delivery (&gt;100%)"/>
    <n v="92.057199999999995"/>
    <n v="4461831.248788001"/>
    <n v="70.34"/>
  </r>
  <r>
    <n v="284.43"/>
    <n v="1.61"/>
    <n v="20"/>
    <n v="0.82"/>
    <n v="0.09"/>
    <n v="0.04"/>
    <s v="Sea"/>
    <n v="4.66"/>
    <n v="0.86"/>
    <n v="1.1599999999999999"/>
    <n v="0.09"/>
    <n v="19"/>
    <n v="5685.68"/>
    <n v="45"/>
    <n v="11"/>
    <n v="2"/>
    <n v="2"/>
    <n v="774"/>
    <n v="726"/>
    <n v="12"/>
    <n v="0.91"/>
    <n v="1"/>
    <x v="0"/>
    <s v="CIF"/>
    <s v="Amendment"/>
    <x v="8"/>
    <n v="0.74619999999999997"/>
    <n v="0.87360000000000004"/>
    <n v="0.15724800000000005"/>
    <n v="0.22"/>
    <s v="Medium Risk"/>
    <n v="5.6604436944063564E-3"/>
    <s v="Poor"/>
    <s v="Medium"/>
    <s v="Highly Inconsistent"/>
    <n v="93.798449612403104"/>
    <s v="Average (85–94.99%)"/>
    <n v="56.856800000000007"/>
    <n v="1827494.4631880003"/>
    <n v="67.84"/>
  </r>
  <r>
    <n v="330.61"/>
    <n v="7.52"/>
    <n v="15"/>
    <n v="0.8"/>
    <n v="0.09"/>
    <n v="0.03"/>
    <s v="Air"/>
    <n v="2.15"/>
    <n v="0.79"/>
    <n v="0.89"/>
    <n v="0.8"/>
    <n v="28"/>
    <n v="3794.42"/>
    <n v="90"/>
    <n v="32"/>
    <n v="1"/>
    <n v="3"/>
    <n v="732"/>
    <n v="609"/>
    <n v="6"/>
    <n v="0.94"/>
    <n v="1"/>
    <x v="0"/>
    <s v="DDP"/>
    <s v="Renewal/Reorder"/>
    <x v="4"/>
    <n v="0.72800000000000009"/>
    <n v="0.88270000000000004"/>
    <n v="0.17653999999999997"/>
    <n v="0.92"/>
    <s v="Extreme Risk"/>
    <n v="2.2745833459362992E-2"/>
    <s v="Average"/>
    <s v="High"/>
    <s v="Inconsistent"/>
    <n v="83.196721311475414"/>
    <s v="Needs Improvement (80–84.99%)"/>
    <n v="189.721"/>
    <n v="1405213.9169739999"/>
    <n v="94.55"/>
  </r>
  <r>
    <n v="90.11"/>
    <n v="9.36"/>
    <n v="13"/>
    <n v="0.88"/>
    <n v="0.03"/>
    <n v="0.02"/>
    <s v="Sea"/>
    <n v="4.6399999999999997"/>
    <n v="0.66"/>
    <n v="1.02"/>
    <n v="0.48"/>
    <n v="37"/>
    <n v="4086.51"/>
    <n v="30"/>
    <n v="56"/>
    <n v="0"/>
    <n v="0"/>
    <n v="592"/>
    <n v="426"/>
    <n v="2"/>
    <n v="0.93"/>
    <n v="1"/>
    <x v="0"/>
    <s v="EXW"/>
    <s v="New Procurement"/>
    <x v="5"/>
    <n v="0.85360000000000003"/>
    <n v="0.9506"/>
    <n v="0.11407199999999999"/>
    <n v="0.53"/>
    <s v="Extreme Risk"/>
    <n v="0.10387304405726334"/>
    <s v="Excellent"/>
    <s v="Low"/>
    <s v="Highly Inconsistent"/>
    <n v="71.959459459459467"/>
    <s v="Critical (&lt;80%)"/>
    <n v="40.865100000000005"/>
    <n v="386696.41421299998"/>
    <n v="70.06"/>
  </r>
  <r>
    <n v="389.87"/>
    <n v="4.87"/>
    <n v="28"/>
    <n v="0.98"/>
    <n v="0"/>
    <n v="0.01"/>
    <s v="Sea"/>
    <n v="1.68"/>
    <n v="0.6"/>
    <n v="0.83"/>
    <n v="0.55000000000000004"/>
    <n v="44"/>
    <n v="8394"/>
    <n v="60"/>
    <n v="29"/>
    <n v="1"/>
    <n v="0"/>
    <n v="280"/>
    <n v="334"/>
    <n v="11"/>
    <n v="0.6"/>
    <n v="0"/>
    <x v="1"/>
    <s v="EXW"/>
    <s v="Renewal/Reorder"/>
    <x v="1"/>
    <n v="0.98"/>
    <n v="0.99"/>
    <n v="1.9800000000000019E-2"/>
    <n v="0.56000000000000005"/>
    <s v="Extreme Risk"/>
    <n v="1.2491343268268911E-2"/>
    <s v="Poor"/>
    <s v="High"/>
    <s v="Moderately Consistent"/>
    <n v="119.28571428571428"/>
    <s v="Over-Delivery (&gt;100%)"/>
    <n v="83.94"/>
    <n v="3305391.5074320002"/>
    <n v="74.12"/>
  </r>
  <r>
    <n v="107.47"/>
    <n v="2.0699999999999998"/>
    <n v="2"/>
    <n v="0.9"/>
    <n v="0.03"/>
    <n v="0.01"/>
    <s v="Air"/>
    <n v="3.8"/>
    <n v="0.74"/>
    <n v="0.86"/>
    <n v="0.6"/>
    <n v="1"/>
    <n v="365.12"/>
    <n v="90"/>
    <n v="50"/>
    <n v="1"/>
    <n v="3"/>
    <n v="559"/>
    <n v="901"/>
    <n v="2"/>
    <n v="0.52"/>
    <n v="0"/>
    <x v="1"/>
    <s v="DDP"/>
    <s v="Renewal/Reorder"/>
    <x v="5"/>
    <n v="0.873"/>
    <n v="0.96029999999999993"/>
    <n v="9.6029999999999976E-2"/>
    <n v="0.64"/>
    <s v="Extreme Risk"/>
    <n v="1.9261189169070436E-2"/>
    <s v="Poor"/>
    <s v="Low"/>
    <s v="Highly Inconsistent"/>
    <n v="161.18067978533094"/>
    <s v="Over-Delivery (&gt;100%)"/>
    <n v="18.256"/>
    <n v="40835.447975999996"/>
    <n v="95.100000000000009"/>
  </r>
  <r>
    <n v="421.73"/>
    <n v="5.61"/>
    <n v="28"/>
    <n v="0.72"/>
    <n v="0.03"/>
    <n v="0.02"/>
    <s v="Air"/>
    <n v="4.76"/>
    <n v="0.9"/>
    <n v="0.9"/>
    <n v="0.67"/>
    <n v="34"/>
    <n v="212.26"/>
    <n v="60"/>
    <n v="39"/>
    <n v="3"/>
    <n v="0"/>
    <n v="162"/>
    <n v="249"/>
    <n v="4"/>
    <n v="0.27"/>
    <n v="0"/>
    <x v="1"/>
    <s v="EXW"/>
    <s v="Extension"/>
    <x v="6"/>
    <n v="0.69839999999999991"/>
    <n v="0.9506"/>
    <n v="0.26616800000000002"/>
    <n v="0.72000000000000008"/>
    <s v="Extreme Risk"/>
    <n v="1.330234984468736E-2"/>
    <s v="Poor"/>
    <s v="High"/>
    <s v="Highly Inconsistent"/>
    <n v="153.7037037037037"/>
    <s v="Over-Delivery (&gt;100%)"/>
    <n v="10.613"/>
    <n v="94042.991985999994"/>
    <n v="93.94"/>
  </r>
  <r>
    <n v="401.91"/>
    <n v="4.1399999999999997"/>
    <n v="19"/>
    <n v="0.84"/>
    <n v="0.09"/>
    <n v="0"/>
    <s v="Road"/>
    <n v="3.23"/>
    <n v="0.98"/>
    <n v="1.19"/>
    <n v="0.89"/>
    <n v="35"/>
    <n v="556.24"/>
    <n v="60"/>
    <n v="32"/>
    <n v="3"/>
    <n v="2"/>
    <n v="326"/>
    <n v="719"/>
    <n v="1"/>
    <n v="0.16"/>
    <n v="0"/>
    <x v="1"/>
    <s v="CIF"/>
    <s v="Extension"/>
    <x v="2"/>
    <n v="0.76439999999999997"/>
    <n v="0.91"/>
    <n v="0.14560000000000003"/>
    <n v="0.98"/>
    <s v="Extreme Risk"/>
    <n v="1.0300813614988429E-2"/>
    <s v="Poor"/>
    <s v="High"/>
    <s v="Highly Inconsistent"/>
    <n v="220.5521472392638"/>
    <s v="Over-Delivery (&gt;100%)"/>
    <n v="11.1248"/>
    <n v="243715.764242"/>
    <n v="82.07"/>
  </r>
  <r>
    <n v="368.94"/>
    <n v="4.37"/>
    <n v="24"/>
    <n v="0.97"/>
    <n v="0.06"/>
    <n v="0.01"/>
    <s v="Air"/>
    <n v="3.39"/>
    <n v="0.77"/>
    <n v="1.1200000000000001"/>
    <n v="0.95"/>
    <n v="26"/>
    <n v="4745.13"/>
    <n v="90"/>
    <n v="28"/>
    <n v="1"/>
    <n v="1"/>
    <n v="991"/>
    <n v="525"/>
    <n v="1"/>
    <n v="0.56000000000000005"/>
    <n v="0"/>
    <x v="1"/>
    <s v="FOB"/>
    <s v="Renewal/Reorder"/>
    <x v="2"/>
    <n v="0.91179999999999994"/>
    <n v="0.93059999999999998"/>
    <n v="2.7918000000000023E-2"/>
    <n v="1.02"/>
    <s v="Extreme Risk"/>
    <n v="1.1844744402883939E-2"/>
    <s v="Poor"/>
    <s v="High"/>
    <s v="Highly Inconsistent"/>
    <n v="52.976791120080726"/>
    <s v="Critical (&lt;80%)"/>
    <n v="237.25650000000002"/>
    <n v="1873477.311186"/>
    <n v="94.61"/>
  </r>
  <r>
    <n v="66.27"/>
    <n v="6.59"/>
    <n v="13"/>
    <n v="0.73"/>
    <n v="0.01"/>
    <n v="0.02"/>
    <s v="Road"/>
    <n v="0.51"/>
    <n v="0.75"/>
    <n v="1.07"/>
    <n v="0.94"/>
    <n v="30"/>
    <n v="5854.37"/>
    <n v="15"/>
    <n v="26"/>
    <n v="1"/>
    <n v="2"/>
    <n v="736"/>
    <n v="627"/>
    <n v="1"/>
    <n v="0.15"/>
    <n v="0"/>
    <x v="1"/>
    <s v="CIF"/>
    <s v="Renewal/Reorder"/>
    <x v="2"/>
    <n v="0.72270000000000001"/>
    <n v="0.97019999999999995"/>
    <n v="0.26195400000000002"/>
    <n v="0.97"/>
    <s v="Extreme Risk"/>
    <n v="9.9441677984004828E-2"/>
    <s v="Good"/>
    <s v="Low"/>
    <s v="Very Consistent"/>
    <n v="85.190217391304344"/>
    <s v="Average (85–94.99%)"/>
    <n v="117.0874"/>
    <n v="399725.93625099998"/>
    <n v="86.789999999999992"/>
  </r>
  <r>
    <n v="186.41"/>
    <n v="7.47"/>
    <n v="24"/>
    <n v="1"/>
    <n v="0.01"/>
    <n v="0.02"/>
    <s v="Sea"/>
    <n v="2.37"/>
    <n v="0.78"/>
    <n v="1.17"/>
    <n v="0.81"/>
    <n v="12"/>
    <n v="6282.24"/>
    <n v="30"/>
    <n v="8"/>
    <n v="0"/>
    <n v="3"/>
    <n v="443"/>
    <n v="628"/>
    <n v="5"/>
    <n v="0.17"/>
    <n v="0"/>
    <x v="1"/>
    <s v="DDP"/>
    <s v="New Procurement"/>
    <x v="10"/>
    <n v="0.99"/>
    <n v="0.97019999999999995"/>
    <n v="0"/>
    <n v="0.84000000000000008"/>
    <s v="Extreme Risk"/>
    <n v="4.0072957459363769E-2"/>
    <s v="Average"/>
    <s v="Medium"/>
    <s v="Inconsistent"/>
    <n v="141.76072234762981"/>
    <s v="Over-Delivery (&gt;100%)"/>
    <n v="62.822400000000002"/>
    <n v="1206276.1873860001"/>
    <n v="72.930000000000007"/>
  </r>
  <r>
    <n v="168.4"/>
    <n v="2"/>
    <n v="11"/>
    <n v="0.98"/>
    <n v="0.02"/>
    <n v="0"/>
    <s v="Road"/>
    <n v="4.43"/>
    <n v="0.77"/>
    <n v="1.18"/>
    <n v="0.89"/>
    <n v="14"/>
    <n v="7338.26"/>
    <n v="60"/>
    <n v="47"/>
    <n v="1"/>
    <n v="2"/>
    <n v="531"/>
    <n v="261"/>
    <n v="9"/>
    <n v="0.36"/>
    <n v="1"/>
    <x v="0"/>
    <s v="CIF"/>
    <s v="Renewal/Reorder"/>
    <x v="0"/>
    <n v="0.96039999999999992"/>
    <n v="0.98"/>
    <n v="1.9600000000000017E-2"/>
    <n v="0.91"/>
    <s v="Extreme Risk"/>
    <n v="1.1876484560570071E-2"/>
    <s v="Poor"/>
    <s v="Medium"/>
    <s v="Highly Inconsistent"/>
    <n v="49.152542372881356"/>
    <s v="Critical (&lt;80%)"/>
    <n v="146.76520000000002"/>
    <n v="1260639.92912"/>
    <n v="82.97"/>
  </r>
  <r>
    <n v="212.06"/>
    <n v="1.32"/>
    <n v="27"/>
    <n v="0.72"/>
    <n v="0.06"/>
    <n v="0.03"/>
    <s v="Air"/>
    <n v="1.2"/>
    <n v="0.85"/>
    <n v="0.98"/>
    <n v="0.05"/>
    <n v="39"/>
    <n v="1978.27"/>
    <n v="15"/>
    <n v="24"/>
    <n v="2"/>
    <n v="2"/>
    <n v="621"/>
    <n v="195"/>
    <n v="4"/>
    <n v="0.19"/>
    <n v="0"/>
    <x v="1"/>
    <s v="CIF"/>
    <s v="Amendment"/>
    <x v="6"/>
    <n v="0.67679999999999996"/>
    <n v="0.91179999999999994"/>
    <n v="0.25530399999999998"/>
    <n v="0.14000000000000001"/>
    <s v="Low Risk"/>
    <n v="6.2246533999811378E-3"/>
    <s v="Poor"/>
    <s v="Medium"/>
    <s v="Moderately Consistent"/>
    <n v="31.40096618357488"/>
    <s v="Critical (&lt;80%)"/>
    <n v="98.913499999999999"/>
    <n v="457372.01339800004"/>
    <n v="96.399999999999991"/>
  </r>
  <r>
    <n v="89.44"/>
    <n v="9.9499999999999993"/>
    <n v="22"/>
    <n v="0.98"/>
    <n v="7.0000000000000007E-2"/>
    <n v="0.03"/>
    <s v="Sea"/>
    <n v="3.94"/>
    <n v="0.89"/>
    <n v="0.93"/>
    <n v="0.85"/>
    <n v="4"/>
    <n v="2696.62"/>
    <n v="60"/>
    <n v="11"/>
    <n v="3"/>
    <n v="3"/>
    <n v="878"/>
    <n v="747"/>
    <n v="8"/>
    <n v="0.5"/>
    <n v="1"/>
    <x v="0"/>
    <s v="DDP"/>
    <s v="Extension"/>
    <x v="11"/>
    <n v="0.91139999999999988"/>
    <n v="0.9020999999999999"/>
    <n v="1.8042000000000016E-2"/>
    <n v="0.95"/>
    <s v="Extreme Risk"/>
    <n v="0.11124776386404293"/>
    <s v="Excellent"/>
    <s v="Low"/>
    <s v="Highly Inconsistent"/>
    <n v="85.079726651480641"/>
    <s v="Average (85–94.99%)"/>
    <n v="26.966200000000001"/>
    <n v="265338.27615200001"/>
    <n v="69.36"/>
  </r>
  <r>
    <n v="471.63"/>
    <n v="3.09"/>
    <n v="15"/>
    <n v="0.81"/>
    <n v="0.09"/>
    <n v="0"/>
    <s v="Road"/>
    <n v="3.38"/>
    <n v="0.91"/>
    <n v="0.93"/>
    <n v="7.0000000000000007E-2"/>
    <n v="12"/>
    <n v="2510.7199999999998"/>
    <n v="60"/>
    <n v="38"/>
    <n v="2"/>
    <n v="1"/>
    <n v="955"/>
    <n v="422"/>
    <n v="7"/>
    <n v="0.66"/>
    <n v="0"/>
    <x v="1"/>
    <s v="FOB"/>
    <s v="Amendment"/>
    <x v="7"/>
    <n v="0.73710000000000009"/>
    <n v="0.91"/>
    <n v="0.17289999999999997"/>
    <n v="0.16"/>
    <s v="Medium Risk"/>
    <n v="6.551746072132816E-3"/>
    <s v="Poor"/>
    <s v="High"/>
    <s v="Highly Inconsistent"/>
    <n v="44.188481675392673"/>
    <s v="Critical (&lt;80%)"/>
    <n v="50.214399999999998"/>
    <n v="1290784.7488119998"/>
    <n v="81.919999999999987"/>
  </r>
  <r>
    <n v="299.20999999999998"/>
    <n v="1.48"/>
    <n v="10"/>
    <n v="0.95"/>
    <n v="0.09"/>
    <n v="0.05"/>
    <s v="Road"/>
    <n v="1.1100000000000001"/>
    <n v="0.86"/>
    <n v="0.81"/>
    <n v="0.75"/>
    <n v="24"/>
    <n v="1576.8"/>
    <n v="15"/>
    <n v="52"/>
    <n v="1"/>
    <n v="0"/>
    <n v="900"/>
    <n v="513"/>
    <n v="6"/>
    <n v="0.7"/>
    <n v="1"/>
    <x v="0"/>
    <s v="EXW"/>
    <s v="Renewal/Reorder"/>
    <x v="4"/>
    <n v="0.86449999999999994"/>
    <n v="0.86449999999999994"/>
    <n v="4.3225000000000034E-2"/>
    <n v="0.89"/>
    <s v="Extreme Risk"/>
    <n v="4.9463587446943623E-3"/>
    <s v="Poor"/>
    <s v="Medium"/>
    <s v="Moderately Consistent"/>
    <n v="56.999999999999993"/>
    <s v="Critical (&lt;80%)"/>
    <n v="31.536000000000001"/>
    <n v="537883.71238200006"/>
    <n v="83.189999999999984"/>
  </r>
  <r>
    <n v="187.49"/>
    <n v="2.71"/>
    <n v="9"/>
    <n v="0.83"/>
    <n v="0.02"/>
    <n v="0"/>
    <s v="Road"/>
    <n v="1.41"/>
    <n v="0.78"/>
    <n v="0.91"/>
    <n v="0.17"/>
    <n v="40"/>
    <n v="2519.52"/>
    <n v="60"/>
    <n v="17"/>
    <n v="0"/>
    <n v="3"/>
    <n v="499"/>
    <n v="542"/>
    <n v="9"/>
    <n v="0.53"/>
    <n v="0"/>
    <x v="1"/>
    <s v="DDP"/>
    <s v="New Procurement"/>
    <x v="0"/>
    <n v="0.8133999999999999"/>
    <n v="0.98"/>
    <n v="0.16660000000000003"/>
    <n v="0.19"/>
    <s v="Medium Risk"/>
    <n v="1.4454104218891673E-2"/>
    <s v="Poor"/>
    <s v="Medium"/>
    <s v="Moderately Consistent"/>
    <n v="108.61723446893788"/>
    <s v="Over-Delivery (&gt;100%)"/>
    <n v="50.3904"/>
    <n v="481888.17851400003"/>
    <n v="85.99"/>
  </r>
  <r>
    <n v="228.64"/>
    <n v="1.35"/>
    <n v="27"/>
    <n v="0.83"/>
    <n v="0.03"/>
    <n v="0.04"/>
    <s v="Sea"/>
    <n v="2.14"/>
    <n v="0.98"/>
    <n v="0.94"/>
    <n v="0.36"/>
    <n v="31"/>
    <n v="6175.16"/>
    <n v="30"/>
    <n v="27"/>
    <n v="2"/>
    <n v="0"/>
    <n v="819"/>
    <n v="163"/>
    <n v="10"/>
    <n v="0.52"/>
    <n v="0"/>
    <x v="1"/>
    <s v="EXW"/>
    <s v="Amendment"/>
    <x v="9"/>
    <n v="0.80509999999999993"/>
    <n v="0.93119999999999992"/>
    <n v="0.15830400000000003"/>
    <n v="0.43"/>
    <s v="High Risk"/>
    <n v="5.9044786564030798E-3"/>
    <s v="Poor"/>
    <s v="Medium"/>
    <s v="Inconsistent"/>
    <n v="19.902319902319903"/>
    <s v="Critical (&lt;80%)"/>
    <n v="61.751600000000003"/>
    <n v="1510792.3205599999"/>
    <n v="72.16"/>
  </r>
  <r>
    <n v="251.24"/>
    <n v="4.53"/>
    <n v="28"/>
    <n v="0.89"/>
    <n v="0.02"/>
    <n v="0"/>
    <s v="Road"/>
    <n v="0.63"/>
    <n v="0.88"/>
    <n v="0.81"/>
    <n v="0.18"/>
    <n v="1"/>
    <n v="3727.47"/>
    <n v="90"/>
    <n v="28"/>
    <n v="1"/>
    <n v="0"/>
    <n v="755"/>
    <n v="233"/>
    <n v="1"/>
    <n v="0.47"/>
    <n v="0"/>
    <x v="1"/>
    <s v="EXW"/>
    <s v="Renewal/Reorder"/>
    <x v="2"/>
    <n v="0.87219999999999998"/>
    <n v="0.98"/>
    <n v="0.10779999999999998"/>
    <n v="0.19999999999999998"/>
    <s v="Medium Risk"/>
    <n v="1.8030568380831079E-2"/>
    <s v="Poor"/>
    <s v="Medium"/>
    <s v="Very Consistent"/>
    <n v="30.860927152317881"/>
    <s v="Critical (&lt;80%)"/>
    <n v="74.549399999999991"/>
    <n v="955297.06908000004"/>
    <n v="86.77"/>
  </r>
  <r>
    <n v="320.27"/>
    <n v="8.2200000000000006"/>
    <n v="9"/>
    <n v="0.93"/>
    <n v="0.04"/>
    <n v="0.04"/>
    <s v="Road"/>
    <n v="4.57"/>
    <n v="0.77"/>
    <n v="1.1499999999999999"/>
    <n v="0.44"/>
    <n v="37"/>
    <n v="7702.33"/>
    <n v="15"/>
    <n v="9"/>
    <n v="3"/>
    <n v="3"/>
    <n v="208"/>
    <n v="607"/>
    <n v="7"/>
    <n v="0.25"/>
    <n v="0"/>
    <x v="1"/>
    <s v="DDP"/>
    <s v="Extension"/>
    <x v="7"/>
    <n v="0.89280000000000004"/>
    <n v="0.92159999999999997"/>
    <n v="6.4511999999999958E-2"/>
    <n v="0.52"/>
    <s v="Extreme Risk"/>
    <n v="2.5665844443750589E-2"/>
    <s v="Average"/>
    <s v="High"/>
    <s v="Highly Inconsistent"/>
    <n v="291.82692307692309"/>
    <s v="Over-Delivery (&gt;100%)"/>
    <n v="154.04660000000001"/>
    <n v="2664354.5667059994"/>
    <n v="81.430000000000007"/>
  </r>
  <r>
    <n v="282.06"/>
    <n v="4.07"/>
    <n v="20"/>
    <n v="0.71"/>
    <n v="0.09"/>
    <n v="0"/>
    <s v="Air"/>
    <n v="3.7"/>
    <n v="0.78"/>
    <n v="1.1399999999999999"/>
    <n v="0.41"/>
    <n v="1"/>
    <n v="5410.55"/>
    <n v="45"/>
    <n v="15"/>
    <n v="1"/>
    <n v="1"/>
    <n v="445"/>
    <n v="562"/>
    <n v="9"/>
    <n v="0.65"/>
    <n v="1"/>
    <x v="0"/>
    <s v="FOB"/>
    <s v="Renewal/Reorder"/>
    <x v="0"/>
    <n v="0.64610000000000001"/>
    <n v="0.91"/>
    <n v="0.26390000000000002"/>
    <n v="0.5"/>
    <s v="High Risk"/>
    <n v="1.4429553995603773E-2"/>
    <s v="Poor"/>
    <s v="Medium"/>
    <s v="Highly Inconsistent"/>
    <n v="126.29213483146067"/>
    <s v="Over-Delivery (&gt;100%)"/>
    <n v="270.52750000000003"/>
    <n v="1663740.1089100002"/>
    <n v="93.6"/>
  </r>
  <r>
    <n v="463.73"/>
    <n v="5"/>
    <n v="28"/>
    <n v="0.88"/>
    <n v="0.06"/>
    <n v="0.04"/>
    <s v="Road"/>
    <n v="1.82"/>
    <n v="0.93"/>
    <n v="0.9"/>
    <n v="0.05"/>
    <n v="15"/>
    <n v="2199.19"/>
    <n v="60"/>
    <n v="8"/>
    <n v="3"/>
    <n v="3"/>
    <n v="695"/>
    <n v="855"/>
    <n v="10"/>
    <n v="0.66"/>
    <n v="1"/>
    <x v="0"/>
    <s v="DDP"/>
    <s v="Extension"/>
    <x v="9"/>
    <n v="0.82719999999999994"/>
    <n v="0.90239999999999987"/>
    <n v="0.10828799999999998"/>
    <n v="0.15000000000000002"/>
    <s v="Medium Risk"/>
    <n v="1.0782136156815388E-2"/>
    <s v="Poor"/>
    <s v="High"/>
    <s v="Moderately Consistent"/>
    <n v="123.02158273381293"/>
    <s v="Over-Delivery (&gt;100%)"/>
    <n v="43.983800000000002"/>
    <n v="1121874.2801420002"/>
    <n v="83.58"/>
  </r>
  <r>
    <n v="273.63"/>
    <n v="7.08"/>
    <n v="1"/>
    <n v="0.76"/>
    <n v="7.0000000000000007E-2"/>
    <n v="0.02"/>
    <s v="Sea"/>
    <n v="1.5"/>
    <n v="0.78"/>
    <n v="1.1200000000000001"/>
    <n v="0.83"/>
    <n v="13"/>
    <n v="4727.08"/>
    <n v="90"/>
    <n v="52"/>
    <n v="0"/>
    <n v="3"/>
    <n v="226"/>
    <n v="427"/>
    <n v="2"/>
    <n v="0.26"/>
    <n v="1"/>
    <x v="0"/>
    <s v="DDP"/>
    <s v="New Procurement"/>
    <x v="5"/>
    <n v="0.70679999999999998"/>
    <n v="0.91139999999999988"/>
    <n v="0.21873599999999999"/>
    <n v="0.91999999999999993"/>
    <s v="Extreme Risk"/>
    <n v="2.5874355882030478E-2"/>
    <s v="Average"/>
    <s v="Medium"/>
    <s v="Moderately Consistent"/>
    <n v="188.93805309734512"/>
    <s v="Over-Delivery (&gt;100%)"/>
    <n v="47.270800000000001"/>
    <n v="1409938.7611359998"/>
    <n v="72"/>
  </r>
  <r>
    <n v="496.47"/>
    <n v="5.58"/>
    <n v="17"/>
    <n v="0.8"/>
    <n v="0.05"/>
    <n v="0.04"/>
    <s v="Air"/>
    <n v="3.45"/>
    <n v="0.81"/>
    <n v="1.1200000000000001"/>
    <n v="0.85"/>
    <n v="29"/>
    <n v="5974.35"/>
    <n v="30"/>
    <n v="34"/>
    <n v="3"/>
    <n v="2"/>
    <n v="519"/>
    <n v="494"/>
    <n v="4"/>
    <n v="0.7"/>
    <n v="1"/>
    <x v="0"/>
    <s v="CIF"/>
    <s v="Extension"/>
    <x v="6"/>
    <n v="0.76"/>
    <n v="0.91199999999999992"/>
    <n v="0.18239999999999995"/>
    <n v="0.94"/>
    <s v="Extreme Risk"/>
    <n v="1.1239349809656173E-2"/>
    <s v="Poor"/>
    <s v="High"/>
    <s v="Highly Inconsistent"/>
    <n v="95.183044315992291"/>
    <s v="High (95–96.99%)"/>
    <n v="298.71750000000003"/>
    <n v="3233366.217435"/>
    <n v="94.25"/>
  </r>
  <r>
    <n v="433.14"/>
    <n v="8.75"/>
    <n v="12"/>
    <n v="0.8"/>
    <n v="0"/>
    <n v="0.02"/>
    <s v="Sea"/>
    <n v="2.12"/>
    <n v="0.72"/>
    <n v="0.93"/>
    <n v="0.79"/>
    <n v="45"/>
    <n v="8675.33"/>
    <n v="30"/>
    <n v="40"/>
    <n v="1"/>
    <n v="2"/>
    <n v="49"/>
    <n v="693"/>
    <n v="5"/>
    <n v="0.86"/>
    <n v="1"/>
    <x v="0"/>
    <s v="CIF"/>
    <s v="Renewal/Reorder"/>
    <x v="10"/>
    <n v="0.8"/>
    <n v="0.98"/>
    <n v="0.19599999999999995"/>
    <n v="0.81"/>
    <s v="Extreme Risk"/>
    <n v="2.0201320589185945E-2"/>
    <s v="Average"/>
    <s v="High"/>
    <s v="Inconsistent"/>
    <n v="1414.2857142857142"/>
    <s v="Over-Delivery (&gt;100%)"/>
    <n v="86.753299999999996"/>
    <n v="3832890.2033599997"/>
    <n v="73.48"/>
  </r>
  <r>
    <n v="143.83000000000001"/>
    <n v="8.7899999999999991"/>
    <n v="10"/>
    <n v="0.84"/>
    <n v="0.01"/>
    <n v="0"/>
    <s v="Air"/>
    <n v="1.1499999999999999"/>
    <n v="0.94"/>
    <n v="1.08"/>
    <n v="0.85"/>
    <n v="4"/>
    <n v="8353.7999999999993"/>
    <n v="45"/>
    <n v="59"/>
    <n v="0"/>
    <n v="3"/>
    <n v="707"/>
    <n v="906"/>
    <n v="11"/>
    <n v="0.59"/>
    <n v="1"/>
    <x v="0"/>
    <s v="DDP"/>
    <s v="New Procurement"/>
    <x v="1"/>
    <n v="0.83160000000000001"/>
    <n v="0.99"/>
    <n v="0.15840000000000004"/>
    <n v="0.86"/>
    <s v="Extreme Risk"/>
    <n v="6.1113814920392119E-2"/>
    <s v="Good"/>
    <s v="Low"/>
    <s v="Moderately Consistent"/>
    <n v="128.14710042432816"/>
    <s v="Over-Delivery (&gt;100%)"/>
    <n v="417.69"/>
    <n v="1213963.3226299998"/>
    <n v="98.550000000000011"/>
  </r>
  <r>
    <n v="468.77"/>
    <n v="1.0900000000000001"/>
    <n v="5"/>
    <n v="0.8"/>
    <n v="0.05"/>
    <n v="0.04"/>
    <s v="Air"/>
    <n v="2.15"/>
    <n v="0.81"/>
    <n v="0.92"/>
    <n v="0.75"/>
    <n v="15"/>
    <n v="4322.1499999999996"/>
    <n v="30"/>
    <n v="16"/>
    <n v="3"/>
    <n v="2"/>
    <n v="498"/>
    <n v="681"/>
    <n v="5"/>
    <n v="0.12"/>
    <n v="0"/>
    <x v="1"/>
    <s v="CIF"/>
    <s v="Extension"/>
    <x v="10"/>
    <n v="0.76"/>
    <n v="0.91199999999999992"/>
    <n v="0.18239999999999995"/>
    <n v="0.84"/>
    <s v="Extreme Risk"/>
    <n v="2.3252341233440709E-3"/>
    <s v="Poor"/>
    <s v="High"/>
    <s v="Inconsistent"/>
    <n v="136.74698795180723"/>
    <s v="Over-Delivery (&gt;100%)"/>
    <n v="216.10749999999999"/>
    <n v="2208679.0031049997"/>
    <n v="95.55"/>
  </r>
  <r>
    <n v="102.36"/>
    <n v="8"/>
    <n v="29"/>
    <n v="0.73"/>
    <n v="7.0000000000000007E-2"/>
    <n v="0"/>
    <s v="Road"/>
    <n v="4.3600000000000003"/>
    <n v="0.82"/>
    <n v="0.83"/>
    <n v="0.94"/>
    <n v="44"/>
    <n v="6511.99"/>
    <n v="90"/>
    <n v="25"/>
    <n v="3"/>
    <n v="1"/>
    <n v="801"/>
    <n v="169"/>
    <n v="11"/>
    <n v="0.33"/>
    <n v="0"/>
    <x v="1"/>
    <s v="FOB"/>
    <s v="Extension"/>
    <x v="1"/>
    <n v="0.67889999999999995"/>
    <n v="0.92999999999999994"/>
    <n v="0.25109999999999999"/>
    <n v="1.01"/>
    <s v="Extreme Risk"/>
    <n v="7.8155529503712393E-2"/>
    <s v="Good"/>
    <s v="Low"/>
    <s v="Highly Inconsistent"/>
    <n v="21.098626716604244"/>
    <s v="Critical (&lt;80%)"/>
    <n v="130.2398"/>
    <n v="713366.17273999995"/>
    <n v="81.539999999999992"/>
  </r>
  <r>
    <n v="417.85"/>
    <n v="5.15"/>
    <n v="18"/>
    <n v="0.74"/>
    <n v="0.02"/>
    <n v="0.05"/>
    <s v="Sea"/>
    <n v="0.34"/>
    <n v="0.95"/>
    <n v="1"/>
    <n v="0.57999999999999996"/>
    <n v="40"/>
    <n v="3048.27"/>
    <n v="45"/>
    <n v="35"/>
    <n v="2"/>
    <n v="2"/>
    <n v="590"/>
    <n v="60"/>
    <n v="7"/>
    <n v="0.09"/>
    <n v="1"/>
    <x v="0"/>
    <s v="CIF"/>
    <s v="Amendment"/>
    <x v="7"/>
    <n v="0.72519999999999996"/>
    <n v="0.93099999999999994"/>
    <n v="0.24206000000000003"/>
    <n v="0.64999999999999991"/>
    <s v="Extreme Risk"/>
    <n v="1.2324997008495871E-2"/>
    <s v="Poor"/>
    <s v="High"/>
    <s v="Very Consistent"/>
    <n v="10.16949152542373"/>
    <s v="Critical (&lt;80%)"/>
    <n v="30.482700000000001"/>
    <n v="1362913.3169450001"/>
    <n v="74.06"/>
  </r>
  <r>
    <n v="221.28"/>
    <n v="9.9"/>
    <n v="15"/>
    <n v="0.71"/>
    <n v="7.0000000000000007E-2"/>
    <n v="0"/>
    <s v="Road"/>
    <n v="1.84"/>
    <n v="0.97"/>
    <n v="0.98"/>
    <n v="0.57999999999999996"/>
    <n v="48"/>
    <n v="6366.73"/>
    <n v="15"/>
    <n v="8"/>
    <n v="3"/>
    <n v="1"/>
    <n v="258"/>
    <n v="639"/>
    <n v="10"/>
    <n v="0.3"/>
    <n v="1"/>
    <x v="0"/>
    <s v="FOB"/>
    <s v="Extension"/>
    <x v="9"/>
    <n v="0.66029999999999989"/>
    <n v="0.92999999999999994"/>
    <n v="0.2697"/>
    <n v="0.64999999999999991"/>
    <s v="Extreme Risk"/>
    <n v="4.4739696312364428E-2"/>
    <s v="Average"/>
    <s v="Medium"/>
    <s v="Moderately Consistent"/>
    <n v="247.67441860465115"/>
    <s v="Over-Delivery (&gt;100%)"/>
    <n v="127.33459999999999"/>
    <n v="1507583.593112"/>
    <n v="84.059999999999988"/>
  </r>
  <r>
    <n v="445.09"/>
    <n v="5.35"/>
    <n v="6"/>
    <n v="0.84"/>
    <n v="0.08"/>
    <n v="0.02"/>
    <s v="Air"/>
    <n v="4.8099999999999996"/>
    <n v="0.93"/>
    <n v="0.86"/>
    <n v="0.86"/>
    <n v="12"/>
    <n v="9136.65"/>
    <n v="45"/>
    <n v="54"/>
    <n v="1"/>
    <n v="0"/>
    <n v="94"/>
    <n v="289"/>
    <n v="8"/>
    <n v="0.21"/>
    <n v="1"/>
    <x v="0"/>
    <s v="EXW"/>
    <s v="Renewal/Reorder"/>
    <x v="11"/>
    <n v="0.77280000000000004"/>
    <n v="0.90160000000000007"/>
    <n v="0.14425600000000002"/>
    <n v="0.96"/>
    <s v="Extreme Risk"/>
    <n v="1.2020040890606393E-2"/>
    <s v="Poor"/>
    <s v="High"/>
    <s v="Highly Inconsistent"/>
    <n v="307.44680851063828"/>
    <s v="Over-Delivery (&gt;100%)"/>
    <n v="456.83249999999998"/>
    <n v="4473794.3535079993"/>
    <n v="92.390000000000015"/>
  </r>
  <r>
    <n v="440.63"/>
    <n v="9.8800000000000008"/>
    <n v="7"/>
    <n v="0.99"/>
    <n v="0.04"/>
    <n v="0.04"/>
    <s v="Road"/>
    <n v="7.0000000000000007E-2"/>
    <n v="0.63"/>
    <n v="1"/>
    <n v="0.35"/>
    <n v="25"/>
    <n v="6282.97"/>
    <n v="15"/>
    <n v="12"/>
    <n v="0"/>
    <n v="0"/>
    <n v="689"/>
    <n v="181"/>
    <n v="9"/>
    <n v="0.55000000000000004"/>
    <n v="1"/>
    <x v="0"/>
    <s v="EXW"/>
    <s v="New Procurement"/>
    <x v="0"/>
    <n v="0.95039999999999991"/>
    <n v="0.92159999999999997"/>
    <n v="9.2160000000000072E-3"/>
    <n v="0.43"/>
    <s v="High Risk"/>
    <n v="2.2422440596418767E-2"/>
    <s v="Average"/>
    <s v="High"/>
    <s v="Very Consistent"/>
    <n v="26.269956458635701"/>
    <s v="Critical (&lt;80%)"/>
    <n v="125.65940000000001"/>
    <n v="2990068.5530699999"/>
    <n v="85.929999999999993"/>
  </r>
  <r>
    <n v="412.67"/>
    <n v="7.79"/>
    <n v="17"/>
    <n v="0.73"/>
    <n v="7.0000000000000007E-2"/>
    <n v="0.02"/>
    <s v="Air"/>
    <n v="4.45"/>
    <n v="0.78"/>
    <n v="1.18"/>
    <n v="0.05"/>
    <n v="27"/>
    <n v="3107.34"/>
    <n v="30"/>
    <n v="50"/>
    <n v="1"/>
    <n v="1"/>
    <n v="413"/>
    <n v="990"/>
    <n v="5"/>
    <n v="0.42"/>
    <n v="0"/>
    <x v="1"/>
    <s v="FOB"/>
    <s v="Renewal/Reorder"/>
    <x v="10"/>
    <n v="0.67889999999999995"/>
    <n v="0.91139999999999988"/>
    <n v="0.24607799999999999"/>
    <n v="0.14000000000000001"/>
    <s v="Low Risk"/>
    <n v="1.8877068844355051E-2"/>
    <s v="Poor"/>
    <s v="High"/>
    <s v="Highly Inconsistent"/>
    <n v="239.70944309927361"/>
    <s v="Over-Delivery (&gt;100%)"/>
    <n v="155.36700000000002"/>
    <n v="1397905.6322320001"/>
    <n v="93.05"/>
  </r>
  <r>
    <n v="405.51"/>
    <n v="3.24"/>
    <n v="6"/>
    <n v="0.98"/>
    <n v="0.04"/>
    <n v="0.01"/>
    <s v="Air"/>
    <n v="1.87"/>
    <n v="0.74"/>
    <n v="1.0900000000000001"/>
    <n v="0.75"/>
    <n v="6"/>
    <n v="6475.44"/>
    <n v="90"/>
    <n v="13"/>
    <n v="3"/>
    <n v="0"/>
    <n v="38"/>
    <n v="341"/>
    <n v="2"/>
    <n v="0.72"/>
    <n v="1"/>
    <x v="0"/>
    <s v="EXW"/>
    <s v="Extension"/>
    <x v="5"/>
    <n v="0.94079999999999997"/>
    <n v="0.95039999999999991"/>
    <n v="1.9008000000000014E-2"/>
    <n v="0.8"/>
    <s v="Extreme Risk"/>
    <n v="7.9899385958422733E-3"/>
    <s v="Poor"/>
    <s v="High"/>
    <s v="Moderately Consistent"/>
    <n v="897.36842105263145"/>
    <s v="Over-Delivery (&gt;100%)"/>
    <n v="323.77199999999999"/>
    <n v="2757487.3961939993"/>
    <n v="96.72999999999999"/>
  </r>
  <r>
    <n v="187.11"/>
    <n v="5.85"/>
    <n v="8"/>
    <n v="0.92"/>
    <n v="7.0000000000000007E-2"/>
    <n v="0.04"/>
    <s v="Sea"/>
    <n v="0.95"/>
    <n v="0.69"/>
    <n v="1.1000000000000001"/>
    <n v="0.25"/>
    <n v="23"/>
    <n v="9037.27"/>
    <n v="60"/>
    <n v="42"/>
    <n v="1"/>
    <n v="1"/>
    <n v="46"/>
    <n v="605"/>
    <n v="2"/>
    <n v="0.36"/>
    <n v="0"/>
    <x v="1"/>
    <s v="FOB"/>
    <s v="Renewal/Reorder"/>
    <x v="5"/>
    <n v="0.85560000000000003"/>
    <n v="0.89279999999999993"/>
    <n v="7.1423999999999946E-2"/>
    <n v="0.36"/>
    <s v="High Risk"/>
    <n v="3.126503126503126E-2"/>
    <s v="Average"/>
    <s v="Medium"/>
    <s v="Very Consistent"/>
    <n v="1315.2173913043478"/>
    <s v="Over-Delivery (&gt;100%)"/>
    <n v="90.372700000000009"/>
    <n v="1877063.5123569998"/>
    <n v="72.150000000000006"/>
  </r>
  <r>
    <n v="86.41"/>
    <n v="9.93"/>
    <n v="12"/>
    <n v="0.89"/>
    <n v="0.08"/>
    <n v="0.04"/>
    <s v="Sea"/>
    <n v="7.0000000000000007E-2"/>
    <n v="0.96"/>
    <n v="1.1000000000000001"/>
    <n v="0.47"/>
    <n v="15"/>
    <n v="1456.76"/>
    <n v="45"/>
    <n v="14"/>
    <n v="2"/>
    <n v="3"/>
    <n v="516"/>
    <n v="302"/>
    <n v="5"/>
    <n v="0.15"/>
    <n v="0"/>
    <x v="1"/>
    <s v="DDP"/>
    <s v="Amendment"/>
    <x v="10"/>
    <n v="0.81880000000000008"/>
    <n v="0.88319999999999999"/>
    <n v="9.7151999999999988E-2"/>
    <n v="0.59"/>
    <s v="Extreme Risk"/>
    <n v="0.11491725494734406"/>
    <s v="Excellent"/>
    <s v="Low"/>
    <s v="Very Consistent"/>
    <n v="58.527131782945737"/>
    <s v="Critical (&lt;80%)"/>
    <n v="14.567600000000001"/>
    <n v="140998.75596599997"/>
    <n v="72.73"/>
  </r>
  <r>
    <n v="231.34"/>
    <n v="8.7200000000000006"/>
    <n v="21"/>
    <n v="0.89"/>
    <n v="0.1"/>
    <n v="0.05"/>
    <s v="Sea"/>
    <n v="0.35"/>
    <n v="0.96"/>
    <n v="1.1000000000000001"/>
    <n v="0.24"/>
    <n v="39"/>
    <n v="4876.22"/>
    <n v="30"/>
    <n v="25"/>
    <n v="1"/>
    <n v="2"/>
    <n v="541"/>
    <n v="861"/>
    <n v="5"/>
    <n v="0.24"/>
    <n v="0"/>
    <x v="1"/>
    <s v="CIF"/>
    <s v="Renewal/Reorder"/>
    <x v="10"/>
    <n v="0.80100000000000005"/>
    <n v="0.85499999999999998"/>
    <n v="9.4049999999999981E-2"/>
    <n v="0.39"/>
    <s v="High Risk"/>
    <n v="3.769343822944584E-2"/>
    <s v="Average"/>
    <s v="Medium"/>
    <s v="Very Consistent"/>
    <n v="159.14972273567466"/>
    <s v="Over-Delivery (&gt;100%)"/>
    <n v="48.762200000000007"/>
    <n v="1297324.8266"/>
    <n v="71.65000000000002"/>
  </r>
  <r>
    <n v="128.09"/>
    <n v="1.88"/>
    <n v="14"/>
    <n v="0.95"/>
    <n v="0.03"/>
    <n v="0.02"/>
    <s v="Sea"/>
    <n v="0.86"/>
    <n v="0.79"/>
    <n v="0.81"/>
    <n v="0.83"/>
    <n v="5"/>
    <n v="3278.4"/>
    <n v="90"/>
    <n v="16"/>
    <n v="0"/>
    <n v="0"/>
    <n v="667"/>
    <n v="75"/>
    <n v="5"/>
    <n v="0.55000000000000004"/>
    <n v="0"/>
    <x v="1"/>
    <s v="EXW"/>
    <s v="New Procurement"/>
    <x v="10"/>
    <n v="0.92149999999999999"/>
    <n v="0.9506"/>
    <n v="4.7530000000000044E-2"/>
    <n v="0.88"/>
    <s v="Extreme Risk"/>
    <n v="1.4677180107736746E-2"/>
    <s v="Poor"/>
    <s v="Low"/>
    <s v="Very Consistent"/>
    <n v="11.244377811094452"/>
    <s v="Critical (&lt;80%)"/>
    <n v="32.783999999999999"/>
    <n v="440961.75594800001"/>
    <n v="73.84"/>
  </r>
  <r>
    <n v="362.73"/>
    <n v="7.36"/>
    <n v="12"/>
    <n v="0.73"/>
    <n v="0.04"/>
    <n v="0.03"/>
    <s v="Road"/>
    <n v="0.13"/>
    <n v="0.65"/>
    <n v="1.17"/>
    <n v="0.96"/>
    <n v="23"/>
    <n v="2490.5300000000002"/>
    <n v="60"/>
    <n v="39"/>
    <n v="0"/>
    <n v="0"/>
    <n v="269"/>
    <n v="279"/>
    <n v="6"/>
    <n v="0.45"/>
    <n v="1"/>
    <x v="0"/>
    <s v="EXW"/>
    <s v="New Procurement"/>
    <x v="4"/>
    <n v="0.70079999999999998"/>
    <n v="0.93119999999999992"/>
    <n v="0.25142399999999998"/>
    <n v="1.03"/>
    <s v="Extreme Risk"/>
    <n v="2.0290574256333911E-2"/>
    <s v="Average"/>
    <s v="High"/>
    <s v="Very Consistent"/>
    <n v="103.71747211895909"/>
    <s v="Over-Delivery (&gt;100%)"/>
    <n v="49.810600000000008"/>
    <n v="966677.99688100012"/>
    <n v="86.070000000000007"/>
  </r>
  <r>
    <n v="205.74"/>
    <n v="4.1100000000000003"/>
    <n v="23"/>
    <n v="0.85"/>
    <n v="0.02"/>
    <n v="0.02"/>
    <s v="Sea"/>
    <n v="1.68"/>
    <n v="0.61"/>
    <n v="1.1299999999999999"/>
    <n v="0.06"/>
    <n v="15"/>
    <n v="4022.47"/>
    <n v="45"/>
    <n v="43"/>
    <n v="3"/>
    <n v="3"/>
    <n v="660"/>
    <n v="922"/>
    <n v="12"/>
    <n v="0.04"/>
    <n v="0"/>
    <x v="1"/>
    <s v="DDP"/>
    <s v="Extension"/>
    <x v="8"/>
    <n v="0.83299999999999996"/>
    <n v="0.96039999999999992"/>
    <n v="0.14406000000000002"/>
    <n v="0.1"/>
    <s v="Low Risk"/>
    <n v="1.9976669582968797E-2"/>
    <s v="Poor"/>
    <s v="Medium"/>
    <s v="Moderately Consistent"/>
    <n v="139.69696969696969"/>
    <s v="Over-Delivery (&gt;100%)"/>
    <n v="40.224699999999999"/>
    <n v="860733.43447600002"/>
    <n v="73.320000000000007"/>
  </r>
  <r>
    <n v="489.02"/>
    <n v="1.06"/>
    <n v="10"/>
    <n v="0.91"/>
    <n v="0.02"/>
    <n v="0.01"/>
    <s v="Sea"/>
    <n v="0.22"/>
    <n v="0.78"/>
    <n v="0.91"/>
    <n v="0.23"/>
    <n v="25"/>
    <n v="4000.28"/>
    <n v="90"/>
    <n v="44"/>
    <n v="0"/>
    <n v="2"/>
    <n v="264"/>
    <n v="353"/>
    <n v="8"/>
    <n v="0.21"/>
    <n v="1"/>
    <x v="0"/>
    <s v="CIF"/>
    <s v="New Procurement"/>
    <x v="11"/>
    <n v="0.89180000000000004"/>
    <n v="0.97019999999999995"/>
    <n v="8.7317999999999979E-2"/>
    <n v="0.26"/>
    <s v="Medium Risk"/>
    <n v="2.1676005071367228E-3"/>
    <s v="Poor"/>
    <s v="High"/>
    <s v="Very Consistent"/>
    <n v="133.71212121212122"/>
    <s v="Over-Delivery (&gt;100%)"/>
    <n v="40.002800000000001"/>
    <n v="2014945.5878559998"/>
    <n v="74.98"/>
  </r>
  <r>
    <n v="338.44"/>
    <n v="4.63"/>
    <n v="22"/>
    <n v="0.88"/>
    <n v="7.0000000000000007E-2"/>
    <n v="0.04"/>
    <s v="Sea"/>
    <n v="3.46"/>
    <n v="0.62"/>
    <n v="1.02"/>
    <n v="0.19"/>
    <n v="30"/>
    <n v="2183.29"/>
    <n v="30"/>
    <n v="33"/>
    <n v="1"/>
    <n v="2"/>
    <n v="969"/>
    <n v="999"/>
    <n v="11"/>
    <n v="0.3"/>
    <n v="1"/>
    <x v="0"/>
    <s v="CIF"/>
    <s v="Renewal/Reorder"/>
    <x v="1"/>
    <n v="0.81839999999999991"/>
    <n v="0.89279999999999993"/>
    <n v="0.10713599999999998"/>
    <n v="0.30000000000000004"/>
    <s v="High Risk"/>
    <n v="1.3680416026474412E-2"/>
    <s v="Poor"/>
    <s v="High"/>
    <s v="Highly Inconsistent"/>
    <n v="103.09597523219813"/>
    <s v="Over-Delivery (&gt;100%)"/>
    <n v="21.832899999999999"/>
    <n v="820238.31398400012"/>
    <n v="69.64"/>
  </r>
  <r>
    <n v="420.12"/>
    <n v="3.11"/>
    <n v="20"/>
    <n v="0.95"/>
    <n v="0.09"/>
    <n v="0.02"/>
    <s v="Air"/>
    <n v="4.09"/>
    <n v="0.84"/>
    <n v="1.05"/>
    <n v="0.67"/>
    <n v="44"/>
    <n v="4095.89"/>
    <n v="45"/>
    <n v="35"/>
    <n v="3"/>
    <n v="1"/>
    <n v="95"/>
    <n v="280"/>
    <n v="5"/>
    <n v="0.73"/>
    <n v="1"/>
    <x v="0"/>
    <s v="FOB"/>
    <s v="Extension"/>
    <x v="10"/>
    <n v="0.86449999999999994"/>
    <n v="0.89180000000000004"/>
    <n v="4.4590000000000039E-2"/>
    <n v="0.78"/>
    <s v="Extreme Risk"/>
    <n v="7.4026468628011037E-3"/>
    <s v="Poor"/>
    <s v="High"/>
    <s v="Highly Inconsistent"/>
    <n v="294.73684210526312"/>
    <s v="Over-Delivery (&gt;100%)"/>
    <n v="204.7945"/>
    <n v="1910288.650864"/>
    <n v="92.81"/>
  </r>
  <r>
    <n v="109.64"/>
    <n v="8.3699999999999992"/>
    <n v="15"/>
    <n v="0.72"/>
    <n v="0.04"/>
    <n v="0.02"/>
    <s v="Air"/>
    <n v="4.4400000000000004"/>
    <n v="0.84"/>
    <n v="0.85"/>
    <n v="0.43"/>
    <n v="43"/>
    <n v="6373.95"/>
    <n v="45"/>
    <n v="25"/>
    <n v="1"/>
    <n v="0"/>
    <n v="573"/>
    <n v="70"/>
    <n v="3"/>
    <n v="0.73"/>
    <n v="0"/>
    <x v="1"/>
    <s v="EXW"/>
    <s v="Renewal/Reorder"/>
    <x v="3"/>
    <n v="0.69119999999999993"/>
    <n v="0.94079999999999997"/>
    <n v="0.26342400000000005"/>
    <n v="0.49"/>
    <s v="High Risk"/>
    <n v="7.6340751550528996E-2"/>
    <s v="Good"/>
    <s v="Low"/>
    <s v="Highly Inconsistent"/>
    <n v="12.216404886561955"/>
    <s v="Critical (&lt;80%)"/>
    <n v="318.69749999999999"/>
    <n v="741098.70421200001"/>
    <n v="93.96"/>
  </r>
  <r>
    <n v="437.91"/>
    <n v="4.04"/>
    <n v="7"/>
    <n v="0.91"/>
    <n v="0.02"/>
    <n v="0.02"/>
    <s v="Sea"/>
    <n v="2.75"/>
    <n v="0.96"/>
    <n v="0.9"/>
    <n v="0.46"/>
    <n v="4"/>
    <n v="354.75"/>
    <n v="15"/>
    <n v="24"/>
    <n v="2"/>
    <n v="2"/>
    <n v="820"/>
    <n v="698"/>
    <n v="9"/>
    <n v="0.7"/>
    <n v="1"/>
    <x v="0"/>
    <s v="CIF"/>
    <s v="Amendment"/>
    <x v="0"/>
    <n v="0.89180000000000004"/>
    <n v="0.96039999999999992"/>
    <n v="8.6435999999999971E-2"/>
    <n v="0.5"/>
    <s v="High Risk"/>
    <n v="9.2256399716836787E-3"/>
    <s v="Poor"/>
    <s v="High"/>
    <s v="Inconsistent"/>
    <n v="85.121951219512198"/>
    <s v="Average (85–94.99%)"/>
    <n v="3.5474999999999999"/>
    <n v="161590.14795000001"/>
    <n v="72.25"/>
  </r>
  <r>
    <n v="465.24"/>
    <n v="8.4499999999999993"/>
    <n v="26"/>
    <n v="0.86"/>
    <n v="0.03"/>
    <n v="0.04"/>
    <s v="Air"/>
    <n v="4.7300000000000004"/>
    <n v="0.68"/>
    <n v="0.81"/>
    <n v="0.16"/>
    <n v="13"/>
    <n v="9893.33"/>
    <n v="15"/>
    <n v="57"/>
    <n v="1"/>
    <n v="0"/>
    <n v="663"/>
    <n v="875"/>
    <n v="4"/>
    <n v="0.82"/>
    <n v="1"/>
    <x v="0"/>
    <s v="EXW"/>
    <s v="Renewal/Reorder"/>
    <x v="6"/>
    <n v="0.83419999999999994"/>
    <n v="0.93119999999999992"/>
    <n v="0.13036800000000001"/>
    <n v="0.23"/>
    <s v="Medium Risk"/>
    <n v="1.8162668730117786E-2"/>
    <s v="Poor"/>
    <s v="High"/>
    <s v="Highly Inconsistent"/>
    <n v="131.97586726998492"/>
    <s v="Over-Delivery (&gt;100%)"/>
    <n v="494.66650000000004"/>
    <n v="4925505.6268480001"/>
    <n v="93.57"/>
  </r>
  <r>
    <n v="269.18"/>
    <n v="1.01"/>
    <n v="9"/>
    <n v="0.81"/>
    <n v="0.05"/>
    <n v="0.05"/>
    <s v="Air"/>
    <n v="0.03"/>
    <n v="0.75"/>
    <n v="1.1499999999999999"/>
    <n v="0.41"/>
    <n v="40"/>
    <n v="3029.85"/>
    <n v="45"/>
    <n v="57"/>
    <n v="0"/>
    <n v="0"/>
    <n v="643"/>
    <n v="638"/>
    <n v="12"/>
    <n v="0.87"/>
    <n v="1"/>
    <x v="0"/>
    <s v="EXW"/>
    <s v="New Procurement"/>
    <x v="8"/>
    <n v="0.76949999999999996"/>
    <n v="0.90249999999999997"/>
    <n v="0.17147499999999993"/>
    <n v="0.51"/>
    <s v="Extreme Risk"/>
    <n v="3.7521361170963666E-3"/>
    <s v="Poor"/>
    <s v="Medium"/>
    <s v="Very Consistent"/>
    <n v="99.222395023328147"/>
    <s v="World-Class (97%–100%)"/>
    <n v="151.49250000000001"/>
    <n v="897284.17930800014"/>
    <n v="97.47"/>
  </r>
  <r>
    <n v="322.81"/>
    <n v="3.77"/>
    <n v="10"/>
    <n v="0.8"/>
    <n v="0.03"/>
    <n v="0.03"/>
    <s v="Road"/>
    <n v="0.67"/>
    <n v="0.94"/>
    <n v="0.81"/>
    <n v="0.3"/>
    <n v="39"/>
    <n v="6274.09"/>
    <n v="90"/>
    <n v="29"/>
    <n v="0"/>
    <n v="0"/>
    <n v="950"/>
    <n v="145"/>
    <n v="8"/>
    <n v="7.0000000000000007E-2"/>
    <n v="0"/>
    <x v="1"/>
    <s v="EXW"/>
    <s v="New Procurement"/>
    <x v="11"/>
    <n v="0.77600000000000002"/>
    <n v="0.94089999999999996"/>
    <n v="0.18817999999999996"/>
    <n v="0.36"/>
    <s v="High Risk"/>
    <n v="1.1678696446826306E-2"/>
    <s v="Poor"/>
    <s v="High"/>
    <s v="Very Consistent"/>
    <n v="15.263157894736842"/>
    <s v="Critical (&lt;80%)"/>
    <n v="125.48180000000001"/>
    <n v="2146989.139928"/>
    <n v="85.83"/>
  </r>
  <r>
    <n v="394.16"/>
    <n v="3.17"/>
    <n v="10"/>
    <n v="0.89"/>
    <n v="0.02"/>
    <n v="0.02"/>
    <s v="Air"/>
    <n v="1.47"/>
    <n v="0.79"/>
    <n v="0.93"/>
    <n v="0.61"/>
    <n v="23"/>
    <n v="2907.13"/>
    <n v="30"/>
    <n v="7"/>
    <n v="2"/>
    <n v="0"/>
    <n v="421"/>
    <n v="268"/>
    <n v="9"/>
    <n v="0.49"/>
    <n v="1"/>
    <x v="0"/>
    <s v="EXW"/>
    <s v="Amendment"/>
    <x v="0"/>
    <n v="0.87219999999999998"/>
    <n v="0.96039999999999992"/>
    <n v="0.10564399999999997"/>
    <n v="0.65"/>
    <s v="Extreme Risk"/>
    <n v="8.042419322102699E-3"/>
    <s v="Poor"/>
    <s v="High"/>
    <s v="Moderately Consistent"/>
    <n v="63.657957244655584"/>
    <s v="Critical (&lt;80%)"/>
    <n v="145.35650000000001"/>
    <n v="1191866.2800360001"/>
    <n v="97.53"/>
  </r>
  <r>
    <n v="128.68"/>
    <n v="3.1"/>
    <n v="16"/>
    <n v="0.97"/>
    <n v="7.0000000000000007E-2"/>
    <n v="0.04"/>
    <s v="Road"/>
    <n v="3.95"/>
    <n v="0.62"/>
    <n v="0.83"/>
    <n v="0.22"/>
    <n v="16"/>
    <n v="3996.01"/>
    <n v="60"/>
    <n v="58"/>
    <n v="3"/>
    <n v="1"/>
    <n v="397"/>
    <n v="265"/>
    <n v="11"/>
    <n v="0.15"/>
    <n v="0"/>
    <x v="1"/>
    <s v="FOB"/>
    <s v="Extension"/>
    <x v="1"/>
    <n v="0.9020999999999999"/>
    <n v="0.89279999999999993"/>
    <n v="2.678400000000002E-2"/>
    <n v="0.33"/>
    <s v="High Risk"/>
    <n v="2.4090767796083306E-2"/>
    <s v="Average"/>
    <s v="Low"/>
    <s v="Highly Inconsistent"/>
    <n v="66.750629722921914"/>
    <s v="Critical (&lt;80%)"/>
    <n v="79.920200000000008"/>
    <n v="570859.37506800005"/>
    <n v="81.149999999999991"/>
  </r>
  <r>
    <n v="276.14999999999998"/>
    <n v="1.61"/>
    <n v="29"/>
    <n v="0.85"/>
    <n v="0"/>
    <n v="0.03"/>
    <s v="Air"/>
    <n v="4.43"/>
    <n v="0.64"/>
    <n v="1.1100000000000001"/>
    <n v="0.61"/>
    <n v="35"/>
    <n v="5537.45"/>
    <n v="15"/>
    <n v="49"/>
    <n v="0"/>
    <n v="2"/>
    <n v="409"/>
    <n v="340"/>
    <n v="7"/>
    <n v="0.35"/>
    <n v="1"/>
    <x v="0"/>
    <s v="CIF"/>
    <s v="New Procurement"/>
    <x v="7"/>
    <n v="0.85"/>
    <n v="0.97"/>
    <n v="0.14550000000000002"/>
    <n v="0.64"/>
    <s v="Extreme Risk"/>
    <n v="5.8301647655259834E-3"/>
    <s v="Poor"/>
    <s v="Medium"/>
    <s v="Highly Inconsistent"/>
    <n v="83.12958435207824"/>
    <s v="Needs Improvement (80–84.99%)"/>
    <n v="276.8725"/>
    <n v="1575343.161415"/>
    <n v="94.969999999999985"/>
  </r>
  <r>
    <n v="229.4"/>
    <n v="2.68"/>
    <n v="7"/>
    <n v="0.95"/>
    <n v="0.05"/>
    <n v="0"/>
    <s v="Sea"/>
    <n v="3.09"/>
    <n v="0.93"/>
    <n v="1.17"/>
    <n v="0.38"/>
    <n v="16"/>
    <n v="6157.34"/>
    <n v="30"/>
    <n v="9"/>
    <n v="0"/>
    <n v="0"/>
    <n v="431"/>
    <n v="932"/>
    <n v="3"/>
    <n v="0.66"/>
    <n v="0"/>
    <x v="1"/>
    <s v="EXW"/>
    <s v="New Procurement"/>
    <x v="3"/>
    <n v="0.90249999999999997"/>
    <n v="0.95"/>
    <n v="4.7500000000000042E-2"/>
    <n v="0.43"/>
    <s v="High Risk"/>
    <n v="1.1682650392327812E-2"/>
    <s v="Poor"/>
    <s v="Medium"/>
    <s v="Highly Inconsistent"/>
    <n v="216.24129930394434"/>
    <s v="Over-Delivery (&gt;100%)"/>
    <n v="61.573399999999999"/>
    <n v="1483194.2361200002"/>
    <n v="71.410000000000011"/>
  </r>
  <r>
    <n v="115.87"/>
    <n v="6"/>
    <n v="28"/>
    <n v="0.82"/>
    <n v="0.08"/>
    <n v="0"/>
    <s v="Air"/>
    <n v="1.92"/>
    <n v="0.9"/>
    <n v="1.03"/>
    <n v="0.35"/>
    <n v="48"/>
    <n v="7727.53"/>
    <n v="45"/>
    <n v="16"/>
    <n v="0"/>
    <n v="2"/>
    <n v="968"/>
    <n v="402"/>
    <n v="10"/>
    <n v="0.6"/>
    <n v="0"/>
    <x v="1"/>
    <s v="CIF"/>
    <s v="New Procurement"/>
    <x v="9"/>
    <n v="0.75439999999999996"/>
    <n v="0.92"/>
    <n v="0.16560000000000005"/>
    <n v="0.43"/>
    <s v="High Risk"/>
    <n v="5.1782169672909294E-2"/>
    <s v="Good"/>
    <s v="Low"/>
    <s v="Moderately Consistent"/>
    <n v="41.528925619834709"/>
    <s v="Critical (&lt;80%)"/>
    <n v="386.37650000000002"/>
    <n v="967410.83909600007"/>
    <n v="95.68"/>
  </r>
  <r>
    <n v="215.39"/>
    <n v="3.62"/>
    <n v="5"/>
    <n v="0.73"/>
    <n v="0.03"/>
    <n v="0"/>
    <s v="Air"/>
    <n v="3.33"/>
    <n v="0.95"/>
    <n v="0.86"/>
    <n v="0.31"/>
    <n v="7"/>
    <n v="7937.67"/>
    <n v="30"/>
    <n v="13"/>
    <n v="2"/>
    <n v="3"/>
    <n v="672"/>
    <n v="792"/>
    <n v="11"/>
    <n v="0.13"/>
    <n v="1"/>
    <x v="0"/>
    <s v="DDP"/>
    <s v="Amendment"/>
    <x v="1"/>
    <n v="0.70809999999999995"/>
    <n v="0.97"/>
    <n v="0.26190000000000002"/>
    <n v="0.33999999999999997"/>
    <s v="High Risk"/>
    <n v="1.6806722689075633E-2"/>
    <s v="Poor"/>
    <s v="Medium"/>
    <s v="Highly Inconsistent"/>
    <n v="117.85714285714286"/>
    <s v="Over-Delivery (&gt;100%)"/>
    <n v="396.88350000000003"/>
    <n v="1761396.8120129998"/>
    <n v="95.77"/>
  </r>
  <r>
    <n v="80.680000000000007"/>
    <n v="4.76"/>
    <n v="23"/>
    <n v="0.72"/>
    <n v="0.06"/>
    <n v="0.02"/>
    <s v="Road"/>
    <n v="0.9"/>
    <n v="0.65"/>
    <n v="1.02"/>
    <n v="0.67"/>
    <n v="45"/>
    <n v="5235.16"/>
    <n v="30"/>
    <n v="55"/>
    <n v="2"/>
    <n v="3"/>
    <n v="342"/>
    <n v="553"/>
    <n v="6"/>
    <n v="0.76"/>
    <n v="0"/>
    <x v="1"/>
    <s v="DDP"/>
    <s v="Amendment"/>
    <x v="4"/>
    <n v="0.67679999999999996"/>
    <n v="0.92119999999999991"/>
    <n v="0.257936"/>
    <n v="0.75"/>
    <s v="Extreme Risk"/>
    <n v="5.8998512642538414E-2"/>
    <s v="Good"/>
    <s v="Low"/>
    <s v="Very Consistent"/>
    <n v="161.69590643274853"/>
    <s v="Over-Delivery (&gt;100%)"/>
    <n v="104.7032"/>
    <n v="456268.68094400008"/>
    <n v="84.899999999999991"/>
  </r>
  <r>
    <n v="61.62"/>
    <n v="4.3899999999999997"/>
    <n v="3"/>
    <n v="0.72"/>
    <n v="7.0000000000000007E-2"/>
    <n v="0.04"/>
    <s v="Sea"/>
    <n v="2.29"/>
    <n v="0.9"/>
    <n v="1.1100000000000001"/>
    <n v="0.56000000000000005"/>
    <n v="13"/>
    <n v="849.68"/>
    <n v="30"/>
    <n v="32"/>
    <n v="0"/>
    <n v="2"/>
    <n v="669"/>
    <n v="263"/>
    <n v="7"/>
    <n v="0.79"/>
    <n v="1"/>
    <x v="0"/>
    <s v="CIF"/>
    <s v="New Procurement"/>
    <x v="7"/>
    <n v="0.66959999999999997"/>
    <n v="0.89279999999999993"/>
    <n v="0.24998400000000001"/>
    <n v="0.67"/>
    <s v="Extreme Risk"/>
    <n v="7.1243102888672513E-2"/>
    <s v="Good"/>
    <s v="Low"/>
    <s v="Inconsistent"/>
    <n v="39.312406576980571"/>
    <s v="Critical (&lt;80%)"/>
    <n v="8.4968000000000004"/>
    <n v="58127.901571999995"/>
    <n v="70.81"/>
  </r>
  <r>
    <n v="110.82"/>
    <n v="8.8800000000000008"/>
    <n v="18"/>
    <n v="0.81"/>
    <n v="7.0000000000000007E-2"/>
    <n v="0.02"/>
    <s v="Road"/>
    <n v="2.54"/>
    <n v="0.86"/>
    <n v="1.0900000000000001"/>
    <n v="0.85"/>
    <n v="29"/>
    <n v="5622.06"/>
    <n v="45"/>
    <n v="22"/>
    <n v="3"/>
    <n v="1"/>
    <n v="462"/>
    <n v="276"/>
    <n v="12"/>
    <n v="0.14000000000000001"/>
    <n v="1"/>
    <x v="0"/>
    <s v="FOB"/>
    <s v="Extension"/>
    <x v="8"/>
    <n v="0.75329999999999997"/>
    <n v="0.91139999999999988"/>
    <n v="0.17316599999999993"/>
    <n v="0.94"/>
    <s v="Extreme Risk"/>
    <n v="8.0129940443963196E-2"/>
    <s v="Good"/>
    <s v="Low"/>
    <s v="Inconsistent"/>
    <n v="59.740259740259738"/>
    <s v="Critical (&lt;80%)"/>
    <n v="112.44120000000001"/>
    <n v="679228.06208399998"/>
    <n v="82.96"/>
  </r>
  <r>
    <n v="483.4"/>
    <n v="9.15"/>
    <n v="11"/>
    <n v="0.8"/>
    <n v="0.04"/>
    <n v="0.02"/>
    <s v="Sea"/>
    <n v="0.52"/>
    <n v="0.69"/>
    <n v="1.1000000000000001"/>
    <n v="0.24"/>
    <n v="39"/>
    <n v="4828.04"/>
    <n v="15"/>
    <n v="45"/>
    <n v="0"/>
    <n v="1"/>
    <n v="604"/>
    <n v="908"/>
    <n v="7"/>
    <n v="0.62"/>
    <n v="1"/>
    <x v="0"/>
    <s v="FOB"/>
    <s v="New Procurement"/>
    <x v="7"/>
    <n v="0.76800000000000002"/>
    <n v="0.94079999999999997"/>
    <n v="0.18815999999999994"/>
    <n v="0.3"/>
    <s v="Medium Risk"/>
    <n v="1.8928423665701286E-2"/>
    <s v="Poor"/>
    <s v="High"/>
    <s v="Very Consistent"/>
    <n v="150.33112582781456"/>
    <s v="Over-Delivery (&gt;100%)"/>
    <n v="48.2804"/>
    <n v="2473960.31592"/>
    <n v="73.88"/>
  </r>
  <r>
    <n v="297.29000000000002"/>
    <n v="5.44"/>
    <n v="15"/>
    <n v="0.92"/>
    <n v="0.03"/>
    <n v="0.05"/>
    <s v="Sea"/>
    <n v="0.17"/>
    <n v="0.99"/>
    <n v="0.91"/>
    <n v="0.04"/>
    <n v="20"/>
    <n v="2232.33"/>
    <n v="60"/>
    <n v="51"/>
    <n v="1"/>
    <n v="3"/>
    <n v="158"/>
    <n v="803"/>
    <n v="8"/>
    <n v="0.95"/>
    <n v="1"/>
    <x v="0"/>
    <s v="DDP"/>
    <s v="Renewal/Reorder"/>
    <x v="11"/>
    <n v="0.89239999999999997"/>
    <n v="0.92149999999999999"/>
    <n v="7.3719999999999966E-2"/>
    <n v="0.12"/>
    <s v="Low Risk"/>
    <n v="1.8298630966396449E-2"/>
    <s v="Poor"/>
    <s v="Medium"/>
    <s v="Very Consistent"/>
    <n v="508.22784810126586"/>
    <s v="Over-Delivery (&gt;100%)"/>
    <n v="22.3233"/>
    <n v="716764.67064200004"/>
    <n v="73.930000000000007"/>
  </r>
  <r>
    <n v="484.62"/>
    <n v="3.97"/>
    <n v="21"/>
    <n v="0.92"/>
    <n v="0.08"/>
    <n v="0.04"/>
    <s v="Road"/>
    <n v="3.75"/>
    <n v="0.83"/>
    <n v="0.83"/>
    <n v="0.18"/>
    <n v="29"/>
    <n v="200.61"/>
    <n v="90"/>
    <n v="38"/>
    <n v="1"/>
    <n v="0"/>
    <n v="179"/>
    <n v="16"/>
    <n v="10"/>
    <n v="0.09"/>
    <n v="1"/>
    <x v="0"/>
    <s v="EXW"/>
    <s v="Renewal/Reorder"/>
    <x v="9"/>
    <n v="0.84640000000000004"/>
    <n v="0.88319999999999999"/>
    <n v="7.0655999999999969E-2"/>
    <n v="0.3"/>
    <s v="Medium Risk"/>
    <n v="8.1919854731542247E-3"/>
    <s v="Poor"/>
    <s v="High"/>
    <s v="Highly Inconsistent"/>
    <n v="8.938547486033519"/>
    <s v="Critical (&lt;80%)"/>
    <n v="4.0122"/>
    <n v="108926.331084"/>
    <n v="81.05"/>
  </r>
  <r>
    <n v="244.62"/>
    <n v="1.96"/>
    <n v="20"/>
    <n v="0.72"/>
    <n v="0.08"/>
    <n v="0.03"/>
    <s v="Air"/>
    <n v="2.67"/>
    <n v="0.96"/>
    <n v="0.86"/>
    <n v="0.34"/>
    <n v="18"/>
    <n v="3228.06"/>
    <n v="15"/>
    <n v="18"/>
    <n v="3"/>
    <n v="3"/>
    <n v="334"/>
    <n v="869"/>
    <n v="5"/>
    <n v="0.16"/>
    <n v="1"/>
    <x v="0"/>
    <s v="DDP"/>
    <s v="Extension"/>
    <x v="10"/>
    <n v="0.66239999999999999"/>
    <n v="0.89239999999999997"/>
    <n v="0.24987200000000004"/>
    <n v="0.45"/>
    <s v="High Risk"/>
    <n v="8.0124274384760028E-3"/>
    <s v="Poor"/>
    <s v="Medium"/>
    <s v="Inconsistent"/>
    <n v="260.17964071856284"/>
    <s v="Over-Delivery (&gt;100%)"/>
    <n v="161.40300000000002"/>
    <n v="876683.78700000001"/>
    <n v="94.330000000000013"/>
  </r>
  <r>
    <n v="190.32"/>
    <n v="9.58"/>
    <n v="5"/>
    <n v="0.77"/>
    <n v="0.03"/>
    <n v="0.01"/>
    <s v="Sea"/>
    <n v="1.66"/>
    <n v="0.94"/>
    <n v="1.18"/>
    <n v="0.18"/>
    <n v="22"/>
    <n v="2668.93"/>
    <n v="60"/>
    <n v="50"/>
    <n v="0"/>
    <n v="0"/>
    <n v="791"/>
    <n v="448"/>
    <n v="5"/>
    <n v="0.77"/>
    <n v="1"/>
    <x v="0"/>
    <s v="EXW"/>
    <s v="New Procurement"/>
    <x v="10"/>
    <n v="0.74690000000000001"/>
    <n v="0.96029999999999993"/>
    <n v="0.22086899999999995"/>
    <n v="0.22"/>
    <s v="Medium Risk"/>
    <n v="5.0336275746111811E-2"/>
    <s v="Good"/>
    <s v="Medium"/>
    <s v="Moderately Consistent"/>
    <n v="56.637168141592923"/>
    <s v="Critical (&lt;80%)"/>
    <n v="26.689299999999999"/>
    <n v="528301.79582799994"/>
    <n v="73.240000000000009"/>
  </r>
  <r>
    <n v="277.76"/>
    <n v="1.54"/>
    <n v="24"/>
    <n v="0.78"/>
    <n v="0.01"/>
    <n v="0.01"/>
    <s v="Air"/>
    <n v="2.19"/>
    <n v="0.73"/>
    <n v="1.05"/>
    <n v="0.08"/>
    <n v="36"/>
    <n v="4880.8100000000004"/>
    <n v="45"/>
    <n v="14"/>
    <n v="3"/>
    <n v="3"/>
    <n v="237"/>
    <n v="560"/>
    <n v="2"/>
    <n v="0.34"/>
    <n v="0"/>
    <x v="1"/>
    <s v="DDP"/>
    <s v="Extension"/>
    <x v="5"/>
    <n v="0.7722"/>
    <n v="0.98009999999999997"/>
    <n v="0.21562199999999995"/>
    <n v="0.1"/>
    <s v="Low Risk"/>
    <n v="5.5443548387096777E-3"/>
    <s v="Poor"/>
    <s v="Medium"/>
    <s v="Inconsistent"/>
    <n v="236.28691983122363"/>
    <s v="Over-Delivery (&gt;100%)"/>
    <n v="244.04050000000004"/>
    <n v="1383063.8676999998"/>
    <n v="97.31"/>
  </r>
  <r>
    <n v="247.78"/>
    <n v="3.68"/>
    <n v="12"/>
    <n v="0.86"/>
    <n v="0.01"/>
    <n v="0"/>
    <s v="Road"/>
    <n v="4.79"/>
    <n v="0.81"/>
    <n v="1.0900000000000001"/>
    <n v="0.45"/>
    <n v="41"/>
    <n v="7639.86"/>
    <n v="60"/>
    <n v="14"/>
    <n v="1"/>
    <n v="3"/>
    <n v="335"/>
    <n v="13"/>
    <n v="12"/>
    <n v="0.96"/>
    <n v="1"/>
    <x v="0"/>
    <s v="DDP"/>
    <s v="Renewal/Reorder"/>
    <x v="8"/>
    <n v="0.85139999999999993"/>
    <n v="0.99"/>
    <n v="0.1386"/>
    <n v="0.46"/>
    <s v="High Risk"/>
    <n v="1.4851884736459764E-2"/>
    <s v="Poor"/>
    <s v="Medium"/>
    <s v="Highly Inconsistent"/>
    <n v="3.8805970149253728"/>
    <s v="Critical (&lt;80%)"/>
    <n v="152.7972"/>
    <n v="1912111.0904319999"/>
    <n v="82.91"/>
  </r>
  <r>
    <n v="97.55"/>
    <n v="3.68"/>
    <n v="4"/>
    <n v="0.74"/>
    <n v="0.01"/>
    <n v="0.01"/>
    <s v="Road"/>
    <n v="1.92"/>
    <n v="0.77"/>
    <n v="1.1599999999999999"/>
    <n v="0.68"/>
    <n v="48"/>
    <n v="4446.5"/>
    <n v="45"/>
    <n v="51"/>
    <n v="0"/>
    <n v="1"/>
    <n v="14"/>
    <n v="551"/>
    <n v="11"/>
    <n v="0.62"/>
    <n v="1"/>
    <x v="0"/>
    <s v="FOB"/>
    <s v="New Procurement"/>
    <x v="1"/>
    <n v="0.73260000000000003"/>
    <n v="0.98009999999999997"/>
    <n v="0.254826"/>
    <n v="0.70000000000000007"/>
    <s v="Extreme Risk"/>
    <n v="3.7724243977447468E-2"/>
    <s v="Average"/>
    <s v="Low"/>
    <s v="Moderately Consistent"/>
    <n v="3935.7142857142853"/>
    <s v="Over-Delivery (&gt;100%)"/>
    <n v="88.93"/>
    <n v="442523.87242000003"/>
    <n v="85.579999999999984"/>
  </r>
  <r>
    <n v="338.37"/>
    <n v="3.88"/>
    <n v="15"/>
    <n v="0.74"/>
    <n v="0.06"/>
    <n v="0.01"/>
    <s v="Road"/>
    <n v="0.52"/>
    <n v="0.88"/>
    <n v="1.1399999999999999"/>
    <n v="0.75"/>
    <n v="36"/>
    <n v="9520.5300000000007"/>
    <n v="60"/>
    <n v="17"/>
    <n v="0"/>
    <n v="2"/>
    <n v="161"/>
    <n v="687"/>
    <n v="2"/>
    <n v="0.48"/>
    <n v="0"/>
    <x v="1"/>
    <s v="CIF"/>
    <s v="New Procurement"/>
    <x v="5"/>
    <n v="0.6956"/>
    <n v="0.93059999999999998"/>
    <n v="0.241956"/>
    <n v="0.82"/>
    <s v="Extreme Risk"/>
    <n v="1.1466737594940449E-2"/>
    <s v="Poor"/>
    <s v="High"/>
    <s v="Very Consistent"/>
    <n v="426.70807453416148"/>
    <s v="Over-Delivery (&gt;100%)"/>
    <n v="190.41060000000002"/>
    <n v="3447157.9872750002"/>
    <n v="85.48"/>
  </r>
  <r>
    <n v="147.22"/>
    <n v="2.48"/>
    <n v="9"/>
    <n v="0.98"/>
    <n v="0.01"/>
    <n v="0.03"/>
    <s v="Road"/>
    <n v="2.3199999999999998"/>
    <n v="0.84"/>
    <n v="0.89"/>
    <n v="0.4"/>
    <n v="8"/>
    <n v="2291"/>
    <n v="15"/>
    <n v="39"/>
    <n v="1"/>
    <n v="2"/>
    <n v="230"/>
    <n v="316"/>
    <n v="4"/>
    <n v="0.34"/>
    <n v="0"/>
    <x v="1"/>
    <s v="CIF"/>
    <s v="Renewal/Reorder"/>
    <x v="6"/>
    <n v="0.97019999999999995"/>
    <n v="0.96029999999999993"/>
    <n v="1.9206000000000018E-2"/>
    <n v="0.44"/>
    <s v="High Risk"/>
    <n v="1.6845537291128924E-2"/>
    <s v="Poor"/>
    <s v="Low"/>
    <s v="Inconsistent"/>
    <n v="137.39130434782609"/>
    <s v="Over-Delivery (&gt;100%)"/>
    <n v="45.82"/>
    <n v="350824.91180800006"/>
    <n v="84.779999999999987"/>
  </r>
  <r>
    <n v="328.81"/>
    <n v="8.0500000000000007"/>
    <n v="7"/>
    <n v="0.94"/>
    <n v="0.03"/>
    <n v="0"/>
    <s v="Sea"/>
    <n v="3.24"/>
    <n v="0.91"/>
    <n v="0.82"/>
    <n v="0.48"/>
    <n v="3"/>
    <n v="2287.4299999999998"/>
    <n v="45"/>
    <n v="31"/>
    <n v="3"/>
    <n v="3"/>
    <n v="166"/>
    <n v="471"/>
    <n v="7"/>
    <n v="0.24"/>
    <n v="0"/>
    <x v="1"/>
    <s v="DDP"/>
    <s v="Extension"/>
    <x v="7"/>
    <n v="0.91179999999999994"/>
    <n v="0.97"/>
    <n v="5.820000000000005E-2"/>
    <n v="0.51"/>
    <s v="Extreme Risk"/>
    <n v="2.4482223776649131E-2"/>
    <s v="Average"/>
    <s v="High"/>
    <s v="Highly Inconsistent"/>
    <n v="283.73493975903614"/>
    <s v="Over-Delivery (&gt;100%)"/>
    <n v="22.874299999999998"/>
    <n v="774737.935237"/>
    <n v="71.86"/>
  </r>
  <r>
    <n v="342.59"/>
    <n v="2.1"/>
    <n v="10"/>
    <n v="0.75"/>
    <n v="0.08"/>
    <n v="0.01"/>
    <s v="Road"/>
    <n v="0.06"/>
    <n v="0.6"/>
    <n v="1.17"/>
    <n v="0.76"/>
    <n v="29"/>
    <n v="6084.05"/>
    <n v="30"/>
    <n v="23"/>
    <n v="3"/>
    <n v="1"/>
    <n v="267"/>
    <n v="557"/>
    <n v="8"/>
    <n v="0.65"/>
    <n v="0"/>
    <x v="1"/>
    <s v="FOB"/>
    <s v="Extension"/>
    <x v="11"/>
    <n v="0.69000000000000006"/>
    <n v="0.91080000000000005"/>
    <n v="0.22770000000000001"/>
    <n v="0.85"/>
    <s v="Extreme Risk"/>
    <n v="6.1297761172246718E-3"/>
    <s v="Poor"/>
    <s v="High"/>
    <s v="Very Consistent"/>
    <n v="208.61423220973782"/>
    <s v="Over-Delivery (&gt;100%)"/>
    <n v="121.68100000000001"/>
    <n v="2272046.9036630001"/>
    <n v="85.34"/>
  </r>
  <r>
    <n v="118.41"/>
    <n v="6.71"/>
    <n v="29"/>
    <n v="0.82"/>
    <n v="0.03"/>
    <n v="0.01"/>
    <s v="Air"/>
    <n v="1.66"/>
    <n v="0.88"/>
    <n v="1.19"/>
    <n v="0.35"/>
    <n v="9"/>
    <n v="8973"/>
    <n v="45"/>
    <n v="37"/>
    <n v="2"/>
    <n v="0"/>
    <n v="15"/>
    <n v="360"/>
    <n v="3"/>
    <n v="0.59"/>
    <n v="0"/>
    <x v="1"/>
    <s v="EXW"/>
    <s v="Amendment"/>
    <x v="3"/>
    <n v="0.79539999999999988"/>
    <n v="0.96029999999999993"/>
    <n v="0.17285400000000004"/>
    <n v="0.38999999999999996"/>
    <s v="High Risk"/>
    <n v="5.6667511189933281E-2"/>
    <s v="Good"/>
    <s v="Low"/>
    <s v="Moderately Consistent"/>
    <n v="2400"/>
    <s v="Over-Delivery (&gt;100%)"/>
    <n v="448.65000000000003"/>
    <n v="1105445.228412"/>
    <n v="97.240000000000009"/>
  </r>
  <r>
    <n v="77.61"/>
    <n v="2.11"/>
    <n v="28"/>
    <n v="0.81"/>
    <n v="0.08"/>
    <n v="0.03"/>
    <s v="Air"/>
    <n v="1.97"/>
    <n v="0.73"/>
    <n v="1.03"/>
    <n v="0.78"/>
    <n v="8"/>
    <n v="6751.39"/>
    <n v="45"/>
    <n v="25"/>
    <n v="2"/>
    <n v="3"/>
    <n v="299"/>
    <n v="508"/>
    <n v="1"/>
    <n v="0.36"/>
    <n v="1"/>
    <x v="0"/>
    <s v="DDP"/>
    <s v="Amendment"/>
    <x v="2"/>
    <n v="0.74520000000000008"/>
    <n v="0.89239999999999997"/>
    <n v="0.16955599999999996"/>
    <n v="0.89"/>
    <s v="Extreme Risk"/>
    <n v="2.7187218141992011E-2"/>
    <s v="Average"/>
    <s v="Low"/>
    <s v="Moderately Consistent"/>
    <n v="169.89966555183946"/>
    <s v="Over-Delivery (&gt;100%)"/>
    <n v="337.56950000000006"/>
    <n v="581953.29680300003"/>
    <n v="95.030000000000015"/>
  </r>
  <r>
    <n v="401.34"/>
    <n v="1.63"/>
    <n v="23"/>
    <n v="0.94"/>
    <n v="7.0000000000000007E-2"/>
    <n v="0.03"/>
    <s v="Sea"/>
    <n v="2.3199999999999998"/>
    <n v="0.69"/>
    <n v="1.1599999999999999"/>
    <n v="0.97"/>
    <n v="30"/>
    <n v="6769.41"/>
    <n v="60"/>
    <n v="51"/>
    <n v="2"/>
    <n v="0"/>
    <n v="213"/>
    <n v="220"/>
    <n v="4"/>
    <n v="0.92"/>
    <n v="1"/>
    <x v="0"/>
    <s v="EXW"/>
    <s v="Amendment"/>
    <x v="6"/>
    <n v="0.87419999999999987"/>
    <n v="0.9020999999999999"/>
    <n v="5.4126000000000042E-2"/>
    <n v="1.07"/>
    <s v="Extreme Risk"/>
    <n v="4.061394328997857E-3"/>
    <s v="Poor"/>
    <s v="High"/>
    <s v="Inconsistent"/>
    <n v="103.28638497652582"/>
    <s v="Over-Delivery (&gt;100%)"/>
    <n v="67.694100000000006"/>
    <n v="2988604.8266159999"/>
    <n v="70.98"/>
  </r>
  <r>
    <n v="256.91000000000003"/>
    <n v="9.18"/>
    <n v="13"/>
    <n v="0.85"/>
    <n v="0.02"/>
    <n v="0.03"/>
    <s v="Road"/>
    <n v="1.51"/>
    <n v="0.92"/>
    <n v="0.89"/>
    <n v="0.88"/>
    <n v="12"/>
    <n v="8082.23"/>
    <n v="45"/>
    <n v="21"/>
    <n v="3"/>
    <n v="0"/>
    <n v="287"/>
    <n v="122"/>
    <n v="6"/>
    <n v="0.76"/>
    <n v="1"/>
    <x v="0"/>
    <s v="EXW"/>
    <s v="Extension"/>
    <x v="4"/>
    <n v="0.83299999999999996"/>
    <n v="0.9506"/>
    <n v="0.14259000000000002"/>
    <n v="0.93"/>
    <s v="Extreme Risk"/>
    <n v="3.5732357634969437E-2"/>
    <s v="Average"/>
    <s v="Medium"/>
    <s v="Moderately Consistent"/>
    <n v="42.508710801393725"/>
    <s v="Critical (&lt;80%)"/>
    <n v="161.6446"/>
    <n v="2180395.3980470002"/>
    <n v="85.289999999999992"/>
  </r>
  <r>
    <n v="76.17"/>
    <n v="2.71"/>
    <n v="29"/>
    <n v="0.74"/>
    <n v="7.0000000000000007E-2"/>
    <n v="0.01"/>
    <s v="Sea"/>
    <n v="3.33"/>
    <n v="0.64"/>
    <n v="0.84"/>
    <n v="0.45"/>
    <n v="46"/>
    <n v="6719.93"/>
    <n v="60"/>
    <n v="50"/>
    <n v="0"/>
    <n v="1"/>
    <n v="909"/>
    <n v="126"/>
    <n v="6"/>
    <n v="0.26"/>
    <n v="1"/>
    <x v="0"/>
    <s v="FOB"/>
    <s v="New Procurement"/>
    <x v="4"/>
    <n v="0.68819999999999992"/>
    <n v="0.92069999999999996"/>
    <n v="0.23938199999999998"/>
    <n v="0.53"/>
    <s v="Extreme Risk"/>
    <n v="3.5578311671261652E-2"/>
    <s v="Average"/>
    <s v="Low"/>
    <s v="Highly Inconsistent"/>
    <n v="13.861386138613863"/>
    <s v="Critical (&lt;80%)"/>
    <n v="67.199300000000008"/>
    <n v="552877.90576999995"/>
    <n v="70.37"/>
  </r>
  <r>
    <n v="497.69"/>
    <n v="8.39"/>
    <n v="8"/>
    <n v="0.92"/>
    <n v="7.0000000000000007E-2"/>
    <n v="0.02"/>
    <s v="Sea"/>
    <n v="4.72"/>
    <n v="0.69"/>
    <n v="1"/>
    <n v="0.57999999999999996"/>
    <n v="28"/>
    <n v="7617.54"/>
    <n v="15"/>
    <n v="59"/>
    <n v="0"/>
    <n v="1"/>
    <n v="890"/>
    <n v="325"/>
    <n v="9"/>
    <n v="0.94"/>
    <n v="0"/>
    <x v="1"/>
    <s v="FOB"/>
    <s v="New Procurement"/>
    <x v="0"/>
    <n v="0.85560000000000003"/>
    <n v="0.91139999999999988"/>
    <n v="7.2911999999999949E-2"/>
    <n v="0.66999999999999993"/>
    <s v="Extreme Risk"/>
    <n v="1.68578834214069E-2"/>
    <s v="Poor"/>
    <s v="High"/>
    <s v="Highly Inconsistent"/>
    <n v="36.516853932584269"/>
    <s v="Critical (&lt;80%)"/>
    <n v="76.175399999999996"/>
    <n v="4132502.2533699996"/>
    <n v="68.78"/>
  </r>
  <r>
    <n v="76"/>
    <n v="5.9"/>
    <n v="12"/>
    <n v="0.82"/>
    <n v="0.04"/>
    <n v="0"/>
    <s v="Sea"/>
    <n v="4.57"/>
    <n v="0.68"/>
    <n v="1.1200000000000001"/>
    <n v="0.72"/>
    <n v="42"/>
    <n v="8674.66"/>
    <n v="45"/>
    <n v="55"/>
    <n v="2"/>
    <n v="2"/>
    <n v="143"/>
    <n v="572"/>
    <n v="7"/>
    <n v="0.76"/>
    <n v="0"/>
    <x v="1"/>
    <s v="CIF"/>
    <s v="Amendment"/>
    <x v="7"/>
    <n v="0.7871999999999999"/>
    <n v="0.96"/>
    <n v="0.17280000000000004"/>
    <n v="0.76"/>
    <s v="Extreme Risk"/>
    <n v="7.7631578947368426E-2"/>
    <s v="Good"/>
    <s v="Low"/>
    <s v="Highly Inconsistent"/>
    <n v="400"/>
    <s v="Over-Delivery (&gt;100%)"/>
    <n v="86.746600000000001"/>
    <n v="685738.81940000004"/>
    <n v="70.23"/>
  </r>
  <r>
    <n v="362.77"/>
    <n v="1.7"/>
    <n v="22"/>
    <n v="0.78"/>
    <n v="0.02"/>
    <n v="0.01"/>
    <s v="Road"/>
    <n v="3.32"/>
    <n v="0.77"/>
    <n v="1.06"/>
    <n v="0.35"/>
    <n v="49"/>
    <n v="178.32"/>
    <n v="30"/>
    <n v="41"/>
    <n v="3"/>
    <n v="1"/>
    <n v="844"/>
    <n v="981"/>
    <n v="12"/>
    <n v="0.9"/>
    <n v="1"/>
    <x v="0"/>
    <s v="FOB"/>
    <s v="Extension"/>
    <x v="8"/>
    <n v="0.76439999999999997"/>
    <n v="0.97019999999999995"/>
    <n v="0.21344399999999997"/>
    <n v="0.38"/>
    <s v="High Risk"/>
    <n v="4.6861647876064727E-3"/>
    <s v="Poor"/>
    <s v="High"/>
    <s v="Highly Inconsistent"/>
    <n v="116.23222748815165"/>
    <s v="Over-Delivery (&gt;100%)"/>
    <n v="3.5663999999999998"/>
    <n v="66657.475119999988"/>
    <n v="83.88"/>
  </r>
  <r>
    <n v="492.66"/>
    <n v="9.6"/>
    <n v="24"/>
    <n v="0.81"/>
    <n v="0.05"/>
    <n v="0.04"/>
    <s v="Air"/>
    <n v="2.5299999999999998"/>
    <n v="0.73"/>
    <n v="1.05"/>
    <n v="0.8"/>
    <n v="43"/>
    <n v="8867.67"/>
    <n v="30"/>
    <n v="45"/>
    <n v="2"/>
    <n v="3"/>
    <n v="598"/>
    <n v="442"/>
    <n v="9"/>
    <n v="0.14000000000000001"/>
    <n v="1"/>
    <x v="0"/>
    <s v="DDP"/>
    <s v="Amendment"/>
    <x v="0"/>
    <n v="0.76949999999999996"/>
    <n v="0.91199999999999992"/>
    <n v="0.17327999999999993"/>
    <n v="0.89"/>
    <s v="Extreme Risk"/>
    <n v="1.9486055291681889E-2"/>
    <s v="Poor"/>
    <s v="High"/>
    <s v="Inconsistent"/>
    <n v="73.91304347826086"/>
    <s v="Critical (&lt;80%)"/>
    <n v="443.38350000000003"/>
    <n v="4762401.781494"/>
    <n v="95.17"/>
  </r>
  <r>
    <n v="157.63"/>
    <n v="3.22"/>
    <n v="19"/>
    <n v="0.85"/>
    <n v="0.09"/>
    <n v="0.05"/>
    <s v="Air"/>
    <n v="4.13"/>
    <n v="0.89"/>
    <n v="0.81"/>
    <n v="0.44"/>
    <n v="10"/>
    <n v="2231.12"/>
    <n v="15"/>
    <n v="8"/>
    <n v="3"/>
    <n v="3"/>
    <n v="456"/>
    <n v="24"/>
    <n v="10"/>
    <n v="0.03"/>
    <n v="1"/>
    <x v="0"/>
    <s v="DDP"/>
    <s v="Extension"/>
    <x v="9"/>
    <n v="0.77349999999999997"/>
    <n v="0.86449999999999994"/>
    <n v="0.12967500000000004"/>
    <n v="0.58000000000000007"/>
    <s v="Extreme Risk"/>
    <n v="2.0427583581805495E-2"/>
    <s v="Average"/>
    <s v="Medium"/>
    <s v="Highly Inconsistent"/>
    <n v="5.2631578947368416"/>
    <s v="Critical (&lt;80%)"/>
    <n v="111.556"/>
    <n v="401052.82422200002"/>
    <n v="92.17"/>
  </r>
  <r>
    <n v="114.01"/>
    <n v="8.74"/>
    <n v="26"/>
    <n v="0.8"/>
    <n v="0.06"/>
    <n v="0.03"/>
    <s v="Sea"/>
    <n v="4.18"/>
    <n v="0.88"/>
    <n v="0.93"/>
    <n v="0.85"/>
    <n v="13"/>
    <n v="9129.84"/>
    <n v="30"/>
    <n v="40"/>
    <n v="3"/>
    <n v="0"/>
    <n v="992"/>
    <n v="210"/>
    <n v="11"/>
    <n v="0.49"/>
    <n v="1"/>
    <x v="0"/>
    <s v="EXW"/>
    <s v="Extension"/>
    <x v="1"/>
    <n v="0.752"/>
    <n v="0.91179999999999994"/>
    <n v="0.18235999999999994"/>
    <n v="0.94"/>
    <s v="Extreme Risk"/>
    <n v="7.6659942110341203E-2"/>
    <s v="Good"/>
    <s v="Low"/>
    <s v="Highly Inconsistent"/>
    <n v="21.16935483870968"/>
    <s v="Critical (&lt;80%)"/>
    <n v="91.298400000000001"/>
    <n v="1134674.2632920002"/>
    <n v="69.42"/>
  </r>
  <r>
    <n v="104.62"/>
    <n v="2.52"/>
    <n v="26"/>
    <n v="0.77"/>
    <n v="0.02"/>
    <n v="0.05"/>
    <s v="Sea"/>
    <n v="4.1500000000000004"/>
    <n v="0.73"/>
    <n v="1.18"/>
    <n v="0.25"/>
    <n v="2"/>
    <n v="2735.21"/>
    <n v="60"/>
    <n v="31"/>
    <n v="2"/>
    <n v="2"/>
    <n v="355"/>
    <n v="356"/>
    <n v="5"/>
    <n v="0.45"/>
    <n v="0"/>
    <x v="1"/>
    <s v="CIF"/>
    <s v="Amendment"/>
    <x v="10"/>
    <n v="0.75460000000000005"/>
    <n v="0.93099999999999994"/>
    <n v="0.21412999999999999"/>
    <n v="0.32"/>
    <s v="High Risk"/>
    <n v="2.4087172624737144E-2"/>
    <s v="Average"/>
    <s v="Low"/>
    <s v="Highly Inconsistent"/>
    <n v="100.28169014084507"/>
    <s v="Over-Delivery (&gt;100%)"/>
    <n v="27.3521"/>
    <n v="306224.74267399998"/>
    <n v="70.25"/>
  </r>
  <r>
    <n v="186.47"/>
    <n v="8.69"/>
    <n v="1"/>
    <n v="0.82"/>
    <n v="7.0000000000000007E-2"/>
    <n v="0.03"/>
    <s v="Air"/>
    <n v="0.79"/>
    <n v="0.77"/>
    <n v="0.85"/>
    <n v="0.01"/>
    <n v="1"/>
    <n v="4606.87"/>
    <n v="45"/>
    <n v="44"/>
    <n v="0"/>
    <n v="0"/>
    <n v="125"/>
    <n v="133"/>
    <n v="5"/>
    <n v="0.87"/>
    <n v="0"/>
    <x v="1"/>
    <s v="EXW"/>
    <s v="New Procurement"/>
    <x v="10"/>
    <n v="0.76259999999999994"/>
    <n v="0.9020999999999999"/>
    <n v="0.16237800000000002"/>
    <n v="0.11"/>
    <s v="Low Risk"/>
    <n v="4.6602670670885395E-2"/>
    <s v="Average"/>
    <s v="Medium"/>
    <s v="Very Consistent"/>
    <n v="106.4"/>
    <s v="Over-Delivery (&gt;100%)"/>
    <n v="230.34350000000001"/>
    <n v="945180.64351599989"/>
    <n v="96.51"/>
  </r>
  <r>
    <n v="95.47"/>
    <n v="1.1200000000000001"/>
    <n v="16"/>
    <n v="0.71"/>
    <n v="0.04"/>
    <n v="0"/>
    <s v="Air"/>
    <n v="0.13"/>
    <n v="0.68"/>
    <n v="1.0900000000000001"/>
    <n v="0.63"/>
    <n v="22"/>
    <n v="9345.4500000000007"/>
    <n v="90"/>
    <n v="10"/>
    <n v="0"/>
    <n v="0"/>
    <n v="722"/>
    <n v="861"/>
    <n v="5"/>
    <n v="0.17"/>
    <n v="1"/>
    <x v="0"/>
    <s v="EXW"/>
    <s v="New Procurement"/>
    <x v="10"/>
    <n v="0.68159999999999998"/>
    <n v="0.96"/>
    <n v="0.27840000000000004"/>
    <n v="0.67"/>
    <s v="Extreme Risk"/>
    <n v="1.1731433958311513E-2"/>
    <s v="Poor"/>
    <s v="Low"/>
    <s v="Very Consistent"/>
    <n v="119.25207756232687"/>
    <s v="Over-Delivery (&gt;100%)"/>
    <n v="467.27250000000004"/>
    <n v="928366.03668200003"/>
    <n v="98.669999999999987"/>
  </r>
  <r>
    <n v="361.47"/>
    <n v="5.61"/>
    <n v="22"/>
    <n v="0.93"/>
    <n v="0.06"/>
    <n v="0.05"/>
    <s v="Road"/>
    <n v="4.92"/>
    <n v="0.87"/>
    <n v="1.1000000000000001"/>
    <n v="0.45"/>
    <n v="33"/>
    <n v="1186.49"/>
    <n v="45"/>
    <n v="22"/>
    <n v="3"/>
    <n v="2"/>
    <n v="608"/>
    <n v="165"/>
    <n v="5"/>
    <n v="0.02"/>
    <n v="0"/>
    <x v="1"/>
    <s v="CIF"/>
    <s v="Extension"/>
    <x v="10"/>
    <n v="0.87419999999999998"/>
    <n v="0.8929999999999999"/>
    <n v="6.2509999999999954E-2"/>
    <n v="0.56000000000000005"/>
    <s v="Extreme Risk"/>
    <n v="1.5519960162669101E-2"/>
    <s v="Poor"/>
    <s v="High"/>
    <s v="Highly Inconsistent"/>
    <n v="27.138157894736842"/>
    <s v="Critical (&lt;80%)"/>
    <n v="23.729800000000001"/>
    <n v="476116.69818100001"/>
    <n v="80.28"/>
  </r>
  <r>
    <n v="78.03"/>
    <n v="7.92"/>
    <n v="17"/>
    <n v="0.75"/>
    <n v="7.0000000000000007E-2"/>
    <n v="0"/>
    <s v="Sea"/>
    <n v="4.8"/>
    <n v="0.76"/>
    <n v="1.0900000000000001"/>
    <n v="0.06"/>
    <n v="16"/>
    <n v="7478.3"/>
    <n v="45"/>
    <n v="38"/>
    <n v="1"/>
    <n v="0"/>
    <n v="589"/>
    <n v="418"/>
    <n v="4"/>
    <n v="0.53"/>
    <n v="1"/>
    <x v="0"/>
    <s v="EXW"/>
    <s v="Renewal/Reorder"/>
    <x v="6"/>
    <n v="0.69750000000000001"/>
    <n v="0.92999999999999994"/>
    <n v="0.23249999999999998"/>
    <n v="0.13"/>
    <s v="Low Risk"/>
    <n v="0.10149942329873125"/>
    <s v="Excellent"/>
    <s v="Low"/>
    <s v="Highly Inconsistent"/>
    <n v="70.967741935483872"/>
    <s v="Critical (&lt;80%)"/>
    <n v="74.783000000000001"/>
    <n v="624461.24531000014"/>
    <n v="69.100000000000009"/>
  </r>
  <r>
    <n v="279.24"/>
    <n v="9.41"/>
    <n v="25"/>
    <n v="0.71"/>
    <n v="0.05"/>
    <n v="0.03"/>
    <s v="Road"/>
    <n v="2.82"/>
    <n v="0.65"/>
    <n v="1.2"/>
    <n v="0.49"/>
    <n v="42"/>
    <n v="3985.24"/>
    <n v="90"/>
    <n v="21"/>
    <n v="1"/>
    <n v="2"/>
    <n v="939"/>
    <n v="217"/>
    <n v="6"/>
    <n v="0.18"/>
    <n v="0"/>
    <x v="1"/>
    <s v="CIF"/>
    <s v="Renewal/Reorder"/>
    <x v="4"/>
    <n v="0.67449999999999999"/>
    <n v="0.92149999999999999"/>
    <n v="0.267235"/>
    <n v="0.56999999999999995"/>
    <s v="Extreme Risk"/>
    <n v="3.369861051425297E-2"/>
    <s v="Average"/>
    <s v="Medium"/>
    <s v="Inconsistent"/>
    <n v="23.109691160809373"/>
    <s v="Critical (&lt;80%)"/>
    <n v="79.704799999999992"/>
    <n v="1201960.9449440001"/>
    <n v="83.079999999999984"/>
  </r>
  <r>
    <n v="498.51"/>
    <n v="9.18"/>
    <n v="18"/>
    <n v="0.9"/>
    <n v="0.08"/>
    <n v="0.01"/>
    <s v="Air"/>
    <n v="4.97"/>
    <n v="0.65"/>
    <n v="0.96"/>
    <n v="0.17"/>
    <n v="29"/>
    <n v="338.6"/>
    <n v="30"/>
    <n v="48"/>
    <n v="1"/>
    <n v="0"/>
    <n v="622"/>
    <n v="475"/>
    <n v="12"/>
    <n v="0.05"/>
    <n v="0"/>
    <x v="1"/>
    <s v="EXW"/>
    <s v="Renewal/Reorder"/>
    <x v="8"/>
    <n v="0.82800000000000007"/>
    <n v="0.91080000000000005"/>
    <n v="9.107999999999998E-2"/>
    <n v="0.26"/>
    <s v="Medium Risk"/>
    <n v="1.8414876331467774E-2"/>
    <s v="Poor"/>
    <s v="High"/>
    <s v="Highly Inconsistent"/>
    <n v="76.366559485530544"/>
    <s v="Critical (&lt;80%)"/>
    <n v="16.930000000000003"/>
    <n v="184053.56163400001"/>
    <n v="92.43"/>
  </r>
  <r>
    <n v="416.29"/>
    <n v="8.3800000000000008"/>
    <n v="11"/>
    <n v="0.93"/>
    <n v="7.0000000000000007E-2"/>
    <n v="0.02"/>
    <s v="Air"/>
    <n v="3.85"/>
    <n v="0.73"/>
    <n v="1.07"/>
    <n v="0.63"/>
    <n v="10"/>
    <n v="9397.42"/>
    <n v="30"/>
    <n v="20"/>
    <n v="2"/>
    <n v="0"/>
    <n v="977"/>
    <n v="763"/>
    <n v="1"/>
    <n v="0.02"/>
    <n v="0"/>
    <x v="1"/>
    <s v="EXW"/>
    <s v="Amendment"/>
    <x v="2"/>
    <n v="0.8649"/>
    <n v="0.91139999999999988"/>
    <n v="6.3797999999999952E-2"/>
    <n v="0.72"/>
    <s v="Extreme Risk"/>
    <n v="2.0130197698719644E-2"/>
    <s v="Average"/>
    <s v="High"/>
    <s v="Highly Inconsistent"/>
    <n v="78.096212896622305"/>
    <s v="Critical (&lt;80%)"/>
    <n v="469.87100000000004"/>
    <n v="4264638.5745919999"/>
    <n v="93.65"/>
  </r>
  <r>
    <n v="326.85000000000002"/>
    <n v="8.99"/>
    <n v="18"/>
    <n v="0.94"/>
    <n v="0.06"/>
    <n v="0.03"/>
    <s v="Air"/>
    <n v="2.59"/>
    <n v="0.9"/>
    <n v="0.88"/>
    <n v="0.45"/>
    <n v="39"/>
    <n v="1266.51"/>
    <n v="45"/>
    <n v="47"/>
    <n v="0"/>
    <n v="2"/>
    <n v="683"/>
    <n v="173"/>
    <n v="2"/>
    <n v="0.14000000000000001"/>
    <n v="0"/>
    <x v="1"/>
    <s v="CIF"/>
    <s v="New Procurement"/>
    <x v="5"/>
    <n v="0.88359999999999994"/>
    <n v="0.91179999999999994"/>
    <n v="5.4708000000000041E-2"/>
    <n v="0.54"/>
    <s v="Extreme Risk"/>
    <n v="2.7504971699556371E-2"/>
    <s v="Average"/>
    <s v="High"/>
    <s v="Inconsistent"/>
    <n v="25.329428989751097"/>
    <s v="Critical (&lt;80%)"/>
    <n v="63.325500000000005"/>
    <n v="451295.34124500002"/>
    <n v="95.009999999999991"/>
  </r>
  <r>
    <n v="187.81"/>
    <n v="2.79"/>
    <n v="7"/>
    <n v="0.85"/>
    <n v="0.02"/>
    <n v="0.02"/>
    <s v="Air"/>
    <n v="1.95"/>
    <n v="0.61"/>
    <n v="0.96"/>
    <n v="0.17"/>
    <n v="7"/>
    <n v="7764"/>
    <n v="30"/>
    <n v="21"/>
    <n v="1"/>
    <n v="3"/>
    <n v="322"/>
    <n v="781"/>
    <n v="9"/>
    <n v="0.38"/>
    <n v="1"/>
    <x v="0"/>
    <s v="DDP"/>
    <s v="Renewal/Reorder"/>
    <x v="0"/>
    <n v="0.83299999999999996"/>
    <n v="0.96039999999999992"/>
    <n v="0.14406000000000002"/>
    <n v="0.21000000000000002"/>
    <s v="Medium Risk"/>
    <n v="1.4855439007507588E-2"/>
    <s v="Poor"/>
    <s v="Medium"/>
    <s v="Moderately Consistent"/>
    <n v="242.54658385093165"/>
    <s v="Over-Delivery (&gt;100%)"/>
    <n v="388.20000000000005"/>
    <n v="1516878.6381900001"/>
    <n v="97.05"/>
  </r>
  <r>
    <n v="330.75"/>
    <n v="3.56"/>
    <n v="18"/>
    <n v="0.76"/>
    <n v="0.08"/>
    <n v="0.01"/>
    <s v="Road"/>
    <n v="2.96"/>
    <n v="0.7"/>
    <n v="1"/>
    <n v="0.41"/>
    <n v="1"/>
    <n v="3904.27"/>
    <n v="60"/>
    <n v="13"/>
    <n v="1"/>
    <n v="0"/>
    <n v="430"/>
    <n v="286"/>
    <n v="6"/>
    <n v="0.88"/>
    <n v="1"/>
    <x v="0"/>
    <s v="EXW"/>
    <s v="Renewal/Reorder"/>
    <x v="4"/>
    <n v="0.69920000000000004"/>
    <n v="0.91080000000000005"/>
    <n v="0.21859199999999998"/>
    <n v="0.5"/>
    <s v="High Risk"/>
    <n v="1.0763416477702192E-2"/>
    <s v="Poor"/>
    <s v="High"/>
    <s v="Inconsistent"/>
    <n v="66.511627906976742"/>
    <s v="Critical (&lt;80%)"/>
    <n v="78.085400000000007"/>
    <n v="1407655.3255250002"/>
    <n v="82.44"/>
  </r>
  <r>
    <n v="287.17"/>
    <n v="3.6"/>
    <n v="26"/>
    <n v="0.92"/>
    <n v="0.09"/>
    <n v="0.02"/>
    <s v="Air"/>
    <n v="2.58"/>
    <n v="0.66"/>
    <n v="0.89"/>
    <n v="0.23"/>
    <n v="26"/>
    <n v="8124.77"/>
    <n v="60"/>
    <n v="13"/>
    <n v="1"/>
    <n v="0"/>
    <n v="911"/>
    <n v="868"/>
    <n v="6"/>
    <n v="0.76"/>
    <n v="1"/>
    <x v="0"/>
    <s v="EXW"/>
    <s v="Renewal/Reorder"/>
    <x v="4"/>
    <n v="0.83720000000000006"/>
    <n v="0.89180000000000004"/>
    <n v="7.1343999999999963E-2"/>
    <n v="0.34"/>
    <s v="High Risk"/>
    <n v="1.2536128425671205E-2"/>
    <s v="Poor"/>
    <s v="Medium"/>
    <s v="Inconsistent"/>
    <n v="95.279912184412723"/>
    <s v="High (95–96.99%)"/>
    <n v="406.23850000000004"/>
    <n v="2590262.1794710006"/>
    <n v="94.320000000000007"/>
  </r>
  <r>
    <n v="241.74"/>
    <n v="4.3899999999999997"/>
    <n v="8"/>
    <n v="0.91"/>
    <n v="0.01"/>
    <n v="0.02"/>
    <s v="Sea"/>
    <n v="4.97"/>
    <n v="0.98"/>
    <n v="1.1599999999999999"/>
    <n v="0.65"/>
    <n v="45"/>
    <n v="7527.84"/>
    <n v="90"/>
    <n v="14"/>
    <n v="1"/>
    <n v="3"/>
    <n v="592"/>
    <n v="714"/>
    <n v="10"/>
    <n v="0.53"/>
    <n v="1"/>
    <x v="0"/>
    <s v="DDP"/>
    <s v="Renewal/Reorder"/>
    <x v="9"/>
    <n v="0.90090000000000003"/>
    <n v="0.97019999999999995"/>
    <n v="8.7317999999999965E-2"/>
    <n v="0.68"/>
    <s v="Extreme Risk"/>
    <n v="1.8160006618681227E-2"/>
    <s v="Poor"/>
    <s v="Medium"/>
    <s v="Highly Inconsistent"/>
    <n v="120.60810810810811"/>
    <s v="Over-Delivery (&gt;100%)"/>
    <n v="75.278400000000005"/>
    <n v="1874472.7502039999"/>
    <n v="70.33"/>
  </r>
  <r>
    <n v="108.82"/>
    <n v="4.54"/>
    <n v="6"/>
    <n v="0.77"/>
    <n v="0.05"/>
    <n v="0.05"/>
    <s v="Air"/>
    <n v="2.4500000000000002"/>
    <n v="0.88"/>
    <n v="1.0900000000000001"/>
    <n v="0.3"/>
    <n v="5"/>
    <n v="6368.86"/>
    <n v="45"/>
    <n v="25"/>
    <n v="2"/>
    <n v="2"/>
    <n v="182"/>
    <n v="846"/>
    <n v="4"/>
    <n v="0.43"/>
    <n v="0"/>
    <x v="1"/>
    <s v="CIF"/>
    <s v="Amendment"/>
    <x v="6"/>
    <n v="0.73149999999999993"/>
    <n v="0.90249999999999997"/>
    <n v="0.20757499999999995"/>
    <n v="0.4"/>
    <s v="High Risk"/>
    <n v="4.1720272008821911E-2"/>
    <s v="Average"/>
    <s v="Low"/>
    <s v="Inconsistent"/>
    <n v="464.83516483516485"/>
    <s v="Over-Delivery (&gt;100%)"/>
    <n v="318.44299999999998"/>
    <n v="762689.05489999976"/>
    <n v="95.05"/>
  </r>
  <r>
    <n v="448.97"/>
    <n v="5.9"/>
    <n v="7"/>
    <n v="0.97"/>
    <n v="0.03"/>
    <n v="0.04"/>
    <s v="Sea"/>
    <n v="4.18"/>
    <n v="0.69"/>
    <n v="0.91"/>
    <n v="0.82"/>
    <n v="35"/>
    <n v="9398.2999999999993"/>
    <n v="60"/>
    <n v="24"/>
    <n v="0"/>
    <n v="2"/>
    <n v="178"/>
    <n v="759"/>
    <n v="5"/>
    <n v="0.46"/>
    <n v="1"/>
    <x v="0"/>
    <s v="CIF"/>
    <s v="New Procurement"/>
    <x v="10"/>
    <n v="0.94089999999999996"/>
    <n v="0.93119999999999992"/>
    <n v="2.7936000000000023E-2"/>
    <n v="0.8899999999999999"/>
    <s v="Extreme Risk"/>
    <n v="1.3141189834510101E-2"/>
    <s v="Poor"/>
    <s v="High"/>
    <s v="Highly Inconsistent"/>
    <n v="426.40449438202251"/>
    <s v="Over-Delivery (&gt;100%)"/>
    <n v="93.98299999999999"/>
    <n v="4515055.1004619999"/>
    <n v="70.12"/>
  </r>
  <r>
    <n v="252.4"/>
    <n v="2.44"/>
    <n v="23"/>
    <n v="0.73"/>
    <n v="0.08"/>
    <n v="0.02"/>
    <s v="Air"/>
    <n v="4.07"/>
    <n v="0.68"/>
    <n v="0.85"/>
    <n v="0.01"/>
    <n v="13"/>
    <n v="1079.3399999999999"/>
    <n v="15"/>
    <n v="23"/>
    <n v="0"/>
    <n v="3"/>
    <n v="112"/>
    <n v="403"/>
    <n v="9"/>
    <n v="0.88"/>
    <n v="1"/>
    <x v="0"/>
    <s v="DDP"/>
    <s v="New Procurement"/>
    <x v="0"/>
    <n v="0.67159999999999997"/>
    <n v="0.90160000000000007"/>
    <n v="0.24343200000000004"/>
    <n v="0.11"/>
    <s v="Low Risk"/>
    <n v="9.6671949286846279E-3"/>
    <s v="Poor"/>
    <s v="Medium"/>
    <s v="Highly Inconsistent"/>
    <n v="359.82142857142856"/>
    <s v="Over-Delivery (&gt;100%)"/>
    <n v="53.966999999999999"/>
    <n v="299742.46995999996"/>
    <n v="93.13000000000001"/>
  </r>
  <r>
    <n v="137.58000000000001"/>
    <n v="7.22"/>
    <n v="22"/>
    <n v="0.99"/>
    <n v="7.0000000000000007E-2"/>
    <n v="0.01"/>
    <s v="Road"/>
    <n v="0.36"/>
    <n v="0.94"/>
    <n v="0.92"/>
    <n v="0.4"/>
    <n v="27"/>
    <n v="8005.93"/>
    <n v="30"/>
    <n v="24"/>
    <n v="0"/>
    <n v="2"/>
    <n v="237"/>
    <n v="59"/>
    <n v="2"/>
    <n v="0.72"/>
    <n v="1"/>
    <x v="0"/>
    <s v="CIF"/>
    <s v="New Procurement"/>
    <x v="5"/>
    <n v="0.92069999999999996"/>
    <n v="0.92069999999999996"/>
    <n v="9.2070000000000086E-3"/>
    <n v="0.48000000000000004"/>
    <s v="High Risk"/>
    <n v="5.2478557929931668E-2"/>
    <s v="Good"/>
    <s v="Low"/>
    <s v="Very Consistent"/>
    <n v="24.894514767932492"/>
    <s v="Critical (&lt;80%)"/>
    <n v="160.11860000000001"/>
    <n v="1189733.426528"/>
    <n v="85.339999999999989"/>
  </r>
  <r>
    <n v="215.49"/>
    <n v="2.5099999999999998"/>
    <n v="10"/>
    <n v="0.96"/>
    <n v="0.01"/>
    <n v="0.04"/>
    <s v="Sea"/>
    <n v="0.44"/>
    <n v="0.68"/>
    <n v="1.05"/>
    <n v="0.62"/>
    <n v="12"/>
    <n v="6740.77"/>
    <n v="45"/>
    <n v="25"/>
    <n v="1"/>
    <n v="1"/>
    <n v="142"/>
    <n v="734"/>
    <n v="3"/>
    <n v="0.17"/>
    <n v="1"/>
    <x v="0"/>
    <s v="FOB"/>
    <s v="Renewal/Reorder"/>
    <x v="3"/>
    <n v="0.95039999999999991"/>
    <n v="0.95039999999999991"/>
    <n v="3.8016000000000036E-2"/>
    <n v="0.67"/>
    <s v="Extreme Risk"/>
    <n v="1.1647872291057588E-2"/>
    <s v="Poor"/>
    <s v="Medium"/>
    <s v="Very Consistent"/>
    <n v="516.90140845070425"/>
    <s v="Over-Delivery (&gt;100%)"/>
    <n v="67.407700000000006"/>
    <n v="1525266.2576770002"/>
    <n v="74.460000000000008"/>
  </r>
  <r>
    <n v="236.36"/>
    <n v="3.79"/>
    <n v="11"/>
    <n v="0.91"/>
    <n v="0.09"/>
    <n v="0.01"/>
    <s v="Road"/>
    <n v="3.3"/>
    <n v="1"/>
    <n v="1.1299999999999999"/>
    <n v="0.02"/>
    <n v="30"/>
    <n v="3215.74"/>
    <n v="60"/>
    <n v="59"/>
    <n v="3"/>
    <n v="0"/>
    <n v="581"/>
    <n v="787"/>
    <n v="10"/>
    <n v="0.94"/>
    <n v="0"/>
    <x v="1"/>
    <s v="EXW"/>
    <s v="Extension"/>
    <x v="9"/>
    <n v="0.82810000000000006"/>
    <n v="0.90090000000000003"/>
    <n v="8.1080999999999973E-2"/>
    <n v="0.12"/>
    <s v="Low Risk"/>
    <n v="1.6034862074801148E-2"/>
    <s v="Poor"/>
    <s v="Medium"/>
    <s v="Highly Inconsistent"/>
    <n v="135.45611015490533"/>
    <s v="Over-Delivery (&gt;100%)"/>
    <n v="64.314799999999991"/>
    <n v="836159.45160000015"/>
    <n v="81.799999999999983"/>
  </r>
  <r>
    <n v="422.39"/>
    <n v="5.53"/>
    <n v="25"/>
    <n v="0.98"/>
    <n v="0.02"/>
    <n v="0.01"/>
    <s v="Air"/>
    <n v="1.3"/>
    <n v="0.71"/>
    <n v="1"/>
    <n v="0.22"/>
    <n v="32"/>
    <n v="5505.12"/>
    <n v="90"/>
    <n v="46"/>
    <n v="2"/>
    <n v="2"/>
    <n v="972"/>
    <n v="611"/>
    <n v="8"/>
    <n v="0.77"/>
    <n v="1"/>
    <x v="0"/>
    <s v="CIF"/>
    <s v="Amendment"/>
    <x v="11"/>
    <n v="0.96039999999999992"/>
    <n v="0.97019999999999995"/>
    <n v="1.9404000000000015E-2"/>
    <n v="0.25"/>
    <s v="Medium Risk"/>
    <n v="1.3092166007717987E-2"/>
    <s v="Poor"/>
    <s v="High"/>
    <s v="Moderately Consistent"/>
    <n v="62.860082304526756"/>
    <s v="Critical (&lt;80%)"/>
    <n v="275.25600000000003"/>
    <n v="2395353.1040439997"/>
    <n v="97.899999999999991"/>
  </r>
  <r>
    <n v="380.13"/>
    <n v="8.17"/>
    <n v="13"/>
    <n v="0.92"/>
    <n v="0.08"/>
    <n v="0.02"/>
    <s v="Road"/>
    <n v="3.29"/>
    <n v="0.63"/>
    <n v="0.84"/>
    <n v="0.33"/>
    <n v="31"/>
    <n v="6481.81"/>
    <n v="60"/>
    <n v="19"/>
    <n v="2"/>
    <n v="3"/>
    <n v="666"/>
    <n v="153"/>
    <n v="9"/>
    <n v="0.03"/>
    <n v="0"/>
    <x v="1"/>
    <s v="DDP"/>
    <s v="Amendment"/>
    <x v="0"/>
    <n v="0.84640000000000004"/>
    <n v="0.90160000000000007"/>
    <n v="7.212799999999997E-2"/>
    <n v="0.43000000000000005"/>
    <s v="High Risk"/>
    <n v="2.1492647252255807E-2"/>
    <s v="Average"/>
    <s v="High"/>
    <s v="Highly Inconsistent"/>
    <n v="22.972972972972975"/>
    <s v="Critical (&lt;80%)"/>
    <n v="129.6362"/>
    <n v="2710478.1275840001"/>
    <n v="81.910000000000011"/>
  </r>
  <r>
    <n v="396.19"/>
    <n v="7.66"/>
    <n v="9"/>
    <n v="0.76"/>
    <n v="0.05"/>
    <n v="0.04"/>
    <s v="Air"/>
    <n v="0.72"/>
    <n v="0.88"/>
    <n v="0.9"/>
    <n v="0.02"/>
    <n v="5"/>
    <n v="7389.09"/>
    <n v="15"/>
    <n v="17"/>
    <n v="2"/>
    <n v="0"/>
    <n v="220"/>
    <n v="175"/>
    <n v="12"/>
    <n v="0.5"/>
    <n v="0"/>
    <x v="1"/>
    <s v="EXW"/>
    <s v="Amendment"/>
    <x v="8"/>
    <n v="0.72199999999999998"/>
    <n v="0.91199999999999992"/>
    <n v="0.21887999999999996"/>
    <n v="0.11"/>
    <s v="Low Risk"/>
    <n v="1.9334157853555113E-2"/>
    <s v="Poor"/>
    <s v="High"/>
    <s v="Very Consistent"/>
    <n v="79.545454545454547"/>
    <s v="Critical (&lt;80%)"/>
    <n v="369.45450000000005"/>
    <n v="3191332.2477750001"/>
    <n v="96.98"/>
  </r>
  <r>
    <n v="54.96"/>
    <n v="6.81"/>
    <n v="7"/>
    <n v="0.83"/>
    <n v="0.03"/>
    <n v="0.01"/>
    <s v="Road"/>
    <n v="1.99"/>
    <n v="0.84"/>
    <n v="0.94"/>
    <n v="0.55000000000000004"/>
    <n v="37"/>
    <n v="1951.89"/>
    <n v="60"/>
    <n v="57"/>
    <n v="0"/>
    <n v="3"/>
    <n v="118"/>
    <n v="76"/>
    <n v="5"/>
    <n v="0.65"/>
    <n v="0"/>
    <x v="1"/>
    <s v="DDP"/>
    <s v="New Procurement"/>
    <x v="10"/>
    <n v="0.80509999999999993"/>
    <n v="0.96029999999999993"/>
    <n v="0.16325100000000003"/>
    <n v="0.59000000000000008"/>
    <s v="Extreme Risk"/>
    <n v="0.12390829694323144"/>
    <s v="Excellent"/>
    <s v="Low"/>
    <s v="Moderately Consistent"/>
    <n v="64.406779661016941"/>
    <s v="Critical (&lt;80%)"/>
    <n v="39.037800000000004"/>
    <n v="111608.13458400001"/>
    <n v="84.91"/>
  </r>
  <r>
    <n v="237.27"/>
    <n v="2.4"/>
    <n v="9"/>
    <n v="0.72"/>
    <n v="0.02"/>
    <n v="0.01"/>
    <s v="Road"/>
    <n v="0.51"/>
    <n v="1"/>
    <n v="1.05"/>
    <n v="0.63"/>
    <n v="2"/>
    <n v="1110.92"/>
    <n v="45"/>
    <n v="13"/>
    <n v="0"/>
    <n v="2"/>
    <n v="202"/>
    <n v="29"/>
    <n v="3"/>
    <n v="0.06"/>
    <n v="0"/>
    <x v="1"/>
    <s v="CIF"/>
    <s v="New Procurement"/>
    <x v="3"/>
    <n v="0.7056"/>
    <n v="0.97019999999999995"/>
    <n v="0.27165600000000001"/>
    <n v="0.66"/>
    <s v="Extreme Risk"/>
    <n v="1.0115058793779238E-2"/>
    <s v="Poor"/>
    <s v="Medium"/>
    <s v="Very Consistent"/>
    <n v="14.356435643564355"/>
    <s v="Critical (&lt;80%)"/>
    <n v="22.218400000000003"/>
    <n v="271520.26660600002"/>
    <n v="86.69"/>
  </r>
  <r>
    <n v="266.60000000000002"/>
    <n v="5.92"/>
    <n v="13"/>
    <n v="0.82"/>
    <n v="0.02"/>
    <n v="0.02"/>
    <s v="Sea"/>
    <n v="1.41"/>
    <n v="0.92"/>
    <n v="0.9"/>
    <n v="0.23"/>
    <n v="38"/>
    <n v="1110.3499999999999"/>
    <n v="90"/>
    <n v="33"/>
    <n v="2"/>
    <n v="3"/>
    <n v="366"/>
    <n v="632"/>
    <n v="1"/>
    <n v="0.35"/>
    <n v="0"/>
    <x v="1"/>
    <s v="DDP"/>
    <s v="Amendment"/>
    <x v="2"/>
    <n v="0.80359999999999998"/>
    <n v="0.96039999999999992"/>
    <n v="0.17287200000000005"/>
    <n v="0.27"/>
    <s v="Medium Risk"/>
    <n v="2.220555138784696E-2"/>
    <s v="Average"/>
    <s v="Medium"/>
    <s v="Moderately Consistent"/>
    <n v="172.6775956284153"/>
    <s v="Over-Delivery (&gt;100%)"/>
    <n v="11.103499999999999"/>
    <n v="307878.70402000006"/>
    <n v="73.59"/>
  </r>
  <r>
    <n v="58.64"/>
    <n v="1.79"/>
    <n v="26"/>
    <n v="0.92"/>
    <n v="7.0000000000000007E-2"/>
    <n v="0.01"/>
    <s v="Air"/>
    <n v="0.44"/>
    <n v="0.77"/>
    <n v="0.89"/>
    <n v="0.54"/>
    <n v="7"/>
    <n v="3009.3"/>
    <n v="90"/>
    <n v="43"/>
    <n v="1"/>
    <n v="3"/>
    <n v="704"/>
    <n v="78"/>
    <n v="12"/>
    <n v="0.65"/>
    <n v="1"/>
    <x v="0"/>
    <s v="DDP"/>
    <s v="Renewal/Reorder"/>
    <x v="8"/>
    <n v="0.85560000000000003"/>
    <n v="0.92069999999999996"/>
    <n v="7.3655999999999958E-2"/>
    <n v="0.62"/>
    <s v="Extreme Risk"/>
    <n v="3.052523874488404E-2"/>
    <s v="Average"/>
    <s v="Low"/>
    <s v="Very Consistent"/>
    <n v="11.079545454545455"/>
    <s v="Critical (&lt;80%)"/>
    <n v="150.465"/>
    <n v="190733.56119200002"/>
    <n v="97.26"/>
  </r>
  <r>
    <n v="166.92"/>
    <n v="4.4000000000000004"/>
    <n v="3"/>
    <n v="0.82"/>
    <n v="0.06"/>
    <n v="0.03"/>
    <s v="Road"/>
    <n v="4.8499999999999996"/>
    <n v="0.87"/>
    <n v="0.91"/>
    <n v="1"/>
    <n v="1"/>
    <n v="1626.31"/>
    <n v="15"/>
    <n v="11"/>
    <n v="3"/>
    <n v="0"/>
    <n v="530"/>
    <n v="463"/>
    <n v="2"/>
    <n v="0.82"/>
    <n v="0"/>
    <x v="1"/>
    <s v="EXW"/>
    <s v="Extension"/>
    <x v="5"/>
    <n v="0.77079999999999993"/>
    <n v="0.91179999999999994"/>
    <n v="0.16412400000000005"/>
    <n v="1.0900000000000001"/>
    <s v="Extreme Risk"/>
    <n v="2.6359932901988979E-2"/>
    <s v="Average"/>
    <s v="Medium"/>
    <s v="Highly Inconsistent"/>
    <n v="87.358490566037744"/>
    <s v="Average (85–94.99%)"/>
    <n v="32.526200000000003"/>
    <n v="295944.11250799999"/>
    <n v="80.75"/>
  </r>
  <r>
    <n v="392.13"/>
    <n v="4.72"/>
    <n v="3"/>
    <n v="0.8"/>
    <n v="0.01"/>
    <n v="0.02"/>
    <s v="Air"/>
    <n v="1.98"/>
    <n v="0.93"/>
    <n v="1.04"/>
    <n v="0.89"/>
    <n v="3"/>
    <n v="5402.85"/>
    <n v="45"/>
    <n v="14"/>
    <n v="0"/>
    <n v="0"/>
    <n v="653"/>
    <n v="34"/>
    <n v="4"/>
    <n v="0.98"/>
    <n v="0"/>
    <x v="1"/>
    <s v="EXW"/>
    <s v="New Procurement"/>
    <x v="6"/>
    <n v="0.79200000000000004"/>
    <n v="0.97019999999999995"/>
    <n v="0.19403999999999996"/>
    <n v="0.92"/>
    <s v="Extreme Risk"/>
    <n v="1.203682452247979E-2"/>
    <s v="Poor"/>
    <s v="High"/>
    <s v="Moderately Consistent"/>
    <n v="5.2067381316998471"/>
    <s v="Critical (&lt;80%)"/>
    <n v="270.14250000000004"/>
    <n v="2182463.8284629998"/>
    <n v="97.320000000000007"/>
  </r>
  <r>
    <n v="111.7"/>
    <n v="1.36"/>
    <n v="1"/>
    <n v="0.88"/>
    <n v="0.01"/>
    <n v="0.02"/>
    <s v="Sea"/>
    <n v="4.51"/>
    <n v="0.81"/>
    <n v="1"/>
    <n v="0.06"/>
    <n v="20"/>
    <n v="4426.7"/>
    <n v="15"/>
    <n v="16"/>
    <n v="0"/>
    <n v="2"/>
    <n v="435"/>
    <n v="866"/>
    <n v="4"/>
    <n v="0.12"/>
    <n v="0"/>
    <x v="1"/>
    <s v="CIF"/>
    <s v="New Procurement"/>
    <x v="6"/>
    <n v="0.87119999999999997"/>
    <n v="0.97019999999999995"/>
    <n v="0.11642399999999999"/>
    <n v="0.09"/>
    <s v="Low Risk"/>
    <n v="1.2175470008952551E-2"/>
    <s v="Poor"/>
    <s v="Low"/>
    <s v="Highly Inconsistent"/>
    <n v="199.08045977011494"/>
    <s v="Over-Delivery (&gt;100%)"/>
    <n v="44.266999999999996"/>
    <n v="509350.60404000001"/>
    <n v="70.789999999999992"/>
  </r>
  <r>
    <n v="290.89"/>
    <n v="3.47"/>
    <n v="21"/>
    <n v="0.96"/>
    <n v="0.01"/>
    <n v="0.01"/>
    <s v="Road"/>
    <n v="4.8600000000000003"/>
    <n v="0.71"/>
    <n v="1.1399999999999999"/>
    <n v="0.13"/>
    <n v="2"/>
    <n v="8941.36"/>
    <n v="15"/>
    <n v="43"/>
    <n v="1"/>
    <n v="3"/>
    <n v="951"/>
    <n v="319"/>
    <n v="5"/>
    <n v="0.63"/>
    <n v="1"/>
    <x v="0"/>
    <s v="DDP"/>
    <s v="Renewal/Reorder"/>
    <x v="10"/>
    <n v="0.95039999999999991"/>
    <n v="0.98009999999999997"/>
    <n v="3.9204000000000037E-2"/>
    <n v="0.15"/>
    <s v="Low Risk"/>
    <n v="1.1928907834576645E-2"/>
    <s v="Poor"/>
    <s v="Medium"/>
    <s v="Highly Inconsistent"/>
    <n v="33.543638275499475"/>
    <s v="Critical (&lt;80%)"/>
    <n v="178.8272"/>
    <n v="2653178.3563160007"/>
    <n v="82.639999999999986"/>
  </r>
  <r>
    <n v="146.84"/>
    <n v="9.6"/>
    <n v="20"/>
    <n v="0.71"/>
    <n v="7.0000000000000007E-2"/>
    <n v="0.01"/>
    <s v="Air"/>
    <n v="4.55"/>
    <n v="0.68"/>
    <n v="1.08"/>
    <n v="0.49"/>
    <n v="42"/>
    <n v="7202.28"/>
    <n v="15"/>
    <n v="32"/>
    <n v="1"/>
    <n v="3"/>
    <n v="83"/>
    <n v="21"/>
    <n v="9"/>
    <n v="0.89"/>
    <n v="0"/>
    <x v="1"/>
    <s v="DDP"/>
    <s v="Renewal/Reorder"/>
    <x v="0"/>
    <n v="0.66029999999999989"/>
    <n v="0.92069999999999996"/>
    <n v="0.26700299999999999"/>
    <n v="0.56999999999999995"/>
    <s v="Extreme Risk"/>
    <n v="6.5377281394715339E-2"/>
    <s v="Good"/>
    <s v="Low"/>
    <s v="Highly Inconsistent"/>
    <n v="25.301204819277107"/>
    <s v="Critical (&lt;80%)"/>
    <n v="360.11400000000003"/>
    <n v="1142562.8952560003"/>
    <n v="93.15"/>
  </r>
  <r>
    <n v="55.45"/>
    <n v="9.58"/>
    <n v="2"/>
    <n v="0.82"/>
    <n v="7.0000000000000007E-2"/>
    <n v="0.04"/>
    <s v="Road"/>
    <n v="2.27"/>
    <n v="0.72"/>
    <n v="1.07"/>
    <n v="0.25"/>
    <n v="43"/>
    <n v="2137.54"/>
    <n v="60"/>
    <n v="21"/>
    <n v="0"/>
    <n v="2"/>
    <n v="105"/>
    <n v="586"/>
    <n v="12"/>
    <n v="0.72"/>
    <n v="1"/>
    <x v="0"/>
    <s v="CIF"/>
    <s v="New Procurement"/>
    <x v="8"/>
    <n v="0.76259999999999994"/>
    <n v="0.89279999999999993"/>
    <n v="0.16070400000000001"/>
    <n v="0.36"/>
    <s v="High Risk"/>
    <n v="0.1727682596934175"/>
    <s v="Excellent"/>
    <s v="Low"/>
    <s v="Inconsistent"/>
    <n v="558.09523809523807"/>
    <s v="Over-Delivery (&gt;100%)"/>
    <n v="42.750799999999998"/>
    <n v="131609.78646"/>
    <n v="82.83"/>
  </r>
  <r>
    <n v="158.54"/>
    <n v="4.17"/>
    <n v="25"/>
    <n v="0.75"/>
    <n v="0.01"/>
    <n v="0.04"/>
    <s v="Road"/>
    <n v="3.89"/>
    <n v="0.94"/>
    <n v="0.86"/>
    <n v="0.08"/>
    <n v="21"/>
    <n v="552.70000000000005"/>
    <n v="30"/>
    <n v="22"/>
    <n v="1"/>
    <n v="3"/>
    <n v="138"/>
    <n v="703"/>
    <n v="2"/>
    <n v="0.63"/>
    <n v="0"/>
    <x v="1"/>
    <s v="DDP"/>
    <s v="Renewal/Reorder"/>
    <x v="5"/>
    <n v="0.74249999999999994"/>
    <n v="0.95039999999999991"/>
    <n v="0.23759999999999998"/>
    <n v="0.13"/>
    <s v="Low Risk"/>
    <n v="2.6302510407468147E-2"/>
    <s v="Average"/>
    <s v="Medium"/>
    <s v="Highly Inconsistent"/>
    <n v="509.42028985507244"/>
    <s v="Over-Delivery (&gt;100%)"/>
    <n v="11.054"/>
    <n v="92029.699312000012"/>
    <n v="83.009999999999991"/>
  </r>
  <r>
    <n v="489.14"/>
    <n v="1.39"/>
    <n v="3"/>
    <n v="0.91"/>
    <n v="0.06"/>
    <n v="0.01"/>
    <s v="Road"/>
    <n v="0.77"/>
    <n v="0.75"/>
    <n v="0.82"/>
    <n v="0.25"/>
    <n v="45"/>
    <n v="7120.64"/>
    <n v="60"/>
    <n v="35"/>
    <n v="1"/>
    <n v="3"/>
    <n v="352"/>
    <n v="243"/>
    <n v="2"/>
    <n v="0.21"/>
    <n v="1"/>
    <x v="0"/>
    <s v="DDP"/>
    <s v="Renewal/Reorder"/>
    <x v="5"/>
    <n v="0.85539999999999994"/>
    <n v="0.93059999999999998"/>
    <n v="8.3753999999999967E-2"/>
    <n v="0.32"/>
    <s v="High Risk"/>
    <n v="2.8417222063212987E-3"/>
    <s v="Poor"/>
    <s v="High"/>
    <s v="Very Consistent"/>
    <n v="69.034090909090907"/>
    <s v="Critical (&lt;80%)"/>
    <n v="142.4128"/>
    <n v="3726949.0846279999"/>
    <n v="85.23"/>
  </r>
  <r>
    <n v="410.69"/>
    <n v="2.61"/>
    <n v="15"/>
    <n v="0.73"/>
    <n v="0.01"/>
    <n v="0.01"/>
    <s v="Road"/>
    <n v="0.47"/>
    <n v="0.71"/>
    <n v="1"/>
    <n v="0.06"/>
    <n v="32"/>
    <n v="8473.69"/>
    <n v="45"/>
    <n v="34"/>
    <n v="1"/>
    <n v="3"/>
    <n v="380"/>
    <n v="844"/>
    <n v="5"/>
    <n v="0.82"/>
    <n v="0"/>
    <x v="1"/>
    <s v="DDP"/>
    <s v="Renewal/Reorder"/>
    <x v="10"/>
    <n v="0.72270000000000001"/>
    <n v="0.98009999999999997"/>
    <n v="0.26462700000000006"/>
    <n v="0.08"/>
    <s v="Low Risk"/>
    <n v="6.355158391974482E-3"/>
    <s v="Poor"/>
    <s v="High"/>
    <s v="Very Consistent"/>
    <n v="222.10526315789471"/>
    <s v="Over-Delivery (&gt;100%)"/>
    <n v="169.47380000000001"/>
    <n v="3549834.2753079999"/>
    <n v="87.029999999999987"/>
  </r>
  <r>
    <n v="481.81"/>
    <n v="4.53"/>
    <n v="24"/>
    <n v="0.9"/>
    <n v="0.09"/>
    <n v="0"/>
    <s v="Sea"/>
    <n v="4.38"/>
    <n v="0.92"/>
    <n v="0.83"/>
    <n v="0.53"/>
    <n v="48"/>
    <n v="7039.84"/>
    <n v="15"/>
    <n v="16"/>
    <n v="3"/>
    <n v="3"/>
    <n v="410"/>
    <n v="926"/>
    <n v="12"/>
    <n v="0.56000000000000005"/>
    <n v="1"/>
    <x v="0"/>
    <s v="DDP"/>
    <s v="Extension"/>
    <x v="8"/>
    <n v="0.81900000000000006"/>
    <n v="0.91"/>
    <n v="9.0999999999999984E-2"/>
    <n v="0.62"/>
    <s v="Extreme Risk"/>
    <n v="9.4020464498453752E-3"/>
    <s v="Poor"/>
    <s v="High"/>
    <s v="Highly Inconsistent"/>
    <n v="225.85365853658536"/>
    <s v="Over-Delivery (&gt;100%)"/>
    <n v="70.398400000000009"/>
    <n v="3697245.793292"/>
    <n v="68.92"/>
  </r>
  <r>
    <n v="269.52999999999997"/>
    <n v="9.5299999999999994"/>
    <n v="6"/>
    <n v="0.79"/>
    <n v="0.09"/>
    <n v="0.03"/>
    <s v="Sea"/>
    <n v="0.16"/>
    <n v="0.61"/>
    <n v="0.95"/>
    <n v="0.49"/>
    <n v="20"/>
    <n v="6473.56"/>
    <n v="15"/>
    <n v="46"/>
    <n v="3"/>
    <n v="1"/>
    <n v="893"/>
    <n v="142"/>
    <n v="2"/>
    <n v="0.11"/>
    <n v="1"/>
    <x v="0"/>
    <s v="FOB"/>
    <s v="Extension"/>
    <x v="5"/>
    <n v="0.71890000000000009"/>
    <n v="0.88270000000000004"/>
    <n v="0.18536699999999995"/>
    <n v="0.61"/>
    <s v="Extreme Risk"/>
    <n v="3.5357845137832522E-2"/>
    <s v="Average"/>
    <s v="Medium"/>
    <s v="Very Consistent"/>
    <n v="15.90145576707727"/>
    <s v="Critical (&lt;80%)"/>
    <n v="64.735600000000005"/>
    <n v="1954262.4601120001"/>
    <n v="72.540000000000006"/>
  </r>
  <r>
    <n v="99.38"/>
    <n v="2.27"/>
    <n v="13"/>
    <n v="0.76"/>
    <n v="7.0000000000000007E-2"/>
    <n v="0.04"/>
    <s v="Air"/>
    <n v="4.8600000000000003"/>
    <n v="0.84"/>
    <n v="0.81"/>
    <n v="0.01"/>
    <n v="43"/>
    <n v="2568.2199999999998"/>
    <n v="30"/>
    <n v="57"/>
    <n v="3"/>
    <n v="2"/>
    <n v="231"/>
    <n v="707"/>
    <n v="10"/>
    <n v="0.94"/>
    <n v="1"/>
    <x v="0"/>
    <s v="CIF"/>
    <s v="Extension"/>
    <x v="9"/>
    <n v="0.70679999999999998"/>
    <n v="0.89279999999999993"/>
    <n v="0.21427199999999996"/>
    <n v="0.12000000000000001"/>
    <s v="Low Risk"/>
    <n v="2.2841618031797142E-2"/>
    <s v="Average"/>
    <s v="Low"/>
    <s v="Highly Inconsistent"/>
    <n v="306.06060606060606"/>
    <s v="Over-Delivery (&gt;100%)"/>
    <n v="128.411"/>
    <n v="283443.04173200001"/>
    <n v="92.24"/>
  </r>
  <r>
    <n v="296.58"/>
    <n v="7.87"/>
    <n v="21"/>
    <n v="0.98"/>
    <n v="0.09"/>
    <n v="0.02"/>
    <s v="Air"/>
    <n v="3.36"/>
    <n v="0.95"/>
    <n v="0.87"/>
    <n v="0.48"/>
    <n v="31"/>
    <n v="4996.57"/>
    <n v="90"/>
    <n v="10"/>
    <n v="1"/>
    <n v="2"/>
    <n v="649"/>
    <n v="600"/>
    <n v="5"/>
    <n v="0.99"/>
    <n v="1"/>
    <x v="0"/>
    <s v="CIF"/>
    <s v="Renewal/Reorder"/>
    <x v="10"/>
    <n v="0.89180000000000004"/>
    <n v="0.89180000000000004"/>
    <n v="1.7836000000000019E-2"/>
    <n v="0.59"/>
    <s v="Extreme Risk"/>
    <n v="2.6535841931350734E-2"/>
    <s v="Average"/>
    <s v="Medium"/>
    <s v="Highly Inconsistent"/>
    <n v="92.449922958397536"/>
    <s v="Average (85–94.99%)"/>
    <n v="249.82849999999999"/>
    <n v="1645159.5896420002"/>
    <n v="93.54"/>
  </r>
  <r>
    <n v="254.47"/>
    <n v="1.98"/>
    <n v="1"/>
    <n v="0.71"/>
    <n v="0.08"/>
    <n v="0.03"/>
    <s v="Road"/>
    <n v="2.1"/>
    <n v="0.76"/>
    <n v="0.84"/>
    <n v="0.52"/>
    <n v="43"/>
    <n v="7277.12"/>
    <n v="15"/>
    <n v="52"/>
    <n v="1"/>
    <n v="3"/>
    <n v="521"/>
    <n v="653"/>
    <n v="12"/>
    <n v="0.54"/>
    <n v="0"/>
    <x v="1"/>
    <s v="DDP"/>
    <s v="Renewal/Reorder"/>
    <x v="8"/>
    <n v="0.6532"/>
    <n v="0.89239999999999997"/>
    <n v="0.25879600000000003"/>
    <n v="0.63"/>
    <s v="Extreme Risk"/>
    <n v="7.7808779030927025E-3"/>
    <s v="Poor"/>
    <s v="Medium"/>
    <s v="Inconsistent"/>
    <n v="125.33589251439538"/>
    <s v="Over-Delivery (&gt;100%)"/>
    <n v="145.54240000000001"/>
    <n v="2055663.9164439999"/>
    <n v="82.899999999999991"/>
  </r>
  <r>
    <n v="429.96"/>
    <n v="9.83"/>
    <n v="20"/>
    <n v="0.83"/>
    <n v="0.08"/>
    <n v="0.04"/>
    <s v="Road"/>
    <n v="0.71"/>
    <n v="0.71"/>
    <n v="1.1200000000000001"/>
    <n v="0.61"/>
    <n v="33"/>
    <n v="2014.41"/>
    <n v="60"/>
    <n v="46"/>
    <n v="3"/>
    <n v="2"/>
    <n v="868"/>
    <n v="284"/>
    <n v="5"/>
    <n v="0.78"/>
    <n v="1"/>
    <x v="0"/>
    <s v="CIF"/>
    <s v="Extension"/>
    <x v="10"/>
    <n v="0.76359999999999995"/>
    <n v="0.88319999999999999"/>
    <n v="0.15014400000000003"/>
    <n v="0.73"/>
    <s v="Extreme Risk"/>
    <n v="2.2862591869011073E-2"/>
    <s v="Average"/>
    <s v="High"/>
    <s v="Very Consistent"/>
    <n v="32.718894009216591"/>
    <s v="Critical (&lt;80%)"/>
    <n v="40.288200000000003"/>
    <n v="970096.00406399998"/>
    <n v="84.09"/>
  </r>
  <r>
    <n v="94.14"/>
    <n v="4.43"/>
    <n v="19"/>
    <n v="0.71"/>
    <n v="0.06"/>
    <n v="0.05"/>
    <s v="Road"/>
    <n v="3.62"/>
    <n v="0.8"/>
    <n v="0.94"/>
    <n v="0.97"/>
    <n v="24"/>
    <n v="4817.78"/>
    <n v="15"/>
    <n v="59"/>
    <n v="3"/>
    <n v="1"/>
    <n v="514"/>
    <n v="858"/>
    <n v="7"/>
    <n v="0.57999999999999996"/>
    <n v="1"/>
    <x v="0"/>
    <s v="FOB"/>
    <s v="Extension"/>
    <x v="7"/>
    <n v="0.66739999999999988"/>
    <n v="0.8929999999999999"/>
    <n v="0.25896999999999998"/>
    <n v="1.08"/>
    <s v="Extreme Risk"/>
    <n v="4.7057573826216267E-2"/>
    <s v="Average"/>
    <s v="Low"/>
    <s v="Highly Inconsistent"/>
    <n v="166.92607003891052"/>
    <s v="Over-Delivery (&gt;100%)"/>
    <n v="96.355599999999995"/>
    <n v="503539.01954799995"/>
    <n v="81.58"/>
  </r>
  <r>
    <n v="269.70999999999998"/>
    <n v="7.98"/>
    <n v="1"/>
    <n v="0.85"/>
    <n v="0.03"/>
    <n v="0"/>
    <s v="Sea"/>
    <n v="2.82"/>
    <n v="0.89"/>
    <n v="0.83"/>
    <n v="0.98"/>
    <n v="18"/>
    <n v="1258.58"/>
    <n v="45"/>
    <n v="20"/>
    <n v="2"/>
    <n v="3"/>
    <n v="344"/>
    <n v="832"/>
    <n v="4"/>
    <n v="0.42"/>
    <n v="0"/>
    <x v="1"/>
    <s v="DDP"/>
    <s v="Amendment"/>
    <x v="6"/>
    <n v="0.82450000000000001"/>
    <n v="0.97"/>
    <n v="0.14550000000000002"/>
    <n v="1.01"/>
    <s v="Extreme Risk"/>
    <n v="2.9587334544510773E-2"/>
    <s v="Average"/>
    <s v="Medium"/>
    <s v="Inconsistent"/>
    <n v="241.86046511627904"/>
    <s v="Over-Delivery (&gt;100%)"/>
    <n v="12.585799999999999"/>
    <n v="349662.95759799995"/>
    <n v="72.28"/>
  </r>
  <r>
    <n v="117.52"/>
    <n v="4.08"/>
    <n v="28"/>
    <n v="0.85"/>
    <n v="0.02"/>
    <n v="0.01"/>
    <s v="Road"/>
    <n v="3.56"/>
    <n v="0.81"/>
    <n v="0.91"/>
    <n v="0.53"/>
    <n v="20"/>
    <n v="5354.12"/>
    <n v="30"/>
    <n v="50"/>
    <n v="0"/>
    <n v="0"/>
    <n v="383"/>
    <n v="838"/>
    <n v="2"/>
    <n v="0.41"/>
    <n v="0"/>
    <x v="1"/>
    <s v="EXW"/>
    <s v="New Procurement"/>
    <x v="5"/>
    <n v="0.83299999999999996"/>
    <n v="0.97019999999999995"/>
    <n v="0.14553000000000002"/>
    <n v="0.56000000000000005"/>
    <s v="Extreme Risk"/>
    <n v="3.4717494894486049E-2"/>
    <s v="Average"/>
    <s v="Low"/>
    <s v="Highly Inconsistent"/>
    <n v="218.79895561357702"/>
    <s v="Over-Delivery (&gt;100%)"/>
    <n v="107.08240000000001"/>
    <n v="648208.11769599991"/>
    <n v="83.64"/>
  </r>
  <r>
    <n v="196.1"/>
    <n v="6.65"/>
    <n v="21"/>
    <n v="0.8"/>
    <n v="0.03"/>
    <n v="0"/>
    <s v="Air"/>
    <n v="2.09"/>
    <n v="0.6"/>
    <n v="1.07"/>
    <n v="0.85"/>
    <n v="32"/>
    <n v="5778.02"/>
    <n v="90"/>
    <n v="39"/>
    <n v="3"/>
    <n v="1"/>
    <n v="495"/>
    <n v="721"/>
    <n v="8"/>
    <n v="0.96"/>
    <n v="1"/>
    <x v="0"/>
    <s v="FOB"/>
    <s v="Extension"/>
    <x v="11"/>
    <n v="0.77600000000000002"/>
    <n v="0.97"/>
    <n v="0.19399999999999995"/>
    <n v="0.88"/>
    <s v="Extreme Risk"/>
    <n v="3.3911269760326365E-2"/>
    <s v="Average"/>
    <s v="Medium"/>
    <s v="Inconsistent"/>
    <n v="145.65656565656568"/>
    <s v="Over-Delivery (&gt;100%)"/>
    <n v="288.90100000000001"/>
    <n v="1167358.9116400001"/>
    <n v="97.009999999999991"/>
  </r>
  <r>
    <n v="381.81"/>
    <n v="2.73"/>
    <n v="22"/>
    <n v="0.74"/>
    <n v="0.06"/>
    <n v="0.04"/>
    <s v="Road"/>
    <n v="0.33"/>
    <n v="0.63"/>
    <n v="1.1000000000000001"/>
    <n v="0.09"/>
    <n v="5"/>
    <n v="5400.32"/>
    <n v="45"/>
    <n v="57"/>
    <n v="2"/>
    <n v="0"/>
    <n v="16"/>
    <n v="622"/>
    <n v="1"/>
    <n v="0.37"/>
    <n v="0"/>
    <x v="1"/>
    <s v="EXW"/>
    <s v="Amendment"/>
    <x v="2"/>
    <n v="0.6956"/>
    <n v="0.90239999999999987"/>
    <n v="0.234624"/>
    <n v="0.19"/>
    <s v="Medium Risk"/>
    <n v="7.1501532175689475E-3"/>
    <s v="Poor"/>
    <s v="High"/>
    <s v="Very Consistent"/>
    <n v="3887.5"/>
    <s v="Over-Delivery (&gt;100%)"/>
    <n v="108.0064"/>
    <n v="2268196.3234660001"/>
    <n v="85.070000000000007"/>
  </r>
  <r>
    <n v="264.20999999999998"/>
    <n v="2.31"/>
    <n v="2"/>
    <n v="0.81"/>
    <n v="0.02"/>
    <n v="0.04"/>
    <s v="Sea"/>
    <n v="1.57"/>
    <n v="0.89"/>
    <n v="0.85"/>
    <n v="0.53"/>
    <n v="2"/>
    <n v="4747.7"/>
    <n v="60"/>
    <n v="24"/>
    <n v="2"/>
    <n v="2"/>
    <n v="746"/>
    <n v="161"/>
    <n v="10"/>
    <n v="0.49"/>
    <n v="1"/>
    <x v="0"/>
    <s v="CIF"/>
    <s v="Amendment"/>
    <x v="9"/>
    <n v="0.79380000000000006"/>
    <n v="0.94079999999999997"/>
    <n v="0.17875199999999994"/>
    <n v="0.59000000000000008"/>
    <s v="Extreme Risk"/>
    <n v="8.7430453048711262E-3"/>
    <s v="Poor"/>
    <s v="Medium"/>
    <s v="Moderately Consistent"/>
    <n v="21.58176943699732"/>
    <s v="Critical (&lt;80%)"/>
    <n v="47.476999999999997"/>
    <n v="1329708.9792139996"/>
    <n v="73.03"/>
  </r>
  <r>
    <n v="219.15"/>
    <n v="9.44"/>
    <n v="15"/>
    <n v="0.9"/>
    <n v="0.03"/>
    <n v="0.03"/>
    <s v="Road"/>
    <n v="1.58"/>
    <n v="0.76"/>
    <n v="1.1100000000000001"/>
    <n v="0.68"/>
    <n v="26"/>
    <n v="5915.79"/>
    <n v="45"/>
    <n v="18"/>
    <n v="3"/>
    <n v="2"/>
    <n v="398"/>
    <n v="461"/>
    <n v="1"/>
    <n v="0.25"/>
    <n v="1"/>
    <x v="0"/>
    <s v="CIF"/>
    <s v="Extension"/>
    <x v="2"/>
    <n v="0.873"/>
    <n v="0.94089999999999996"/>
    <n v="9.4089999999999979E-2"/>
    <n v="0.74"/>
    <s v="Extreme Risk"/>
    <n v="4.3075519050878391E-2"/>
    <s v="Average"/>
    <s v="Medium"/>
    <s v="Moderately Consistent"/>
    <n v="115.82914572864323"/>
    <s v="Over-Delivery (&gt;100%)"/>
    <n v="118.3158"/>
    <n v="1374357.3421499999"/>
    <n v="84.92"/>
  </r>
  <r>
    <n v="227.51"/>
    <n v="9.26"/>
    <n v="14"/>
    <n v="0.93"/>
    <n v="0.05"/>
    <n v="0"/>
    <s v="Sea"/>
    <n v="0.04"/>
    <n v="0.91"/>
    <n v="0.95"/>
    <n v="0.56000000000000005"/>
    <n v="25"/>
    <n v="9968.32"/>
    <n v="15"/>
    <n v="16"/>
    <n v="2"/>
    <n v="2"/>
    <n v="445"/>
    <n v="225"/>
    <n v="12"/>
    <n v="0.25"/>
    <n v="1"/>
    <x v="0"/>
    <s v="CIF"/>
    <s v="Amendment"/>
    <x v="8"/>
    <n v="0.88349999999999995"/>
    <n v="0.95"/>
    <n v="6.6499999999999948E-2"/>
    <n v="0.6100000000000001"/>
    <s v="Extreme Risk"/>
    <n v="4.0701507626038413E-2"/>
    <s v="Average"/>
    <s v="Medium"/>
    <s v="Very Consistent"/>
    <n v="50.561797752808992"/>
    <s v="Critical (&lt;80%)"/>
    <n v="99.683199999999999"/>
    <n v="2381386.9725679997"/>
    <n v="74.460000000000008"/>
  </r>
  <r>
    <n v="256.75"/>
    <n v="8.99"/>
    <n v="19"/>
    <n v="0.86"/>
    <n v="0.02"/>
    <n v="0.01"/>
    <s v="Sea"/>
    <n v="0.05"/>
    <n v="0.86"/>
    <n v="1.07"/>
    <n v="0.23"/>
    <n v="22"/>
    <n v="6263.11"/>
    <n v="30"/>
    <n v="27"/>
    <n v="3"/>
    <n v="3"/>
    <n v="125"/>
    <n v="668"/>
    <n v="12"/>
    <n v="0.36"/>
    <n v="0"/>
    <x v="1"/>
    <s v="DDP"/>
    <s v="Extension"/>
    <x v="8"/>
    <n v="0.84279999999999999"/>
    <n v="0.97019999999999995"/>
    <n v="0.135828"/>
    <n v="0.26"/>
    <s v="Medium Risk"/>
    <n v="3.5014605647517044E-2"/>
    <s v="Average"/>
    <s v="Medium"/>
    <s v="Very Consistent"/>
    <n v="534.4"/>
    <s v="Over-Delivery (&gt;100%)"/>
    <n v="62.631099999999996"/>
    <n v="1656357.9851250001"/>
    <n v="75.150000000000006"/>
  </r>
  <r>
    <n v="403.26"/>
    <n v="6.63"/>
    <n v="11"/>
    <n v="0.88"/>
    <n v="0.06"/>
    <n v="0.01"/>
    <s v="Sea"/>
    <n v="1.65"/>
    <n v="0.83"/>
    <n v="1.07"/>
    <n v="0.06"/>
    <n v="39"/>
    <n v="7550.42"/>
    <n v="15"/>
    <n v="39"/>
    <n v="0"/>
    <n v="1"/>
    <n v="112"/>
    <n v="801"/>
    <n v="11"/>
    <n v="0.92"/>
    <n v="0"/>
    <x v="1"/>
    <s v="FOB"/>
    <s v="New Procurement"/>
    <x v="1"/>
    <n v="0.82719999999999994"/>
    <n v="0.93059999999999998"/>
    <n v="0.11167199999999998"/>
    <n v="0.13"/>
    <s v="Low Risk"/>
    <n v="1.6441005802707929E-2"/>
    <s v="Poor"/>
    <s v="High"/>
    <s v="Moderately Consistent"/>
    <n v="715.17857142857144"/>
    <s v="Over-Delivery (&gt;100%)"/>
    <n v="75.504199999999997"/>
    <n v="3258005.9468239998"/>
    <n v="72.350000000000009"/>
  </r>
  <r>
    <n v="451.44"/>
    <n v="8.27"/>
    <n v="15"/>
    <n v="0.76"/>
    <n v="0.09"/>
    <n v="0.03"/>
    <s v="Sea"/>
    <n v="3.64"/>
    <n v="0.96"/>
    <n v="1.1200000000000001"/>
    <n v="0.39"/>
    <n v="22"/>
    <n v="2002"/>
    <n v="30"/>
    <n v="20"/>
    <n v="0"/>
    <n v="1"/>
    <n v="747"/>
    <n v="319"/>
    <n v="12"/>
    <n v="0.4"/>
    <n v="1"/>
    <x v="0"/>
    <s v="FOB"/>
    <s v="New Procurement"/>
    <x v="8"/>
    <n v="0.69159999999999999"/>
    <n v="0.88270000000000004"/>
    <n v="0.21184800000000001"/>
    <n v="0.51"/>
    <s v="Extreme Risk"/>
    <n v="1.8319156477051214E-2"/>
    <s v="Poor"/>
    <s v="High"/>
    <s v="Highly Inconsistent"/>
    <n v="42.704149933065594"/>
    <s v="Critical (&lt;80%)"/>
    <n v="20.02"/>
    <n v="1012289.7104320001"/>
    <n v="69.06"/>
  </r>
  <r>
    <n v="479.9"/>
    <n v="1.62"/>
    <n v="6"/>
    <n v="0.79"/>
    <n v="7.0000000000000007E-2"/>
    <n v="0.01"/>
    <s v="Air"/>
    <n v="3.12"/>
    <n v="0.61"/>
    <n v="1.08"/>
    <n v="0.65"/>
    <n v="11"/>
    <n v="5347.23"/>
    <n v="60"/>
    <n v="15"/>
    <n v="0"/>
    <n v="3"/>
    <n v="574"/>
    <n v="242"/>
    <n v="7"/>
    <n v="0.55000000000000004"/>
    <n v="1"/>
    <x v="0"/>
    <s v="DDP"/>
    <s v="New Procurement"/>
    <x v="7"/>
    <n v="0.73470000000000002"/>
    <n v="0.92069999999999996"/>
    <n v="0.19334699999999994"/>
    <n v="0.73"/>
    <s v="Extreme Risk"/>
    <n v="3.3757032715148994E-3"/>
    <s v="Poor"/>
    <s v="High"/>
    <s v="Highly Inconsistent"/>
    <n v="42.160278745644597"/>
    <s v="Critical (&lt;80%)"/>
    <n v="267.36149999999998"/>
    <n v="2771723.8384199999"/>
    <n v="94.58"/>
  </r>
  <r>
    <n v="404.11"/>
    <n v="4.01"/>
    <n v="20"/>
    <n v="0.75"/>
    <n v="7.0000000000000007E-2"/>
    <n v="0"/>
    <s v="Sea"/>
    <n v="1.2"/>
    <n v="0.66"/>
    <n v="0.82"/>
    <n v="0.99"/>
    <n v="11"/>
    <n v="174.3"/>
    <n v="45"/>
    <n v="32"/>
    <n v="3"/>
    <n v="3"/>
    <n v="896"/>
    <n v="502"/>
    <n v="4"/>
    <n v="0.55000000000000004"/>
    <n v="1"/>
    <x v="0"/>
    <s v="DDP"/>
    <s v="Extension"/>
    <x v="6"/>
    <n v="0.69750000000000001"/>
    <n v="0.92999999999999994"/>
    <n v="0.23249999999999998"/>
    <n v="1.06"/>
    <s v="Extreme Risk"/>
    <n v="9.9230407562297378E-3"/>
    <s v="Poor"/>
    <s v="High"/>
    <s v="Moderately Consistent"/>
    <n v="56.026785714285708"/>
    <s v="Critical (&lt;80%)"/>
    <n v="1.7430000000000001"/>
    <n v="75378.360750000007"/>
    <n v="72.7"/>
  </r>
  <r>
    <n v="191.93"/>
    <n v="3.82"/>
    <n v="9"/>
    <n v="0.77"/>
    <n v="0.06"/>
    <n v="0.04"/>
    <s v="Air"/>
    <n v="3.01"/>
    <n v="0.85"/>
    <n v="1.01"/>
    <n v="0.24"/>
    <n v="45"/>
    <n v="411.43"/>
    <n v="30"/>
    <n v="21"/>
    <n v="2"/>
    <n v="2"/>
    <n v="12"/>
    <n v="158"/>
    <n v="3"/>
    <n v="0.57999999999999996"/>
    <n v="0"/>
    <x v="1"/>
    <s v="CIF"/>
    <s v="Amendment"/>
    <x v="3"/>
    <n v="0.7238"/>
    <n v="0.90239999999999987"/>
    <n v="0.20755199999999996"/>
    <n v="0.33999999999999997"/>
    <s v="High Risk"/>
    <n v="1.9903089668108161E-2"/>
    <s v="Poor"/>
    <s v="Medium"/>
    <s v="Highly Inconsistent"/>
    <n v="1316.6666666666665"/>
    <s v="Over-Delivery (&gt;100%)"/>
    <n v="20.5715"/>
    <n v="86894.461576000002"/>
    <n v="94.389999999999986"/>
  </r>
  <r>
    <n v="359.66"/>
    <n v="6.72"/>
    <n v="5"/>
    <n v="0.77"/>
    <n v="0.05"/>
    <n v="0.01"/>
    <s v="Air"/>
    <n v="3.24"/>
    <n v="0.63"/>
    <n v="0.87"/>
    <n v="0.92"/>
    <n v="4"/>
    <n v="3292.56"/>
    <n v="45"/>
    <n v="27"/>
    <n v="3"/>
    <n v="1"/>
    <n v="839"/>
    <n v="346"/>
    <n v="1"/>
    <n v="0.82"/>
    <n v="0"/>
    <x v="1"/>
    <s v="FOB"/>
    <s v="Extension"/>
    <x v="2"/>
    <n v="0.73149999999999993"/>
    <n v="0.9405"/>
    <n v="0.21631499999999998"/>
    <n v="0.98000000000000009"/>
    <s v="Extreme Risk"/>
    <n v="1.8684312962242114E-2"/>
    <s v="Poor"/>
    <s v="High"/>
    <s v="Highly Inconsistent"/>
    <n v="41.239570917759238"/>
    <s v="Critical (&lt;80%)"/>
    <n v="164.62800000000001"/>
    <n v="1255442.1913440004"/>
    <n v="95.06"/>
  </r>
  <r>
    <n v="246.92"/>
    <n v="4.2"/>
    <n v="20"/>
    <n v="0.86"/>
    <n v="0.02"/>
    <n v="0.02"/>
    <s v="Road"/>
    <n v="2.61"/>
    <n v="0.86"/>
    <n v="1.19"/>
    <n v="7.0000000000000007E-2"/>
    <n v="33"/>
    <n v="4719.34"/>
    <n v="30"/>
    <n v="28"/>
    <n v="0"/>
    <n v="2"/>
    <n v="553"/>
    <n v="465"/>
    <n v="12"/>
    <n v="0.9"/>
    <n v="0"/>
    <x v="1"/>
    <s v="CIF"/>
    <s v="New Procurement"/>
    <x v="8"/>
    <n v="0.84279999999999999"/>
    <n v="0.96039999999999992"/>
    <n v="0.13445600000000002"/>
    <n v="0.11000000000000001"/>
    <s v="Low Risk"/>
    <n v="1.7009557751498462E-2"/>
    <s v="Poor"/>
    <s v="Medium"/>
    <s v="Inconsistent"/>
    <n v="84.086799276672693"/>
    <s v="Needs Improvement (80–84.99%)"/>
    <n v="94.386800000000008"/>
    <n v="1212018.6861360001"/>
    <n v="84.39"/>
  </r>
  <r>
    <n v="164.6"/>
    <n v="2.34"/>
    <n v="2"/>
    <n v="0.87"/>
    <n v="0.09"/>
    <n v="0.01"/>
    <s v="Road"/>
    <n v="2.61"/>
    <n v="0.99"/>
    <n v="0.9"/>
    <n v="0.93"/>
    <n v="18"/>
    <n v="5798.8"/>
    <n v="15"/>
    <n v="52"/>
    <n v="2"/>
    <n v="1"/>
    <n v="779"/>
    <n v="488"/>
    <n v="8"/>
    <n v="0.21"/>
    <n v="0"/>
    <x v="1"/>
    <s v="FOB"/>
    <s v="Amendment"/>
    <x v="11"/>
    <n v="0.79170000000000007"/>
    <n v="0.90090000000000003"/>
    <n v="0.117117"/>
    <n v="1.03"/>
    <s v="Extreme Risk"/>
    <n v="1.4216281895504253E-2"/>
    <s v="Poor"/>
    <s v="Medium"/>
    <s v="Inconsistent"/>
    <n v="62.644415917843389"/>
    <s v="Critical (&lt;80%)"/>
    <n v="115.976"/>
    <n v="1050055.2961199998"/>
    <n v="82.489999999999981"/>
  </r>
  <r>
    <n v="428.39"/>
    <n v="6.37"/>
    <n v="6"/>
    <n v="0.98"/>
    <n v="0.02"/>
    <n v="0.04"/>
    <s v="Sea"/>
    <n v="1.85"/>
    <n v="0.95"/>
    <n v="0.97"/>
    <n v="0.83"/>
    <n v="31"/>
    <n v="8891.24"/>
    <n v="30"/>
    <n v="47"/>
    <n v="1"/>
    <n v="3"/>
    <n v="89"/>
    <n v="516"/>
    <n v="8"/>
    <n v="0.86"/>
    <n v="1"/>
    <x v="0"/>
    <s v="DDP"/>
    <s v="Renewal/Reorder"/>
    <x v="11"/>
    <n v="0.96039999999999992"/>
    <n v="0.94079999999999997"/>
    <n v="1.8816000000000017E-2"/>
    <n v="0.8899999999999999"/>
    <s v="Extreme Risk"/>
    <n v="1.486962814258036E-2"/>
    <s v="Poor"/>
    <s v="High"/>
    <s v="Moderately Consistent"/>
    <n v="579.77528089887642"/>
    <s v="Over-Delivery (&gt;100%)"/>
    <n v="88.912400000000005"/>
    <n v="4037558.1646459997"/>
    <n v="72.75"/>
  </r>
  <r>
    <n v="67.290000000000006"/>
    <n v="8.33"/>
    <n v="26"/>
    <n v="0.76"/>
    <n v="0.01"/>
    <n v="0.03"/>
    <s v="Road"/>
    <n v="0.62"/>
    <n v="0.84"/>
    <n v="0.88"/>
    <n v="0.02"/>
    <n v="44"/>
    <n v="7740.39"/>
    <n v="30"/>
    <n v="49"/>
    <n v="0"/>
    <n v="2"/>
    <n v="645"/>
    <n v="284"/>
    <n v="12"/>
    <n v="0.55000000000000004"/>
    <n v="1"/>
    <x v="0"/>
    <s v="CIF"/>
    <s v="New Procurement"/>
    <x v="8"/>
    <n v="0.75239999999999996"/>
    <n v="0.96029999999999993"/>
    <n v="0.23047199999999998"/>
    <n v="0.06"/>
    <s v="Low Risk"/>
    <n v="0.12379253975330658"/>
    <s v="Excellent"/>
    <s v="Low"/>
    <s v="Very Consistent"/>
    <n v="44.031007751937985"/>
    <s v="Critical (&lt;80%)"/>
    <n v="154.80780000000001"/>
    <n v="541840.51902000012"/>
    <n v="86.47999999999999"/>
  </r>
  <r>
    <n v="455.79"/>
    <n v="4.4400000000000004"/>
    <n v="18"/>
    <n v="0.89"/>
    <n v="0.08"/>
    <n v="0.05"/>
    <s v="Sea"/>
    <n v="1.93"/>
    <n v="0.96"/>
    <n v="0.85"/>
    <n v="0.3"/>
    <n v="28"/>
    <n v="3069.77"/>
    <n v="90"/>
    <n v="11"/>
    <n v="3"/>
    <n v="1"/>
    <n v="858"/>
    <n v="980"/>
    <n v="4"/>
    <n v="0.92"/>
    <n v="1"/>
    <x v="0"/>
    <s v="FOB"/>
    <s v="Extension"/>
    <x v="6"/>
    <n v="0.81880000000000008"/>
    <n v="0.874"/>
    <n v="9.6139999999999989E-2"/>
    <n v="0.43"/>
    <s v="High Risk"/>
    <n v="9.7413282432699273E-3"/>
    <s v="Poor"/>
    <s v="High"/>
    <s v="Moderately Consistent"/>
    <n v="114.21911421911422"/>
    <s v="Over-Delivery (&gt;100%)"/>
    <n v="30.697700000000001"/>
    <n v="1581110.9203729997"/>
    <n v="70.670000000000016"/>
  </r>
  <r>
    <n v="257.66000000000003"/>
    <n v="2.19"/>
    <n v="28"/>
    <n v="0.95"/>
    <n v="0.02"/>
    <n v="0.02"/>
    <s v="Road"/>
    <n v="1.73"/>
    <n v="0.65"/>
    <n v="1.04"/>
    <n v="0.05"/>
    <n v="42"/>
    <n v="7460.49"/>
    <n v="60"/>
    <n v="50"/>
    <n v="3"/>
    <n v="3"/>
    <n v="830"/>
    <n v="190"/>
    <n v="2"/>
    <n v="0.92"/>
    <n v="1"/>
    <x v="0"/>
    <s v="DDP"/>
    <s v="Extension"/>
    <x v="5"/>
    <n v="0.93099999999999994"/>
    <n v="0.96039999999999992"/>
    <n v="4.8020000000000042E-2"/>
    <n v="0.09"/>
    <s v="Low Risk"/>
    <n v="8.4995730808041601E-3"/>
    <s v="Poor"/>
    <s v="Medium"/>
    <s v="Moderately Consistent"/>
    <n v="22.891566265060241"/>
    <s v="Critical (&lt;80%)"/>
    <n v="149.2098"/>
    <n v="1999318.7723720002"/>
    <n v="85.27"/>
  </r>
  <r>
    <n v="336.74"/>
    <n v="2.77"/>
    <n v="29"/>
    <n v="0.87"/>
    <n v="0.04"/>
    <n v="0.05"/>
    <s v="Sea"/>
    <n v="2.96"/>
    <n v="0.78"/>
    <n v="1"/>
    <n v="1"/>
    <n v="22"/>
    <n v="5538.97"/>
    <n v="15"/>
    <n v="22"/>
    <n v="3"/>
    <n v="0"/>
    <n v="405"/>
    <n v="443"/>
    <n v="4"/>
    <n v="0.39"/>
    <n v="0"/>
    <x v="1"/>
    <s v="EXW"/>
    <s v="Extension"/>
    <x v="6"/>
    <n v="0.83519999999999994"/>
    <n v="0.91199999999999992"/>
    <n v="0.11855999999999998"/>
    <n v="1.0900000000000001"/>
    <s v="Extreme Risk"/>
    <n v="8.2259309853299281E-3"/>
    <s v="Poor"/>
    <s v="High"/>
    <s v="Inconsistent"/>
    <n v="109.38271604938272"/>
    <s v="Over-Delivery (&gt;100%)"/>
    <n v="55.389700000000005"/>
    <n v="2033135.4307099998"/>
    <n v="70.84"/>
  </r>
  <r>
    <n v="346.71"/>
    <n v="3.14"/>
    <n v="23"/>
    <n v="0.78"/>
    <n v="0"/>
    <n v="0.04"/>
    <s v="Road"/>
    <n v="4.28"/>
    <n v="0.77"/>
    <n v="0.95"/>
    <n v="0.43"/>
    <n v="40"/>
    <n v="7813.89"/>
    <n v="15"/>
    <n v="58"/>
    <n v="1"/>
    <n v="2"/>
    <n v="901"/>
    <n v="160"/>
    <n v="7"/>
    <n v="0.65"/>
    <n v="1"/>
    <x v="0"/>
    <s v="CIF"/>
    <s v="Renewal/Reorder"/>
    <x v="7"/>
    <n v="0.78"/>
    <n v="0.96"/>
    <n v="0.21119999999999997"/>
    <n v="0.47"/>
    <s v="High Risk"/>
    <n v="9.0565602376626014E-3"/>
    <s v="Poor"/>
    <s v="High"/>
    <s v="Highly Inconsistent"/>
    <n v="17.758046614872363"/>
    <s v="Critical (&lt;80%)"/>
    <n v="156.27780000000001"/>
    <n v="2817705.9101519994"/>
    <n v="82.92"/>
  </r>
  <r>
    <n v="452.8"/>
    <n v="3.7"/>
    <n v="19"/>
    <n v="0.78"/>
    <n v="0.01"/>
    <n v="0.03"/>
    <s v="Road"/>
    <n v="1.88"/>
    <n v="0.73"/>
    <n v="0.83"/>
    <n v="0.66"/>
    <n v="3"/>
    <n v="4169.3900000000003"/>
    <n v="45"/>
    <n v="41"/>
    <n v="2"/>
    <n v="1"/>
    <n v="398"/>
    <n v="814"/>
    <n v="4"/>
    <n v="0.87"/>
    <n v="0"/>
    <x v="1"/>
    <s v="FOB"/>
    <s v="Amendment"/>
    <x v="6"/>
    <n v="0.7722"/>
    <n v="0.96029999999999993"/>
    <n v="0.21126599999999995"/>
    <n v="0.70000000000000007"/>
    <s v="Extreme Risk"/>
    <n v="8.1713780918727923E-3"/>
    <s v="Poor"/>
    <s v="High"/>
    <s v="Moderately Consistent"/>
    <n v="204.52261306532665"/>
    <s v="Over-Delivery (&gt;100%)"/>
    <n v="83.387800000000013"/>
    <n v="1963516.19676"/>
    <n v="85.22"/>
  </r>
  <r>
    <n v="336.5"/>
    <n v="6.79"/>
    <n v="9"/>
    <n v="0.71"/>
    <n v="0.02"/>
    <n v="0.05"/>
    <s v="Air"/>
    <n v="3.55"/>
    <n v="0.6"/>
    <n v="1.0900000000000001"/>
    <n v="0.23"/>
    <n v="7"/>
    <n v="1009.74"/>
    <n v="30"/>
    <n v="11"/>
    <n v="3"/>
    <n v="1"/>
    <n v="269"/>
    <n v="805"/>
    <n v="11"/>
    <n v="0.38"/>
    <n v="0"/>
    <x v="1"/>
    <s v="FOB"/>
    <s v="Extension"/>
    <x v="1"/>
    <n v="0.69579999999999997"/>
    <n v="0.93099999999999994"/>
    <n v="0.26999000000000001"/>
    <n v="0.30000000000000004"/>
    <s v="High Risk"/>
    <n v="2.0178306092124815E-2"/>
    <s v="Average"/>
    <s v="High"/>
    <s v="Highly Inconsistent"/>
    <n v="299.25650557620821"/>
    <s v="Over-Delivery (&gt;100%)"/>
    <n v="50.487000000000002"/>
    <n v="363636.31420000008"/>
    <n v="94.85"/>
  </r>
  <r>
    <n v="326.27"/>
    <n v="6.41"/>
    <n v="27"/>
    <n v="0.79"/>
    <n v="0.01"/>
    <n v="0.02"/>
    <s v="Road"/>
    <n v="4.0599999999999996"/>
    <n v="0.96"/>
    <n v="0.8"/>
    <n v="0.93"/>
    <n v="20"/>
    <n v="6223.03"/>
    <n v="30"/>
    <n v="32"/>
    <n v="3"/>
    <n v="2"/>
    <n v="321"/>
    <n v="480"/>
    <n v="11"/>
    <n v="0.04"/>
    <n v="0"/>
    <x v="1"/>
    <s v="CIF"/>
    <s v="Extension"/>
    <x v="1"/>
    <n v="0.78210000000000002"/>
    <n v="0.97019999999999995"/>
    <n v="0.20374199999999998"/>
    <n v="0.96000000000000008"/>
    <s v="Extreme Risk"/>
    <n v="1.9646305207343614E-2"/>
    <s v="Poor"/>
    <s v="High"/>
    <s v="Highly Inconsistent"/>
    <n v="149.53271028037383"/>
    <s v="Over-Delivery (&gt;100%)"/>
    <n v="124.4606"/>
    <n v="2091450.5917669998"/>
    <n v="83.24"/>
  </r>
  <r>
    <n v="79.989999999999995"/>
    <n v="7.26"/>
    <n v="21"/>
    <n v="0.92"/>
    <n v="7.0000000000000007E-2"/>
    <n v="0.02"/>
    <s v="Road"/>
    <n v="1.06"/>
    <n v="0.91"/>
    <n v="0.98"/>
    <n v="0.27"/>
    <n v="43"/>
    <n v="5614.67"/>
    <n v="30"/>
    <n v="32"/>
    <n v="3"/>
    <n v="1"/>
    <n v="345"/>
    <n v="213"/>
    <n v="3"/>
    <n v="0.36"/>
    <n v="1"/>
    <x v="0"/>
    <s v="FOB"/>
    <s v="Extension"/>
    <x v="3"/>
    <n v="0.85560000000000003"/>
    <n v="0.91139999999999988"/>
    <n v="7.2911999999999949E-2"/>
    <n v="0.36000000000000004"/>
    <s v="High Risk"/>
    <n v="9.0761345168146018E-2"/>
    <s v="Good"/>
    <s v="Low"/>
    <s v="Moderately Consistent"/>
    <n v="61.739130434782609"/>
    <s v="Critical (&lt;80%)"/>
    <n v="112.29340000000001"/>
    <n v="489652.01328500005"/>
    <n v="84.44"/>
  </r>
  <r>
    <n v="283.27999999999997"/>
    <n v="4.26"/>
    <n v="24"/>
    <n v="0.71"/>
    <n v="0.08"/>
    <n v="0"/>
    <s v="Sea"/>
    <n v="4.51"/>
    <n v="0.86"/>
    <n v="1.05"/>
    <n v="0.26"/>
    <n v="7"/>
    <n v="9540.67"/>
    <n v="15"/>
    <n v="57"/>
    <n v="0"/>
    <n v="0"/>
    <n v="219"/>
    <n v="601"/>
    <n v="10"/>
    <n v="0.37"/>
    <n v="1"/>
    <x v="0"/>
    <s v="EXW"/>
    <s v="New Procurement"/>
    <x v="9"/>
    <n v="0.6532"/>
    <n v="0.92"/>
    <n v="0.26680000000000004"/>
    <n v="0.34"/>
    <s v="High Risk"/>
    <n v="1.5038124823496188E-2"/>
    <s v="Poor"/>
    <s v="Medium"/>
    <s v="Highly Inconsistent"/>
    <n v="274.42922374429224"/>
    <s v="Over-Delivery (&gt;100%)"/>
    <n v="95.406700000000001"/>
    <n v="2919016.4359639999"/>
    <n v="69.09"/>
  </r>
  <r>
    <n v="117.58"/>
    <n v="8.42"/>
    <n v="27"/>
    <n v="0.77"/>
    <n v="0.04"/>
    <n v="0.03"/>
    <s v="Air"/>
    <n v="0.35"/>
    <n v="0.65"/>
    <n v="0.97"/>
    <n v="0.31"/>
    <n v="7"/>
    <n v="1705.09"/>
    <n v="90"/>
    <n v="11"/>
    <n v="0"/>
    <n v="0"/>
    <n v="520"/>
    <n v="473"/>
    <n v="12"/>
    <n v="0.81"/>
    <n v="1"/>
    <x v="0"/>
    <s v="EXW"/>
    <s v="New Procurement"/>
    <x v="8"/>
    <n v="0.73919999999999997"/>
    <n v="0.93119999999999992"/>
    <n v="0.21417599999999995"/>
    <n v="0.38"/>
    <s v="High Risk"/>
    <n v="7.1610818166354825E-2"/>
    <s v="Good"/>
    <s v="Low"/>
    <s v="Very Consistent"/>
    <n v="90.961538461538467"/>
    <s v="Average (85–94.99%)"/>
    <n v="85.254500000000007"/>
    <n v="214604.47351400001"/>
    <n v="97.85"/>
  </r>
  <r>
    <n v="381.85"/>
    <n v="2.84"/>
    <n v="6"/>
    <n v="0.91"/>
    <n v="0.09"/>
    <n v="0.04"/>
    <s v="Sea"/>
    <n v="4.51"/>
    <n v="0.75"/>
    <n v="0.85"/>
    <n v="0.46"/>
    <n v="29"/>
    <n v="6595.72"/>
    <n v="45"/>
    <n v="56"/>
    <n v="1"/>
    <n v="1"/>
    <n v="457"/>
    <n v="983"/>
    <n v="1"/>
    <n v="0.31"/>
    <n v="1"/>
    <x v="0"/>
    <s v="FOB"/>
    <s v="Renewal/Reorder"/>
    <x v="2"/>
    <n v="0.82810000000000006"/>
    <n v="0.87360000000000004"/>
    <n v="7.8623999999999972E-2"/>
    <n v="0.59000000000000008"/>
    <s v="Extreme Risk"/>
    <n v="7.4374754484745308E-3"/>
    <s v="Poor"/>
    <s v="High"/>
    <s v="Highly Inconsistent"/>
    <n v="215.09846827133478"/>
    <s v="Over-Delivery (&gt;100%)"/>
    <n v="65.9572"/>
    <n v="2846090.9207299999"/>
    <n v="67.989999999999995"/>
  </r>
  <r>
    <n v="280.5"/>
    <n v="5.22"/>
    <n v="14"/>
    <n v="0.93"/>
    <n v="0.02"/>
    <n v="0.04"/>
    <s v="Road"/>
    <n v="0.82"/>
    <n v="0.97"/>
    <n v="1.1100000000000001"/>
    <n v="0.02"/>
    <n v="26"/>
    <n v="4793.33"/>
    <n v="30"/>
    <n v="42"/>
    <n v="2"/>
    <n v="2"/>
    <n v="54"/>
    <n v="336"/>
    <n v="9"/>
    <n v="0.89"/>
    <n v="1"/>
    <x v="0"/>
    <s v="CIF"/>
    <s v="Amendment"/>
    <x v="0"/>
    <n v="0.91139999999999999"/>
    <n v="0.94079999999999997"/>
    <n v="6.5855999999999956E-2"/>
    <n v="0.08"/>
    <s v="Low Risk"/>
    <n v="1.8609625668449196E-2"/>
    <s v="Poor"/>
    <s v="Medium"/>
    <s v="Very Consistent"/>
    <n v="622.22222222222229"/>
    <s v="Over-Delivery (&gt;100%)"/>
    <n v="95.866600000000005"/>
    <n v="1425301.2756999999"/>
    <n v="85.78"/>
  </r>
  <r>
    <n v="356.1"/>
    <n v="8.2100000000000009"/>
    <n v="28"/>
    <n v="0.84"/>
    <n v="0.03"/>
    <n v="0.01"/>
    <s v="Sea"/>
    <n v="1.69"/>
    <n v="0.85"/>
    <n v="0.93"/>
    <n v="0.6"/>
    <n v="41"/>
    <n v="3851.33"/>
    <n v="90"/>
    <n v="30"/>
    <n v="2"/>
    <n v="1"/>
    <n v="965"/>
    <n v="158"/>
    <n v="5"/>
    <n v="0.55000000000000004"/>
    <n v="0"/>
    <x v="1"/>
    <s v="FOB"/>
    <s v="Amendment"/>
    <x v="10"/>
    <n v="0.81479999999999997"/>
    <n v="0.96029999999999993"/>
    <n v="0.15364800000000003"/>
    <n v="0.64"/>
    <s v="Extreme Risk"/>
    <n v="2.3055321538893569E-2"/>
    <s v="Average"/>
    <s v="High"/>
    <s v="Moderately Consistent"/>
    <n v="16.373056994818651"/>
    <s v="Critical (&lt;80%)"/>
    <n v="38.513300000000001"/>
    <n v="1426367.5070000002"/>
    <n v="73.209999999999994"/>
  </r>
  <r>
    <n v="68.75"/>
    <n v="2.62"/>
    <n v="26"/>
    <n v="0.91"/>
    <n v="0.02"/>
    <n v="0.02"/>
    <s v="Air"/>
    <n v="3.03"/>
    <n v="0.84"/>
    <n v="0.85"/>
    <n v="0.03"/>
    <n v="3"/>
    <n v="7966.22"/>
    <n v="60"/>
    <n v="21"/>
    <n v="3"/>
    <n v="1"/>
    <n v="413"/>
    <n v="286"/>
    <n v="2"/>
    <n v="0.59"/>
    <n v="1"/>
    <x v="0"/>
    <s v="FOB"/>
    <s v="Extension"/>
    <x v="5"/>
    <n v="0.89180000000000004"/>
    <n v="0.96039999999999992"/>
    <n v="8.6435999999999971E-2"/>
    <n v="7.0000000000000007E-2"/>
    <s v="Low Risk"/>
    <n v="3.8109090909090912E-2"/>
    <s v="Average"/>
    <s v="Low"/>
    <s v="Highly Inconsistent"/>
    <n v="69.24939467312349"/>
    <s v="Critical (&lt;80%)"/>
    <n v="398.31100000000004"/>
    <n v="569987.20724999998"/>
    <n v="95.969999999999985"/>
  </r>
  <r>
    <n v="88.16"/>
    <n v="1.99"/>
    <n v="24"/>
    <n v="0.82"/>
    <n v="0.06"/>
    <n v="0.01"/>
    <s v="Sea"/>
    <n v="4.53"/>
    <n v="0.97"/>
    <n v="1.02"/>
    <n v="0.54"/>
    <n v="43"/>
    <n v="8125.44"/>
    <n v="15"/>
    <n v="36"/>
    <n v="3"/>
    <n v="0"/>
    <n v="318"/>
    <n v="946"/>
    <n v="6"/>
    <n v="0.81"/>
    <n v="1"/>
    <x v="0"/>
    <s v="EXW"/>
    <s v="Extension"/>
    <x v="4"/>
    <n v="0.77079999999999993"/>
    <n v="0.93059999999999998"/>
    <n v="0.16750800000000005"/>
    <n v="0.61"/>
    <s v="Extreme Risk"/>
    <n v="2.2572595281306715E-2"/>
    <s v="Average"/>
    <s v="Low"/>
    <s v="Highly Inconsistent"/>
    <n v="297.48427672955972"/>
    <s v="Over-Delivery (&gt;100%)"/>
    <n v="81.254400000000004"/>
    <n v="766571.74742399994"/>
    <n v="69.47"/>
  </r>
  <r>
    <n v="372.35"/>
    <n v="8.9499999999999993"/>
    <n v="29"/>
    <n v="0.75"/>
    <n v="0.04"/>
    <n v="0.03"/>
    <s v="Road"/>
    <n v="1.28"/>
    <n v="0.82"/>
    <n v="0.81"/>
    <n v="0.46"/>
    <n v="17"/>
    <n v="7174.55"/>
    <n v="60"/>
    <n v="11"/>
    <n v="0"/>
    <n v="3"/>
    <n v="850"/>
    <n v="44"/>
    <n v="2"/>
    <n v="0.13"/>
    <n v="1"/>
    <x v="0"/>
    <s v="DDP"/>
    <s v="New Procurement"/>
    <x v="5"/>
    <n v="0.72"/>
    <n v="0.93119999999999992"/>
    <n v="0.23279999999999998"/>
    <n v="0.53"/>
    <s v="Extreme Risk"/>
    <n v="2.4036524775077207E-2"/>
    <s v="Average"/>
    <s v="High"/>
    <s v="Moderately Consistent"/>
    <n v="5.1764705882352944"/>
    <s v="Critical (&lt;80%)"/>
    <n v="143.49100000000001"/>
    <n v="2858597.7741350005"/>
    <n v="84.92"/>
  </r>
  <r>
    <n v="82.44"/>
    <n v="4.09"/>
    <n v="13"/>
    <n v="0.82"/>
    <n v="0.06"/>
    <n v="0.01"/>
    <s v="Sea"/>
    <n v="3.82"/>
    <n v="0.84"/>
    <n v="0.93"/>
    <n v="0.24"/>
    <n v="40"/>
    <n v="927.65"/>
    <n v="15"/>
    <n v="46"/>
    <n v="0"/>
    <n v="3"/>
    <n v="793"/>
    <n v="887"/>
    <n v="12"/>
    <n v="0.02"/>
    <n v="1"/>
    <x v="0"/>
    <s v="DDP"/>
    <s v="New Procurement"/>
    <x v="8"/>
    <n v="0.77079999999999993"/>
    <n v="0.93059999999999998"/>
    <n v="0.16750800000000005"/>
    <n v="0.31"/>
    <s v="High Risk"/>
    <n v="4.9611838913148958E-2"/>
    <s v="Average"/>
    <s v="Low"/>
    <s v="Highly Inconsistent"/>
    <n v="111.85372005044137"/>
    <s v="Over-Delivery (&gt;100%)"/>
    <n v="9.2765000000000004"/>
    <n v="81844.323536000011"/>
    <n v="70.179999999999993"/>
  </r>
  <r>
    <n v="82.07"/>
    <n v="7.15"/>
    <n v="11"/>
    <n v="0.87"/>
    <n v="0.08"/>
    <n v="0.05"/>
    <s v="Road"/>
    <n v="3.55"/>
    <n v="0.74"/>
    <n v="1.1000000000000001"/>
    <n v="0.33"/>
    <n v="20"/>
    <n v="3516.6"/>
    <n v="45"/>
    <n v="54"/>
    <n v="0"/>
    <n v="1"/>
    <n v="236"/>
    <n v="225"/>
    <n v="6"/>
    <n v="0.06"/>
    <n v="0"/>
    <x v="1"/>
    <s v="FOB"/>
    <s v="New Procurement"/>
    <x v="4"/>
    <n v="0.8004"/>
    <n v="0.874"/>
    <n v="0.11362000000000001"/>
    <n v="0.46"/>
    <s v="High Risk"/>
    <n v="8.7120750578774234E-2"/>
    <s v="Good"/>
    <s v="Low"/>
    <s v="Highly Inconsistent"/>
    <n v="95.33898305084746"/>
    <s v="High (95–96.99%)"/>
    <n v="70.331999999999994"/>
    <n v="326202.47803"/>
    <n v="81.05"/>
  </r>
  <r>
    <n v="55.45"/>
    <n v="1.23"/>
    <n v="12"/>
    <n v="0.98"/>
    <n v="0.05"/>
    <n v="0.01"/>
    <s v="Air"/>
    <n v="0.8"/>
    <n v="0.75"/>
    <n v="1.17"/>
    <n v="0.71"/>
    <n v="34"/>
    <n v="562.83000000000004"/>
    <n v="60"/>
    <n v="28"/>
    <n v="0"/>
    <n v="2"/>
    <n v="358"/>
    <n v="10"/>
    <n v="9"/>
    <n v="0.03"/>
    <n v="0"/>
    <x v="1"/>
    <s v="CIF"/>
    <s v="New Procurement"/>
    <x v="0"/>
    <n v="0.93099999999999994"/>
    <n v="0.9405"/>
    <n v="1.8810000000000018E-2"/>
    <n v="0.77"/>
    <s v="Extreme Risk"/>
    <n v="2.218214607754734E-2"/>
    <s v="Average"/>
    <s v="Low"/>
    <s v="Very Consistent"/>
    <n v="2.7932960893854748"/>
    <s v="Critical (&lt;80%)"/>
    <n v="28.141500000000004"/>
    <n v="33110.487610000004"/>
    <n v="97.5"/>
  </r>
  <r>
    <n v="480.43"/>
    <n v="7.21"/>
    <n v="19"/>
    <n v="0.72"/>
    <n v="0.06"/>
    <n v="0.01"/>
    <s v="Air"/>
    <n v="2.4"/>
    <n v="0.87"/>
    <n v="1.04"/>
    <n v="0.01"/>
    <n v="33"/>
    <n v="3502.44"/>
    <n v="45"/>
    <n v="39"/>
    <n v="3"/>
    <n v="0"/>
    <n v="122"/>
    <n v="727"/>
    <n v="2"/>
    <n v="0.7"/>
    <n v="0"/>
    <x v="1"/>
    <s v="EXW"/>
    <s v="Extension"/>
    <x v="5"/>
    <n v="0.67679999999999996"/>
    <n v="0.93059999999999998"/>
    <n v="0.26056799999999997"/>
    <n v="7.9999999999999988E-2"/>
    <s v="Low Risk"/>
    <n v="1.5007389213829278E-2"/>
    <s v="Poor"/>
    <s v="High"/>
    <s v="Inconsistent"/>
    <n v="595.90163934426221"/>
    <s v="Over-Delivery (&gt;100%)"/>
    <n v="175.12200000000001"/>
    <n v="1800662.8392839998"/>
    <n v="95.6"/>
  </r>
  <r>
    <n v="381.88"/>
    <n v="3.84"/>
    <n v="19"/>
    <n v="0.85"/>
    <n v="0.09"/>
    <n v="0.04"/>
    <s v="Sea"/>
    <n v="2.41"/>
    <n v="0.73"/>
    <n v="0.89"/>
    <n v="0.32"/>
    <n v="16"/>
    <n v="6514.39"/>
    <n v="45"/>
    <n v="11"/>
    <n v="0"/>
    <n v="3"/>
    <n v="39"/>
    <n v="477"/>
    <n v="1"/>
    <n v="0.24"/>
    <n v="1"/>
    <x v="0"/>
    <s v="DDP"/>
    <s v="New Procurement"/>
    <x v="2"/>
    <n v="0.77349999999999997"/>
    <n v="0.87360000000000004"/>
    <n v="0.13104000000000005"/>
    <n v="0.45"/>
    <s v="High Risk"/>
    <n v="1.0055514821409867E-2"/>
    <s v="Poor"/>
    <s v="High"/>
    <s v="Inconsistent"/>
    <n v="1223.0769230769231"/>
    <s v="Over-Delivery (&gt;100%)"/>
    <n v="65.143900000000002"/>
    <n v="2811201.786632"/>
    <n v="70.09"/>
  </r>
  <r>
    <n v="208.96"/>
    <n v="1.5"/>
    <n v="21"/>
    <n v="0.8"/>
    <n v="0.03"/>
    <n v="0.02"/>
    <s v="Air"/>
    <n v="1.52"/>
    <n v="0.82"/>
    <n v="0.89"/>
    <n v="0.68"/>
    <n v="23"/>
    <n v="5235.2"/>
    <n v="45"/>
    <n v="38"/>
    <n v="2"/>
    <n v="1"/>
    <n v="285"/>
    <n v="613"/>
    <n v="7"/>
    <n v="0.86"/>
    <n v="0"/>
    <x v="1"/>
    <s v="FOB"/>
    <s v="Amendment"/>
    <x v="7"/>
    <n v="0.77600000000000002"/>
    <n v="0.9506"/>
    <n v="0.19011999999999996"/>
    <n v="0.73000000000000009"/>
    <s v="Extreme Risk"/>
    <n v="7.1784073506891265E-3"/>
    <s v="Poor"/>
    <s v="Medium"/>
    <s v="Moderately Consistent"/>
    <n v="215.08771929824562"/>
    <s v="Over-Delivery (&gt;100%)"/>
    <n v="261.76"/>
    <n v="1148912.8739840002"/>
    <n v="97.18"/>
  </r>
  <r>
    <n v="183.44"/>
    <n v="6.49"/>
    <n v="27"/>
    <n v="0.85"/>
    <n v="0.04"/>
    <n v="0"/>
    <s v="Sea"/>
    <n v="3.9"/>
    <n v="0.71"/>
    <n v="1.04"/>
    <n v="0.15"/>
    <n v="4"/>
    <n v="7059.07"/>
    <n v="60"/>
    <n v="56"/>
    <n v="0"/>
    <n v="2"/>
    <n v="371"/>
    <n v="475"/>
    <n v="8"/>
    <n v="0.88"/>
    <n v="1"/>
    <x v="0"/>
    <s v="CIF"/>
    <s v="New Procurement"/>
    <x v="11"/>
    <n v="0.81599999999999995"/>
    <n v="0.96"/>
    <n v="0.14400000000000002"/>
    <n v="0.19"/>
    <s v="Medium Risk"/>
    <n v="3.5379415612734409E-2"/>
    <s v="Average"/>
    <s v="Medium"/>
    <s v="Highly Inconsistent"/>
    <n v="128.03234501347708"/>
    <s v="Over-Delivery (&gt;100%)"/>
    <n v="70.590699999999998"/>
    <n v="1346797.331852"/>
    <n v="70.900000000000006"/>
  </r>
  <r>
    <n v="207.37"/>
    <n v="3.17"/>
    <n v="26"/>
    <n v="0.71"/>
    <n v="7.0000000000000007E-2"/>
    <n v="0.02"/>
    <s v="Road"/>
    <n v="4.63"/>
    <n v="0.67"/>
    <n v="0.96"/>
    <n v="0.56000000000000005"/>
    <n v="41"/>
    <n v="5559.47"/>
    <n v="60"/>
    <n v="54"/>
    <n v="1"/>
    <n v="0"/>
    <n v="735"/>
    <n v="460"/>
    <n v="2"/>
    <n v="0.36"/>
    <n v="0"/>
    <x v="1"/>
    <s v="EXW"/>
    <s v="Renewal/Reorder"/>
    <x v="5"/>
    <n v="0.66029999999999989"/>
    <n v="0.91139999999999988"/>
    <n v="0.26430599999999999"/>
    <n v="0.65"/>
    <s v="Extreme Risk"/>
    <n v="1.5286685634373342E-2"/>
    <s v="Poor"/>
    <s v="Medium"/>
    <s v="Highly Inconsistent"/>
    <n v="62.585034013605444"/>
    <s v="Critical (&lt;80%)"/>
    <n v="111.18940000000001"/>
    <n v="1256755.7422130003"/>
    <n v="80.86999999999999"/>
  </r>
  <r>
    <n v="398.59"/>
    <n v="4.4800000000000004"/>
    <n v="19"/>
    <n v="0.79"/>
    <n v="0.06"/>
    <n v="0"/>
    <s v="Sea"/>
    <n v="3.58"/>
    <n v="0.78"/>
    <n v="0.87"/>
    <n v="0.17"/>
    <n v="40"/>
    <n v="5602.56"/>
    <n v="60"/>
    <n v="29"/>
    <n v="0"/>
    <n v="3"/>
    <n v="96"/>
    <n v="612"/>
    <n v="4"/>
    <n v="0.19"/>
    <n v="1"/>
    <x v="0"/>
    <s v="DDP"/>
    <s v="New Procurement"/>
    <x v="6"/>
    <n v="0.74260000000000004"/>
    <n v="0.94"/>
    <n v="0.19739999999999996"/>
    <n v="0.23"/>
    <s v="Medium Risk"/>
    <n v="1.1239619659299031E-2"/>
    <s v="Poor"/>
    <s v="High"/>
    <s v="Highly Inconsistent"/>
    <n v="637.5"/>
    <s v="Over-Delivery (&gt;100%)"/>
    <n v="56.025600000000004"/>
    <n v="2367196.4184679999"/>
    <n v="70.62"/>
  </r>
  <r>
    <n v="347.62"/>
    <n v="1.73"/>
    <n v="24"/>
    <n v="0.95"/>
    <n v="0.02"/>
    <n v="0.05"/>
    <s v="Road"/>
    <n v="4.8600000000000003"/>
    <n v="0.69"/>
    <n v="1.1100000000000001"/>
    <n v="0.15"/>
    <n v="33"/>
    <n v="5158.5600000000004"/>
    <n v="30"/>
    <n v="16"/>
    <n v="3"/>
    <n v="3"/>
    <n v="445"/>
    <n v="79"/>
    <n v="8"/>
    <n v="0.5"/>
    <n v="1"/>
    <x v="0"/>
    <s v="DDP"/>
    <s v="Extension"/>
    <x v="11"/>
    <n v="0.93099999999999994"/>
    <n v="0.93099999999999994"/>
    <n v="4.6550000000000036E-2"/>
    <n v="0.22"/>
    <s v="Medium Risk"/>
    <n v="4.9766986939761811E-3"/>
    <s v="Poor"/>
    <s v="High"/>
    <s v="Highly Inconsistent"/>
    <n v="17.752808988764045"/>
    <s v="Critical (&lt;80%)"/>
    <n v="103.17120000000001"/>
    <n v="1918880.8909680003"/>
    <n v="81.540000000000006"/>
  </r>
  <r>
    <n v="133.34"/>
    <n v="2.3199999999999998"/>
    <n v="26"/>
    <n v="0.87"/>
    <n v="0.04"/>
    <n v="0.03"/>
    <s v="Air"/>
    <n v="0.25"/>
    <n v="0.96"/>
    <n v="0.88"/>
    <n v="0.77"/>
    <n v="8"/>
    <n v="3706.82"/>
    <n v="45"/>
    <n v="42"/>
    <n v="3"/>
    <n v="3"/>
    <n v="813"/>
    <n v="653"/>
    <n v="12"/>
    <n v="0.82"/>
    <n v="0"/>
    <x v="1"/>
    <s v="DDP"/>
    <s v="Extension"/>
    <x v="8"/>
    <n v="0.83519999999999994"/>
    <n v="0.93119999999999992"/>
    <n v="0.121056"/>
    <n v="0.84000000000000008"/>
    <s v="Extreme Risk"/>
    <n v="1.7399130043497822E-2"/>
    <s v="Poor"/>
    <s v="Low"/>
    <s v="Very Consistent"/>
    <n v="80.319803198031977"/>
    <s v="Needs Improvement (80–84.99%)"/>
    <n v="185.34100000000001"/>
    <n v="529052.10301600001"/>
    <n v="97.949999999999989"/>
  </r>
  <r>
    <n v="128.35"/>
    <n v="3.68"/>
    <n v="13"/>
    <n v="0.84"/>
    <n v="0.05"/>
    <n v="0.01"/>
    <s v="Road"/>
    <n v="0.19"/>
    <n v="0.72"/>
    <n v="0.93"/>
    <n v="0.27"/>
    <n v="5"/>
    <n v="4520.99"/>
    <n v="30"/>
    <n v="56"/>
    <n v="3"/>
    <n v="2"/>
    <n v="31"/>
    <n v="266"/>
    <n v="4"/>
    <n v="0.68"/>
    <n v="0"/>
    <x v="1"/>
    <s v="CIF"/>
    <s v="Extension"/>
    <x v="6"/>
    <n v="0.79799999999999993"/>
    <n v="0.9405"/>
    <n v="0.15048000000000003"/>
    <n v="0.33"/>
    <s v="High Risk"/>
    <n v="2.8671601090767437E-2"/>
    <s v="Average"/>
    <s v="Low"/>
    <s v="Very Consistent"/>
    <n v="858.0645161290322"/>
    <s v="Over-Delivery (&gt;100%)"/>
    <n v="90.419799999999995"/>
    <n v="615176.11802000005"/>
    <n v="86.109999999999985"/>
  </r>
  <r>
    <n v="94.28"/>
    <n v="1.81"/>
    <n v="28"/>
    <n v="0.79"/>
    <n v="0.04"/>
    <n v="0.03"/>
    <s v="Road"/>
    <n v="4.47"/>
    <n v="0.84"/>
    <n v="0.82"/>
    <n v="0.38"/>
    <n v="33"/>
    <n v="1213.1300000000001"/>
    <n v="15"/>
    <n v="23"/>
    <n v="0"/>
    <n v="2"/>
    <n v="394"/>
    <n v="926"/>
    <n v="12"/>
    <n v="0.03"/>
    <n v="0"/>
    <x v="1"/>
    <s v="CIF"/>
    <s v="New Procurement"/>
    <x v="8"/>
    <n v="0.75839999999999996"/>
    <n v="0.93119999999999992"/>
    <n v="0.19555199999999995"/>
    <n v="0.45"/>
    <s v="High Risk"/>
    <n v="1.9198133220195163E-2"/>
    <s v="Poor"/>
    <s v="Low"/>
    <s v="Highly Inconsistent"/>
    <n v="235.02538071065987"/>
    <s v="Over-Delivery (&gt;100%)"/>
    <n v="24.262600000000003"/>
    <n v="122412.76038000001"/>
    <n v="81.73"/>
  </r>
  <r>
    <n v="347.14"/>
    <n v="9.1999999999999993"/>
    <n v="14"/>
    <n v="0.79"/>
    <n v="0.02"/>
    <n v="0"/>
    <s v="Road"/>
    <n v="4.49"/>
    <n v="0.71"/>
    <n v="1.08"/>
    <n v="0.73"/>
    <n v="25"/>
    <n v="8361.6299999999992"/>
    <n v="60"/>
    <n v="59"/>
    <n v="2"/>
    <n v="2"/>
    <n v="30"/>
    <n v="876"/>
    <n v="9"/>
    <n v="0.01"/>
    <n v="1"/>
    <x v="0"/>
    <s v="CIF"/>
    <s v="Amendment"/>
    <x v="0"/>
    <n v="0.7742"/>
    <n v="0.98"/>
    <n v="0.20579999999999996"/>
    <n v="0.75"/>
    <s v="Extreme Risk"/>
    <n v="2.6502275738894968E-2"/>
    <s v="Average"/>
    <s v="High"/>
    <s v="Highly Inconsistent"/>
    <n v="2920"/>
    <s v="Over-Delivery (&gt;100%)"/>
    <n v="167.23259999999999"/>
    <n v="2960907.7687359997"/>
    <n v="82.910000000000011"/>
  </r>
  <r>
    <n v="393.97"/>
    <n v="1.05"/>
    <n v="24"/>
    <n v="0.81"/>
    <n v="0.09"/>
    <n v="0.04"/>
    <s v="Road"/>
    <n v="0.54"/>
    <n v="0.7"/>
    <n v="0.91"/>
    <n v="0.18"/>
    <n v="7"/>
    <n v="8903.2000000000007"/>
    <n v="90"/>
    <n v="33"/>
    <n v="3"/>
    <n v="1"/>
    <n v="697"/>
    <n v="101"/>
    <n v="1"/>
    <n v="0.11"/>
    <n v="1"/>
    <x v="0"/>
    <s v="FOB"/>
    <s v="Extension"/>
    <x v="2"/>
    <n v="0.73710000000000009"/>
    <n v="0.87360000000000004"/>
    <n v="0.16598399999999996"/>
    <n v="0.31"/>
    <s v="High Risk"/>
    <n v="2.6651775515902226E-3"/>
    <s v="Poor"/>
    <s v="High"/>
    <s v="Very Consistent"/>
    <n v="14.490674318507891"/>
    <s v="Critical (&lt;80%)"/>
    <n v="178.06400000000002"/>
    <n v="3963763.2043960001"/>
    <n v="83.96"/>
  </r>
  <r>
    <n v="169.27"/>
    <n v="5.35"/>
    <n v="18"/>
    <n v="0.95"/>
    <n v="0.08"/>
    <n v="0.05"/>
    <s v="Road"/>
    <n v="1.79"/>
    <n v="0.74"/>
    <n v="0.89"/>
    <n v="0.53"/>
    <n v="47"/>
    <n v="7686.08"/>
    <n v="15"/>
    <n v="51"/>
    <n v="2"/>
    <n v="0"/>
    <n v="500"/>
    <n v="603"/>
    <n v="10"/>
    <n v="0.34"/>
    <n v="1"/>
    <x v="0"/>
    <s v="EXW"/>
    <s v="Amendment"/>
    <x v="9"/>
    <n v="0.874"/>
    <n v="0.874"/>
    <n v="4.3700000000000037E-2"/>
    <n v="0.66"/>
    <s v="Extreme Risk"/>
    <n v="3.1606309446446504E-2"/>
    <s v="Average"/>
    <s v="Medium"/>
    <s v="Moderately Consistent"/>
    <n v="120.6"/>
    <s v="Over-Delivery (&gt;100%)"/>
    <n v="153.7216"/>
    <n v="1470315.502074"/>
    <n v="82.81"/>
  </r>
  <r>
    <n v="59.43"/>
    <n v="2.11"/>
    <n v="12"/>
    <n v="0.99"/>
    <n v="0.05"/>
    <n v="0.04"/>
    <s v="Sea"/>
    <n v="4.18"/>
    <n v="0.97"/>
    <n v="0.92"/>
    <n v="0.92"/>
    <n v="7"/>
    <n v="5877.5"/>
    <n v="45"/>
    <n v="14"/>
    <n v="3"/>
    <n v="1"/>
    <n v="476"/>
    <n v="381"/>
    <n v="7"/>
    <n v="0.54"/>
    <n v="1"/>
    <x v="0"/>
    <s v="FOB"/>
    <s v="Extension"/>
    <x v="7"/>
    <n v="0.9405"/>
    <n v="0.91199999999999992"/>
    <n v="9.1200000000000083E-3"/>
    <n v="1.01"/>
    <s v="Extreme Risk"/>
    <n v="3.5503954231869424E-2"/>
    <s v="Average"/>
    <s v="Low"/>
    <s v="Highly Inconsistent"/>
    <n v="80.0420168067227"/>
    <s v="Needs Improvement (80–84.99%)"/>
    <n v="58.774999999999999"/>
    <n v="380800.5525980001"/>
    <n v="69.52000000000001"/>
  </r>
  <r>
    <n v="86.98"/>
    <n v="3.77"/>
    <n v="4"/>
    <n v="0.83"/>
    <n v="7.0000000000000007E-2"/>
    <n v="0.02"/>
    <s v="Road"/>
    <n v="0.64"/>
    <n v="0.76"/>
    <n v="1.1499999999999999"/>
    <n v="0.55000000000000004"/>
    <n v="33"/>
    <n v="5734.87"/>
    <n v="45"/>
    <n v="46"/>
    <n v="3"/>
    <n v="0"/>
    <n v="465"/>
    <n v="902"/>
    <n v="3"/>
    <n v="0.82"/>
    <n v="1"/>
    <x v="0"/>
    <s v="EXW"/>
    <s v="Extension"/>
    <x v="3"/>
    <n v="0.77189999999999992"/>
    <n v="0.91139999999999988"/>
    <n v="0.15493800000000002"/>
    <n v="0.64"/>
    <s v="Extreme Risk"/>
    <n v="4.3343297309726372E-2"/>
    <s v="Average"/>
    <s v="Low"/>
    <s v="Very Consistent"/>
    <n v="193.97849462365591"/>
    <s v="Over-Delivery (&gt;100%)"/>
    <n v="114.6974"/>
    <n v="543828.51267800003"/>
    <n v="84.859999999999985"/>
  </r>
  <r>
    <n v="485.54"/>
    <n v="9.33"/>
    <n v="10"/>
    <n v="0.82"/>
    <n v="0.09"/>
    <n v="0.02"/>
    <s v="Road"/>
    <n v="1.34"/>
    <n v="0.93"/>
    <n v="1.01"/>
    <n v="0.05"/>
    <n v="41"/>
    <n v="4756.2"/>
    <n v="30"/>
    <n v="50"/>
    <n v="2"/>
    <n v="2"/>
    <n v="782"/>
    <n v="829"/>
    <n v="11"/>
    <n v="0.14000000000000001"/>
    <n v="0"/>
    <x v="1"/>
    <s v="CIF"/>
    <s v="Amendment"/>
    <x v="1"/>
    <n v="0.74619999999999997"/>
    <n v="0.89180000000000004"/>
    <n v="0.16052400000000006"/>
    <n v="0.16"/>
    <s v="Medium Risk"/>
    <n v="1.9215718581373317E-2"/>
    <s v="Poor"/>
    <s v="High"/>
    <s v="Moderately Consistent"/>
    <n v="106.01023017902813"/>
    <s v="Over-Delivery (&gt;100%)"/>
    <n v="95.123999999999995"/>
    <n v="2563459.272752"/>
    <n v="83.559999999999988"/>
  </r>
  <r>
    <n v="182.95"/>
    <n v="2.46"/>
    <n v="29"/>
    <n v="0.95"/>
    <n v="0.01"/>
    <n v="0"/>
    <s v="Road"/>
    <n v="3.4"/>
    <n v="0.68"/>
    <n v="0.86"/>
    <n v="0.59"/>
    <n v="33"/>
    <n v="2390.33"/>
    <n v="60"/>
    <n v="56"/>
    <n v="1"/>
    <n v="3"/>
    <n v="897"/>
    <n v="108"/>
    <n v="12"/>
    <n v="0.15"/>
    <n v="1"/>
    <x v="0"/>
    <s v="DDP"/>
    <s v="Renewal/Reorder"/>
    <x v="8"/>
    <n v="0.9405"/>
    <n v="0.99"/>
    <n v="4.9500000000000044E-2"/>
    <n v="0.6"/>
    <s v="Extreme Risk"/>
    <n v="1.344629680240503E-2"/>
    <s v="Poor"/>
    <s v="Medium"/>
    <s v="Highly Inconsistent"/>
    <n v="12.040133779264215"/>
    <s v="Critical (&lt;80%)"/>
    <n v="47.806600000000003"/>
    <n v="441744.22943499999"/>
    <n v="84.3"/>
  </r>
  <r>
    <n v="396.15"/>
    <n v="9.69"/>
    <n v="17"/>
    <n v="0.83"/>
    <n v="0.03"/>
    <n v="0.03"/>
    <s v="Road"/>
    <n v="4.91"/>
    <n v="0.62"/>
    <n v="1.1100000000000001"/>
    <n v="0.09"/>
    <n v="29"/>
    <n v="3899.66"/>
    <n v="60"/>
    <n v="12"/>
    <n v="3"/>
    <n v="2"/>
    <n v="689"/>
    <n v="519"/>
    <n v="10"/>
    <n v="0.86"/>
    <n v="1"/>
    <x v="0"/>
    <s v="CIF"/>
    <s v="Extension"/>
    <x v="9"/>
    <n v="0.80509999999999993"/>
    <n v="0.94089999999999996"/>
    <n v="0.15995300000000004"/>
    <n v="0.15"/>
    <s v="Low Risk"/>
    <n v="2.4460431654676259E-2"/>
    <s v="Average"/>
    <s v="High"/>
    <s v="Highly Inconsistent"/>
    <n v="75.326560232220601"/>
    <s v="Critical (&lt;80%)"/>
    <n v="77.993200000000002"/>
    <n v="1637658.2226699998"/>
    <n v="81.589999999999989"/>
  </r>
  <r>
    <n v="331.1"/>
    <n v="2.85"/>
    <n v="4"/>
    <n v="0.87"/>
    <n v="0.05"/>
    <n v="0.03"/>
    <s v="Road"/>
    <n v="3.99"/>
    <n v="0.91"/>
    <n v="0.88"/>
    <n v="0.28000000000000003"/>
    <n v="44"/>
    <n v="9900.07"/>
    <n v="15"/>
    <n v="13"/>
    <n v="2"/>
    <n v="1"/>
    <n v="230"/>
    <n v="574"/>
    <n v="11"/>
    <n v="0.92"/>
    <n v="0"/>
    <x v="1"/>
    <s v="FOB"/>
    <s v="Amendment"/>
    <x v="1"/>
    <n v="0.82650000000000001"/>
    <n v="0.92149999999999999"/>
    <n v="0.119795"/>
    <n v="0.36000000000000004"/>
    <s v="High Risk"/>
    <n v="8.6076713983690729E-3"/>
    <s v="Poor"/>
    <s v="High"/>
    <s v="Highly Inconsistent"/>
    <n v="249.56521739130432"/>
    <s v="Over-Delivery (&gt;100%)"/>
    <n v="198.00139999999999"/>
    <n v="3540370.6543399999"/>
    <n v="81.91"/>
  </r>
  <r>
    <n v="221.87"/>
    <n v="7.67"/>
    <n v="12"/>
    <n v="0.77"/>
    <n v="0.08"/>
    <n v="0.02"/>
    <s v="Road"/>
    <n v="3.89"/>
    <n v="0.82"/>
    <n v="0.96"/>
    <n v="0.85"/>
    <n v="39"/>
    <n v="1543.45"/>
    <n v="15"/>
    <n v="32"/>
    <n v="3"/>
    <n v="2"/>
    <n v="603"/>
    <n v="862"/>
    <n v="11"/>
    <n v="0.55000000000000004"/>
    <n v="0"/>
    <x v="1"/>
    <s v="CIF"/>
    <s v="Extension"/>
    <x v="1"/>
    <n v="0.70840000000000003"/>
    <n v="0.90160000000000007"/>
    <n v="0.20736799999999997"/>
    <n v="0.95"/>
    <s v="Extreme Risk"/>
    <n v="3.4569793122098527E-2"/>
    <s v="Average"/>
    <s v="Medium"/>
    <s v="Highly Inconsistent"/>
    <n v="142.95190713101161"/>
    <s v="Over-Delivery (&gt;100%)"/>
    <n v="30.869000000000003"/>
    <n v="376737.90713599999"/>
    <n v="81.31"/>
  </r>
  <r>
    <n v="142.56"/>
    <n v="5.92"/>
    <n v="13"/>
    <n v="0.92"/>
    <n v="0"/>
    <n v="0.05"/>
    <s v="Air"/>
    <n v="1.71"/>
    <n v="0.8"/>
    <n v="1.03"/>
    <n v="0.01"/>
    <n v="41"/>
    <n v="5472.56"/>
    <n v="15"/>
    <n v="23"/>
    <n v="0"/>
    <n v="2"/>
    <n v="998"/>
    <n v="601"/>
    <n v="3"/>
    <n v="0.78"/>
    <n v="1"/>
    <x v="0"/>
    <s v="CIF"/>
    <s v="New Procurement"/>
    <x v="3"/>
    <n v="0.92"/>
    <n v="0.95"/>
    <n v="7.5999999999999956E-2"/>
    <n v="6.0000000000000005E-2"/>
    <s v="Low Risk"/>
    <n v="4.1526374859708191E-2"/>
    <s v="Average"/>
    <s v="Low"/>
    <s v="Moderately Consistent"/>
    <n v="60.220440881763523"/>
    <s v="Critical (&lt;80%)"/>
    <n v="273.62800000000004"/>
    <n v="819455.06483200006"/>
    <n v="97.289999999999992"/>
  </r>
  <r>
    <n v="104.62"/>
    <n v="8.9600000000000009"/>
    <n v="29"/>
    <n v="0.86"/>
    <n v="0.1"/>
    <n v="0.01"/>
    <s v="Sea"/>
    <n v="3.31"/>
    <n v="0.71"/>
    <n v="1.03"/>
    <n v="0.08"/>
    <n v="32"/>
    <n v="8678.61"/>
    <n v="90"/>
    <n v="43"/>
    <n v="2"/>
    <n v="2"/>
    <n v="600"/>
    <n v="833"/>
    <n v="11"/>
    <n v="0.34"/>
    <n v="1"/>
    <x v="0"/>
    <s v="CIF"/>
    <s v="Amendment"/>
    <x v="1"/>
    <n v="0.77400000000000002"/>
    <n v="0.89100000000000001"/>
    <n v="0.12474000000000003"/>
    <n v="0.19"/>
    <s v="Medium Risk"/>
    <n v="8.5643280443509856E-2"/>
    <s v="Good"/>
    <s v="Low"/>
    <s v="Highly Inconsistent"/>
    <n v="138.83333333333334"/>
    <s v="Over-Delivery (&gt;100%)"/>
    <n v="86.786100000000005"/>
    <n v="1007925.0697460001"/>
    <n v="69.490000000000009"/>
  </r>
  <r>
    <n v="326.76"/>
    <n v="5.99"/>
    <n v="27"/>
    <n v="0.94"/>
    <n v="0.05"/>
    <n v="0"/>
    <s v="Road"/>
    <n v="0.56999999999999995"/>
    <n v="0.63"/>
    <n v="0.83"/>
    <n v="0.36"/>
    <n v="37"/>
    <n v="4584.72"/>
    <n v="90"/>
    <n v="29"/>
    <n v="3"/>
    <n v="3"/>
    <n v="507"/>
    <n v="995"/>
    <n v="7"/>
    <n v="0.95"/>
    <n v="1"/>
    <x v="0"/>
    <s v="DDP"/>
    <s v="Extension"/>
    <x v="7"/>
    <n v="0.8929999999999999"/>
    <n v="0.95"/>
    <n v="5.7000000000000051E-2"/>
    <n v="0.41"/>
    <s v="High Risk"/>
    <n v="1.8331497123270903E-2"/>
    <s v="Poor"/>
    <s v="High"/>
    <s v="Very Consistent"/>
    <n v="196.25246548323472"/>
    <s v="Over-Delivery (&gt;100%)"/>
    <n v="91.694400000000002"/>
    <n v="1573103.682024"/>
    <n v="85.929999999999993"/>
  </r>
  <r>
    <n v="398.59"/>
    <n v="5.81"/>
    <n v="29"/>
    <n v="0.93"/>
    <n v="0.04"/>
    <n v="0"/>
    <s v="Sea"/>
    <n v="4.96"/>
    <n v="0.79"/>
    <n v="1.1299999999999999"/>
    <n v="1"/>
    <n v="44"/>
    <n v="6095.54"/>
    <n v="45"/>
    <n v="33"/>
    <n v="1"/>
    <n v="0"/>
    <n v="822"/>
    <n v="880"/>
    <n v="6"/>
    <n v="0.9"/>
    <n v="1"/>
    <x v="0"/>
    <s v="EXW"/>
    <s v="Renewal/Reorder"/>
    <x v="4"/>
    <n v="0.89280000000000004"/>
    <n v="0.96"/>
    <n v="6.7199999999999954E-2"/>
    <n v="1.04"/>
    <s v="Extreme Risk"/>
    <n v="1.4576381745653429E-2"/>
    <s v="Poor"/>
    <s v="High"/>
    <s v="Highly Inconsistent"/>
    <n v="107.05596107055962"/>
    <s v="Over-Delivery (&gt;100%)"/>
    <n v="60.955399999999997"/>
    <n v="2526906.6356719998"/>
    <n v="69.84"/>
  </r>
  <r>
    <n v="339.76"/>
    <n v="2.76"/>
    <n v="4"/>
    <n v="0.76"/>
    <n v="0.03"/>
    <n v="0.01"/>
    <s v="Air"/>
    <n v="2.4"/>
    <n v="0.95"/>
    <n v="0.99"/>
    <n v="0.28999999999999998"/>
    <n v="29"/>
    <n v="8295.15"/>
    <n v="45"/>
    <n v="57"/>
    <n v="0"/>
    <n v="0"/>
    <n v="168"/>
    <n v="516"/>
    <n v="3"/>
    <n v="0.85"/>
    <n v="1"/>
    <x v="0"/>
    <s v="EXW"/>
    <s v="New Procurement"/>
    <x v="3"/>
    <n v="0.73719999999999997"/>
    <n v="0.96029999999999993"/>
    <n v="0.23047199999999998"/>
    <n v="0.32999999999999996"/>
    <s v="High Risk"/>
    <n v="8.1233812102660691E-3"/>
    <s v="Poor"/>
    <s v="High"/>
    <s v="Inconsistent"/>
    <n v="307.14285714285717"/>
    <s v="Over-Delivery (&gt;100%)"/>
    <n v="414.75749999999999"/>
    <n v="2931525.6365399999"/>
    <n v="96.500000000000014"/>
  </r>
  <r>
    <n v="288.64"/>
    <n v="2.5"/>
    <n v="10"/>
    <n v="0.91"/>
    <n v="0.02"/>
    <n v="0"/>
    <s v="Air"/>
    <n v="3.19"/>
    <n v="0.65"/>
    <n v="1.2"/>
    <n v="0.16"/>
    <n v="22"/>
    <n v="5520.86"/>
    <n v="45"/>
    <n v="46"/>
    <n v="3"/>
    <n v="1"/>
    <n v="152"/>
    <n v="978"/>
    <n v="2"/>
    <n v="0.01"/>
    <n v="0"/>
    <x v="1"/>
    <s v="FOB"/>
    <s v="Extension"/>
    <x v="5"/>
    <n v="0.89180000000000004"/>
    <n v="0.98"/>
    <n v="8.8199999999999973E-2"/>
    <n v="0.18"/>
    <s v="Medium Risk"/>
    <n v="8.6613082039911308E-3"/>
    <s v="Poor"/>
    <s v="Medium"/>
    <s v="Highly Inconsistent"/>
    <n v="643.42105263157896"/>
    <s v="Over-Delivery (&gt;100%)"/>
    <n v="276.04300000000001"/>
    <n v="1625706.3092399999"/>
    <n v="96.21"/>
  </r>
  <r>
    <n v="68.88"/>
    <n v="9.25"/>
    <n v="25"/>
    <n v="0.94"/>
    <n v="0.08"/>
    <n v="0.03"/>
    <s v="Road"/>
    <n v="4.38"/>
    <n v="0.97"/>
    <n v="1.0900000000000001"/>
    <n v="0.55000000000000004"/>
    <n v="2"/>
    <n v="7341.54"/>
    <n v="60"/>
    <n v="25"/>
    <n v="0"/>
    <n v="0"/>
    <n v="835"/>
    <n v="352"/>
    <n v="11"/>
    <n v="0.52"/>
    <n v="1"/>
    <x v="0"/>
    <s v="EXW"/>
    <s v="New Procurement"/>
    <x v="1"/>
    <n v="0.86480000000000001"/>
    <n v="0.89239999999999997"/>
    <n v="5.354400000000005E-2"/>
    <n v="0.66"/>
    <s v="Extreme Risk"/>
    <n v="0.13429152148664344"/>
    <s v="Excellent"/>
    <s v="Low"/>
    <s v="Highly Inconsistent"/>
    <n v="42.155688622754489"/>
    <s v="Critical (&lt;80%)"/>
    <n v="146.83080000000001"/>
    <n v="561463.52015999996"/>
    <n v="80.62"/>
  </r>
  <r>
    <n v="485.82"/>
    <n v="3.95"/>
    <n v="3"/>
    <n v="0.8"/>
    <n v="0.1"/>
    <n v="0.02"/>
    <s v="Sea"/>
    <n v="0"/>
    <n v="0.71"/>
    <n v="1.2"/>
    <n v="0.52"/>
    <n v="9"/>
    <n v="3538"/>
    <n v="45"/>
    <n v="33"/>
    <n v="1"/>
    <n v="2"/>
    <n v="958"/>
    <n v="971"/>
    <n v="11"/>
    <n v="0.03"/>
    <n v="0"/>
    <x v="1"/>
    <s v="CIF"/>
    <s v="Renewal/Reorder"/>
    <x v="1"/>
    <n v="0.72000000000000008"/>
    <n v="0.88200000000000001"/>
    <n v="0.17639999999999997"/>
    <n v="0.64"/>
    <s v="Extreme Risk"/>
    <n v="8.1305833436252119E-3"/>
    <s v="Poor"/>
    <s v="High"/>
    <s v="Very Consistent"/>
    <n v="101.35699373695198"/>
    <s v="Over-Delivery (&gt;100%)"/>
    <n v="35.380000000000003"/>
    <n v="1925126.2791999998"/>
    <n v="72.600000000000009"/>
  </r>
  <r>
    <n v="409.42"/>
    <n v="4.3499999999999996"/>
    <n v="15"/>
    <n v="0.75"/>
    <n v="0.04"/>
    <n v="0.01"/>
    <s v="Road"/>
    <n v="4.88"/>
    <n v="0.81"/>
    <n v="0.98"/>
    <n v="0.45"/>
    <n v="29"/>
    <n v="7356.93"/>
    <n v="30"/>
    <n v="31"/>
    <n v="2"/>
    <n v="3"/>
    <n v="54"/>
    <n v="972"/>
    <n v="6"/>
    <n v="0.68"/>
    <n v="0"/>
    <x v="1"/>
    <s v="DDP"/>
    <s v="Amendment"/>
    <x v="4"/>
    <n v="0.72"/>
    <n v="0.95039999999999991"/>
    <n v="0.23759999999999998"/>
    <n v="0.5"/>
    <s v="High Risk"/>
    <n v="1.0624786283034536E-2"/>
    <s v="Poor"/>
    <s v="High"/>
    <s v="Highly Inconsistent"/>
    <n v="1800"/>
    <s v="Over-Delivery (&gt;100%)"/>
    <n v="147.1386"/>
    <n v="3162865.0926220007"/>
    <n v="81.72"/>
  </r>
  <r>
    <n v="181.77"/>
    <n v="7.84"/>
    <n v="2"/>
    <n v="0.7"/>
    <n v="0.1"/>
    <n v="0.04"/>
    <s v="Air"/>
    <n v="1.8"/>
    <n v="0.63"/>
    <n v="0.86"/>
    <n v="0.95"/>
    <n v="33"/>
    <n v="506.11"/>
    <n v="15"/>
    <n v="46"/>
    <n v="3"/>
    <n v="2"/>
    <n v="460"/>
    <n v="255"/>
    <n v="10"/>
    <n v="0.18"/>
    <n v="1"/>
    <x v="0"/>
    <s v="CIF"/>
    <s v="Extension"/>
    <x v="9"/>
    <n v="0.63"/>
    <n v="0.86399999999999999"/>
    <n v="0.25920000000000004"/>
    <n v="1.0899999999999999"/>
    <s v="Extreme Risk"/>
    <n v="4.3131429828904659E-2"/>
    <s v="Average"/>
    <s v="Medium"/>
    <s v="Moderately Consistent"/>
    <n v="55.434782608695656"/>
    <s v="Critical (&lt;80%)"/>
    <n v="25.305500000000002"/>
    <n v="104906.84997800001"/>
    <n v="94.40000000000002"/>
  </r>
  <r>
    <n v="490.99"/>
    <n v="4.05"/>
    <n v="25"/>
    <n v="0.84"/>
    <n v="0.08"/>
    <n v="0.01"/>
    <s v="Air"/>
    <n v="1.7"/>
    <n v="0.77"/>
    <n v="1.0900000000000001"/>
    <n v="0.28000000000000003"/>
    <n v="10"/>
    <n v="1613.7"/>
    <n v="60"/>
    <n v="31"/>
    <n v="2"/>
    <n v="2"/>
    <n v="245"/>
    <n v="810"/>
    <n v="7"/>
    <n v="0.64"/>
    <n v="0"/>
    <x v="1"/>
    <s v="CIF"/>
    <s v="Amendment"/>
    <x v="7"/>
    <n v="0.77280000000000004"/>
    <n v="0.91080000000000005"/>
    <n v="0.14572800000000002"/>
    <n v="0.37"/>
    <s v="High Risk"/>
    <n v="8.2486405018432143E-3"/>
    <s v="Poor"/>
    <s v="High"/>
    <s v="Moderately Consistent"/>
    <n v="330.61224489795921"/>
    <s v="Over-Delivery (&gt;100%)"/>
    <n v="80.685000000000002"/>
    <n v="863715.89233000018"/>
    <n v="95.7"/>
  </r>
  <r>
    <n v="320.85000000000002"/>
    <n v="9.57"/>
    <n v="25"/>
    <n v="0.81"/>
    <n v="0.05"/>
    <n v="0.03"/>
    <s v="Sea"/>
    <n v="0.73"/>
    <n v="0.65"/>
    <n v="1.1100000000000001"/>
    <n v="0.28999999999999998"/>
    <n v="28"/>
    <n v="6409.23"/>
    <n v="90"/>
    <n v="27"/>
    <n v="3"/>
    <n v="1"/>
    <n v="691"/>
    <n v="481"/>
    <n v="9"/>
    <n v="0.1"/>
    <n v="1"/>
    <x v="0"/>
    <s v="FOB"/>
    <s v="Extension"/>
    <x v="0"/>
    <n v="0.76949999999999996"/>
    <n v="0.92149999999999999"/>
    <n v="0.17508499999999994"/>
    <n v="0.37"/>
    <s v="High Risk"/>
    <n v="2.9827021972884525E-2"/>
    <s v="Average"/>
    <s v="High"/>
    <s v="Very Consistent"/>
    <n v="69.609261939218527"/>
    <s v="Critical (&lt;80%)"/>
    <n v="64.092299999999994"/>
    <n v="2220982.3378499998"/>
    <n v="73.17"/>
  </r>
  <r>
    <n v="312.08999999999997"/>
    <n v="7.64"/>
    <n v="17"/>
    <n v="0.87"/>
    <n v="7.0000000000000007E-2"/>
    <n v="0.02"/>
    <s v="Road"/>
    <n v="4.29"/>
    <n v="0.62"/>
    <n v="1.1399999999999999"/>
    <n v="0.14000000000000001"/>
    <n v="46"/>
    <n v="4544.6499999999996"/>
    <n v="15"/>
    <n v="31"/>
    <n v="3"/>
    <n v="2"/>
    <n v="234"/>
    <n v="288"/>
    <n v="9"/>
    <n v="0.76"/>
    <n v="1"/>
    <x v="0"/>
    <s v="CIF"/>
    <s v="Extension"/>
    <x v="0"/>
    <n v="0.80909999999999993"/>
    <n v="0.91139999999999988"/>
    <n v="0.11848199999999999"/>
    <n v="0.23000000000000004"/>
    <s v="Medium Risk"/>
    <n v="2.4480117914704093E-2"/>
    <s v="Average"/>
    <s v="High"/>
    <s v="Highly Inconsistent"/>
    <n v="123.07692307692308"/>
    <s v="Over-Delivery (&gt;100%)"/>
    <n v="90.893000000000001"/>
    <n v="1546108.0724869994"/>
    <n v="81.209999999999994"/>
  </r>
  <r>
    <n v="386.63"/>
    <n v="6.38"/>
    <n v="6"/>
    <n v="0.76"/>
    <n v="0.04"/>
    <n v="0.03"/>
    <s v="Sea"/>
    <n v="4.3499999999999996"/>
    <n v="0.99"/>
    <n v="0.92"/>
    <n v="0.7"/>
    <n v="46"/>
    <n v="8300.65"/>
    <n v="45"/>
    <n v="57"/>
    <n v="2"/>
    <n v="2"/>
    <n v="417"/>
    <n v="783"/>
    <n v="9"/>
    <n v="0.73"/>
    <n v="0"/>
    <x v="1"/>
    <s v="CIF"/>
    <s v="Amendment"/>
    <x v="0"/>
    <n v="0.72960000000000003"/>
    <n v="0.93119999999999992"/>
    <n v="0.22348799999999999"/>
    <n v="0.77"/>
    <s v="Extreme Risk"/>
    <n v="1.6501564803558959E-2"/>
    <s v="Poor"/>
    <s v="High"/>
    <s v="Highly Inconsistent"/>
    <n v="187.76978417266187"/>
    <s v="Over-Delivery (&gt;100%)"/>
    <n v="83.006500000000003"/>
    <n v="3434046.5744750001"/>
    <n v="69.849999999999994"/>
  </r>
  <r>
    <n v="415.3"/>
    <n v="8.93"/>
    <n v="26"/>
    <n v="0.96"/>
    <n v="0.06"/>
    <n v="0.05"/>
    <s v="Sea"/>
    <n v="0.1"/>
    <n v="0.89"/>
    <n v="1"/>
    <n v="0.32"/>
    <n v="39"/>
    <n v="3485.55"/>
    <n v="90"/>
    <n v="13"/>
    <n v="2"/>
    <n v="1"/>
    <n v="303"/>
    <n v="862"/>
    <n v="11"/>
    <n v="0"/>
    <n v="0"/>
    <x v="1"/>
    <s v="FOB"/>
    <s v="Amendment"/>
    <x v="1"/>
    <n v="0.90239999999999987"/>
    <n v="0.8929999999999999"/>
    <n v="3.572000000000003E-2"/>
    <n v="0.43"/>
    <s v="High Risk"/>
    <n v="2.1502528292800385E-2"/>
    <s v="Average"/>
    <s v="High"/>
    <s v="Very Consistent"/>
    <n v="284.48844884488449"/>
    <s v="Over-Delivery (&gt;100%)"/>
    <n v="34.855499999999999"/>
    <n v="1606814.98175"/>
    <n v="73.099999999999994"/>
  </r>
  <r>
    <n v="345.42"/>
    <n v="1.45"/>
    <n v="8"/>
    <n v="0.78"/>
    <n v="0.01"/>
    <n v="0"/>
    <s v="Air"/>
    <n v="0.28000000000000003"/>
    <n v="0.89"/>
    <n v="1.1399999999999999"/>
    <n v="0.8"/>
    <n v="12"/>
    <n v="7695.36"/>
    <n v="90"/>
    <n v="41"/>
    <n v="3"/>
    <n v="0"/>
    <n v="828"/>
    <n v="519"/>
    <n v="10"/>
    <n v="0.79"/>
    <n v="0"/>
    <x v="1"/>
    <s v="EXW"/>
    <s v="Extension"/>
    <x v="9"/>
    <n v="0.7722"/>
    <n v="0.99"/>
    <n v="0.21779999999999997"/>
    <n v="0.81"/>
    <s v="Extreme Risk"/>
    <n v="4.1977881998726185E-3"/>
    <s v="Poor"/>
    <s v="High"/>
    <s v="Very Consistent"/>
    <n v="62.681159420289859"/>
    <s v="Critical (&lt;80%)"/>
    <n v="384.76800000000003"/>
    <n v="2685099.2660639999"/>
    <n v="99.42"/>
  </r>
  <r>
    <n v="107.64"/>
    <n v="3.31"/>
    <n v="3"/>
    <n v="0.77"/>
    <n v="7.0000000000000007E-2"/>
    <n v="0.03"/>
    <s v="Sea"/>
    <n v="4.59"/>
    <n v="0.64"/>
    <n v="1.1499999999999999"/>
    <n v="0.97"/>
    <n v="22"/>
    <n v="1477.22"/>
    <n v="90"/>
    <n v="12"/>
    <n v="1"/>
    <n v="0"/>
    <n v="289"/>
    <n v="440"/>
    <n v="1"/>
    <n v="0.16"/>
    <n v="1"/>
    <x v="0"/>
    <s v="EXW"/>
    <s v="Renewal/Reorder"/>
    <x v="2"/>
    <n v="0.71609999999999996"/>
    <n v="0.9020999999999999"/>
    <n v="0.20748299999999997"/>
    <n v="1.07"/>
    <s v="Extreme Risk"/>
    <n v="3.0750650315867708E-2"/>
    <s v="Average"/>
    <s v="Low"/>
    <s v="Highly Inconsistent"/>
    <n v="152.24913494809689"/>
    <s v="Over-Delivery (&gt;100%)"/>
    <n v="14.7722"/>
    <n v="174933.410432"/>
    <n v="68.710000000000008"/>
  </r>
  <r>
    <n v="202.22"/>
    <n v="5.19"/>
    <n v="27"/>
    <n v="0.84"/>
    <n v="0.01"/>
    <n v="0.04"/>
    <s v="Air"/>
    <n v="0.61"/>
    <n v="0.97"/>
    <n v="0.81"/>
    <n v="0.04"/>
    <n v="6"/>
    <n v="9308.4500000000007"/>
    <n v="15"/>
    <n v="46"/>
    <n v="1"/>
    <n v="0"/>
    <n v="982"/>
    <n v="451"/>
    <n v="4"/>
    <n v="0.11"/>
    <n v="0"/>
    <x v="1"/>
    <s v="EXW"/>
    <s v="Renewal/Reorder"/>
    <x v="6"/>
    <n v="0.83160000000000001"/>
    <n v="0.95039999999999991"/>
    <n v="0.15206400000000003"/>
    <n v="0.09"/>
    <s v="Low Risk"/>
    <n v="2.5665117199090103E-2"/>
    <s v="Average"/>
    <s v="Medium"/>
    <s v="Very Consistent"/>
    <n v="45.926680244399186"/>
    <s v="Critical (&lt;80%)"/>
    <n v="465.42250000000007"/>
    <n v="1976940.3865340003"/>
    <n v="98.29"/>
  </r>
  <r>
    <n v="467.64"/>
    <n v="3.04"/>
    <n v="25"/>
    <n v="0.85"/>
    <n v="0.08"/>
    <n v="0.03"/>
    <s v="Road"/>
    <n v="3.1"/>
    <n v="0.79"/>
    <n v="1.07"/>
    <n v="0.99"/>
    <n v="45"/>
    <n v="4242.55"/>
    <n v="60"/>
    <n v="56"/>
    <n v="3"/>
    <n v="1"/>
    <n v="612"/>
    <n v="270"/>
    <n v="4"/>
    <n v="0.5"/>
    <n v="0"/>
    <x v="1"/>
    <s v="FOB"/>
    <s v="Extension"/>
    <x v="6"/>
    <n v="0.78200000000000003"/>
    <n v="0.89239999999999997"/>
    <n v="0.13386000000000003"/>
    <n v="1.1000000000000001"/>
    <s v="Extreme Risk"/>
    <n v="6.500727054999573E-3"/>
    <s v="Poor"/>
    <s v="High"/>
    <s v="Highly Inconsistent"/>
    <n v="44.117647058823529"/>
    <s v="Critical (&lt;80%)"/>
    <n v="84.850999999999999"/>
    <n v="2202338.3956999998"/>
    <n v="81.899999999999991"/>
  </r>
  <r>
    <n v="151.08000000000001"/>
    <n v="7.7"/>
    <n v="18"/>
    <n v="0.76"/>
    <n v="0.08"/>
    <n v="0.01"/>
    <s v="Sea"/>
    <n v="3.1"/>
    <n v="0.94"/>
    <n v="1.04"/>
    <n v="0.25"/>
    <n v="40"/>
    <n v="2385.9299999999998"/>
    <n v="15"/>
    <n v="21"/>
    <n v="2"/>
    <n v="1"/>
    <n v="426"/>
    <n v="854"/>
    <n v="10"/>
    <n v="0.59"/>
    <n v="0"/>
    <x v="1"/>
    <s v="FOB"/>
    <s v="Amendment"/>
    <x v="9"/>
    <n v="0.69920000000000004"/>
    <n v="0.91080000000000005"/>
    <n v="0.21859199999999998"/>
    <n v="0.33999999999999997"/>
    <s v="High Risk"/>
    <n v="5.0966375430235633E-2"/>
    <s v="Good"/>
    <s v="Medium"/>
    <s v="Highly Inconsistent"/>
    <n v="200.46948356807511"/>
    <s v="Over-Delivery (&gt;100%)"/>
    <n v="23.859299999999998"/>
    <n v="392941.49805600004"/>
    <n v="70.300000000000011"/>
  </r>
  <r>
    <n v="217.48"/>
    <n v="9.27"/>
    <n v="22"/>
    <n v="0.78"/>
    <n v="0.02"/>
    <n v="0.02"/>
    <s v="Sea"/>
    <n v="4.3499999999999996"/>
    <n v="0.61"/>
    <n v="0.83"/>
    <n v="0.42"/>
    <n v="23"/>
    <n v="7912.61"/>
    <n v="30"/>
    <n v="30"/>
    <n v="1"/>
    <n v="3"/>
    <n v="156"/>
    <n v="753"/>
    <n v="8"/>
    <n v="0.1"/>
    <n v="0"/>
    <x v="1"/>
    <s v="DDP"/>
    <s v="Renewal/Reorder"/>
    <x v="11"/>
    <n v="0.76439999999999997"/>
    <n v="0.96039999999999992"/>
    <n v="0.21128799999999995"/>
    <n v="0.45999999999999996"/>
    <s v="High Risk"/>
    <n v="4.2624609159462937E-2"/>
    <s v="Average"/>
    <s v="Medium"/>
    <s v="Highly Inconsistent"/>
    <n v="482.69230769230768"/>
    <s v="Over-Delivery (&gt;100%)"/>
    <n v="79.126099999999994"/>
    <n v="1789765.8465719998"/>
    <n v="70.650000000000006"/>
  </r>
  <r>
    <n v="244.43"/>
    <n v="4.8099999999999996"/>
    <n v="1"/>
    <n v="0.75"/>
    <n v="0.03"/>
    <n v="0.03"/>
    <s v="Road"/>
    <n v="2.86"/>
    <n v="0.72"/>
    <n v="1.17"/>
    <n v="0.78"/>
    <n v="34"/>
    <n v="9484.07"/>
    <n v="45"/>
    <n v="55"/>
    <n v="3"/>
    <n v="3"/>
    <n v="802"/>
    <n v="769"/>
    <n v="3"/>
    <n v="0.3"/>
    <n v="0"/>
    <x v="1"/>
    <s v="DDP"/>
    <s v="Extension"/>
    <x v="3"/>
    <n v="0.72750000000000004"/>
    <n v="0.94089999999999996"/>
    <n v="0.23522499999999999"/>
    <n v="0.84000000000000008"/>
    <s v="Extreme Risk"/>
    <n v="1.9678435543918502E-2"/>
    <s v="Poor"/>
    <s v="Medium"/>
    <s v="Inconsistent"/>
    <n v="95.885286783042389"/>
    <s v="High (95–96.99%)"/>
    <n v="189.6814"/>
    <n v="2457486.3667020001"/>
    <n v="83.639999999999986"/>
  </r>
  <r>
    <n v="247.73"/>
    <n v="4.08"/>
    <n v="29"/>
    <n v="0.92"/>
    <n v="0.05"/>
    <n v="0.04"/>
    <s v="Sea"/>
    <n v="2.17"/>
    <n v="1"/>
    <n v="0.98"/>
    <n v="0.67"/>
    <n v="42"/>
    <n v="9189.01"/>
    <n v="60"/>
    <n v="10"/>
    <n v="0"/>
    <n v="2"/>
    <n v="591"/>
    <n v="264"/>
    <n v="1"/>
    <n v="0.41"/>
    <n v="0"/>
    <x v="1"/>
    <s v="CIF"/>
    <s v="New Procurement"/>
    <x v="2"/>
    <n v="0.874"/>
    <n v="0.91199999999999992"/>
    <n v="7.2959999999999955E-2"/>
    <n v="0.76"/>
    <s v="Extreme Risk"/>
    <n v="1.6469543454567474E-2"/>
    <s v="Poor"/>
    <s v="Medium"/>
    <s v="Inconsistent"/>
    <n v="44.670050761421322"/>
    <s v="Critical (&lt;80%)"/>
    <n v="91.890100000000004"/>
    <n v="2481371.4991390002"/>
    <n v="71.53"/>
  </r>
  <r>
    <n v="325.82"/>
    <n v="9.65"/>
    <n v="16"/>
    <n v="0.93"/>
    <n v="0.06"/>
    <n v="0"/>
    <s v="Road"/>
    <n v="4.87"/>
    <n v="0.77"/>
    <n v="1.07"/>
    <n v="0.78"/>
    <n v="38"/>
    <n v="2455.6"/>
    <n v="60"/>
    <n v="13"/>
    <n v="3"/>
    <n v="2"/>
    <n v="994"/>
    <n v="470"/>
    <n v="3"/>
    <n v="0.94"/>
    <n v="0"/>
    <x v="1"/>
    <s v="CIF"/>
    <s v="Extension"/>
    <x v="3"/>
    <n v="0.87419999999999998"/>
    <n v="0.94"/>
    <n v="6.5799999999999956E-2"/>
    <n v="0.84000000000000008"/>
    <s v="Extreme Risk"/>
    <n v="2.9617580259038736E-2"/>
    <s v="Average"/>
    <s v="High"/>
    <s v="Highly Inconsistent"/>
    <n v="47.283702213279675"/>
    <s v="Critical (&lt;80%)"/>
    <n v="49.112000000000002"/>
    <n v="848169.45438799995"/>
    <n v="81.33"/>
  </r>
  <r>
    <n v="474.38"/>
    <n v="5"/>
    <n v="7"/>
    <n v="0.84"/>
    <n v="0.03"/>
    <n v="0"/>
    <s v="Air"/>
    <n v="1.1399999999999999"/>
    <n v="0.96"/>
    <n v="1.1499999999999999"/>
    <n v="0.47"/>
    <n v="16"/>
    <n v="6752.88"/>
    <n v="45"/>
    <n v="36"/>
    <n v="2"/>
    <n v="1"/>
    <n v="480"/>
    <n v="604"/>
    <n v="6"/>
    <n v="0.25"/>
    <n v="0"/>
    <x v="1"/>
    <s v="FOB"/>
    <s v="Amendment"/>
    <x v="4"/>
    <n v="0.81479999999999997"/>
    <n v="0.97"/>
    <n v="0.15520000000000003"/>
    <n v="0.5"/>
    <s v="High Risk"/>
    <n v="1.0540073358910579E-2"/>
    <s v="Poor"/>
    <s v="High"/>
    <s v="Moderately Consistent"/>
    <n v="125.83333333333333"/>
    <s v="Over-Delivery (&gt;100%)"/>
    <n v="337.64400000000001"/>
    <n v="3299882.6106959996"/>
    <n v="97.960000000000008"/>
  </r>
  <r>
    <n v="158.31"/>
    <n v="5.4"/>
    <n v="3"/>
    <n v="0.91"/>
    <n v="0.06"/>
    <n v="0.02"/>
    <s v="Air"/>
    <n v="1.31"/>
    <n v="0.73"/>
    <n v="0.85"/>
    <n v="0.92"/>
    <n v="10"/>
    <n v="5513.89"/>
    <n v="30"/>
    <n v="23"/>
    <n v="3"/>
    <n v="1"/>
    <n v="58"/>
    <n v="274"/>
    <n v="7"/>
    <n v="0.26"/>
    <n v="1"/>
    <x v="0"/>
    <s v="FOB"/>
    <s v="Extension"/>
    <x v="7"/>
    <n v="0.85539999999999994"/>
    <n v="0.92119999999999991"/>
    <n v="8.2907999999999968E-2"/>
    <n v="1"/>
    <s v="Extreme Risk"/>
    <n v="3.4110289937464469E-2"/>
    <s v="Average"/>
    <s v="Medium"/>
    <s v="Moderately Consistent"/>
    <n v="472.41379310344831"/>
    <s v="Over-Delivery (&gt;100%)"/>
    <n v="275.69450000000001"/>
    <n v="943016.08219400002"/>
    <n v="96.489999999999981"/>
  </r>
  <r>
    <n v="104.68"/>
    <n v="4.16"/>
    <n v="23"/>
    <n v="0.92"/>
    <n v="0.03"/>
    <n v="0.01"/>
    <s v="Sea"/>
    <n v="0.42"/>
    <n v="0.81"/>
    <n v="1.1399999999999999"/>
    <n v="0.79"/>
    <n v="47"/>
    <n v="7278.53"/>
    <n v="90"/>
    <n v="44"/>
    <n v="0"/>
    <n v="3"/>
    <n v="26"/>
    <n v="524"/>
    <n v="9"/>
    <n v="0.66"/>
    <n v="1"/>
    <x v="0"/>
    <s v="DDP"/>
    <s v="New Procurement"/>
    <x v="0"/>
    <n v="0.89239999999999997"/>
    <n v="0.96029999999999993"/>
    <n v="7.6823999999999962E-2"/>
    <n v="0.83000000000000007"/>
    <s v="Extreme Risk"/>
    <n v="3.9740160489109666E-2"/>
    <s v="Average"/>
    <s v="Low"/>
    <s v="Very Consistent"/>
    <n v="2015.3846153846152"/>
    <s v="Over-Delivery (&gt;100%)"/>
    <n v="72.785299999999992"/>
    <n v="792466.84582799999"/>
    <n v="74.48"/>
  </r>
  <r>
    <n v="138.86000000000001"/>
    <n v="9.19"/>
    <n v="4"/>
    <n v="0.74"/>
    <n v="0.01"/>
    <n v="0.01"/>
    <s v="Air"/>
    <n v="4.88"/>
    <n v="0.94"/>
    <n v="1.0900000000000001"/>
    <n v="0.31"/>
    <n v="21"/>
    <n v="4920.6400000000003"/>
    <n v="45"/>
    <n v="36"/>
    <n v="0"/>
    <n v="2"/>
    <n v="158"/>
    <n v="454"/>
    <n v="5"/>
    <n v="0.73"/>
    <n v="0"/>
    <x v="1"/>
    <s v="CIF"/>
    <s v="New Procurement"/>
    <x v="10"/>
    <n v="0.73260000000000003"/>
    <n v="0.98009999999999997"/>
    <n v="0.254826"/>
    <n v="0.33"/>
    <s v="High Risk"/>
    <n v="6.6181765807287907E-2"/>
    <s v="Good"/>
    <s v="Low"/>
    <s v="Highly Inconsistent"/>
    <n v="287.34177215189874"/>
    <s v="Over-Delivery (&gt;100%)"/>
    <n v="246.03200000000004"/>
    <n v="697205.25654400024"/>
    <n v="94.62"/>
  </r>
  <r>
    <n v="449.12"/>
    <n v="6.12"/>
    <n v="9"/>
    <n v="0.99"/>
    <n v="0"/>
    <n v="0.01"/>
    <s v="Air"/>
    <n v="3.53"/>
    <n v="0.84"/>
    <n v="1.1399999999999999"/>
    <n v="0.95"/>
    <n v="10"/>
    <n v="4750.66"/>
    <n v="90"/>
    <n v="51"/>
    <n v="3"/>
    <n v="2"/>
    <n v="564"/>
    <n v="232"/>
    <n v="5"/>
    <n v="0.01"/>
    <n v="1"/>
    <x v="0"/>
    <s v="CIF"/>
    <s v="Extension"/>
    <x v="10"/>
    <n v="0.99"/>
    <n v="0.99"/>
    <n v="9.9000000000000095E-3"/>
    <n v="0.96"/>
    <s v="Extreme Risk"/>
    <n v="1.3626647666547916E-2"/>
    <s v="Poor"/>
    <s v="High"/>
    <s v="Highly Inconsistent"/>
    <n v="41.134751773049643"/>
    <s v="Critical (&lt;80%)"/>
    <n v="237.53300000000002"/>
    <n v="2155221.8242639997"/>
    <n v="96.269999999999982"/>
  </r>
  <r>
    <n v="340.61"/>
    <n v="7.86"/>
    <n v="5"/>
    <n v="0.95"/>
    <n v="0.01"/>
    <n v="0.01"/>
    <s v="Road"/>
    <n v="0.06"/>
    <n v="0.89"/>
    <n v="1"/>
    <n v="0.96"/>
    <n v="11"/>
    <n v="8838.7999999999993"/>
    <n v="45"/>
    <n v="45"/>
    <n v="0"/>
    <n v="2"/>
    <n v="221"/>
    <n v="771"/>
    <n v="3"/>
    <n v="0.13"/>
    <n v="1"/>
    <x v="0"/>
    <s v="CIF"/>
    <s v="New Procurement"/>
    <x v="3"/>
    <n v="0.9405"/>
    <n v="0.98009999999999997"/>
    <n v="4.9005000000000042E-2"/>
    <n v="0.98"/>
    <s v="Extreme Risk"/>
    <n v="2.3076245559437481E-2"/>
    <s v="Average"/>
    <s v="High"/>
    <s v="Very Consistent"/>
    <n v="348.86877828054298"/>
    <s v="Over-Delivery (&gt;100%)"/>
    <n v="176.77599999999998"/>
    <n v="3070972.5260920003"/>
    <n v="87.44"/>
  </r>
  <r>
    <n v="178.66"/>
    <n v="8.31"/>
    <n v="19"/>
    <n v="0.76"/>
    <n v="0.08"/>
    <n v="0.01"/>
    <s v="Air"/>
    <n v="3.52"/>
    <n v="0.69"/>
    <n v="0.81"/>
    <n v="0.42"/>
    <n v="21"/>
    <n v="8725.44"/>
    <n v="15"/>
    <n v="15"/>
    <n v="3"/>
    <n v="0"/>
    <n v="725"/>
    <n v="201"/>
    <n v="12"/>
    <n v="0.36"/>
    <n v="1"/>
    <x v="0"/>
    <s v="EXW"/>
    <s v="Extension"/>
    <x v="8"/>
    <n v="0.69920000000000004"/>
    <n v="0.91080000000000005"/>
    <n v="0.21859199999999998"/>
    <n v="0.51"/>
    <s v="Extreme Risk"/>
    <n v="4.6512929586924892E-2"/>
    <s v="Average"/>
    <s v="Medium"/>
    <s v="Highly Inconsistent"/>
    <n v="27.72413793103448"/>
    <s v="Critical (&lt;80%)"/>
    <n v="436.27200000000005"/>
    <n v="1699635.8"/>
    <n v="93.88000000000001"/>
  </r>
  <r>
    <n v="417.18"/>
    <n v="4.08"/>
    <n v="15"/>
    <n v="0.76"/>
    <n v="0.1"/>
    <n v="0.05"/>
    <s v="Air"/>
    <n v="2.02"/>
    <n v="0.66"/>
    <n v="1.07"/>
    <n v="0.65"/>
    <n v="25"/>
    <n v="7897.2"/>
    <n v="30"/>
    <n v="25"/>
    <n v="2"/>
    <n v="3"/>
    <n v="726"/>
    <n v="567"/>
    <n v="3"/>
    <n v="0.63"/>
    <n v="0"/>
    <x v="1"/>
    <s v="DDP"/>
    <s v="Amendment"/>
    <x v="3"/>
    <n v="0.68400000000000005"/>
    <n v="0.85499999999999998"/>
    <n v="0.20519999999999999"/>
    <n v="0.8"/>
    <s v="Extreme Risk"/>
    <n v="9.7799511002444987E-3"/>
    <s v="Poor"/>
    <s v="High"/>
    <s v="Inconsistent"/>
    <n v="78.099173553718998"/>
    <s v="Critical (&lt;80%)"/>
    <n v="394.86"/>
    <n v="3789148.694472"/>
    <n v="93.98"/>
  </r>
  <r>
    <n v="437.62"/>
    <n v="4.9000000000000004"/>
    <n v="8"/>
    <n v="0.74"/>
    <n v="0.04"/>
    <n v="0.01"/>
    <s v="Air"/>
    <n v="4.84"/>
    <n v="0.69"/>
    <n v="0.95"/>
    <n v="0.81"/>
    <n v="34"/>
    <n v="7078.46"/>
    <n v="30"/>
    <n v="58"/>
    <n v="2"/>
    <n v="0"/>
    <n v="859"/>
    <n v="449"/>
    <n v="9"/>
    <n v="0.13"/>
    <n v="1"/>
    <x v="0"/>
    <s v="EXW"/>
    <s v="Amendment"/>
    <x v="0"/>
    <n v="0.71039999999999992"/>
    <n v="0.95039999999999991"/>
    <n v="0.24710399999999999"/>
    <n v="0.8600000000000001"/>
    <s v="Extreme Risk"/>
    <n v="1.1196928842374663E-2"/>
    <s v="Poor"/>
    <s v="High"/>
    <s v="Highly Inconsistent"/>
    <n v="52.270081490104772"/>
    <s v="Critical (&lt;80%)"/>
    <n v="353.923"/>
    <n v="3252955.7330760001"/>
    <n v="93.759999999999991"/>
  </r>
  <r>
    <n v="430.93"/>
    <n v="8.64"/>
    <n v="6"/>
    <n v="0.74"/>
    <n v="0.05"/>
    <n v="0.01"/>
    <s v="Road"/>
    <n v="1.39"/>
    <n v="0.8"/>
    <n v="0.96"/>
    <n v="0.82"/>
    <n v="31"/>
    <n v="6815.83"/>
    <n v="45"/>
    <n v="19"/>
    <n v="2"/>
    <n v="2"/>
    <n v="927"/>
    <n v="816"/>
    <n v="3"/>
    <n v="0.36"/>
    <n v="1"/>
    <x v="0"/>
    <s v="CIF"/>
    <s v="Amendment"/>
    <x v="3"/>
    <n v="0.70299999999999996"/>
    <n v="0.9405"/>
    <n v="0.24453"/>
    <n v="0.88"/>
    <s v="Extreme Risk"/>
    <n v="2.0049660037593113E-2"/>
    <s v="Average"/>
    <s v="High"/>
    <s v="Moderately Consistent"/>
    <n v="88.025889967637539"/>
    <s v="Average (85–94.99%)"/>
    <n v="136.31659999999999"/>
    <n v="3113522.6556679998"/>
    <n v="84.91"/>
  </r>
  <r>
    <n v="463.52"/>
    <n v="4.2699999999999996"/>
    <n v="18"/>
    <n v="0.92"/>
    <n v="0.01"/>
    <n v="0.01"/>
    <s v="Sea"/>
    <n v="3.55"/>
    <n v="0.92"/>
    <n v="0.98"/>
    <n v="0.01"/>
    <n v="27"/>
    <n v="656.2"/>
    <n v="30"/>
    <n v="53"/>
    <n v="1"/>
    <n v="1"/>
    <n v="72"/>
    <n v="278"/>
    <n v="3"/>
    <n v="0.08"/>
    <n v="0"/>
    <x v="1"/>
    <s v="FOB"/>
    <s v="Renewal/Reorder"/>
    <x v="3"/>
    <n v="0.91080000000000005"/>
    <n v="0.98009999999999997"/>
    <n v="7.8407999999999964E-2"/>
    <n v="0.03"/>
    <s v="Low Risk"/>
    <n v="9.2121159820503958E-3"/>
    <s v="Poor"/>
    <s v="High"/>
    <s v="Highly Inconsistent"/>
    <n v="386.11111111111114"/>
    <s v="Over-Delivery (&gt;100%)"/>
    <n v="6.5620000000000003"/>
    <n v="310284.53239999997"/>
    <n v="71.95"/>
  </r>
  <r>
    <n v="163.51"/>
    <n v="8.15"/>
    <n v="19"/>
    <n v="0.84"/>
    <n v="0.06"/>
    <n v="0.05"/>
    <s v="Road"/>
    <n v="3.14"/>
    <n v="0.74"/>
    <n v="1"/>
    <n v="0.63"/>
    <n v="25"/>
    <n v="7520.41"/>
    <n v="90"/>
    <n v="55"/>
    <n v="3"/>
    <n v="3"/>
    <n v="545"/>
    <n v="50"/>
    <n v="9"/>
    <n v="0.56999999999999995"/>
    <n v="0"/>
    <x v="1"/>
    <s v="DDP"/>
    <s v="Extension"/>
    <x v="0"/>
    <n v="0.78959999999999997"/>
    <n v="0.8929999999999999"/>
    <n v="0.14288000000000003"/>
    <n v="0.74"/>
    <s v="Extreme Risk"/>
    <n v="4.9844046235704244E-2"/>
    <s v="Average"/>
    <s v="Medium"/>
    <s v="Highly Inconsistent"/>
    <n v="9.1743119266055047"/>
    <s v="Critical (&lt;80%)"/>
    <n v="150.40819999999999"/>
    <n v="1365085.7620289999"/>
    <n v="82.06"/>
  </r>
  <r>
    <n v="389.77"/>
    <n v="9.4700000000000006"/>
    <n v="24"/>
    <n v="0.93"/>
    <n v="0.01"/>
    <n v="0.04"/>
    <s v="Sea"/>
    <n v="0.06"/>
    <n v="0.83"/>
    <n v="1.06"/>
    <n v="0.97"/>
    <n v="42"/>
    <n v="6417.23"/>
    <n v="30"/>
    <n v="43"/>
    <n v="2"/>
    <n v="0"/>
    <n v="554"/>
    <n v="660"/>
    <n v="4"/>
    <n v="0.43"/>
    <n v="1"/>
    <x v="0"/>
    <s v="EXW"/>
    <s v="Amendment"/>
    <x v="6"/>
    <n v="0.92070000000000007"/>
    <n v="0.95039999999999991"/>
    <n v="6.6527999999999948E-2"/>
    <n v="1.02"/>
    <s v="Extreme Risk"/>
    <n v="2.4296379916360935E-2"/>
    <s v="Average"/>
    <s v="High"/>
    <s v="Very Consistent"/>
    <n v="119.13357400722022"/>
    <s v="Over-Delivery (&gt;100%)"/>
    <n v="64.172299999999993"/>
    <n v="2626370.5639789999"/>
    <n v="74.84"/>
  </r>
  <r>
    <n v="257.24"/>
    <n v="6.61"/>
    <n v="15"/>
    <n v="0.92"/>
    <n v="0.06"/>
    <n v="0.04"/>
    <s v="Sea"/>
    <n v="4.43"/>
    <n v="0.92"/>
    <n v="1.0900000000000001"/>
    <n v="0.23"/>
    <n v="32"/>
    <n v="3093.87"/>
    <n v="30"/>
    <n v="25"/>
    <n v="3"/>
    <n v="2"/>
    <n v="972"/>
    <n v="50"/>
    <n v="6"/>
    <n v="0.79"/>
    <n v="1"/>
    <x v="0"/>
    <s v="CIF"/>
    <s v="Extension"/>
    <x v="4"/>
    <n v="0.86480000000000001"/>
    <n v="0.90239999999999987"/>
    <n v="7.2191999999999965E-2"/>
    <n v="0.33"/>
    <s v="High Risk"/>
    <n v="2.5695848235111181E-2"/>
    <s v="Average"/>
    <s v="Medium"/>
    <s v="Highly Inconsistent"/>
    <n v="5.1440329218106999"/>
    <s v="Critical (&lt;80%)"/>
    <n v="30.938700000000001"/>
    <n v="875507.5608440002"/>
    <n v="68.97"/>
  </r>
  <r>
    <n v="428.9"/>
    <n v="7.67"/>
    <n v="26"/>
    <n v="0.88"/>
    <n v="0.09"/>
    <n v="0.01"/>
    <s v="Air"/>
    <n v="0.7"/>
    <n v="0.7"/>
    <n v="1.1100000000000001"/>
    <n v="0.8"/>
    <n v="44"/>
    <n v="8219"/>
    <n v="30"/>
    <n v="12"/>
    <n v="0"/>
    <n v="0"/>
    <n v="730"/>
    <n v="340"/>
    <n v="1"/>
    <n v="0.56999999999999995"/>
    <n v="1"/>
    <x v="0"/>
    <s v="EXW"/>
    <s v="New Procurement"/>
    <x v="2"/>
    <n v="0.80080000000000007"/>
    <n v="0.90090000000000003"/>
    <n v="0.10810800000000001"/>
    <n v="0.9"/>
    <s v="Extreme Risk"/>
    <n v="1.7882956400093263E-2"/>
    <s v="Poor"/>
    <s v="High"/>
    <s v="Very Consistent"/>
    <n v="46.575342465753423"/>
    <s v="Critical (&lt;80%)"/>
    <n v="410.95000000000005"/>
    <n v="3878058.9646000001"/>
    <n v="96.399999999999991"/>
  </r>
  <r>
    <n v="377.82"/>
    <n v="8.25"/>
    <n v="7"/>
    <n v="0.91"/>
    <n v="0.02"/>
    <n v="0.04"/>
    <s v="Air"/>
    <n v="3.32"/>
    <n v="0.95"/>
    <n v="1.07"/>
    <n v="0.53"/>
    <n v="11"/>
    <n v="8341.23"/>
    <n v="60"/>
    <n v="18"/>
    <n v="2"/>
    <n v="1"/>
    <n v="496"/>
    <n v="184"/>
    <n v="11"/>
    <n v="0.66"/>
    <n v="0"/>
    <x v="1"/>
    <s v="FOB"/>
    <s v="Amendment"/>
    <x v="1"/>
    <n v="0.89180000000000004"/>
    <n v="0.94079999999999997"/>
    <n v="8.467199999999997E-2"/>
    <n v="0.59000000000000008"/>
    <s v="Extreme Risk"/>
    <n v="2.1835794822931555E-2"/>
    <s v="Average"/>
    <s v="High"/>
    <s v="Highly Inconsistent"/>
    <n v="37.096774193548384"/>
    <s v="Critical (&lt;80%)"/>
    <n v="417.06150000000002"/>
    <n v="3341014.6784639992"/>
    <n v="95.279999999999987"/>
  </r>
  <r>
    <n v="399.4"/>
    <n v="8.61"/>
    <n v="10"/>
    <n v="0.71"/>
    <n v="0.08"/>
    <n v="0.02"/>
    <s v="Road"/>
    <n v="3.88"/>
    <n v="0.98"/>
    <n v="1.1200000000000001"/>
    <n v="0.22"/>
    <n v="47"/>
    <n v="9328.69"/>
    <n v="45"/>
    <n v="21"/>
    <n v="1"/>
    <n v="3"/>
    <n v="489"/>
    <n v="442"/>
    <n v="2"/>
    <n v="0.67"/>
    <n v="0"/>
    <x v="1"/>
    <s v="DDP"/>
    <s v="Renewal/Reorder"/>
    <x v="5"/>
    <n v="0.6532"/>
    <n v="0.90160000000000007"/>
    <n v="0.26146400000000003"/>
    <n v="0.32"/>
    <s v="High Risk"/>
    <n v="2.1557336004006007E-2"/>
    <s v="Average"/>
    <s v="High"/>
    <s v="Highly Inconsistent"/>
    <n v="90.388548057259712"/>
    <s v="Average (85–94.99%)"/>
    <n v="186.57380000000001"/>
    <n v="4098684.2318399996"/>
    <n v="81.320000000000007"/>
  </r>
  <r>
    <n v="345.27"/>
    <n v="4.5599999999999996"/>
    <n v="6"/>
    <n v="0.79"/>
    <n v="0"/>
    <n v="0.01"/>
    <s v="Road"/>
    <n v="3.15"/>
    <n v="0.62"/>
    <n v="0.85"/>
    <n v="0.05"/>
    <n v="26"/>
    <n v="4241.74"/>
    <n v="15"/>
    <n v="53"/>
    <n v="2"/>
    <n v="1"/>
    <n v="794"/>
    <n v="458"/>
    <n v="11"/>
    <n v="0.59"/>
    <n v="1"/>
    <x v="0"/>
    <s v="FOB"/>
    <s v="Amendment"/>
    <x v="1"/>
    <n v="0.79"/>
    <n v="0.99"/>
    <n v="0.20789999999999997"/>
    <n v="6.0000000000000005E-2"/>
    <s v="Low Risk"/>
    <n v="1.3207055347988531E-2"/>
    <s v="Poor"/>
    <s v="High"/>
    <s v="Highly Inconsistent"/>
    <n v="57.68261964735516"/>
    <s v="Critical (&lt;80%)"/>
    <n v="84.834800000000001"/>
    <n v="1479297.612308"/>
    <n v="84.65"/>
  </r>
  <r>
    <n v="129.84"/>
    <n v="1.46"/>
    <n v="14"/>
    <n v="0.89"/>
    <n v="0.04"/>
    <n v="0.03"/>
    <s v="Road"/>
    <n v="0.49"/>
    <n v="0.62"/>
    <n v="1.1299999999999999"/>
    <n v="0.76"/>
    <n v="36"/>
    <n v="5557.37"/>
    <n v="15"/>
    <n v="9"/>
    <n v="1"/>
    <n v="1"/>
    <n v="697"/>
    <n v="812"/>
    <n v="3"/>
    <n v="0.02"/>
    <n v="1"/>
    <x v="0"/>
    <s v="FOB"/>
    <s v="Renewal/Reorder"/>
    <x v="3"/>
    <n v="0.85439999999999994"/>
    <n v="0.93119999999999992"/>
    <n v="0.10243199999999998"/>
    <n v="0.83000000000000007"/>
    <s v="Extreme Risk"/>
    <n v="1.124460874922982E-2"/>
    <s v="Poor"/>
    <s v="Low"/>
    <s v="Very Consistent"/>
    <n v="116.49928263988522"/>
    <s v="Over-Delivery (&gt;100%)"/>
    <n v="111.1474"/>
    <n v="772191.16508800001"/>
    <n v="85.71"/>
  </r>
  <r>
    <n v="295.26"/>
    <n v="4.62"/>
    <n v="17"/>
    <n v="0.7"/>
    <n v="0.01"/>
    <n v="0.04"/>
    <s v="Air"/>
    <n v="4.88"/>
    <n v="0.64"/>
    <n v="0.95"/>
    <n v="0.32"/>
    <n v="37"/>
    <n v="9068.9500000000007"/>
    <n v="60"/>
    <n v="10"/>
    <n v="0"/>
    <n v="3"/>
    <n v="53"/>
    <n v="940"/>
    <n v="2"/>
    <n v="0.83"/>
    <n v="0"/>
    <x v="1"/>
    <s v="DDP"/>
    <s v="New Procurement"/>
    <x v="5"/>
    <n v="0.69299999999999995"/>
    <n v="0.95039999999999991"/>
    <n v="0.28512000000000004"/>
    <n v="0.37"/>
    <s v="High Risk"/>
    <n v="1.5647226173541962E-2"/>
    <s v="Poor"/>
    <s v="Medium"/>
    <s v="Highly Inconsistent"/>
    <n v="1773.5849056603772"/>
    <s v="Over-Delivery (&gt;100%)"/>
    <n v="453.44750000000005"/>
    <n v="2812065.3507259996"/>
    <n v="94.02000000000001"/>
  </r>
  <r>
    <n v="493.1"/>
    <n v="7.06"/>
    <n v="9"/>
    <n v="0.71"/>
    <n v="0.04"/>
    <n v="0.04"/>
    <s v="Sea"/>
    <n v="1.18"/>
    <n v="0.91"/>
    <n v="1.01"/>
    <n v="0.38"/>
    <n v="33"/>
    <n v="3236.33"/>
    <n v="60"/>
    <n v="43"/>
    <n v="3"/>
    <n v="2"/>
    <n v="674"/>
    <n v="332"/>
    <n v="11"/>
    <n v="0.92"/>
    <n v="0"/>
    <x v="1"/>
    <s v="CIF"/>
    <s v="Extension"/>
    <x v="1"/>
    <n v="0.68159999999999998"/>
    <n v="0.92159999999999997"/>
    <n v="0.267264"/>
    <n v="0.46"/>
    <s v="High Risk"/>
    <n v="1.4317582640438043E-2"/>
    <s v="Poor"/>
    <s v="High"/>
    <s v="Moderately Consistent"/>
    <n v="49.258160237388729"/>
    <s v="Critical (&lt;80%)"/>
    <n v="32.363300000000002"/>
    <n v="1723545.0693000001"/>
    <n v="72.819999999999993"/>
  </r>
  <r>
    <n v="471.82"/>
    <n v="5.05"/>
    <n v="19"/>
    <n v="0.96"/>
    <n v="0.02"/>
    <n v="0.04"/>
    <s v="Road"/>
    <n v="3.14"/>
    <n v="0.68"/>
    <n v="0.97"/>
    <n v="0.49"/>
    <n v="33"/>
    <n v="7986.76"/>
    <n v="15"/>
    <n v="44"/>
    <n v="0"/>
    <n v="2"/>
    <n v="465"/>
    <n v="909"/>
    <n v="10"/>
    <n v="0.53"/>
    <n v="0"/>
    <x v="1"/>
    <s v="CIF"/>
    <s v="New Procurement"/>
    <x v="9"/>
    <n v="0.94079999999999997"/>
    <n v="0.94079999999999997"/>
    <n v="3.7632000000000033E-2"/>
    <n v="0.55000000000000004"/>
    <s v="Extreme Risk"/>
    <n v="1.0703234284260947E-2"/>
    <s v="Poor"/>
    <s v="High"/>
    <s v="Highly Inconsistent"/>
    <n v="195.48387096774192"/>
    <s v="Over-Delivery (&gt;100%)"/>
    <n v="159.73520000000002"/>
    <n v="3994601.2548880004"/>
    <n v="83.460000000000008"/>
  </r>
  <r>
    <n v="69.430000000000007"/>
    <n v="7.74"/>
    <n v="5"/>
    <n v="0.91"/>
    <n v="0.04"/>
    <n v="0.05"/>
    <s v="Sea"/>
    <n v="3.99"/>
    <n v="0.89"/>
    <n v="0.99"/>
    <n v="0.51"/>
    <n v="42"/>
    <n v="9920.4699999999993"/>
    <n v="90"/>
    <n v="12"/>
    <n v="0"/>
    <n v="0"/>
    <n v="520"/>
    <n v="289"/>
    <n v="3"/>
    <n v="0.11"/>
    <n v="1"/>
    <x v="0"/>
    <s v="EXW"/>
    <s v="New Procurement"/>
    <x v="3"/>
    <n v="0.87360000000000004"/>
    <n v="0.91199999999999992"/>
    <n v="8.2079999999999959E-2"/>
    <n v="0.6"/>
    <s v="Extreme Risk"/>
    <n v="0.11147918767103557"/>
    <s v="Excellent"/>
    <s v="Low"/>
    <s v="Highly Inconsistent"/>
    <n v="55.57692307692308"/>
    <s v="Critical (&lt;80%)"/>
    <n v="99.204700000000003"/>
    <n v="750873.01820300007"/>
    <n v="69.81"/>
  </r>
  <r>
    <n v="124.17"/>
    <n v="4.21"/>
    <n v="23"/>
    <n v="0.78"/>
    <n v="0.04"/>
    <n v="0.01"/>
    <s v="Air"/>
    <n v="4.7"/>
    <n v="0.78"/>
    <n v="0.91"/>
    <n v="0.21"/>
    <n v="36"/>
    <n v="6554.16"/>
    <n v="15"/>
    <n v="55"/>
    <n v="0"/>
    <n v="2"/>
    <n v="884"/>
    <n v="103"/>
    <n v="12"/>
    <n v="0.65"/>
    <n v="1"/>
    <x v="0"/>
    <s v="CIF"/>
    <s v="New Procurement"/>
    <x v="8"/>
    <n v="0.74880000000000002"/>
    <n v="0.95039999999999991"/>
    <n v="0.20908799999999997"/>
    <n v="0.26"/>
    <s v="Medium Risk"/>
    <n v="3.3905130063622453E-2"/>
    <s v="Average"/>
    <s v="Low"/>
    <s v="Highly Inconsistent"/>
    <n v="11.651583710407239"/>
    <s v="Critical (&lt;80%)"/>
    <n v="327.70800000000003"/>
    <n v="854860.92954000004"/>
    <n v="93.899999999999991"/>
  </r>
  <r>
    <n v="109.28"/>
    <n v="6.71"/>
    <n v="7"/>
    <n v="0.91"/>
    <n v="0.03"/>
    <n v="0.02"/>
    <s v="Air"/>
    <n v="3.02"/>
    <n v="0.93"/>
    <n v="0.87"/>
    <n v="0.67"/>
    <n v="13"/>
    <n v="9838.67"/>
    <n v="15"/>
    <n v="34"/>
    <n v="0"/>
    <n v="2"/>
    <n v="364"/>
    <n v="873"/>
    <n v="5"/>
    <n v="0.36"/>
    <n v="0"/>
    <x v="1"/>
    <s v="CIF"/>
    <s v="New Procurement"/>
    <x v="10"/>
    <n v="0.88270000000000004"/>
    <n v="0.9506"/>
    <n v="8.5553999999999963E-2"/>
    <n v="0.72000000000000008"/>
    <s v="Extreme Risk"/>
    <n v="6.140190336749634E-2"/>
    <s v="Good"/>
    <s v="Low"/>
    <s v="Highly Inconsistent"/>
    <n v="239.83516483516482"/>
    <s v="Over-Delivery (&gt;100%)"/>
    <n v="491.93350000000004"/>
    <n v="1129426.8844920001"/>
    <n v="95.679999999999993"/>
  </r>
  <r>
    <n v="376.69"/>
    <n v="2.68"/>
    <n v="19"/>
    <n v="0.94"/>
    <n v="7.0000000000000007E-2"/>
    <n v="0"/>
    <s v="Air"/>
    <n v="1.3"/>
    <n v="0.92"/>
    <n v="0.84"/>
    <n v="0.69"/>
    <n v="14"/>
    <n v="5206.54"/>
    <n v="45"/>
    <n v="14"/>
    <n v="0"/>
    <n v="2"/>
    <n v="709"/>
    <n v="890"/>
    <n v="12"/>
    <n v="7.0000000000000007E-2"/>
    <n v="0"/>
    <x v="1"/>
    <s v="CIF"/>
    <s v="New Procurement"/>
    <x v="8"/>
    <n v="0.87419999999999987"/>
    <n v="0.92999999999999994"/>
    <n v="5.5800000000000044E-2"/>
    <n v="0.76"/>
    <s v="Extreme Risk"/>
    <n v="7.114603520135921E-3"/>
    <s v="Poor"/>
    <s v="High"/>
    <s v="Moderately Consistent"/>
    <n v="125.52891396332863"/>
    <s v="Over-Delivery (&gt;100%)"/>
    <n v="260.327"/>
    <n v="2098809.282222"/>
    <n v="96.6"/>
  </r>
  <r>
    <n v="418"/>
    <n v="7.74"/>
    <n v="20"/>
    <n v="0.79"/>
    <n v="0.09"/>
    <n v="0.04"/>
    <s v="Air"/>
    <n v="4.18"/>
    <n v="0.98"/>
    <n v="0.98"/>
    <n v="0.14000000000000001"/>
    <n v="37"/>
    <n v="1615.23"/>
    <n v="15"/>
    <n v="57"/>
    <n v="3"/>
    <n v="0"/>
    <n v="806"/>
    <n v="349"/>
    <n v="1"/>
    <n v="0.85"/>
    <n v="1"/>
    <x v="0"/>
    <s v="EXW"/>
    <s v="Extension"/>
    <x v="2"/>
    <n v="0.71890000000000009"/>
    <n v="0.87360000000000004"/>
    <n v="0.18345599999999995"/>
    <n v="0.27"/>
    <s v="Medium Risk"/>
    <n v="1.8516746411483254E-2"/>
    <s v="Poor"/>
    <s v="High"/>
    <s v="Highly Inconsistent"/>
    <n v="43.300248138957812"/>
    <s v="Critical (&lt;80%)"/>
    <n v="80.761500000000012"/>
    <n v="763053.4445000001"/>
    <n v="92.320000000000007"/>
  </r>
  <r>
    <n v="146.08000000000001"/>
    <n v="5.91"/>
    <n v="26"/>
    <n v="0.71"/>
    <n v="0.04"/>
    <n v="0.01"/>
    <s v="Sea"/>
    <n v="0.82"/>
    <n v="0.7"/>
    <n v="0.85"/>
    <n v="0.53"/>
    <n v="43"/>
    <n v="1838.4"/>
    <n v="15"/>
    <n v="58"/>
    <n v="1"/>
    <n v="3"/>
    <n v="21"/>
    <n v="429"/>
    <n v="1"/>
    <n v="0.71"/>
    <n v="1"/>
    <x v="0"/>
    <s v="DDP"/>
    <s v="Renewal/Reorder"/>
    <x v="2"/>
    <n v="0.68159999999999998"/>
    <n v="0.95039999999999991"/>
    <n v="0.27561600000000003"/>
    <n v="0.58000000000000007"/>
    <s v="Extreme Risk"/>
    <n v="4.0457283680175246E-2"/>
    <s v="Average"/>
    <s v="Low"/>
    <s v="Very Consistent"/>
    <n v="2042.8571428571427"/>
    <s v="Over-Delivery (&gt;100%)"/>
    <n v="18.384"/>
    <n v="282001.92531200004"/>
    <n v="73.78"/>
  </r>
  <r>
    <n v="277.63"/>
    <n v="2.84"/>
    <n v="7"/>
    <n v="0.98"/>
    <n v="0.02"/>
    <n v="0.04"/>
    <s v="Sea"/>
    <n v="0.11"/>
    <n v="0.69"/>
    <n v="0.9"/>
    <n v="0.61"/>
    <n v="40"/>
    <n v="7340.61"/>
    <n v="30"/>
    <n v="37"/>
    <n v="0"/>
    <n v="2"/>
    <n v="365"/>
    <n v="214"/>
    <n v="11"/>
    <n v="0.8"/>
    <n v="1"/>
    <x v="0"/>
    <s v="CIF"/>
    <s v="New Procurement"/>
    <x v="1"/>
    <n v="0.96039999999999992"/>
    <n v="0.94079999999999997"/>
    <n v="1.8816000000000017E-2"/>
    <n v="0.66999999999999993"/>
    <s v="Extreme Risk"/>
    <n v="1.0229442063177611E-2"/>
    <s v="Poor"/>
    <s v="Medium"/>
    <s v="Very Consistent"/>
    <n v="58.630136986301373"/>
    <s v="Critical (&lt;80%)"/>
    <n v="73.406099999999995"/>
    <n v="2160325.9844439998"/>
    <n v="74.489999999999995"/>
  </r>
  <r>
    <n v="428.32"/>
    <n v="3.63"/>
    <n v="24"/>
    <n v="0.8"/>
    <n v="0.03"/>
    <n v="0.02"/>
    <s v="Road"/>
    <n v="4.54"/>
    <n v="0.61"/>
    <n v="0.85"/>
    <n v="0.19"/>
    <n v="1"/>
    <n v="109"/>
    <n v="60"/>
    <n v="27"/>
    <n v="2"/>
    <n v="1"/>
    <n v="904"/>
    <n v="577"/>
    <n v="7"/>
    <n v="0.8"/>
    <n v="1"/>
    <x v="0"/>
    <s v="FOB"/>
    <s v="Amendment"/>
    <x v="7"/>
    <n v="0.77600000000000002"/>
    <n v="0.9506"/>
    <n v="0.19011999999999996"/>
    <n v="0.24"/>
    <s v="Medium Risk"/>
    <n v="8.4749719835636901E-3"/>
    <s v="Poor"/>
    <s v="High"/>
    <s v="Highly Inconsistent"/>
    <n v="63.827433628318587"/>
    <s v="Critical (&lt;80%)"/>
    <n v="2.1800000000000002"/>
    <n v="49062.295455999993"/>
    <n v="82.159999999999982"/>
  </r>
  <r>
    <n v="379.76"/>
    <n v="7.74"/>
    <n v="2"/>
    <n v="0.73"/>
    <n v="0.09"/>
    <n v="0.02"/>
    <s v="Sea"/>
    <n v="2.88"/>
    <n v="0.76"/>
    <n v="0.84"/>
    <n v="0.89"/>
    <n v="5"/>
    <n v="6652.69"/>
    <n v="15"/>
    <n v="51"/>
    <n v="1"/>
    <n v="2"/>
    <n v="146"/>
    <n v="752"/>
    <n v="9"/>
    <n v="0.36"/>
    <n v="1"/>
    <x v="0"/>
    <s v="CIF"/>
    <s v="Renewal/Reorder"/>
    <x v="0"/>
    <n v="0.6643"/>
    <n v="0.89180000000000004"/>
    <n v="0.24078600000000003"/>
    <n v="1"/>
    <s v="Extreme Risk"/>
    <n v="2.0381293448493785E-2"/>
    <s v="Average"/>
    <s v="High"/>
    <s v="Inconsistent"/>
    <n v="515.06849315068496"/>
    <s v="Over-Delivery (&gt;100%)"/>
    <n v="66.526899999999998"/>
    <n v="2804420.7664599996"/>
    <n v="70.02000000000001"/>
  </r>
  <r>
    <n v="294.01"/>
    <n v="5.34"/>
    <n v="25"/>
    <n v="0.85"/>
    <n v="0.06"/>
    <n v="0"/>
    <s v="Sea"/>
    <n v="0.35"/>
    <n v="0.78"/>
    <n v="1.1499999999999999"/>
    <n v="0.48"/>
    <n v="30"/>
    <n v="1597.59"/>
    <n v="15"/>
    <n v="35"/>
    <n v="1"/>
    <n v="2"/>
    <n v="483"/>
    <n v="269"/>
    <n v="9"/>
    <n v="0.48"/>
    <n v="1"/>
    <x v="0"/>
    <s v="CIF"/>
    <s v="Renewal/Reorder"/>
    <x v="0"/>
    <n v="0.79899999999999993"/>
    <n v="0.94"/>
    <n v="0.14100000000000001"/>
    <n v="0.54"/>
    <s v="Extreme Risk"/>
    <n v="1.8162647528995612E-2"/>
    <s v="Poor"/>
    <s v="Medium"/>
    <s v="Very Consistent"/>
    <n v="55.693581780538302"/>
    <s v="Critical (&lt;80%)"/>
    <n v="15.975899999999999"/>
    <n v="497907.91602400003"/>
    <n v="73.850000000000009"/>
  </r>
  <r>
    <n v="315.66000000000003"/>
    <n v="2.94"/>
    <n v="23"/>
    <n v="0.93"/>
    <n v="0.05"/>
    <n v="0.02"/>
    <s v="Sea"/>
    <n v="2.9"/>
    <n v="0.99"/>
    <n v="1.07"/>
    <n v="0.12"/>
    <n v="18"/>
    <n v="9845.25"/>
    <n v="90"/>
    <n v="21"/>
    <n v="2"/>
    <n v="3"/>
    <n v="607"/>
    <n v="741"/>
    <n v="7"/>
    <n v="0.23"/>
    <n v="0"/>
    <x v="1"/>
    <s v="DDP"/>
    <s v="Amendment"/>
    <x v="7"/>
    <n v="0.88349999999999995"/>
    <n v="0.93099999999999994"/>
    <n v="6.516999999999995E-2"/>
    <n v="0.19"/>
    <s v="Medium Risk"/>
    <n v="9.3138186656529162E-3"/>
    <s v="Poor"/>
    <s v="High"/>
    <s v="Inconsistent"/>
    <n v="122.07578253706754"/>
    <s v="Over-Delivery (&gt;100%)"/>
    <n v="98.452500000000001"/>
    <n v="3325410.9888300006"/>
    <n v="71.2"/>
  </r>
  <r>
    <n v="278.76"/>
    <n v="9.7100000000000009"/>
    <n v="16"/>
    <n v="0.77"/>
    <n v="0.01"/>
    <n v="0.04"/>
    <s v="Road"/>
    <n v="0.73"/>
    <n v="0.93"/>
    <n v="1.17"/>
    <n v="0.33"/>
    <n v="45"/>
    <n v="1714.96"/>
    <n v="15"/>
    <n v="55"/>
    <n v="2"/>
    <n v="1"/>
    <n v="62"/>
    <n v="689"/>
    <n v="11"/>
    <n v="0.75"/>
    <n v="0"/>
    <x v="1"/>
    <s v="FOB"/>
    <s v="Amendment"/>
    <x v="1"/>
    <n v="0.76229999999999998"/>
    <n v="0.95039999999999991"/>
    <n v="0.21859199999999998"/>
    <n v="0.38"/>
    <s v="High Risk"/>
    <n v="3.4832831109197882E-2"/>
    <s v="Average"/>
    <s v="Medium"/>
    <s v="Very Consistent"/>
    <n v="1111.2903225806451"/>
    <s v="Over-Delivery (&gt;100%)"/>
    <n v="34.299199999999999"/>
    <n v="502003.73117599997"/>
    <n v="86.169999999999987"/>
  </r>
  <r>
    <n v="183.9"/>
    <n v="7.44"/>
    <n v="13"/>
    <n v="0.78"/>
    <n v="0.04"/>
    <n v="0"/>
    <s v="Sea"/>
    <n v="0.16"/>
    <n v="0.67"/>
    <n v="1.06"/>
    <n v="0.48"/>
    <n v="37"/>
    <n v="5569.39"/>
    <n v="45"/>
    <n v="30"/>
    <n v="2"/>
    <n v="0"/>
    <n v="582"/>
    <n v="692"/>
    <n v="11"/>
    <n v="0.52"/>
    <n v="0"/>
    <x v="1"/>
    <s v="EXW"/>
    <s v="Amendment"/>
    <x v="1"/>
    <n v="0.74880000000000002"/>
    <n v="0.96"/>
    <n v="0.21119999999999997"/>
    <n v="0.52"/>
    <s v="Extreme Risk"/>
    <n v="4.0456769983686788E-2"/>
    <s v="Average"/>
    <s v="Medium"/>
    <s v="Very Consistent"/>
    <n v="118.90034364261169"/>
    <s v="Over-Delivery (&gt;100%)"/>
    <n v="55.693900000000006"/>
    <n v="1065235.5362199999"/>
    <n v="74.64"/>
  </r>
  <r>
    <n v="304.26"/>
    <n v="9.61"/>
    <n v="8"/>
    <n v="0.77"/>
    <n v="0.03"/>
    <n v="0.02"/>
    <s v="Sea"/>
    <n v="0.57999999999999996"/>
    <n v="0.92"/>
    <n v="1.1399999999999999"/>
    <n v="0.01"/>
    <n v="39"/>
    <n v="6727.51"/>
    <n v="90"/>
    <n v="27"/>
    <n v="2"/>
    <n v="2"/>
    <n v="936"/>
    <n v="835"/>
    <n v="2"/>
    <n v="0.65"/>
    <n v="1"/>
    <x v="0"/>
    <s v="CIF"/>
    <s v="Amendment"/>
    <x v="5"/>
    <n v="0.74690000000000001"/>
    <n v="0.9506"/>
    <n v="0.21863799999999997"/>
    <n v="6.0000000000000005E-2"/>
    <s v="Low Risk"/>
    <n v="3.1584828764872147E-2"/>
    <s v="Average"/>
    <s v="High"/>
    <s v="Very Consistent"/>
    <n v="89.209401709401718"/>
    <s v="Average (85–94.99%)"/>
    <n v="67.275100000000009"/>
    <n v="2149328.6067460002"/>
    <n v="74.12"/>
  </r>
  <r>
    <n v="360"/>
    <n v="4.84"/>
    <n v="6"/>
    <n v="1"/>
    <n v="0.09"/>
    <n v="0"/>
    <s v="Sea"/>
    <n v="3.88"/>
    <n v="0.67"/>
    <n v="1.02"/>
    <n v="0.03"/>
    <n v="12"/>
    <n v="8213.01"/>
    <n v="15"/>
    <n v="55"/>
    <n v="2"/>
    <n v="2"/>
    <n v="122"/>
    <n v="839"/>
    <n v="11"/>
    <n v="0.36"/>
    <n v="1"/>
    <x v="0"/>
    <s v="CIF"/>
    <s v="Amendment"/>
    <x v="1"/>
    <n v="0.91"/>
    <n v="0.91"/>
    <n v="0"/>
    <n v="0.12"/>
    <s v="Low Risk"/>
    <n v="1.3444444444444445E-2"/>
    <s v="Poor"/>
    <s v="High"/>
    <s v="Highly Inconsistent"/>
    <n v="687.70491803278685"/>
    <s v="Over-Delivery (&gt;100%)"/>
    <n v="82.130099999999999"/>
    <n v="3222895.1901000007"/>
    <n v="69.42"/>
  </r>
  <r>
    <n v="443"/>
    <n v="5.28"/>
    <n v="6"/>
    <n v="0.76"/>
    <n v="0.09"/>
    <n v="0.02"/>
    <s v="Air"/>
    <n v="3.78"/>
    <n v="0.63"/>
    <n v="0.99"/>
    <n v="0.06"/>
    <n v="34"/>
    <n v="4646.71"/>
    <n v="45"/>
    <n v="29"/>
    <n v="0"/>
    <n v="2"/>
    <n v="825"/>
    <n v="400"/>
    <n v="7"/>
    <n v="0.68"/>
    <n v="0"/>
    <x v="1"/>
    <s v="CIF"/>
    <s v="New Procurement"/>
    <x v="7"/>
    <n v="0.69159999999999999"/>
    <n v="0.89180000000000004"/>
    <n v="0.214032"/>
    <n v="0.16999999999999998"/>
    <s v="Medium Risk"/>
    <n v="1.1918735891647856E-2"/>
    <s v="Poor"/>
    <s v="High"/>
    <s v="Highly Inconsistent"/>
    <n v="48.484848484848484"/>
    <s v="Critical (&lt;80%)"/>
    <n v="232.33550000000002"/>
    <n v="2285192.5345999999"/>
    <n v="93.12"/>
  </r>
  <r>
    <n v="336.33"/>
    <n v="9.08"/>
    <n v="9"/>
    <n v="0.87"/>
    <n v="0.01"/>
    <n v="0.01"/>
    <s v="Sea"/>
    <n v="3.02"/>
    <n v="0.93"/>
    <n v="1.01"/>
    <n v="0.54"/>
    <n v="45"/>
    <n v="9344.61"/>
    <n v="60"/>
    <n v="37"/>
    <n v="1"/>
    <n v="2"/>
    <n v="629"/>
    <n v="658"/>
    <n v="12"/>
    <n v="0.67"/>
    <n v="1"/>
    <x v="0"/>
    <s v="CIF"/>
    <s v="Renewal/Reorder"/>
    <x v="8"/>
    <n v="0.86129999999999995"/>
    <n v="0.98009999999999997"/>
    <n v="0.127413"/>
    <n v="0.56000000000000005"/>
    <s v="Extreme Risk"/>
    <n v="2.6997294324026998E-2"/>
    <s v="Average"/>
    <s v="High"/>
    <s v="Highly Inconsistent"/>
    <n v="104.61049284578696"/>
    <s v="Over-Delivery (&gt;100%)"/>
    <n v="93.446100000000001"/>
    <n v="3205843.895358"/>
    <n v="72.48"/>
  </r>
  <r>
    <n v="392.5"/>
    <n v="5.73"/>
    <n v="4"/>
    <n v="0.98"/>
    <n v="0.05"/>
    <n v="0.01"/>
    <s v="Road"/>
    <n v="1.05"/>
    <n v="0.99"/>
    <n v="0.93"/>
    <n v="0.34"/>
    <n v="14"/>
    <n v="4854.4399999999996"/>
    <n v="15"/>
    <n v="40"/>
    <n v="2"/>
    <n v="1"/>
    <n v="487"/>
    <n v="287"/>
    <n v="9"/>
    <n v="0.77"/>
    <n v="0"/>
    <x v="1"/>
    <s v="FOB"/>
    <s v="Amendment"/>
    <x v="0"/>
    <n v="0.93099999999999994"/>
    <n v="0.9405"/>
    <n v="1.8810000000000018E-2"/>
    <n v="0.4"/>
    <s v="High Risk"/>
    <n v="1.4598726114649683E-2"/>
    <s v="Poor"/>
    <s v="High"/>
    <s v="Moderately Consistent"/>
    <n v="58.932238193018485"/>
    <s v="Critical (&lt;80%)"/>
    <n v="97.088799999999992"/>
    <n v="2019795.0932999998"/>
    <n v="85.249999999999986"/>
  </r>
  <r>
    <n v="122.03"/>
    <n v="7.37"/>
    <n v="27"/>
    <n v="0.74"/>
    <n v="0.02"/>
    <n v="0.04"/>
    <s v="Road"/>
    <n v="3.69"/>
    <n v="0.64"/>
    <n v="1.06"/>
    <n v="0.89"/>
    <n v="38"/>
    <n v="2595.39"/>
    <n v="60"/>
    <n v="34"/>
    <n v="2"/>
    <n v="3"/>
    <n v="344"/>
    <n v="781"/>
    <n v="7"/>
    <n v="0.16"/>
    <n v="0"/>
    <x v="1"/>
    <s v="DDP"/>
    <s v="Amendment"/>
    <x v="7"/>
    <n v="0.72519999999999996"/>
    <n v="0.94079999999999997"/>
    <n v="0.24460800000000002"/>
    <n v="0.95"/>
    <s v="Extreme Risk"/>
    <n v="6.039498483979349E-2"/>
    <s v="Good"/>
    <s v="Low"/>
    <s v="Highly Inconsistent"/>
    <n v="227.03488372093022"/>
    <s v="Over-Delivery (&gt;100%)"/>
    <n v="51.907800000000002"/>
    <n v="335779.28181599994"/>
    <n v="82.910000000000011"/>
  </r>
  <r>
    <n v="257.7"/>
    <n v="3.27"/>
    <n v="11"/>
    <n v="0.99"/>
    <n v="0.04"/>
    <n v="0.02"/>
    <s v="Road"/>
    <n v="2.04"/>
    <n v="0.93"/>
    <n v="1.1599999999999999"/>
    <n v="0.56000000000000005"/>
    <n v="16"/>
    <n v="5971.05"/>
    <n v="15"/>
    <n v="38"/>
    <n v="3"/>
    <n v="3"/>
    <n v="824"/>
    <n v="905"/>
    <n v="2"/>
    <n v="0.62"/>
    <n v="0"/>
    <x v="1"/>
    <s v="DDP"/>
    <s v="Extension"/>
    <x v="5"/>
    <n v="0.95039999999999991"/>
    <n v="0.94079999999999997"/>
    <n v="9.4080000000000084E-3"/>
    <n v="0.62000000000000011"/>
    <s v="Extreme Risk"/>
    <n v="1.2689173457508732E-2"/>
    <s v="Poor"/>
    <s v="Medium"/>
    <s v="Inconsistent"/>
    <n v="109.83009708737863"/>
    <s v="Over-Delivery (&gt;100%)"/>
    <n v="119.42100000000001"/>
    <n v="1631193.8952599999"/>
    <n v="84.36"/>
  </r>
  <r>
    <n v="54.2"/>
    <n v="5.0199999999999996"/>
    <n v="5"/>
    <n v="0.98"/>
    <n v="0.09"/>
    <n v="0.01"/>
    <s v="Road"/>
    <n v="2.5499999999999998"/>
    <n v="0.94"/>
    <n v="1.1100000000000001"/>
    <n v="0.76"/>
    <n v="42"/>
    <n v="6614.26"/>
    <n v="90"/>
    <n v="28"/>
    <n v="1"/>
    <n v="2"/>
    <n v="426"/>
    <n v="941"/>
    <n v="7"/>
    <n v="0.88"/>
    <n v="0"/>
    <x v="1"/>
    <s v="CIF"/>
    <s v="Renewal/Reorder"/>
    <x v="7"/>
    <n v="0.89180000000000004"/>
    <n v="0.90090000000000003"/>
    <n v="1.8018000000000017E-2"/>
    <n v="0.86"/>
    <s v="Extreme Risk"/>
    <n v="9.2619926199261973E-2"/>
    <s v="Good"/>
    <s v="Low"/>
    <s v="Inconsistent"/>
    <n v="220.89201877934269"/>
    <s v="Over-Delivery (&gt;100%)"/>
    <n v="132.2852"/>
    <n v="394477.23060000001"/>
    <n v="82.549999999999983"/>
  </r>
  <r>
    <n v="161.01"/>
    <n v="2.11"/>
    <n v="25"/>
    <n v="0.97"/>
    <n v="0.05"/>
    <n v="0.03"/>
    <s v="Air"/>
    <n v="4.49"/>
    <n v="0.65"/>
    <n v="0.98"/>
    <n v="0.69"/>
    <n v="11"/>
    <n v="5123.17"/>
    <n v="90"/>
    <n v="9"/>
    <n v="1"/>
    <n v="0"/>
    <n v="76"/>
    <n v="490"/>
    <n v="4"/>
    <n v="0.09"/>
    <n v="0"/>
    <x v="1"/>
    <s v="EXW"/>
    <s v="Renewal/Reorder"/>
    <x v="6"/>
    <n v="0.92149999999999999"/>
    <n v="0.92149999999999999"/>
    <n v="2.7645000000000024E-2"/>
    <n v="0.76999999999999991"/>
    <s v="Extreme Risk"/>
    <n v="1.3104776100863301E-2"/>
    <s v="Poor"/>
    <s v="Medium"/>
    <s v="Highly Inconsistent"/>
    <n v="644.73684210526324"/>
    <s v="Over-Delivery (&gt;100%)"/>
    <n v="256.1585"/>
    <n v="891142.747034"/>
    <n v="93.410000000000011"/>
  </r>
  <r>
    <n v="376.91"/>
    <n v="2.85"/>
    <n v="17"/>
    <n v="0.76"/>
    <n v="0.03"/>
    <n v="0.01"/>
    <s v="Road"/>
    <n v="2.29"/>
    <n v="0.71"/>
    <n v="1.18"/>
    <n v="0.52"/>
    <n v="33"/>
    <n v="7358.5"/>
    <n v="45"/>
    <n v="15"/>
    <n v="0"/>
    <n v="1"/>
    <n v="329"/>
    <n v="975"/>
    <n v="8"/>
    <n v="0.96"/>
    <n v="1"/>
    <x v="0"/>
    <s v="FOB"/>
    <s v="New Procurement"/>
    <x v="11"/>
    <n v="0.73719999999999997"/>
    <n v="0.96029999999999993"/>
    <n v="0.23047199999999998"/>
    <n v="0.56000000000000005"/>
    <s v="Extreme Risk"/>
    <n v="7.561486827094001E-3"/>
    <s v="Poor"/>
    <s v="High"/>
    <s v="Inconsistent"/>
    <n v="296.35258358662611"/>
    <s v="Over-Delivery (&gt;100%)"/>
    <n v="147.17000000000002"/>
    <n v="2884596.3568780003"/>
    <n v="84.609999999999985"/>
  </r>
  <r>
    <n v="496.31"/>
    <n v="1.01"/>
    <n v="20"/>
    <n v="0.89"/>
    <n v="0.02"/>
    <n v="0.01"/>
    <s v="Air"/>
    <n v="3.13"/>
    <n v="0.89"/>
    <n v="1.19"/>
    <n v="0.74"/>
    <n v="15"/>
    <n v="4264.74"/>
    <n v="30"/>
    <n v="12"/>
    <n v="1"/>
    <n v="1"/>
    <n v="643"/>
    <n v="460"/>
    <n v="3"/>
    <n v="0.21"/>
    <n v="0"/>
    <x v="1"/>
    <s v="FOB"/>
    <s v="Renewal/Reorder"/>
    <x v="3"/>
    <n v="0.87219999999999998"/>
    <n v="0.97019999999999995"/>
    <n v="0.10672199999999998"/>
    <n v="0.77"/>
    <s v="Extreme Risk"/>
    <n v="2.0350184360581089E-3"/>
    <s v="Poor"/>
    <s v="High"/>
    <s v="Highly Inconsistent"/>
    <n v="71.539657853810269"/>
    <s v="Critical (&lt;80%)"/>
    <n v="213.23699999999999"/>
    <n v="2180376.4086880004"/>
    <n v="96.07"/>
  </r>
  <r>
    <n v="94.63"/>
    <n v="1.35"/>
    <n v="7"/>
    <n v="0.93"/>
    <n v="0.08"/>
    <n v="0.03"/>
    <s v="Air"/>
    <n v="4.8099999999999996"/>
    <n v="0.92"/>
    <n v="1"/>
    <n v="0.54"/>
    <n v="48"/>
    <n v="142.93"/>
    <n v="45"/>
    <n v="7"/>
    <n v="2"/>
    <n v="0"/>
    <n v="263"/>
    <n v="300"/>
    <n v="12"/>
    <n v="0.94"/>
    <n v="1"/>
    <x v="0"/>
    <s v="EXW"/>
    <s v="Amendment"/>
    <x v="8"/>
    <n v="0.85560000000000003"/>
    <n v="0.89239999999999997"/>
    <n v="6.2467999999999954E-2"/>
    <n v="0.65"/>
    <s v="Extreme Risk"/>
    <n v="1.4266088978125332E-2"/>
    <s v="Poor"/>
    <s v="Low"/>
    <s v="Highly Inconsistent"/>
    <n v="114.06844106463878"/>
    <s v="Over-Delivery (&gt;100%)"/>
    <n v="7.1465000000000005"/>
    <n v="15029.517055"/>
    <n v="92.190000000000012"/>
  </r>
  <r>
    <n v="230.67"/>
    <n v="9.8000000000000007"/>
    <n v="27"/>
    <n v="1"/>
    <n v="0.06"/>
    <n v="0.01"/>
    <s v="Air"/>
    <n v="2.2599999999999998"/>
    <n v="0.74"/>
    <n v="1.1499999999999999"/>
    <n v="0.39"/>
    <n v="42"/>
    <n v="2718.94"/>
    <n v="15"/>
    <n v="28"/>
    <n v="3"/>
    <n v="2"/>
    <n v="410"/>
    <n v="810"/>
    <n v="5"/>
    <n v="0.87"/>
    <n v="1"/>
    <x v="0"/>
    <s v="CIF"/>
    <s v="Extension"/>
    <x v="10"/>
    <n v="0.94"/>
    <n v="0.93059999999999998"/>
    <n v="0"/>
    <n v="0.46"/>
    <s v="High Risk"/>
    <n v="4.2484935188797854E-2"/>
    <s v="Average"/>
    <s v="Medium"/>
    <s v="Inconsistent"/>
    <n v="197.5609756097561"/>
    <s v="Over-Delivery (&gt;100%)"/>
    <n v="135.947"/>
    <n v="671226.71537000011"/>
    <n v="95.74"/>
  </r>
  <r>
    <n v="410.03"/>
    <n v="3.18"/>
    <n v="15"/>
    <n v="0.75"/>
    <n v="0.05"/>
    <n v="0.03"/>
    <s v="Road"/>
    <n v="2.8"/>
    <n v="0.66"/>
    <n v="0.8"/>
    <n v="0.44"/>
    <n v="10"/>
    <n v="9464.4599999999991"/>
    <n v="60"/>
    <n v="57"/>
    <n v="1"/>
    <n v="2"/>
    <n v="309"/>
    <n v="656"/>
    <n v="3"/>
    <n v="0.77"/>
    <n v="0"/>
    <x v="1"/>
    <s v="CIF"/>
    <s v="Renewal/Reorder"/>
    <x v="3"/>
    <n v="0.71249999999999991"/>
    <n v="0.92149999999999999"/>
    <n v="0.230375"/>
    <n v="0.52"/>
    <s v="Extreme Risk"/>
    <n v="7.7555300831646471E-3"/>
    <s v="Poor"/>
    <s v="High"/>
    <s v="Inconsistent"/>
    <n v="212.29773462783172"/>
    <s v="Over-Delivery (&gt;100%)"/>
    <n v="189.28919999999999"/>
    <n v="4191381.7873839992"/>
    <n v="83.09999999999998"/>
  </r>
  <r>
    <n v="141.82"/>
    <n v="6.97"/>
    <n v="25"/>
    <n v="0.93"/>
    <n v="0.02"/>
    <n v="0.02"/>
    <s v="Road"/>
    <n v="2.92"/>
    <n v="0.86"/>
    <n v="0.83"/>
    <n v="0.84"/>
    <n v="3"/>
    <n v="7655.91"/>
    <n v="60"/>
    <n v="10"/>
    <n v="3"/>
    <n v="2"/>
    <n v="14"/>
    <n v="114"/>
    <n v="7"/>
    <n v="0.21"/>
    <n v="1"/>
    <x v="0"/>
    <s v="CIF"/>
    <s v="Extension"/>
    <x v="7"/>
    <n v="0.91139999999999999"/>
    <n v="0.96039999999999992"/>
    <n v="6.7227999999999954E-2"/>
    <n v="0.88"/>
    <s v="Extreme Risk"/>
    <n v="4.9146805810181923E-2"/>
    <s v="Average"/>
    <s v="Low"/>
    <s v="Inconsistent"/>
    <n v="814.28571428571422"/>
    <s v="Over-Delivery (&gt;100%)"/>
    <n v="153.1182"/>
    <n v="1129353.0029359998"/>
    <n v="84.08"/>
  </r>
  <r>
    <n v="299.79000000000002"/>
    <n v="8.5500000000000007"/>
    <n v="15"/>
    <n v="0.8"/>
    <n v="0.03"/>
    <n v="0.04"/>
    <s v="Air"/>
    <n v="1.2"/>
    <n v="0.88"/>
    <n v="0.81"/>
    <n v="0.56000000000000005"/>
    <n v="11"/>
    <n v="1976.38"/>
    <n v="15"/>
    <n v="51"/>
    <n v="2"/>
    <n v="0"/>
    <n v="871"/>
    <n v="748"/>
    <n v="3"/>
    <n v="0.22"/>
    <n v="0"/>
    <x v="1"/>
    <s v="EXW"/>
    <s v="Amendment"/>
    <x v="3"/>
    <n v="0.77600000000000002"/>
    <n v="0.93119999999999992"/>
    <n v="0.18623999999999993"/>
    <n v="0.63000000000000012"/>
    <s v="Extreme Risk"/>
    <n v="2.8519963974782347E-2"/>
    <s v="Average"/>
    <s v="Medium"/>
    <s v="Moderately Consistent"/>
    <n v="85.878300803673937"/>
    <s v="Average (85–94.99%)"/>
    <n v="98.819000000000017"/>
    <n v="634079.90137400001"/>
    <n v="97.1"/>
  </r>
  <r>
    <n v="379.88"/>
    <n v="5.96"/>
    <n v="14"/>
    <n v="0.75"/>
    <n v="0.1"/>
    <n v="0.05"/>
    <s v="Air"/>
    <n v="3.68"/>
    <n v="0.8"/>
    <n v="1.1100000000000001"/>
    <n v="0.38"/>
    <n v="11"/>
    <n v="759.86"/>
    <n v="30"/>
    <n v="58"/>
    <n v="3"/>
    <n v="1"/>
    <n v="455"/>
    <n v="960"/>
    <n v="10"/>
    <n v="0.26"/>
    <n v="1"/>
    <x v="0"/>
    <s v="FOB"/>
    <s v="Extension"/>
    <x v="9"/>
    <n v="0.67500000000000004"/>
    <n v="0.85499999999999998"/>
    <n v="0.21375"/>
    <n v="0.53"/>
    <s v="Extreme Risk"/>
    <n v="1.5689164999473516E-2"/>
    <s v="Poor"/>
    <s v="High"/>
    <s v="Highly Inconsistent"/>
    <n v="210.98901098901101"/>
    <s v="Over-Delivery (&gt;100%)"/>
    <n v="37.993000000000002"/>
    <n v="332019.91148800001"/>
    <n v="92.320000000000007"/>
  </r>
  <r>
    <n v="327.19"/>
    <n v="2.38"/>
    <n v="13"/>
    <n v="0.83"/>
    <n v="0.05"/>
    <n v="0.01"/>
    <s v="Road"/>
    <n v="3.63"/>
    <n v="0.66"/>
    <n v="0.83"/>
    <n v="0.18"/>
    <n v="16"/>
    <n v="3572.89"/>
    <n v="30"/>
    <n v="14"/>
    <n v="1"/>
    <n v="3"/>
    <n v="244"/>
    <n v="386"/>
    <n v="5"/>
    <n v="0.81"/>
    <n v="1"/>
    <x v="0"/>
    <s v="DDP"/>
    <s v="Renewal/Reorder"/>
    <x v="10"/>
    <n v="0.78849999999999998"/>
    <n v="0.9405"/>
    <n v="0.15988500000000003"/>
    <n v="0.24"/>
    <s v="Medium Risk"/>
    <n v="7.2740609431828597E-3"/>
    <s v="Poor"/>
    <s v="High"/>
    <s v="Highly Inconsistent"/>
    <n v="158.19672131147541"/>
    <s v="Over-Delivery (&gt;100%)"/>
    <n v="71.457800000000006"/>
    <n v="1239249.9236399999"/>
    <n v="82.669999999999987"/>
  </r>
  <r>
    <n v="134.61000000000001"/>
    <n v="7.55"/>
    <n v="11"/>
    <n v="0.94"/>
    <n v="0.04"/>
    <n v="0.02"/>
    <s v="Sea"/>
    <n v="1.07"/>
    <n v="0.94"/>
    <n v="0.81"/>
    <n v="0.5"/>
    <n v="38"/>
    <n v="8379.39"/>
    <n v="30"/>
    <n v="43"/>
    <n v="1"/>
    <n v="2"/>
    <n v="456"/>
    <n v="952"/>
    <n v="1"/>
    <n v="0.19"/>
    <n v="1"/>
    <x v="0"/>
    <s v="CIF"/>
    <s v="Renewal/Reorder"/>
    <x v="2"/>
    <n v="0.90239999999999987"/>
    <n v="0.94079999999999997"/>
    <n v="5.6448000000000047E-2"/>
    <n v="0.56000000000000005"/>
    <s v="Extreme Risk"/>
    <n v="5.6087957804026436E-2"/>
    <s v="Good"/>
    <s v="Low"/>
    <s v="Moderately Consistent"/>
    <n v="208.7719298245614"/>
    <s v="Over-Delivery (&gt;100%)"/>
    <n v="83.793899999999994"/>
    <n v="1195713.3437279998"/>
    <n v="73.330000000000013"/>
  </r>
  <r>
    <n v="209.92"/>
    <n v="6.4"/>
    <n v="28"/>
    <n v="0.84"/>
    <n v="0.05"/>
    <n v="0.02"/>
    <s v="Sea"/>
    <n v="7.0000000000000007E-2"/>
    <n v="0.86"/>
    <n v="0.86"/>
    <n v="0.25"/>
    <n v="30"/>
    <n v="1149.2"/>
    <n v="15"/>
    <n v="48"/>
    <n v="0"/>
    <n v="0"/>
    <n v="856"/>
    <n v="199"/>
    <n v="4"/>
    <n v="0.57999999999999996"/>
    <n v="0"/>
    <x v="1"/>
    <s v="EXW"/>
    <s v="New Procurement"/>
    <x v="6"/>
    <n v="0.79799999999999993"/>
    <n v="0.93099999999999994"/>
    <n v="0.14896000000000001"/>
    <n v="0.32"/>
    <s v="High Risk"/>
    <n v="3.0487804878048783E-2"/>
    <s v="Average"/>
    <s v="Medium"/>
    <s v="Very Consistent"/>
    <n v="23.247663551401871"/>
    <s v="Critical (&lt;80%)"/>
    <n v="11.492000000000001"/>
    <n v="258138.65436799996"/>
    <n v="74.03"/>
  </r>
  <r>
    <n v="402.71"/>
    <n v="7.58"/>
    <n v="13"/>
    <n v="0.86"/>
    <n v="0.08"/>
    <n v="0.01"/>
    <s v="Sea"/>
    <n v="4.99"/>
    <n v="0.95"/>
    <n v="0.92"/>
    <n v="0.96"/>
    <n v="41"/>
    <n v="5479.2"/>
    <n v="90"/>
    <n v="58"/>
    <n v="2"/>
    <n v="0"/>
    <n v="48"/>
    <n v="204"/>
    <n v="6"/>
    <n v="0.78"/>
    <n v="1"/>
    <x v="0"/>
    <s v="EXW"/>
    <s v="Amendment"/>
    <x v="4"/>
    <n v="0.79120000000000001"/>
    <n v="0.91080000000000005"/>
    <n v="0.12751200000000001"/>
    <n v="1.05"/>
    <s v="Extreme Risk"/>
    <n v="1.88224777134911E-2"/>
    <s v="Poor"/>
    <s v="High"/>
    <s v="Highly Inconsistent"/>
    <n v="425"/>
    <s v="Over-Delivery (&gt;100%)"/>
    <n v="54.792000000000002"/>
    <n v="2405211.1913379999"/>
    <n v="68.410000000000011"/>
  </r>
  <r>
    <n v="299.39999999999998"/>
    <n v="7.93"/>
    <n v="26"/>
    <n v="1"/>
    <n v="0.03"/>
    <n v="0.04"/>
    <s v="Road"/>
    <n v="2.91"/>
    <n v="0.97"/>
    <n v="0.99"/>
    <n v="0.49"/>
    <n v="1"/>
    <n v="2822.5"/>
    <n v="90"/>
    <n v="25"/>
    <n v="0"/>
    <n v="2"/>
    <n v="209"/>
    <n v="585"/>
    <n v="2"/>
    <n v="0.46"/>
    <n v="0"/>
    <x v="1"/>
    <s v="CIF"/>
    <s v="New Procurement"/>
    <x v="5"/>
    <n v="0.97"/>
    <n v="0.93119999999999992"/>
    <n v="0"/>
    <n v="0.56000000000000005"/>
    <s v="Extreme Risk"/>
    <n v="2.6486305945223783E-2"/>
    <s v="Average"/>
    <s v="Medium"/>
    <s v="Inconsistent"/>
    <n v="279.90430622009569"/>
    <s v="Over-Delivery (&gt;100%)"/>
    <n v="56.45"/>
    <n v="904284.33007999975"/>
    <n v="83.389999999999986"/>
  </r>
  <r>
    <n v="52.35"/>
    <n v="9.7799999999999994"/>
    <n v="22"/>
    <n v="0.82"/>
    <n v="0.02"/>
    <n v="0.04"/>
    <s v="Road"/>
    <n v="0.91"/>
    <n v="0.92"/>
    <n v="0.83"/>
    <n v="0.01"/>
    <n v="38"/>
    <n v="7289.92"/>
    <n v="15"/>
    <n v="50"/>
    <n v="0"/>
    <n v="0"/>
    <n v="691"/>
    <n v="386"/>
    <n v="6"/>
    <n v="0.84"/>
    <n v="1"/>
    <x v="0"/>
    <s v="EXW"/>
    <s v="New Procurement"/>
    <x v="4"/>
    <n v="0.80359999999999998"/>
    <n v="0.94079999999999997"/>
    <n v="0.16934400000000005"/>
    <n v="6.9999999999999993E-2"/>
    <s v="Low Risk"/>
    <n v="0.18681948424068767"/>
    <s v="Excellent"/>
    <s v="Low"/>
    <s v="Very Consistent"/>
    <n v="55.861070911722145"/>
    <s v="Critical (&lt;80%)"/>
    <n v="145.79840000000002"/>
    <n v="404671.70189000003"/>
    <n v="85.69"/>
  </r>
  <r>
    <n v="392.45"/>
    <n v="6.16"/>
    <n v="28"/>
    <n v="0.88"/>
    <n v="0.06"/>
    <n v="0.02"/>
    <s v="Air"/>
    <n v="1.42"/>
    <n v="0.98"/>
    <n v="1"/>
    <n v="0.09"/>
    <n v="45"/>
    <n v="104.06"/>
    <n v="90"/>
    <n v="7"/>
    <n v="2"/>
    <n v="2"/>
    <n v="879"/>
    <n v="692"/>
    <n v="10"/>
    <n v="0.56000000000000005"/>
    <n v="1"/>
    <x v="0"/>
    <s v="CIF"/>
    <s v="Amendment"/>
    <x v="9"/>
    <n v="0.82719999999999994"/>
    <n v="0.92119999999999991"/>
    <n v="0.11054399999999998"/>
    <n v="0.16999999999999998"/>
    <s v="Medium Risk"/>
    <n v="1.5696267040387311E-2"/>
    <s v="Poor"/>
    <s v="High"/>
    <s v="Moderately Consistent"/>
    <n v="78.725824800910132"/>
    <s v="Critical (&lt;80%)"/>
    <n v="5.2030000000000003"/>
    <n v="44121.763339999998"/>
    <n v="96.379999999999981"/>
  </r>
  <r>
    <n v="65.89"/>
    <n v="4.07"/>
    <n v="24"/>
    <n v="0.81"/>
    <n v="7.0000000000000007E-2"/>
    <n v="0.03"/>
    <s v="Road"/>
    <n v="3.09"/>
    <n v="0.98"/>
    <n v="0.9"/>
    <n v="0.28000000000000003"/>
    <n v="34"/>
    <n v="2844.02"/>
    <n v="30"/>
    <n v="47"/>
    <n v="1"/>
    <n v="2"/>
    <n v="869"/>
    <n v="27"/>
    <n v="7"/>
    <n v="0.6"/>
    <n v="1"/>
    <x v="0"/>
    <s v="CIF"/>
    <s v="Renewal/Reorder"/>
    <x v="7"/>
    <n v="0.75329999999999997"/>
    <n v="0.9020999999999999"/>
    <n v="0.17139899999999994"/>
    <n v="0.38"/>
    <s v="High Risk"/>
    <n v="6.1769616026711188E-2"/>
    <s v="Good"/>
    <s v="Low"/>
    <s v="Highly Inconsistent"/>
    <n v="3.1070195627157653"/>
    <s v="Critical (&lt;80%)"/>
    <n v="56.880400000000002"/>
    <n v="206192.67798199996"/>
    <n v="82.21"/>
  </r>
  <r>
    <n v="385.58"/>
    <n v="6.84"/>
    <n v="29"/>
    <n v="0.82"/>
    <n v="7.0000000000000007E-2"/>
    <n v="0"/>
    <s v="Road"/>
    <n v="0.69"/>
    <n v="0.85"/>
    <n v="0.91"/>
    <n v="0.09"/>
    <n v="19"/>
    <n v="6824.58"/>
    <n v="90"/>
    <n v="30"/>
    <n v="3"/>
    <n v="2"/>
    <n v="30"/>
    <n v="268"/>
    <n v="8"/>
    <n v="0.68"/>
    <n v="0"/>
    <x v="1"/>
    <s v="CIF"/>
    <s v="Extension"/>
    <x v="11"/>
    <n v="0.76259999999999994"/>
    <n v="0.92999999999999994"/>
    <n v="0.16740000000000002"/>
    <n v="0.16"/>
    <s v="Medium Risk"/>
    <n v="1.7739509310648893E-2"/>
    <s v="Poor"/>
    <s v="High"/>
    <s v="Very Consistent"/>
    <n v="893.33333333333337"/>
    <s v="Over-Delivery (&gt;100%)"/>
    <n v="136.49160000000001"/>
    <n v="2815762.8779519997"/>
    <n v="85.20999999999998"/>
  </r>
  <r>
    <n v="141.12"/>
    <n v="1.62"/>
    <n v="9"/>
    <n v="0.91"/>
    <n v="0.09"/>
    <n v="0.03"/>
    <s v="Road"/>
    <n v="0.19"/>
    <n v="0.89"/>
    <n v="1.1299999999999999"/>
    <n v="0.89"/>
    <n v="34"/>
    <n v="5512.83"/>
    <n v="15"/>
    <n v="54"/>
    <n v="0"/>
    <n v="1"/>
    <n v="696"/>
    <n v="836"/>
    <n v="3"/>
    <n v="0.85"/>
    <n v="1"/>
    <x v="0"/>
    <s v="FOB"/>
    <s v="New Procurement"/>
    <x v="3"/>
    <n v="0.82810000000000006"/>
    <n v="0.88270000000000004"/>
    <n v="7.9442999999999972E-2"/>
    <n v="1.01"/>
    <s v="Extreme Risk"/>
    <n v="1.1479591836734694E-2"/>
    <s v="Poor"/>
    <s v="Low"/>
    <s v="Very Consistent"/>
    <n v="120.11494252873563"/>
    <s v="Over-Delivery (&gt;100%)"/>
    <n v="110.25660000000001"/>
    <n v="871437.83080800006"/>
    <n v="84.509999999999991"/>
  </r>
  <r>
    <n v="481.13"/>
    <n v="9.08"/>
    <n v="10"/>
    <n v="0.98"/>
    <n v="0.04"/>
    <n v="0.04"/>
    <s v="Air"/>
    <n v="3.99"/>
    <n v="0.88"/>
    <n v="1.19"/>
    <n v="0.85"/>
    <n v="36"/>
    <n v="7810.77"/>
    <n v="90"/>
    <n v="23"/>
    <n v="1"/>
    <n v="0"/>
    <n v="83"/>
    <n v="381"/>
    <n v="12"/>
    <n v="0"/>
    <n v="1"/>
    <x v="0"/>
    <s v="EXW"/>
    <s v="Renewal/Reorder"/>
    <x v="8"/>
    <n v="0.94079999999999997"/>
    <n v="0.92159999999999997"/>
    <n v="1.8432000000000014E-2"/>
    <n v="0.92999999999999994"/>
    <s v="Extreme Risk"/>
    <n v="1.887223827240039E-2"/>
    <s v="Poor"/>
    <s v="High"/>
    <s v="Highly Inconsistent"/>
    <n v="459.03614457831327"/>
    <s v="Over-Delivery (&gt;100%)"/>
    <n v="390.53850000000006"/>
    <n v="4059064.3643820002"/>
    <n v="94.009999999999991"/>
  </r>
  <r>
    <n v="215.57"/>
    <n v="2.0699999999999998"/>
    <n v="4"/>
    <n v="0.86"/>
    <n v="0.01"/>
    <n v="0.03"/>
    <s v="Air"/>
    <n v="3.58"/>
    <n v="0.85"/>
    <n v="0.99"/>
    <n v="0.97"/>
    <n v="4"/>
    <n v="1660.99"/>
    <n v="90"/>
    <n v="38"/>
    <n v="1"/>
    <n v="3"/>
    <n v="805"/>
    <n v="711"/>
    <n v="10"/>
    <n v="0.39"/>
    <n v="0"/>
    <x v="1"/>
    <s v="DDP"/>
    <s v="Renewal/Reorder"/>
    <x v="9"/>
    <n v="0.85139999999999993"/>
    <n v="0.96029999999999993"/>
    <n v="0.13444200000000001"/>
    <n v="1.01"/>
    <s v="Extreme Risk"/>
    <n v="9.6024493204063636E-3"/>
    <s v="Poor"/>
    <s v="Medium"/>
    <s v="Highly Inconsistent"/>
    <n v="88.322981366459629"/>
    <s v="Average (85–94.99%)"/>
    <n v="83.049500000000009"/>
    <n v="372480.48318400007"/>
    <n v="95.52000000000001"/>
  </r>
  <r>
    <n v="197.12"/>
    <n v="3.95"/>
    <n v="17"/>
    <n v="0.93"/>
    <n v="0.1"/>
    <n v="0.01"/>
    <s v="Sea"/>
    <n v="1.55"/>
    <n v="0.61"/>
    <n v="0.93"/>
    <n v="0.71"/>
    <n v="10"/>
    <n v="5356.66"/>
    <n v="90"/>
    <n v="56"/>
    <n v="0"/>
    <n v="1"/>
    <n v="158"/>
    <n v="816"/>
    <n v="11"/>
    <n v="0.96"/>
    <n v="1"/>
    <x v="0"/>
    <s v="FOB"/>
    <s v="New Procurement"/>
    <x v="1"/>
    <n v="0.83700000000000008"/>
    <n v="0.89100000000000001"/>
    <n v="6.236999999999996E-2"/>
    <n v="0.82"/>
    <s v="Extreme Risk"/>
    <n v="2.0038555194805196E-2"/>
    <s v="Average"/>
    <s v="Medium"/>
    <s v="Moderately Consistent"/>
    <n v="516.45569620253161"/>
    <s v="Over-Delivery (&gt;100%)"/>
    <n v="53.566600000000001"/>
    <n v="1172114.026632"/>
    <n v="71.250000000000014"/>
  </r>
  <r>
    <n v="117"/>
    <n v="8.34"/>
    <n v="14"/>
    <n v="0.73"/>
    <n v="0.04"/>
    <n v="0.03"/>
    <s v="Sea"/>
    <n v="0.28999999999999998"/>
    <n v="0.74"/>
    <n v="1.17"/>
    <n v="0.65"/>
    <n v="17"/>
    <n v="2038.12"/>
    <n v="90"/>
    <n v="20"/>
    <n v="0"/>
    <n v="2"/>
    <n v="634"/>
    <n v="996"/>
    <n v="3"/>
    <n v="0.1"/>
    <n v="0"/>
    <x v="1"/>
    <s v="CIF"/>
    <s v="New Procurement"/>
    <x v="3"/>
    <n v="0.70079999999999998"/>
    <n v="0.93119999999999992"/>
    <n v="0.25142399999999998"/>
    <n v="0.72"/>
    <s v="Extreme Risk"/>
    <n v="7.1282051282051284E-2"/>
    <s v="Good"/>
    <s v="Low"/>
    <s v="Very Consistent"/>
    <n v="157.09779179810727"/>
    <s v="Over-Delivery (&gt;100%)"/>
    <n v="20.3812"/>
    <n v="255173.3026"/>
    <n v="73.91"/>
  </r>
  <r>
    <n v="187.52"/>
    <n v="6.38"/>
    <n v="24"/>
    <n v="0.76"/>
    <n v="0.06"/>
    <n v="0.02"/>
    <s v="Road"/>
    <n v="2.4300000000000002"/>
    <n v="0.64"/>
    <n v="1"/>
    <n v="0.92"/>
    <n v="16"/>
    <n v="6428.28"/>
    <n v="15"/>
    <n v="23"/>
    <n v="0"/>
    <n v="0"/>
    <n v="293"/>
    <n v="841"/>
    <n v="5"/>
    <n v="0.23"/>
    <n v="1"/>
    <x v="0"/>
    <s v="EXW"/>
    <s v="New Procurement"/>
    <x v="10"/>
    <n v="0.71439999999999992"/>
    <n v="0.92119999999999991"/>
    <n v="0.22108799999999995"/>
    <n v="1"/>
    <s v="Extreme Risk"/>
    <n v="3.4023037542662116E-2"/>
    <s v="Average"/>
    <s v="Medium"/>
    <s v="Inconsistent"/>
    <n v="287.03071672354946"/>
    <s v="Over-Delivery (&gt;100%)"/>
    <n v="128.56559999999999"/>
    <n v="1302003.2299200003"/>
    <n v="83.37"/>
  </r>
  <r>
    <n v="444.49"/>
    <n v="4.54"/>
    <n v="18"/>
    <n v="0.85"/>
    <n v="7.0000000000000007E-2"/>
    <n v="0.03"/>
    <s v="Road"/>
    <n v="1.38"/>
    <n v="0.72"/>
    <n v="1.0900000000000001"/>
    <n v="0.95"/>
    <n v="21"/>
    <n v="1400.29"/>
    <n v="45"/>
    <n v="38"/>
    <n v="1"/>
    <n v="3"/>
    <n v="95"/>
    <n v="978"/>
    <n v="3"/>
    <n v="0.56999999999999995"/>
    <n v="1"/>
    <x v="0"/>
    <s v="DDP"/>
    <s v="Renewal/Reorder"/>
    <x v="3"/>
    <n v="0.79049999999999998"/>
    <n v="0.9020999999999999"/>
    <n v="0.13531500000000002"/>
    <n v="1.05"/>
    <s v="Extreme Risk"/>
    <n v="1.0213953069810345E-2"/>
    <s v="Poor"/>
    <s v="High"/>
    <s v="Moderately Consistent"/>
    <n v="1029.4736842105262"/>
    <s v="Over-Delivery (&gt;100%)"/>
    <n v="28.005800000000001"/>
    <n v="684696.66603399999"/>
    <n v="83.919999999999987"/>
  </r>
  <r>
    <n v="498.35"/>
    <n v="5.26"/>
    <n v="11"/>
    <n v="0.71"/>
    <n v="0.05"/>
    <n v="0.02"/>
    <s v="Air"/>
    <n v="1.99"/>
    <n v="0.63"/>
    <n v="0.97"/>
    <n v="0.88"/>
    <n v="28"/>
    <n v="1572.07"/>
    <n v="90"/>
    <n v="39"/>
    <n v="2"/>
    <n v="2"/>
    <n v="111"/>
    <n v="774"/>
    <n v="9"/>
    <n v="0.86"/>
    <n v="0"/>
    <x v="1"/>
    <s v="CIF"/>
    <s v="Amendment"/>
    <x v="0"/>
    <n v="0.67449999999999999"/>
    <n v="0.93099999999999994"/>
    <n v="0.26999000000000001"/>
    <n v="0.95"/>
    <s v="Extreme Risk"/>
    <n v="1.0554830942108958E-2"/>
    <s v="Poor"/>
    <s v="High"/>
    <s v="Moderately Consistent"/>
    <n v="697.29729729729729"/>
    <s v="Over-Delivery (&gt;100%)"/>
    <n v="78.603499999999997"/>
    <n v="838380.39824499993"/>
    <n v="96.110000000000014"/>
  </r>
  <r>
    <n v="215.74"/>
    <n v="8.69"/>
    <n v="16"/>
    <n v="0.78"/>
    <n v="0.02"/>
    <n v="0.02"/>
    <s v="Sea"/>
    <n v="1.37"/>
    <n v="0.97"/>
    <n v="0.88"/>
    <n v="0.86"/>
    <n v="8"/>
    <n v="3349.23"/>
    <n v="45"/>
    <n v="36"/>
    <n v="2"/>
    <n v="0"/>
    <n v="540"/>
    <n v="602"/>
    <n v="7"/>
    <n v="0.1"/>
    <n v="1"/>
    <x v="0"/>
    <s v="EXW"/>
    <s v="Amendment"/>
    <x v="7"/>
    <n v="0.76439999999999997"/>
    <n v="0.96039999999999992"/>
    <n v="0.21128799999999995"/>
    <n v="0.9"/>
    <s v="Extreme Risk"/>
    <n v="4.0279966626494849E-2"/>
    <s v="Average"/>
    <s v="Medium"/>
    <s v="Moderately Consistent"/>
    <n v="111.4814814814815"/>
    <s v="Over-Delivery (&gt;100%)"/>
    <n v="33.4923"/>
    <n v="751504.79898400011"/>
    <n v="73.63000000000001"/>
  </r>
  <r>
    <n v="251.87"/>
    <n v="4.0599999999999996"/>
    <n v="1"/>
    <n v="0.86"/>
    <n v="0.08"/>
    <n v="0.04"/>
    <s v="Sea"/>
    <n v="0.88"/>
    <n v="0.78"/>
    <n v="1.06"/>
    <n v="0.67"/>
    <n v="29"/>
    <n v="4078.87"/>
    <n v="15"/>
    <n v="59"/>
    <n v="0"/>
    <n v="2"/>
    <n v="72"/>
    <n v="69"/>
    <n v="5"/>
    <n v="0"/>
    <n v="0"/>
    <x v="1"/>
    <s v="CIF"/>
    <s v="New Procurement"/>
    <x v="10"/>
    <n v="0.79120000000000001"/>
    <n v="0.88319999999999999"/>
    <n v="0.12364800000000002"/>
    <n v="0.79"/>
    <s v="Extreme Risk"/>
    <n v="1.6119426688370984E-2"/>
    <s v="Poor"/>
    <s v="Medium"/>
    <s v="Very Consistent"/>
    <n v="95.833333333333343"/>
    <s v="High (95–96.99%)"/>
    <n v="40.788699999999999"/>
    <n v="1150671.6069400001"/>
    <n v="71.92"/>
  </r>
  <r>
    <n v="374.93"/>
    <n v="8.83"/>
    <n v="29"/>
    <n v="0.7"/>
    <n v="0.08"/>
    <n v="0.04"/>
    <s v="Sea"/>
    <n v="1.93"/>
    <n v="0.68"/>
    <n v="1.07"/>
    <n v="0"/>
    <n v="6"/>
    <n v="5035.74"/>
    <n v="60"/>
    <n v="53"/>
    <n v="3"/>
    <n v="3"/>
    <n v="637"/>
    <n v="114"/>
    <n v="5"/>
    <n v="0.69"/>
    <n v="1"/>
    <x v="0"/>
    <s v="DDP"/>
    <s v="Extension"/>
    <x v="10"/>
    <n v="0.64400000000000002"/>
    <n v="0.88319999999999999"/>
    <n v="0.26496000000000008"/>
    <n v="0.12"/>
    <s v="Low Risk"/>
    <n v="2.3551062865068147E-2"/>
    <s v="Average"/>
    <s v="High"/>
    <s v="Moderately Consistent"/>
    <n v="17.896389324960754"/>
    <s v="Critical (&lt;80%)"/>
    <n v="50.357399999999998"/>
    <n v="2114680.8276820001"/>
    <n v="70.87"/>
  </r>
  <r>
    <n v="448.79"/>
    <n v="1.79"/>
    <n v="7"/>
    <n v="0.78"/>
    <n v="0.06"/>
    <n v="0"/>
    <s v="Road"/>
    <n v="4.82"/>
    <n v="0.83"/>
    <n v="0.98"/>
    <n v="0.43"/>
    <n v="30"/>
    <n v="5849"/>
    <n v="45"/>
    <n v="57"/>
    <n v="1"/>
    <n v="0"/>
    <n v="701"/>
    <n v="435"/>
    <n v="1"/>
    <n v="0.6"/>
    <n v="0"/>
    <x v="1"/>
    <s v="EXW"/>
    <s v="Renewal/Reorder"/>
    <x v="2"/>
    <n v="0.73319999999999996"/>
    <n v="0.94"/>
    <n v="0.20679999999999996"/>
    <n v="0.49"/>
    <s v="High Risk"/>
    <n v="3.9885024176118007E-3"/>
    <s v="Poor"/>
    <s v="High"/>
    <s v="Highly Inconsistent"/>
    <n v="62.054208273894439"/>
    <s v="Critical (&lt;80%)"/>
    <n v="116.98"/>
    <n v="2782631.3159560002"/>
    <n v="81.38"/>
  </r>
  <r>
    <n v="316.87"/>
    <n v="7.99"/>
    <n v="28"/>
    <n v="0.85"/>
    <n v="0.05"/>
    <n v="0.05"/>
    <s v="Road"/>
    <n v="1.33"/>
    <n v="0.68"/>
    <n v="0.91"/>
    <n v="0.64"/>
    <n v="2"/>
    <n v="4741.26"/>
    <n v="15"/>
    <n v="40"/>
    <n v="3"/>
    <n v="3"/>
    <n v="559"/>
    <n v="886"/>
    <n v="9"/>
    <n v="0.27"/>
    <n v="0"/>
    <x v="1"/>
    <s v="DDP"/>
    <s v="Extension"/>
    <x v="0"/>
    <n v="0.8075"/>
    <n v="0.90249999999999997"/>
    <n v="0.135375"/>
    <n v="0.74"/>
    <s v="Extreme Risk"/>
    <n v="2.5215388014012057E-2"/>
    <s v="Average"/>
    <s v="High"/>
    <s v="Moderately Consistent"/>
    <n v="158.49731663685151"/>
    <s v="Over-Delivery (&gt;100%)"/>
    <n v="94.825200000000009"/>
    <n v="1652702.615762"/>
    <n v="84.169999999999987"/>
  </r>
  <r>
    <n v="226.19"/>
    <n v="8.6300000000000008"/>
    <n v="10"/>
    <n v="0.87"/>
    <n v="0.01"/>
    <n v="0.03"/>
    <s v="Road"/>
    <n v="1.68"/>
    <n v="0.92"/>
    <n v="1.1299999999999999"/>
    <n v="0.55000000000000004"/>
    <n v="47"/>
    <n v="551.82000000000005"/>
    <n v="60"/>
    <n v="34"/>
    <n v="0"/>
    <n v="2"/>
    <n v="823"/>
    <n v="270"/>
    <n v="2"/>
    <n v="0.96"/>
    <n v="0"/>
    <x v="1"/>
    <s v="CIF"/>
    <s v="New Procurement"/>
    <x v="5"/>
    <n v="0.86129999999999995"/>
    <n v="0.96029999999999993"/>
    <n v="0.12483900000000001"/>
    <n v="0.59000000000000008"/>
    <s v="Extreme Risk"/>
    <n v="3.815376453424113E-2"/>
    <s v="Average"/>
    <s v="Medium"/>
    <s v="Moderately Consistent"/>
    <n v="32.806804374240585"/>
    <s v="Critical (&lt;80%)"/>
    <n v="11.0364"/>
    <n v="129827.44881600002"/>
    <n v="85.42"/>
  </r>
  <r>
    <n v="235.68"/>
    <n v="2.64"/>
    <n v="9"/>
    <n v="0.98"/>
    <n v="0.01"/>
    <n v="0.04"/>
    <s v="Air"/>
    <n v="1.65"/>
    <n v="0.72"/>
    <n v="0.91"/>
    <n v="0.82"/>
    <n v="31"/>
    <n v="3500.26"/>
    <n v="90"/>
    <n v="30"/>
    <n v="1"/>
    <n v="2"/>
    <n v="417"/>
    <n v="776"/>
    <n v="7"/>
    <n v="0.56000000000000005"/>
    <n v="1"/>
    <x v="0"/>
    <s v="CIF"/>
    <s v="Renewal/Reorder"/>
    <x v="7"/>
    <n v="0.97019999999999995"/>
    <n v="0.95039999999999991"/>
    <n v="1.9008000000000018E-2"/>
    <n v="0.87"/>
    <s v="Extreme Risk"/>
    <n v="1.1201629327902241E-2"/>
    <s v="Poor"/>
    <s v="Medium"/>
    <s v="Moderately Consistent"/>
    <n v="186.09112709832135"/>
    <s v="Over-Delivery (&gt;100%)"/>
    <n v="175.01300000000003"/>
    <n v="866371.1310800002"/>
    <n v="97.25"/>
  </r>
  <r>
    <n v="363.03"/>
    <n v="4.87"/>
    <n v="27"/>
    <n v="0.89"/>
    <n v="0.03"/>
    <n v="0.04"/>
    <s v="Sea"/>
    <n v="2.4"/>
    <n v="0.73"/>
    <n v="1.06"/>
    <n v="0.82"/>
    <n v="25"/>
    <n v="707.68"/>
    <n v="15"/>
    <n v="20"/>
    <n v="2"/>
    <n v="3"/>
    <n v="613"/>
    <n v="55"/>
    <n v="7"/>
    <n v="0.66"/>
    <n v="1"/>
    <x v="0"/>
    <s v="DDP"/>
    <s v="Amendment"/>
    <x v="7"/>
    <n v="0.86329999999999996"/>
    <n v="0.93119999999999992"/>
    <n v="0.10243199999999998"/>
    <n v="0.8899999999999999"/>
    <s v="Extreme Risk"/>
    <n v="1.3414869294548661E-2"/>
    <s v="Poor"/>
    <s v="High"/>
    <s v="Inconsistent"/>
    <n v="8.9722675367047309"/>
    <s v="Critical (&lt;80%)"/>
    <n v="7.0767999999999995"/>
    <n v="274917.20756800001"/>
    <n v="71.900000000000006"/>
  </r>
  <r>
    <n v="51.45"/>
    <n v="2.4900000000000002"/>
    <n v="28"/>
    <n v="0.82"/>
    <n v="0.03"/>
    <n v="0.02"/>
    <s v="Air"/>
    <n v="4.22"/>
    <n v="0.95"/>
    <n v="0.95"/>
    <n v="0.6"/>
    <n v="23"/>
    <n v="1269.03"/>
    <n v="30"/>
    <n v="40"/>
    <n v="2"/>
    <n v="1"/>
    <n v="182"/>
    <n v="653"/>
    <n v="2"/>
    <n v="0.38"/>
    <n v="0"/>
    <x v="1"/>
    <s v="FOB"/>
    <s v="Amendment"/>
    <x v="5"/>
    <n v="0.79539999999999988"/>
    <n v="0.9506"/>
    <n v="0.17110800000000004"/>
    <n v="0.65"/>
    <s v="Extreme Risk"/>
    <n v="4.8396501457725949E-2"/>
    <s v="Average"/>
    <s v="Low"/>
    <s v="Highly Inconsistent"/>
    <n v="358.79120879120882"/>
    <s v="Over-Delivery (&gt;100%)"/>
    <n v="63.451500000000003"/>
    <n v="68623.967055000001"/>
    <n v="94.48"/>
  </r>
  <r>
    <n v="328.82"/>
    <n v="7.36"/>
    <n v="28"/>
    <n v="0.98"/>
    <n v="0.1"/>
    <n v="0.04"/>
    <s v="Sea"/>
    <n v="2.0099999999999998"/>
    <n v="0.82"/>
    <n v="0.99"/>
    <n v="0.02"/>
    <n v="43"/>
    <n v="1018.95"/>
    <n v="60"/>
    <n v="53"/>
    <n v="3"/>
    <n v="1"/>
    <n v="726"/>
    <n v="535"/>
    <n v="8"/>
    <n v="0.92"/>
    <n v="0"/>
    <x v="1"/>
    <s v="FOB"/>
    <s v="Extension"/>
    <x v="11"/>
    <n v="0.88200000000000001"/>
    <n v="0.86399999999999999"/>
    <n v="1.7280000000000014E-2"/>
    <n v="0.16"/>
    <s v="Medium Risk"/>
    <n v="2.2383066723435315E-2"/>
    <s v="Average"/>
    <s v="High"/>
    <s v="Inconsistent"/>
    <n v="73.691460055096414"/>
    <s v="Critical (&lt;80%)"/>
    <n v="10.189500000000001"/>
    <n v="381981.70652399998"/>
    <n v="70.190000000000012"/>
  </r>
  <r>
    <n v="209.97"/>
    <n v="5.82"/>
    <n v="25"/>
    <n v="0.94"/>
    <n v="0.08"/>
    <n v="0.01"/>
    <s v="Road"/>
    <n v="4.03"/>
    <n v="0.95"/>
    <n v="0.88"/>
    <n v="0.37"/>
    <n v="21"/>
    <n v="1665.15"/>
    <n v="30"/>
    <n v="7"/>
    <n v="0"/>
    <n v="0"/>
    <n v="530"/>
    <n v="486"/>
    <n v="8"/>
    <n v="0.28000000000000003"/>
    <n v="1"/>
    <x v="0"/>
    <s v="EXW"/>
    <s v="New Procurement"/>
    <x v="11"/>
    <n v="0.86480000000000001"/>
    <n v="0.91080000000000005"/>
    <n v="5.4648000000000051E-2"/>
    <n v="0.45999999999999996"/>
    <s v="High Risk"/>
    <n v="2.7718245463637665E-2"/>
    <s v="Average"/>
    <s v="Medium"/>
    <s v="Highly Inconsistent"/>
    <n v="91.698113207547166"/>
    <s v="Average (85–94.99%)"/>
    <n v="33.303000000000004"/>
    <n v="381148.61117699998"/>
    <n v="81.37"/>
  </r>
  <r>
    <n v="407.39"/>
    <n v="6.72"/>
    <n v="3"/>
    <n v="0.76"/>
    <n v="7.0000000000000007E-2"/>
    <n v="0.01"/>
    <s v="Air"/>
    <n v="0.57999999999999996"/>
    <n v="0.77"/>
    <n v="1.06"/>
    <n v="0.23"/>
    <n v="16"/>
    <n v="8147.91"/>
    <n v="90"/>
    <n v="28"/>
    <n v="3"/>
    <n v="0"/>
    <n v="530"/>
    <n v="276"/>
    <n v="9"/>
    <n v="0.75"/>
    <n v="1"/>
    <x v="0"/>
    <s v="EXW"/>
    <s v="Extension"/>
    <x v="0"/>
    <n v="0.70679999999999998"/>
    <n v="0.92069999999999996"/>
    <n v="0.22096799999999997"/>
    <n v="0.31"/>
    <s v="High Risk"/>
    <n v="1.6495250251601659E-2"/>
    <s v="Poor"/>
    <s v="High"/>
    <s v="Very Consistent"/>
    <n v="52.075471698113205"/>
    <s v="Critical (&lt;80%)"/>
    <n v="407.39550000000003"/>
    <n v="3585339.3405159996"/>
    <n v="97.12"/>
  </r>
  <r>
    <n v="91.85"/>
    <n v="2.77"/>
    <n v="22"/>
    <n v="0.74"/>
    <n v="0.05"/>
    <n v="0.03"/>
    <s v="Air"/>
    <n v="4.47"/>
    <n v="0.74"/>
    <n v="0.89"/>
    <n v="0.34"/>
    <n v="4"/>
    <n v="6312.97"/>
    <n v="90"/>
    <n v="39"/>
    <n v="0"/>
    <n v="1"/>
    <n v="542"/>
    <n v="965"/>
    <n v="2"/>
    <n v="0.12"/>
    <n v="1"/>
    <x v="0"/>
    <s v="FOB"/>
    <s v="New Procurement"/>
    <x v="5"/>
    <n v="0.70299999999999996"/>
    <n v="0.92149999999999999"/>
    <n v="0.23959"/>
    <n v="0.42000000000000004"/>
    <s v="High Risk"/>
    <n v="3.0157866086009802E-2"/>
    <s v="Average"/>
    <s v="Low"/>
    <s v="Highly Inconsistent"/>
    <n v="178.04428044280442"/>
    <s v="Over-Delivery (&gt;100%)"/>
    <n v="315.64850000000001"/>
    <n v="626557.85794999986"/>
    <n v="93.43"/>
  </r>
  <r>
    <n v="314.69"/>
    <n v="2.91"/>
    <n v="23"/>
    <n v="0.9"/>
    <n v="0.02"/>
    <n v="0.04"/>
    <s v="Road"/>
    <n v="0.93"/>
    <n v="0.8"/>
    <n v="0.99"/>
    <n v="0.62"/>
    <n v="43"/>
    <n v="5117.13"/>
    <n v="45"/>
    <n v="50"/>
    <n v="2"/>
    <n v="3"/>
    <n v="33"/>
    <n v="543"/>
    <n v="1"/>
    <n v="0.54"/>
    <n v="1"/>
    <x v="0"/>
    <s v="DDP"/>
    <s v="Amendment"/>
    <x v="2"/>
    <n v="0.88200000000000001"/>
    <n v="0.94079999999999997"/>
    <n v="9.4079999999999969E-2"/>
    <n v="0.67999999999999994"/>
    <s v="Extreme Risk"/>
    <n v="9.2471956528647238E-3"/>
    <s v="Poor"/>
    <s v="High"/>
    <s v="Very Consistent"/>
    <n v="1645.4545454545453"/>
    <s v="Over-Delivery (&gt;100%)"/>
    <n v="102.3426"/>
    <n v="1707036.4139160002"/>
    <n v="85.67"/>
  </r>
  <r>
    <n v="266.44"/>
    <n v="1.37"/>
    <n v="14"/>
    <n v="0.87"/>
    <n v="0.1"/>
    <n v="0.04"/>
    <s v="Sea"/>
    <n v="0.2"/>
    <n v="0.62"/>
    <n v="0.93"/>
    <n v="7.0000000000000007E-2"/>
    <n v="46"/>
    <n v="7349.35"/>
    <n v="90"/>
    <n v="53"/>
    <n v="1"/>
    <n v="2"/>
    <n v="104"/>
    <n v="115"/>
    <n v="9"/>
    <n v="0.57999999999999996"/>
    <n v="0"/>
    <x v="1"/>
    <s v="CIF"/>
    <s v="Renewal/Reorder"/>
    <x v="0"/>
    <n v="0.78300000000000003"/>
    <n v="0.86399999999999999"/>
    <n v="0.11232"/>
    <n v="0.21000000000000002"/>
    <s v="Medium Risk"/>
    <n v="5.1418705900015014E-3"/>
    <s v="Poor"/>
    <s v="Medium"/>
    <s v="Very Consistent"/>
    <n v="110.57692307692308"/>
    <s v="Over-Delivery (&gt;100%)"/>
    <n v="73.493500000000012"/>
    <n v="2232377.8872200004"/>
    <n v="72.000000000000014"/>
  </r>
  <r>
    <n v="339.05"/>
    <n v="3.9"/>
    <n v="26"/>
    <n v="0.94"/>
    <n v="0.04"/>
    <n v="0.03"/>
    <s v="Sea"/>
    <n v="0.79"/>
    <n v="0.66"/>
    <n v="1.19"/>
    <n v="0.02"/>
    <n v="8"/>
    <n v="9616.1200000000008"/>
    <n v="45"/>
    <n v="24"/>
    <n v="2"/>
    <n v="2"/>
    <n v="713"/>
    <n v="526"/>
    <n v="3"/>
    <n v="0.19"/>
    <n v="0"/>
    <x v="1"/>
    <s v="CIF"/>
    <s v="Amendment"/>
    <x v="3"/>
    <n v="0.90239999999999987"/>
    <n v="0.93119999999999992"/>
    <n v="5.5872000000000047E-2"/>
    <n v="9.0000000000000011E-2"/>
    <s v="Low Risk"/>
    <n v="1.1502728211178292E-2"/>
    <s v="Poor"/>
    <s v="High"/>
    <s v="Very Consistent"/>
    <n v="73.772791023842927"/>
    <s v="Critical (&lt;80%)"/>
    <n v="96.161200000000008"/>
    <n v="3488671.1882100003"/>
    <n v="73.41"/>
  </r>
  <r>
    <n v="79.180000000000007"/>
    <n v="6.04"/>
    <n v="25"/>
    <n v="0.92"/>
    <n v="0.01"/>
    <n v="0.03"/>
    <s v="Sea"/>
    <n v="0.95"/>
    <n v="0.69"/>
    <n v="1.19"/>
    <n v="0.44"/>
    <n v="6"/>
    <n v="4234.9799999999996"/>
    <n v="60"/>
    <n v="53"/>
    <n v="3"/>
    <n v="0"/>
    <n v="870"/>
    <n v="702"/>
    <n v="10"/>
    <n v="0.32"/>
    <n v="1"/>
    <x v="0"/>
    <s v="EXW"/>
    <s v="Extension"/>
    <x v="9"/>
    <n v="0.91080000000000005"/>
    <n v="0.96029999999999993"/>
    <n v="7.6823999999999962E-2"/>
    <n v="0.48"/>
    <s v="High Risk"/>
    <n v="7.6281889366001512E-2"/>
    <s v="Good"/>
    <s v="Low"/>
    <s v="Very Consistent"/>
    <n v="80.689655172413794"/>
    <s v="Needs Improvement (80–84.99%)"/>
    <n v="42.349799999999995"/>
    <n v="348782.59927599999"/>
    <n v="74.150000000000006"/>
  </r>
  <r>
    <n v="310.99"/>
    <n v="8.7200000000000006"/>
    <n v="15"/>
    <n v="0.89"/>
    <n v="0.05"/>
    <n v="0.02"/>
    <s v="Sea"/>
    <n v="2.54"/>
    <n v="0.93"/>
    <n v="1.1000000000000001"/>
    <n v="0.79"/>
    <n v="27"/>
    <n v="3737.38"/>
    <n v="30"/>
    <n v="45"/>
    <n v="1"/>
    <n v="0"/>
    <n v="305"/>
    <n v="405"/>
    <n v="2"/>
    <n v="0.18"/>
    <n v="0"/>
    <x v="1"/>
    <s v="EXW"/>
    <s v="Renewal/Reorder"/>
    <x v="5"/>
    <n v="0.84549999999999992"/>
    <n v="0.93099999999999994"/>
    <n v="0.10240999999999999"/>
    <n v="0.8600000000000001"/>
    <s v="Extreme Risk"/>
    <n v="2.8039486800218658E-2"/>
    <s v="Average"/>
    <s v="High"/>
    <s v="Inconsistent"/>
    <n v="132.78688524590163"/>
    <s v="Over-Delivery (&gt;100%)"/>
    <n v="37.373800000000003"/>
    <n v="1243701.124726"/>
    <n v="71.56"/>
  </r>
  <r>
    <n v="302.67"/>
    <n v="7"/>
    <n v="2"/>
    <n v="1"/>
    <n v="0.09"/>
    <n v="0.05"/>
    <s v="Road"/>
    <n v="2.25"/>
    <n v="0.89"/>
    <n v="1.19"/>
    <n v="0.03"/>
    <n v="36"/>
    <n v="9779.9599999999991"/>
    <n v="60"/>
    <n v="18"/>
    <n v="0"/>
    <n v="2"/>
    <n v="979"/>
    <n v="158"/>
    <n v="10"/>
    <n v="0.85"/>
    <n v="0"/>
    <x v="1"/>
    <s v="CIF"/>
    <s v="New Procurement"/>
    <x v="9"/>
    <n v="0.91"/>
    <n v="0.86449999999999994"/>
    <n v="0"/>
    <n v="0.17"/>
    <s v="Medium Risk"/>
    <n v="2.312749859583044E-2"/>
    <s v="Average"/>
    <s v="High"/>
    <s v="Inconsistent"/>
    <n v="16.138917262512766"/>
    <s v="Critical (&lt;80%)"/>
    <n v="195.5992"/>
    <n v="3374723.7815979999"/>
    <n v="82.049999999999983"/>
  </r>
  <r>
    <n v="302.3"/>
    <n v="4.92"/>
    <n v="24"/>
    <n v="0.86"/>
    <n v="0.09"/>
    <n v="0.02"/>
    <s v="Road"/>
    <n v="3.58"/>
    <n v="0.68"/>
    <n v="0.85"/>
    <n v="0.85"/>
    <n v="36"/>
    <n v="7736.17"/>
    <n v="30"/>
    <n v="16"/>
    <n v="2"/>
    <n v="1"/>
    <n v="189"/>
    <n v="856"/>
    <n v="2"/>
    <n v="0.66"/>
    <n v="0"/>
    <x v="1"/>
    <s v="FOB"/>
    <s v="Amendment"/>
    <x v="5"/>
    <n v="0.78259999999999996"/>
    <n v="0.89180000000000004"/>
    <n v="0.124852"/>
    <n v="0.96"/>
    <s v="Extreme Risk"/>
    <n v="1.627522328812438E-2"/>
    <s v="Poor"/>
    <s v="High"/>
    <s v="Highly Inconsistent"/>
    <n v="452.91005291005291"/>
    <s v="Over-Delivery (&gt;100%)"/>
    <n v="154.7234"/>
    <n v="2596071.4200900001"/>
    <n v="81.319999999999993"/>
  </r>
  <r>
    <n v="321.57"/>
    <n v="9.58"/>
    <n v="14"/>
    <n v="0.73"/>
    <n v="0"/>
    <n v="0.04"/>
    <s v="Road"/>
    <n v="0.25"/>
    <n v="0.71"/>
    <n v="1.2"/>
    <n v="0.38"/>
    <n v="24"/>
    <n v="7793.4"/>
    <n v="15"/>
    <n v="8"/>
    <n v="0"/>
    <n v="0"/>
    <n v="909"/>
    <n v="289"/>
    <n v="2"/>
    <n v="0.45"/>
    <n v="1"/>
    <x v="0"/>
    <s v="EXW"/>
    <s v="New Procurement"/>
    <x v="5"/>
    <n v="0.73"/>
    <n v="0.96"/>
    <n v="0.25919999999999999"/>
    <n v="0.42"/>
    <s v="High Risk"/>
    <n v="2.979133625649159E-2"/>
    <s v="Average"/>
    <s v="High"/>
    <s v="Very Consistent"/>
    <n v="31.793179317931791"/>
    <s v="Critical (&lt;80%)"/>
    <n v="155.86799999999999"/>
    <n v="2606526.0593699994"/>
    <n v="86.95"/>
  </r>
  <r>
    <n v="354.41"/>
    <n v="7.47"/>
    <n v="16"/>
    <n v="0.95"/>
    <n v="0.09"/>
    <n v="0.03"/>
    <s v="Road"/>
    <n v="2.4900000000000002"/>
    <n v="0.98"/>
    <n v="0.84"/>
    <n v="0.12"/>
    <n v="6"/>
    <n v="6039.43"/>
    <n v="60"/>
    <n v="8"/>
    <n v="2"/>
    <n v="2"/>
    <n v="140"/>
    <n v="534"/>
    <n v="8"/>
    <n v="0.56000000000000005"/>
    <n v="1"/>
    <x v="0"/>
    <s v="CIF"/>
    <s v="Amendment"/>
    <x v="11"/>
    <n v="0.86449999999999994"/>
    <n v="0.88270000000000004"/>
    <n v="4.4135000000000035E-2"/>
    <n v="0.24"/>
    <s v="Medium Risk"/>
    <n v="2.1077283372365339E-2"/>
    <s v="Average"/>
    <s v="High"/>
    <s v="Inconsistent"/>
    <n v="381.42857142857144"/>
    <s v="Over-Delivery (&gt;100%)"/>
    <n v="120.7886"/>
    <n v="2397424.9508740003"/>
    <n v="82.20999999999998"/>
  </r>
  <r>
    <n v="412.25"/>
    <n v="9.3699999999999992"/>
    <n v="7"/>
    <n v="0.78"/>
    <n v="0.03"/>
    <n v="0.03"/>
    <s v="Air"/>
    <n v="1.66"/>
    <n v="0.63"/>
    <n v="0.97"/>
    <n v="0.56999999999999995"/>
    <n v="43"/>
    <n v="5119.38"/>
    <n v="15"/>
    <n v="12"/>
    <n v="0"/>
    <n v="0"/>
    <n v="918"/>
    <n v="873"/>
    <n v="3"/>
    <n v="0.34"/>
    <n v="1"/>
    <x v="0"/>
    <s v="EXW"/>
    <s v="New Procurement"/>
    <x v="3"/>
    <n v="0.75660000000000005"/>
    <n v="0.94089999999999996"/>
    <n v="0.20699799999999996"/>
    <n v="0.62999999999999989"/>
    <s v="Extreme Risk"/>
    <n v="2.2728926622195268E-2"/>
    <s v="Average"/>
    <s v="High"/>
    <s v="Moderately Consistent"/>
    <n v="95.098039215686271"/>
    <s v="High (95–96.99%)"/>
    <n v="255.96900000000002"/>
    <n v="2237361.9250000003"/>
    <n v="96.84"/>
  </r>
  <r>
    <n v="171.42"/>
    <n v="5.75"/>
    <n v="4"/>
    <n v="0.93"/>
    <n v="0"/>
    <n v="0.02"/>
    <s v="Air"/>
    <n v="3.15"/>
    <n v="0.82"/>
    <n v="0.9"/>
    <n v="0.95"/>
    <n v="33"/>
    <n v="5550.86"/>
    <n v="30"/>
    <n v="26"/>
    <n v="2"/>
    <n v="1"/>
    <n v="542"/>
    <n v="35"/>
    <n v="1"/>
    <n v="0.43"/>
    <n v="0"/>
    <x v="1"/>
    <s v="FOB"/>
    <s v="Amendment"/>
    <x v="2"/>
    <n v="0.93"/>
    <n v="0.98"/>
    <n v="6.8599999999999953E-2"/>
    <n v="0.97"/>
    <s v="Extreme Risk"/>
    <n v="3.3543343833858361E-2"/>
    <s v="Average"/>
    <s v="Medium"/>
    <s v="Highly Inconsistent"/>
    <n v="6.4575645756457565"/>
    <s v="Critical (&lt;80%)"/>
    <n v="277.54300000000001"/>
    <n v="970847.33208399976"/>
    <n v="96.449999999999989"/>
  </r>
  <r>
    <n v="421.27"/>
    <n v="3.33"/>
    <n v="18"/>
    <n v="0.99"/>
    <n v="0.08"/>
    <n v="0.05"/>
    <s v="Air"/>
    <n v="0.22"/>
    <n v="0.81"/>
    <n v="1.18"/>
    <n v="0.54"/>
    <n v="2"/>
    <n v="6555.64"/>
    <n v="45"/>
    <n v="44"/>
    <n v="2"/>
    <n v="3"/>
    <n v="17"/>
    <n v="561"/>
    <n v="8"/>
    <n v="0.62"/>
    <n v="1"/>
    <x v="0"/>
    <s v="DDP"/>
    <s v="Amendment"/>
    <x v="11"/>
    <n v="0.91080000000000005"/>
    <n v="0.874"/>
    <n v="8.7400000000000082E-3"/>
    <n v="0.67"/>
    <s v="Extreme Risk"/>
    <n v="7.9046692145180054E-3"/>
    <s v="Poor"/>
    <s v="High"/>
    <s v="Very Consistent"/>
    <n v="3300"/>
    <s v="Over-Delivery (&gt;100%)"/>
    <n v="327.78200000000004"/>
    <n v="3121044.3785519996"/>
    <n v="96.38000000000001"/>
  </r>
  <r>
    <n v="274.22000000000003"/>
    <n v="1.48"/>
    <n v="24"/>
    <n v="0.91"/>
    <n v="0.09"/>
    <n v="0.03"/>
    <s v="Road"/>
    <n v="0.17"/>
    <n v="0.89"/>
    <n v="1.05"/>
    <n v="0.69"/>
    <n v="41"/>
    <n v="3830.71"/>
    <n v="60"/>
    <n v="34"/>
    <n v="0"/>
    <n v="0"/>
    <n v="897"/>
    <n v="291"/>
    <n v="2"/>
    <n v="0.21"/>
    <n v="1"/>
    <x v="0"/>
    <s v="EXW"/>
    <s v="New Procurement"/>
    <x v="5"/>
    <n v="0.82810000000000006"/>
    <n v="0.88270000000000004"/>
    <n v="7.9442999999999972E-2"/>
    <n v="0.80999999999999994"/>
    <s v="Extreme Risk"/>
    <n v="5.3971263948654358E-3"/>
    <s v="Poor"/>
    <s v="Medium"/>
    <s v="Very Consistent"/>
    <n v="32.441471571906355"/>
    <s v="Critical (&lt;80%)"/>
    <n v="76.614199999999997"/>
    <n v="1176589.7182920002"/>
    <n v="84.53"/>
  </r>
  <r>
    <n v="84.68"/>
    <n v="7.53"/>
    <n v="27"/>
    <n v="0.88"/>
    <n v="0.06"/>
    <n v="0.05"/>
    <s v="Sea"/>
    <n v="2.14"/>
    <n v="0.7"/>
    <n v="1.04"/>
    <n v="0.82"/>
    <n v="16"/>
    <n v="7844.72"/>
    <n v="60"/>
    <n v="48"/>
    <n v="2"/>
    <n v="2"/>
    <n v="210"/>
    <n v="493"/>
    <n v="6"/>
    <n v="0.13"/>
    <n v="0"/>
    <x v="1"/>
    <s v="CIF"/>
    <s v="Amendment"/>
    <x v="4"/>
    <n v="0.82719999999999994"/>
    <n v="0.8929999999999999"/>
    <n v="0.10715999999999998"/>
    <n v="0.92999999999999994"/>
    <s v="Extreme Risk"/>
    <n v="8.8923004251299009E-2"/>
    <s v="Good"/>
    <s v="Low"/>
    <s v="Inconsistent"/>
    <n v="234.76190476190476"/>
    <s v="Over-Delivery (&gt;100%)"/>
    <n v="78.447200000000009"/>
    <n v="737444.95896000031"/>
    <n v="71.06"/>
  </r>
  <r>
    <n v="76.349999999999994"/>
    <n v="2.09"/>
    <n v="5"/>
    <n v="0.84"/>
    <n v="0.06"/>
    <n v="0"/>
    <s v="Air"/>
    <n v="4.0599999999999996"/>
    <n v="0.97"/>
    <n v="1.2"/>
    <n v="0.8"/>
    <n v="38"/>
    <n v="9101.2900000000009"/>
    <n v="45"/>
    <n v="9"/>
    <n v="2"/>
    <n v="1"/>
    <n v="887"/>
    <n v="950"/>
    <n v="8"/>
    <n v="0.94"/>
    <n v="1"/>
    <x v="0"/>
    <s v="FOB"/>
    <s v="Amendment"/>
    <x v="11"/>
    <n v="0.78959999999999997"/>
    <n v="0.94"/>
    <n v="0.15040000000000003"/>
    <n v="0.8600000000000001"/>
    <s v="Extreme Risk"/>
    <n v="2.7373935821872954E-2"/>
    <s v="Average"/>
    <s v="Low"/>
    <s v="Highly Inconsistent"/>
    <n v="107.10259301014655"/>
    <s v="Over-Delivery (&gt;100%)"/>
    <n v="455.06450000000007"/>
    <n v="737037.76510999992"/>
    <n v="94.139999999999986"/>
  </r>
  <r>
    <n v="200.41"/>
    <n v="3.72"/>
    <n v="6"/>
    <n v="0.81"/>
    <n v="0.08"/>
    <n v="0.03"/>
    <s v="Air"/>
    <n v="3.36"/>
    <n v="0.76"/>
    <n v="1.04"/>
    <n v="7.0000000000000007E-2"/>
    <n v="9"/>
    <n v="5755.71"/>
    <n v="45"/>
    <n v="54"/>
    <n v="2"/>
    <n v="2"/>
    <n v="394"/>
    <n v="807"/>
    <n v="10"/>
    <n v="0.24"/>
    <n v="0"/>
    <x v="1"/>
    <s v="CIF"/>
    <s v="Amendment"/>
    <x v="9"/>
    <n v="0.74520000000000008"/>
    <n v="0.89239999999999997"/>
    <n v="0.16955599999999996"/>
    <n v="0.18"/>
    <s v="Medium Risk"/>
    <n v="1.85619480065865E-2"/>
    <s v="Poor"/>
    <s v="Medium"/>
    <s v="Highly Inconsistent"/>
    <n v="204.82233502538071"/>
    <s v="Over-Delivery (&gt;100%)"/>
    <n v="287.78550000000001"/>
    <n v="1280688.2966730001"/>
    <n v="93.640000000000015"/>
  </r>
  <r>
    <n v="403.2"/>
    <n v="5.79"/>
    <n v="27"/>
    <n v="0.81"/>
    <n v="0.08"/>
    <n v="0.04"/>
    <s v="Road"/>
    <n v="0.08"/>
    <n v="0.71"/>
    <n v="1.06"/>
    <n v="0.74"/>
    <n v="5"/>
    <n v="3876.61"/>
    <n v="90"/>
    <n v="43"/>
    <n v="3"/>
    <n v="1"/>
    <n v="535"/>
    <n v="73"/>
    <n v="9"/>
    <n v="0.5"/>
    <n v="0"/>
    <x v="1"/>
    <s v="FOB"/>
    <s v="Extension"/>
    <x v="0"/>
    <n v="0.74520000000000008"/>
    <n v="0.88319999999999999"/>
    <n v="0.16780799999999996"/>
    <n v="0.86"/>
    <s v="Extreme Risk"/>
    <n v="1.4360119047619049E-2"/>
    <s v="Poor"/>
    <s v="High"/>
    <s v="Very Consistent"/>
    <n v="13.644859813084112"/>
    <s v="Critical (&lt;80%)"/>
    <n v="77.532200000000003"/>
    <n v="1750693.22756"/>
    <n v="84.72"/>
  </r>
  <r>
    <n v="368.46"/>
    <n v="6.08"/>
    <n v="7"/>
    <n v="0.89"/>
    <n v="0.09"/>
    <n v="0.04"/>
    <s v="Sea"/>
    <n v="0.89"/>
    <n v="0.73"/>
    <n v="0.82"/>
    <n v="0.95"/>
    <n v="10"/>
    <n v="6986.34"/>
    <n v="90"/>
    <n v="43"/>
    <n v="2"/>
    <n v="3"/>
    <n v="853"/>
    <n v="120"/>
    <n v="1"/>
    <n v="0.76"/>
    <n v="1"/>
    <x v="0"/>
    <s v="DDP"/>
    <s v="Amendment"/>
    <x v="2"/>
    <n v="0.80990000000000006"/>
    <n v="0.87360000000000004"/>
    <n v="9.6095999999999987E-2"/>
    <n v="1.08"/>
    <s v="Extreme Risk"/>
    <n v="1.6501112739510396E-2"/>
    <s v="Poor"/>
    <s v="High"/>
    <s v="Very Consistent"/>
    <n v="14.067995310668231"/>
    <s v="Critical (&lt;80%)"/>
    <n v="69.863399999999999"/>
    <n v="2908907.5471200002"/>
    <n v="71.61"/>
  </r>
  <r>
    <n v="404.88"/>
    <n v="6.41"/>
    <n v="15"/>
    <n v="0.93"/>
    <n v="0.06"/>
    <n v="0.05"/>
    <s v="Sea"/>
    <n v="1.1299999999999999"/>
    <n v="0.74"/>
    <n v="1.1399999999999999"/>
    <n v="0.7"/>
    <n v="30"/>
    <n v="1903.43"/>
    <n v="30"/>
    <n v="48"/>
    <n v="0"/>
    <n v="3"/>
    <n v="557"/>
    <n v="850"/>
    <n v="9"/>
    <n v="0.56000000000000005"/>
    <n v="1"/>
    <x v="0"/>
    <s v="DDP"/>
    <s v="New Procurement"/>
    <x v="0"/>
    <n v="0.87419999999999998"/>
    <n v="0.8929999999999999"/>
    <n v="6.2509999999999954E-2"/>
    <n v="0.80999999999999994"/>
    <s v="Extreme Risk"/>
    <n v="1.5831851412764275E-2"/>
    <s v="Poor"/>
    <s v="High"/>
    <s v="Moderately Consistent"/>
    <n v="152.60323159784562"/>
    <s v="Over-Delivery (&gt;100%)"/>
    <n v="19.034300000000002"/>
    <n v="855461.60421200003"/>
    <n v="72.070000000000007"/>
  </r>
  <r>
    <n v="282.77"/>
    <n v="2.5"/>
    <n v="26"/>
    <n v="0.9"/>
    <n v="0.1"/>
    <n v="0"/>
    <s v="Sea"/>
    <n v="2.12"/>
    <n v="0.68"/>
    <n v="1.19"/>
    <n v="0.84"/>
    <n v="7"/>
    <n v="9688.8700000000008"/>
    <n v="60"/>
    <n v="31"/>
    <n v="0"/>
    <n v="2"/>
    <n v="415"/>
    <n v="97"/>
    <n v="8"/>
    <n v="0.63"/>
    <n v="1"/>
    <x v="0"/>
    <s v="CIF"/>
    <s v="New Procurement"/>
    <x v="11"/>
    <n v="0.81"/>
    <n v="0.9"/>
    <n v="8.9999999999999983E-2"/>
    <n v="0.94"/>
    <s v="Extreme Risk"/>
    <n v="8.841107613961877E-3"/>
    <s v="Poor"/>
    <s v="Medium"/>
    <s v="Inconsistent"/>
    <n v="23.373493975903614"/>
    <s v="Critical (&lt;80%)"/>
    <n v="96.888700000000014"/>
    <n v="3013802.8250380005"/>
    <n v="70.88000000000001"/>
  </r>
  <r>
    <n v="248.09"/>
    <n v="4.42"/>
    <n v="1"/>
    <n v="0.76"/>
    <n v="0.1"/>
    <n v="0"/>
    <s v="Road"/>
    <n v="2.93"/>
    <n v="0.97"/>
    <n v="1.18"/>
    <n v="0.49"/>
    <n v="29"/>
    <n v="6614.07"/>
    <n v="45"/>
    <n v="29"/>
    <n v="3"/>
    <n v="3"/>
    <n v="382"/>
    <n v="645"/>
    <n v="6"/>
    <n v="0.16"/>
    <n v="0"/>
    <x v="1"/>
    <s v="DDP"/>
    <s v="Extension"/>
    <x v="4"/>
    <n v="0.68400000000000005"/>
    <n v="0.9"/>
    <n v="0.216"/>
    <n v="0.59"/>
    <s v="Extreme Risk"/>
    <n v="1.781611511951308E-2"/>
    <s v="Poor"/>
    <s v="Medium"/>
    <s v="Inconsistent"/>
    <n v="168.84816753926702"/>
    <s v="Over-Delivery (&gt;100%)"/>
    <n v="132.28139999999999"/>
    <n v="1805119.9084039999"/>
    <n v="82.07"/>
  </r>
  <r>
    <n v="116.35"/>
    <n v="6.55"/>
    <n v="24"/>
    <n v="0.85"/>
    <n v="0.01"/>
    <n v="0.02"/>
    <s v="Sea"/>
    <n v="1.08"/>
    <n v="0.67"/>
    <n v="0.89"/>
    <n v="0.32"/>
    <n v="2"/>
    <n v="768.93"/>
    <n v="45"/>
    <n v="19"/>
    <n v="2"/>
    <n v="0"/>
    <n v="173"/>
    <n v="431"/>
    <n v="12"/>
    <n v="0.39"/>
    <n v="0"/>
    <x v="1"/>
    <s v="EXW"/>
    <s v="Amendment"/>
    <x v="8"/>
    <n v="0.84150000000000003"/>
    <n v="0.97019999999999995"/>
    <n v="0.14553000000000002"/>
    <n v="0.35"/>
    <s v="High Risk"/>
    <n v="5.629565964761496E-2"/>
    <s v="Good"/>
    <s v="Low"/>
    <s v="Moderately Consistent"/>
    <n v="249.1329479768786"/>
    <s v="Over-Delivery (&gt;100%)"/>
    <n v="7.6892999999999994"/>
    <n v="92159.158124999987"/>
    <n v="74.22"/>
  </r>
  <r>
    <n v="197.69"/>
    <n v="9.73"/>
    <n v="4"/>
    <n v="0.94"/>
    <n v="0.08"/>
    <n v="0"/>
    <s v="Air"/>
    <n v="1.91"/>
    <n v="0.95"/>
    <n v="0.89"/>
    <n v="0.68"/>
    <n v="20"/>
    <n v="5344.53"/>
    <n v="15"/>
    <n v="30"/>
    <n v="3"/>
    <n v="1"/>
    <n v="566"/>
    <n v="667"/>
    <n v="5"/>
    <n v="0.69"/>
    <n v="1"/>
    <x v="0"/>
    <s v="FOB"/>
    <s v="Extension"/>
    <x v="10"/>
    <n v="0.86480000000000001"/>
    <n v="0.92"/>
    <n v="5.5200000000000055E-2"/>
    <n v="0.76"/>
    <s v="Extreme Risk"/>
    <n v="4.9218473367393399E-2"/>
    <s v="Average"/>
    <s v="Medium"/>
    <s v="Moderately Consistent"/>
    <n v="117.84452296819788"/>
    <s v="Over-Delivery (&gt;100%)"/>
    <n v="267.22649999999999"/>
    <n v="1141359.7248140001"/>
    <n v="95.690000000000012"/>
  </r>
  <r>
    <n v="245.31"/>
    <n v="7.55"/>
    <n v="29"/>
    <n v="0.84"/>
    <n v="0.05"/>
    <n v="0.05"/>
    <s v="Air"/>
    <n v="2.92"/>
    <n v="0.76"/>
    <n v="0.95"/>
    <n v="0.49"/>
    <n v="4"/>
    <n v="7528.37"/>
    <n v="90"/>
    <n v="9"/>
    <n v="3"/>
    <n v="1"/>
    <n v="665"/>
    <n v="914"/>
    <n v="6"/>
    <n v="0.21"/>
    <n v="1"/>
    <x v="0"/>
    <s v="FOB"/>
    <s v="Extension"/>
    <x v="4"/>
    <n v="0.79799999999999993"/>
    <n v="0.90249999999999997"/>
    <n v="0.14440000000000003"/>
    <n v="0.59"/>
    <s v="Extreme Risk"/>
    <n v="3.0777383718560189E-2"/>
    <s v="Average"/>
    <s v="Medium"/>
    <s v="Inconsistent"/>
    <n v="137.44360902255639"/>
    <s v="Over-Delivery (&gt;100%)"/>
    <n v="376.41849999999999"/>
    <n v="2031853.6337739998"/>
    <n v="94.58"/>
  </r>
  <r>
    <n v="89.87"/>
    <n v="9.3000000000000007"/>
    <n v="25"/>
    <n v="0.86"/>
    <n v="0.04"/>
    <n v="0.01"/>
    <s v="Air"/>
    <n v="1.92"/>
    <n v="0.71"/>
    <n v="0.92"/>
    <n v="0.9"/>
    <n v="28"/>
    <n v="2850.67"/>
    <n v="15"/>
    <n v="56"/>
    <n v="2"/>
    <n v="1"/>
    <n v="532"/>
    <n v="735"/>
    <n v="2"/>
    <n v="0.48"/>
    <n v="1"/>
    <x v="0"/>
    <s v="FOB"/>
    <s v="Amendment"/>
    <x v="5"/>
    <n v="0.8256"/>
    <n v="0.95039999999999991"/>
    <n v="0.13305600000000001"/>
    <n v="0.95000000000000007"/>
    <s v="Extreme Risk"/>
    <n v="0.10348280850116835"/>
    <s v="Excellent"/>
    <s v="Low"/>
    <s v="Moderately Consistent"/>
    <n v="138.15789473684211"/>
    <s v="Over-Delivery (&gt;100%)"/>
    <n v="142.5335"/>
    <n v="269145.18305300002"/>
    <n v="96.679999999999993"/>
  </r>
  <r>
    <n v="149.28"/>
    <n v="7.86"/>
    <n v="1"/>
    <n v="0.93"/>
    <n v="0.06"/>
    <n v="0.02"/>
    <s v="Road"/>
    <n v="0.72"/>
    <n v="0.68"/>
    <n v="0.92"/>
    <n v="0.97"/>
    <n v="8"/>
    <n v="604.79999999999995"/>
    <n v="45"/>
    <n v="57"/>
    <n v="0"/>
    <n v="3"/>
    <n v="844"/>
    <n v="449"/>
    <n v="11"/>
    <n v="0.59"/>
    <n v="0"/>
    <x v="1"/>
    <s v="DDP"/>
    <s v="New Procurement"/>
    <x v="1"/>
    <n v="0.87419999999999998"/>
    <n v="0.92119999999999991"/>
    <n v="6.4483999999999958E-2"/>
    <n v="1.05"/>
    <s v="Extreme Risk"/>
    <n v="5.2652733118971062E-2"/>
    <s v="Good"/>
    <s v="Low"/>
    <s v="Very Consistent"/>
    <n v="53.199052132701418"/>
    <s v="Critical (&lt;80%)"/>
    <n v="12.096"/>
    <n v="97521.553151999993"/>
    <n v="85.08"/>
  </r>
  <r>
    <n v="319.2"/>
    <n v="6.33"/>
    <n v="11"/>
    <n v="0.9"/>
    <n v="0.01"/>
    <n v="0"/>
    <s v="Sea"/>
    <n v="2.46"/>
    <n v="0.8"/>
    <n v="1.04"/>
    <n v="0.82"/>
    <n v="35"/>
    <n v="4942.71"/>
    <n v="60"/>
    <n v="44"/>
    <n v="2"/>
    <n v="3"/>
    <n v="363"/>
    <n v="137"/>
    <n v="3"/>
    <n v="0.79"/>
    <n v="0"/>
    <x v="1"/>
    <s v="DDP"/>
    <s v="Amendment"/>
    <x v="3"/>
    <n v="0.89100000000000001"/>
    <n v="0.99"/>
    <n v="9.8999999999999977E-2"/>
    <n v="0.83"/>
    <s v="Extreme Risk"/>
    <n v="1.9830827067669175E-2"/>
    <s v="Poor"/>
    <s v="High"/>
    <s v="Inconsistent"/>
    <n v="37.74104683195592"/>
    <s v="Critical (&lt;80%)"/>
    <n v="49.427100000000003"/>
    <n v="1593555.2940599998"/>
    <n v="73.240000000000009"/>
  </r>
  <r>
    <n v="381.05"/>
    <n v="2.73"/>
    <n v="18"/>
    <n v="0.82"/>
    <n v="0.05"/>
    <n v="0.03"/>
    <s v="Road"/>
    <n v="1.62"/>
    <n v="0.87"/>
    <n v="1.1200000000000001"/>
    <n v="0.99"/>
    <n v="2"/>
    <n v="8352.8799999999992"/>
    <n v="60"/>
    <n v="34"/>
    <n v="3"/>
    <n v="0"/>
    <n v="418"/>
    <n v="303"/>
    <n v="9"/>
    <n v="0.22"/>
    <n v="0"/>
    <x v="1"/>
    <s v="EXW"/>
    <s v="Extension"/>
    <x v="0"/>
    <n v="0.77899999999999991"/>
    <n v="0.92149999999999999"/>
    <n v="0.16587000000000005"/>
    <n v="1.07"/>
    <s v="Extreme Risk"/>
    <n v="7.1644141188820362E-3"/>
    <s v="Poor"/>
    <s v="High"/>
    <s v="Moderately Consistent"/>
    <n v="72.488038277511961"/>
    <s v="Critical (&lt;80%)"/>
    <n v="167.05759999999998"/>
    <n v="3437673.5215399996"/>
    <n v="84.279999999999987"/>
  </r>
  <r>
    <n v="499.26"/>
    <n v="7"/>
    <n v="14"/>
    <n v="0.97"/>
    <n v="0.09"/>
    <n v="0.02"/>
    <s v="Sea"/>
    <n v="4.32"/>
    <n v="0.96"/>
    <n v="1.17"/>
    <n v="0.35"/>
    <n v="41"/>
    <n v="2590.19"/>
    <n v="15"/>
    <n v="32"/>
    <n v="1"/>
    <n v="3"/>
    <n v="520"/>
    <n v="158"/>
    <n v="3"/>
    <n v="0.98"/>
    <n v="0"/>
    <x v="1"/>
    <s v="DDP"/>
    <s v="Renewal/Reorder"/>
    <x v="3"/>
    <n v="0.88270000000000004"/>
    <n v="0.89180000000000004"/>
    <n v="2.6754000000000024E-2"/>
    <n v="0.45999999999999996"/>
    <s v="High Risk"/>
    <n v="1.4020750711052358E-2"/>
    <s v="Poor"/>
    <s v="High"/>
    <s v="Highly Inconsistent"/>
    <n v="30.384615384615383"/>
    <s v="Critical (&lt;80%)"/>
    <n v="25.901900000000001"/>
    <n v="1435496.9058979999"/>
    <n v="68.58"/>
  </r>
  <r>
    <n v="469.9"/>
    <n v="6.61"/>
    <n v="22"/>
    <n v="0.75"/>
    <n v="0.02"/>
    <n v="0"/>
    <s v="Road"/>
    <n v="3.88"/>
    <n v="0.86"/>
    <n v="0.83"/>
    <n v="0.9"/>
    <n v="28"/>
    <n v="7198.43"/>
    <n v="90"/>
    <n v="26"/>
    <n v="3"/>
    <n v="1"/>
    <n v="867"/>
    <n v="336"/>
    <n v="10"/>
    <n v="0.97"/>
    <n v="0"/>
    <x v="1"/>
    <s v="FOB"/>
    <s v="Extension"/>
    <x v="9"/>
    <n v="0.73499999999999999"/>
    <n v="0.98"/>
    <n v="0.245"/>
    <n v="0.92"/>
    <s v="Extreme Risk"/>
    <n v="1.4066822728240053E-2"/>
    <s v="Poor"/>
    <s v="High"/>
    <s v="Highly Inconsistent"/>
    <n v="38.754325259515568"/>
    <s v="Critical (&lt;80%)"/>
    <n v="143.96860000000001"/>
    <n v="3450373.5349799995"/>
    <n v="83.52000000000001"/>
  </r>
  <r>
    <n v="339.15"/>
    <n v="6.42"/>
    <n v="11"/>
    <n v="1"/>
    <n v="0.04"/>
    <n v="0.02"/>
    <s v="Air"/>
    <n v="0.95"/>
    <n v="0.79"/>
    <n v="0.91"/>
    <n v="0.33"/>
    <n v="11"/>
    <n v="4137.13"/>
    <n v="30"/>
    <n v="33"/>
    <n v="0"/>
    <n v="0"/>
    <n v="972"/>
    <n v="149"/>
    <n v="7"/>
    <n v="0.01"/>
    <n v="0"/>
    <x v="1"/>
    <s v="EXW"/>
    <s v="New Procurement"/>
    <x v="7"/>
    <n v="0.96"/>
    <n v="0.94079999999999997"/>
    <n v="0"/>
    <n v="0.39"/>
    <s v="High Risk"/>
    <n v="1.8929677134011499E-2"/>
    <s v="Poor"/>
    <s v="High"/>
    <s v="Very Consistent"/>
    <n v="15.329218106995885"/>
    <s v="Critical (&lt;80%)"/>
    <n v="206.85650000000001"/>
    <n v="1487507.3982199999"/>
    <n v="97.449999999999989"/>
  </r>
  <r>
    <n v="239.56"/>
    <n v="5.41"/>
    <n v="10"/>
    <n v="0.74"/>
    <n v="0.09"/>
    <n v="0.02"/>
    <s v="Road"/>
    <n v="0.76"/>
    <n v="0.61"/>
    <n v="0.9"/>
    <n v="0.12"/>
    <n v="36"/>
    <n v="690.36"/>
    <n v="60"/>
    <n v="7"/>
    <n v="2"/>
    <n v="0"/>
    <n v="221"/>
    <n v="813"/>
    <n v="11"/>
    <n v="0.37"/>
    <n v="1"/>
    <x v="0"/>
    <s v="EXW"/>
    <s v="Amendment"/>
    <x v="1"/>
    <n v="0.6734"/>
    <n v="0.89180000000000004"/>
    <n v="0.23186799999999999"/>
    <n v="0.22999999999999998"/>
    <s v="Medium Risk"/>
    <n v="2.2583068959759561E-2"/>
    <s v="Average"/>
    <s v="Medium"/>
    <s v="Very Consistent"/>
    <n v="367.87330316742077"/>
    <s v="Over-Delivery (&gt;100%)"/>
    <n v="13.8072"/>
    <n v="183592.18068799999"/>
    <n v="84.139999999999986"/>
  </r>
  <r>
    <n v="336.28"/>
    <n v="5.76"/>
    <n v="27"/>
    <n v="0.7"/>
    <n v="0.04"/>
    <n v="0.05"/>
    <s v="Road"/>
    <n v="1.74"/>
    <n v="0.97"/>
    <n v="0.94"/>
    <n v="0.62"/>
    <n v="9"/>
    <n v="3109.23"/>
    <n v="30"/>
    <n v="16"/>
    <n v="1"/>
    <n v="1"/>
    <n v="936"/>
    <n v="131"/>
    <n v="4"/>
    <n v="7.0000000000000007E-2"/>
    <n v="1"/>
    <x v="0"/>
    <s v="FOB"/>
    <s v="Renewal/Reorder"/>
    <x v="6"/>
    <n v="0.67199999999999993"/>
    <n v="0.91199999999999992"/>
    <n v="0.27360000000000001"/>
    <n v="0.71"/>
    <s v="Extreme Risk"/>
    <n v="1.7128583323420959E-2"/>
    <s v="Poor"/>
    <s v="High"/>
    <s v="Moderately Consistent"/>
    <n v="13.995726495726496"/>
    <s v="Critical (&lt;80%)"/>
    <n v="62.184600000000003"/>
    <n v="1139747.2193399998"/>
    <n v="84.06"/>
  </r>
  <r>
    <n v="403.54"/>
    <n v="4.01"/>
    <n v="17"/>
    <n v="0.97"/>
    <n v="0.04"/>
    <n v="0.01"/>
    <s v="Road"/>
    <n v="2.06"/>
    <n v="0.96"/>
    <n v="0.97"/>
    <n v="0.45"/>
    <n v="38"/>
    <n v="3207.63"/>
    <n v="90"/>
    <n v="16"/>
    <n v="3"/>
    <n v="2"/>
    <n v="634"/>
    <n v="532"/>
    <n v="12"/>
    <n v="0.32"/>
    <n v="1"/>
    <x v="0"/>
    <s v="CIF"/>
    <s v="Extension"/>
    <x v="8"/>
    <n v="0.93119999999999992"/>
    <n v="0.95039999999999991"/>
    <n v="2.8512000000000023E-2"/>
    <n v="0.5"/>
    <s v="High Risk"/>
    <n v="9.9370570451504173E-3"/>
    <s v="Poor"/>
    <s v="High"/>
    <s v="Inconsistent"/>
    <n v="83.911671924290218"/>
    <s v="Needs Improvement (80–84.99%)"/>
    <n v="64.152600000000007"/>
    <n v="1359208.139158"/>
    <n v="84.54"/>
  </r>
  <r>
    <n v="103.25"/>
    <n v="5.67"/>
    <n v="4"/>
    <n v="0.77"/>
    <n v="0.04"/>
    <n v="0.03"/>
    <s v="Air"/>
    <n v="4.66"/>
    <n v="0.75"/>
    <n v="0.96"/>
    <n v="0.92"/>
    <n v="1"/>
    <n v="9056.18"/>
    <n v="15"/>
    <n v="7"/>
    <n v="3"/>
    <n v="3"/>
    <n v="970"/>
    <n v="393"/>
    <n v="11"/>
    <n v="0.61"/>
    <n v="0"/>
    <x v="1"/>
    <s v="DDP"/>
    <s v="Extension"/>
    <x v="1"/>
    <n v="0.73919999999999997"/>
    <n v="0.93119999999999992"/>
    <n v="0.21417599999999995"/>
    <n v="0.99"/>
    <s v="Extreme Risk"/>
    <n v="5.4915254237288137E-2"/>
    <s v="Good"/>
    <s v="Low"/>
    <s v="Highly Inconsistent"/>
    <n v="40.515463917525771"/>
    <s v="Critical (&lt;80%)"/>
    <n v="452.80900000000003"/>
    <n v="1000966.5578500001"/>
    <n v="93.539999999999992"/>
  </r>
  <r>
    <n v="234.46"/>
    <n v="2.78"/>
    <n v="24"/>
    <n v="0.92"/>
    <n v="0.05"/>
    <n v="0.05"/>
    <s v="Road"/>
    <n v="1.51"/>
    <n v="0.61"/>
    <n v="1.18"/>
    <n v="0.49"/>
    <n v="27"/>
    <n v="9819.31"/>
    <n v="90"/>
    <n v="38"/>
    <n v="3"/>
    <n v="3"/>
    <n v="867"/>
    <n v="972"/>
    <n v="9"/>
    <n v="0.61"/>
    <n v="0"/>
    <x v="1"/>
    <s v="DDP"/>
    <s v="Extension"/>
    <x v="0"/>
    <n v="0.874"/>
    <n v="0.90249999999999997"/>
    <n v="7.2199999999999959E-2"/>
    <n v="0.59"/>
    <s v="Extreme Risk"/>
    <n v="1.1857033182632431E-2"/>
    <s v="Poor"/>
    <s v="Medium"/>
    <s v="Moderately Consistent"/>
    <n v="112.11072664359862"/>
    <s v="Over-Delivery (&gt;100%)"/>
    <n v="196.3862"/>
    <n v="2532662.4317520005"/>
    <n v="83.989999999999981"/>
  </r>
  <r>
    <n v="427.91"/>
    <n v="8.25"/>
    <n v="15"/>
    <n v="0.94"/>
    <n v="0.06"/>
    <n v="0.04"/>
    <s v="Road"/>
    <n v="4.34"/>
    <n v="0.89"/>
    <n v="0.97"/>
    <n v="0.93"/>
    <n v="3"/>
    <n v="2176.6999999999998"/>
    <n v="45"/>
    <n v="57"/>
    <n v="2"/>
    <n v="1"/>
    <n v="354"/>
    <n v="292"/>
    <n v="12"/>
    <n v="0.1"/>
    <n v="1"/>
    <x v="0"/>
    <s v="FOB"/>
    <s v="Amendment"/>
    <x v="8"/>
    <n v="0.88359999999999994"/>
    <n v="0.90239999999999987"/>
    <n v="5.4144000000000046E-2"/>
    <n v="1.03"/>
    <s v="Extreme Risk"/>
    <n v="1.9279755088686873E-2"/>
    <s v="Poor"/>
    <s v="High"/>
    <s v="Highly Inconsistent"/>
    <n v="82.485875706214685"/>
    <s v="Needs Improvement (80–84.99%)"/>
    <n v="43.533999999999999"/>
    <n v="1024655.5432879999"/>
    <n v="81.06"/>
  </r>
  <r>
    <n v="222.72"/>
    <n v="2.67"/>
    <n v="26"/>
    <n v="0.96"/>
    <n v="0.08"/>
    <n v="0.05"/>
    <s v="Air"/>
    <n v="2.5299999999999998"/>
    <n v="0.92"/>
    <n v="1.02"/>
    <n v="0.08"/>
    <n v="39"/>
    <n v="4362.08"/>
    <n v="90"/>
    <n v="38"/>
    <n v="2"/>
    <n v="2"/>
    <n v="20"/>
    <n v="773"/>
    <n v="4"/>
    <n v="0.68"/>
    <n v="0"/>
    <x v="1"/>
    <s v="CIF"/>
    <s v="Amendment"/>
    <x v="6"/>
    <n v="0.88319999999999999"/>
    <n v="0.874"/>
    <n v="3.4960000000000033E-2"/>
    <n v="0.21000000000000002"/>
    <s v="Medium Risk"/>
    <n v="1.1988146551724138E-2"/>
    <s v="Poor"/>
    <s v="Medium"/>
    <s v="Inconsistent"/>
    <n v="3865"/>
    <s v="Over-Delivery (&gt;100%)"/>
    <n v="218.10400000000001"/>
    <n v="1098049.7507199999"/>
    <n v="94.070000000000007"/>
  </r>
  <r>
    <n v="307.33999999999997"/>
    <n v="1.76"/>
    <n v="16"/>
    <n v="1"/>
    <n v="0.05"/>
    <n v="0.05"/>
    <s v="Sea"/>
    <n v="4.43"/>
    <n v="0.82"/>
    <n v="1.1000000000000001"/>
    <n v="0.83"/>
    <n v="9"/>
    <n v="9769.36"/>
    <n v="15"/>
    <n v="49"/>
    <n v="3"/>
    <n v="3"/>
    <n v="345"/>
    <n v="456"/>
    <n v="10"/>
    <n v="0.85"/>
    <n v="0"/>
    <x v="1"/>
    <s v="DDP"/>
    <s v="Extension"/>
    <x v="9"/>
    <n v="0.95"/>
    <n v="0.90249999999999997"/>
    <n v="0"/>
    <n v="0.92999999999999994"/>
    <s v="Extreme Risk"/>
    <n v="5.7265569076592705E-3"/>
    <s v="Poor"/>
    <s v="High"/>
    <s v="Highly Inconsistent"/>
    <n v="132.17391304347825"/>
    <s v="Over-Delivery (&gt;100%)"/>
    <n v="97.693600000000004"/>
    <n v="3302891.5365639995"/>
    <n v="69.069999999999993"/>
  </r>
  <r>
    <n v="314.5"/>
    <n v="4.93"/>
    <n v="21"/>
    <n v="0.79"/>
    <n v="0.08"/>
    <n v="0.02"/>
    <s v="Road"/>
    <n v="3.51"/>
    <n v="0.76"/>
    <n v="1.0900000000000001"/>
    <n v="0.76"/>
    <n v="40"/>
    <n v="4131.95"/>
    <n v="15"/>
    <n v="33"/>
    <n v="2"/>
    <n v="2"/>
    <n v="349"/>
    <n v="976"/>
    <n v="10"/>
    <n v="0.63"/>
    <n v="0"/>
    <x v="1"/>
    <s v="CIF"/>
    <s v="Amendment"/>
    <x v="9"/>
    <n v="0.72680000000000011"/>
    <n v="0.90160000000000007"/>
    <n v="0.18933599999999998"/>
    <n v="0.86"/>
    <s v="Extreme Risk"/>
    <n v="1.5675675675675675E-2"/>
    <s v="Poor"/>
    <s v="High"/>
    <s v="Highly Inconsistent"/>
    <n v="279.65616045845275"/>
    <s v="Over-Delivery (&gt;100%)"/>
    <n v="82.638999999999996"/>
    <n v="1429552.8193999997"/>
    <n v="81.69"/>
  </r>
  <r>
    <n v="133.01"/>
    <n v="6.92"/>
    <n v="13"/>
    <n v="0.91"/>
    <n v="0.05"/>
    <n v="0.03"/>
    <s v="Air"/>
    <n v="3.54"/>
    <n v="0.94"/>
    <n v="1.03"/>
    <n v="0.72"/>
    <n v="28"/>
    <n v="3556.79"/>
    <n v="90"/>
    <n v="19"/>
    <n v="1"/>
    <n v="1"/>
    <n v="883"/>
    <n v="203"/>
    <n v="6"/>
    <n v="0.31"/>
    <n v="1"/>
    <x v="0"/>
    <s v="FOB"/>
    <s v="Renewal/Reorder"/>
    <x v="4"/>
    <n v="0.86449999999999994"/>
    <n v="0.92149999999999999"/>
    <n v="8.2934999999999967E-2"/>
    <n v="0.79999999999999993"/>
    <s v="Extreme Risk"/>
    <n v="5.2026163446357417E-2"/>
    <s v="Good"/>
    <s v="Low"/>
    <s v="Highly Inconsistent"/>
    <n v="22.989807474518685"/>
    <s v="Critical (&lt;80%)"/>
    <n v="177.83950000000002"/>
    <n v="511122.98553999997"/>
    <n v="94.36"/>
  </r>
  <r>
    <n v="213.01"/>
    <n v="4.9400000000000004"/>
    <n v="9"/>
    <n v="0.73"/>
    <n v="0.03"/>
    <n v="0.01"/>
    <s v="Road"/>
    <n v="2.59"/>
    <n v="0.68"/>
    <n v="1.1399999999999999"/>
    <n v="0.36"/>
    <n v="21"/>
    <n v="1187.83"/>
    <n v="15"/>
    <n v="23"/>
    <n v="1"/>
    <n v="1"/>
    <n v="893"/>
    <n v="851"/>
    <n v="12"/>
    <n v="0"/>
    <n v="1"/>
    <x v="0"/>
    <s v="FOB"/>
    <s v="Renewal/Reorder"/>
    <x v="8"/>
    <n v="0.70809999999999995"/>
    <n v="0.96029999999999993"/>
    <n v="0.25928100000000004"/>
    <n v="0.39999999999999997"/>
    <s v="High Risk"/>
    <n v="2.3191399464813862E-2"/>
    <s v="Average"/>
    <s v="Medium"/>
    <s v="Inconsistent"/>
    <n v="95.296752519596865"/>
    <s v="High (95–96.99%)"/>
    <n v="23.756599999999999"/>
    <n v="263175.24554999993"/>
    <n v="84.31"/>
  </r>
  <r>
    <n v="200.53"/>
    <n v="3.49"/>
    <n v="11"/>
    <n v="0.82"/>
    <n v="7.0000000000000007E-2"/>
    <n v="0.02"/>
    <s v="Air"/>
    <n v="4.2"/>
    <n v="0.78"/>
    <n v="1.05"/>
    <n v="0.78"/>
    <n v="28"/>
    <n v="7557.52"/>
    <n v="45"/>
    <n v="34"/>
    <n v="0"/>
    <n v="2"/>
    <n v="687"/>
    <n v="716"/>
    <n v="2"/>
    <n v="0.65"/>
    <n v="1"/>
    <x v="0"/>
    <s v="CIF"/>
    <s v="New Procurement"/>
    <x v="5"/>
    <n v="0.76259999999999994"/>
    <n v="0.91139999999999988"/>
    <n v="0.16405200000000003"/>
    <n v="0.87"/>
    <s v="Extreme Risk"/>
    <n v="1.7403879718745324E-2"/>
    <s v="Poor"/>
    <s v="Medium"/>
    <s v="Highly Inconsistent"/>
    <n v="104.2212518195051"/>
    <s v="Over-Delivery (&gt;100%)"/>
    <n v="377.87600000000003"/>
    <n v="1652300.0598240001"/>
    <n v="93.300000000000011"/>
  </r>
  <r>
    <n v="61.79"/>
    <n v="6.02"/>
    <n v="11"/>
    <n v="0.95"/>
    <n v="7.0000000000000007E-2"/>
    <n v="0.04"/>
    <s v="Sea"/>
    <n v="1.27"/>
    <n v="0.61"/>
    <n v="1.1499999999999999"/>
    <n v="0.48"/>
    <n v="45"/>
    <n v="4525.3599999999997"/>
    <n v="30"/>
    <n v="31"/>
    <n v="2"/>
    <n v="1"/>
    <n v="267"/>
    <n v="602"/>
    <n v="7"/>
    <n v="0.68"/>
    <n v="0"/>
    <x v="1"/>
    <s v="FOB"/>
    <s v="Amendment"/>
    <x v="7"/>
    <n v="0.88349999999999995"/>
    <n v="0.89279999999999993"/>
    <n v="4.4640000000000041E-2"/>
    <n v="0.59"/>
    <s v="Extreme Risk"/>
    <n v="9.7426768085450713E-2"/>
    <s v="Good"/>
    <s v="Low"/>
    <s v="Moderately Consistent"/>
    <n v="225.46816479400752"/>
    <s v="Over-Delivery (&gt;100%)"/>
    <n v="45.253599999999999"/>
    <n v="310427.23684999999"/>
    <n v="71.83"/>
  </r>
  <r>
    <n v="60.89"/>
    <n v="4.12"/>
    <n v="6"/>
    <n v="0.81"/>
    <n v="0.06"/>
    <n v="0.03"/>
    <s v="Sea"/>
    <n v="4.54"/>
    <n v="0.67"/>
    <n v="0.92"/>
    <n v="0.72"/>
    <n v="24"/>
    <n v="6422.76"/>
    <n v="90"/>
    <n v="58"/>
    <n v="2"/>
    <n v="1"/>
    <n v="63"/>
    <n v="628"/>
    <n v="3"/>
    <n v="0.71"/>
    <n v="1"/>
    <x v="0"/>
    <s v="FOB"/>
    <s v="Amendment"/>
    <x v="3"/>
    <n v="0.76139999999999997"/>
    <n v="0.91179999999999994"/>
    <n v="0.17324199999999995"/>
    <n v="0.80999999999999994"/>
    <s v="Extreme Risk"/>
    <n v="6.7662998850385944E-2"/>
    <s v="Good"/>
    <s v="Low"/>
    <s v="Highly Inconsistent"/>
    <n v="996.82539682539687"/>
    <s v="Over-Delivery (&gt;100%)"/>
    <n v="64.22760000000001"/>
    <n v="426348.97988799994"/>
    <n v="69.06"/>
  </r>
  <r>
    <n v="424.26"/>
    <n v="9.4"/>
    <n v="1"/>
    <n v="0.88"/>
    <n v="0.01"/>
    <n v="0.04"/>
    <s v="Road"/>
    <n v="3.18"/>
    <n v="0.98"/>
    <n v="0.85"/>
    <n v="0.55000000000000004"/>
    <n v="18"/>
    <n v="5147.58"/>
    <n v="15"/>
    <n v="56"/>
    <n v="3"/>
    <n v="0"/>
    <n v="614"/>
    <n v="842"/>
    <n v="1"/>
    <n v="0.04"/>
    <n v="0"/>
    <x v="1"/>
    <s v="EXW"/>
    <s v="Extension"/>
    <x v="2"/>
    <n v="0.87119999999999997"/>
    <n v="0.95039999999999991"/>
    <n v="0.11404799999999998"/>
    <n v="0.60000000000000009"/>
    <s v="Extreme Risk"/>
    <n v="2.2156224956394664E-2"/>
    <s v="Average"/>
    <s v="High"/>
    <s v="Highly Inconsistent"/>
    <n v="137.13355048859935"/>
    <s v="Over-Delivery (&gt;100%)"/>
    <n v="102.9516"/>
    <n v="2293237.8398759998"/>
    <n v="83.72"/>
  </r>
  <r>
    <n v="172.88"/>
    <n v="9.3000000000000007"/>
    <n v="22"/>
    <n v="0.85"/>
    <n v="0.02"/>
    <n v="0.04"/>
    <s v="Air"/>
    <n v="2.19"/>
    <n v="0.83"/>
    <n v="1.1299999999999999"/>
    <n v="0.16"/>
    <n v="9"/>
    <n v="1827.92"/>
    <n v="30"/>
    <n v="42"/>
    <n v="1"/>
    <n v="2"/>
    <n v="784"/>
    <n v="939"/>
    <n v="12"/>
    <n v="0.52"/>
    <n v="1"/>
    <x v="0"/>
    <s v="CIF"/>
    <s v="Renewal/Reorder"/>
    <x v="8"/>
    <n v="0.83299999999999996"/>
    <n v="0.94079999999999997"/>
    <n v="0.14112000000000002"/>
    <n v="0.22"/>
    <s v="Medium Risk"/>
    <n v="5.3794539565016203E-2"/>
    <s v="Good"/>
    <s v="Medium"/>
    <s v="Inconsistent"/>
    <n v="119.7704081632653"/>
    <s v="Over-Delivery (&gt;100%)"/>
    <n v="91.396000000000015"/>
    <n v="335070.42631999997"/>
    <n v="96.41"/>
  </r>
  <r>
    <n v="283.14"/>
    <n v="5.52"/>
    <n v="6"/>
    <n v="0.89"/>
    <n v="0.03"/>
    <n v="0.01"/>
    <s v="Sea"/>
    <n v="4.91"/>
    <n v="0.92"/>
    <n v="0.95"/>
    <n v="0.06"/>
    <n v="26"/>
    <n v="1846.06"/>
    <n v="45"/>
    <n v="53"/>
    <n v="2"/>
    <n v="3"/>
    <n v="954"/>
    <n v="982"/>
    <n v="7"/>
    <n v="0.41"/>
    <n v="1"/>
    <x v="0"/>
    <s v="DDP"/>
    <s v="Amendment"/>
    <x v="7"/>
    <n v="0.86329999999999996"/>
    <n v="0.96029999999999993"/>
    <n v="0.10563299999999999"/>
    <n v="0.1"/>
    <s v="Low Risk"/>
    <n v="1.9495655859292221E-2"/>
    <s v="Poor"/>
    <s v="Medium"/>
    <s v="Highly Inconsistent"/>
    <n v="102.9350104821803"/>
    <s v="Over-Delivery (&gt;100%)"/>
    <n v="18.460599999999999"/>
    <n v="543647.43048399989"/>
    <n v="69.989999999999995"/>
  </r>
  <r>
    <n v="184.43"/>
    <n v="3.95"/>
    <n v="13"/>
    <n v="0.99"/>
    <n v="0.03"/>
    <n v="0.04"/>
    <s v="Sea"/>
    <n v="4.3099999999999996"/>
    <n v="0.79"/>
    <n v="1.06"/>
    <n v="0.37"/>
    <n v="24"/>
    <n v="9403.59"/>
    <n v="90"/>
    <n v="8"/>
    <n v="2"/>
    <n v="3"/>
    <n v="305"/>
    <n v="215"/>
    <n v="5"/>
    <n v="0.77"/>
    <n v="1"/>
    <x v="0"/>
    <s v="DDP"/>
    <s v="Amendment"/>
    <x v="10"/>
    <n v="0.96029999999999993"/>
    <n v="0.93119999999999992"/>
    <n v="9.3120000000000078E-3"/>
    <n v="0.44"/>
    <s v="High Risk"/>
    <n v="2.1417339912161795E-2"/>
    <s v="Average"/>
    <s v="Medium"/>
    <s v="Highly Inconsistent"/>
    <n v="70.491803278688522"/>
    <s v="Critical (&lt;80%)"/>
    <n v="94.035899999999998"/>
    <n v="1855815.3247250002"/>
    <n v="69.989999999999995"/>
  </r>
  <r>
    <n v="473.31"/>
    <n v="7.63"/>
    <n v="22"/>
    <n v="0.72"/>
    <n v="7.0000000000000007E-2"/>
    <n v="0.02"/>
    <s v="Air"/>
    <n v="3.86"/>
    <n v="0.93"/>
    <n v="1.0900000000000001"/>
    <n v="0.93"/>
    <n v="6"/>
    <n v="8906.24"/>
    <n v="15"/>
    <n v="38"/>
    <n v="2"/>
    <n v="0"/>
    <n v="566"/>
    <n v="730"/>
    <n v="11"/>
    <n v="0.72"/>
    <n v="0"/>
    <x v="1"/>
    <s v="EXW"/>
    <s v="Amendment"/>
    <x v="1"/>
    <n v="0.66959999999999997"/>
    <n v="0.91139999999999988"/>
    <n v="0.25519200000000003"/>
    <n v="1.02"/>
    <s v="Extreme Risk"/>
    <n v="1.6120512983034376E-2"/>
    <s v="Poor"/>
    <s v="High"/>
    <s v="Highly Inconsistent"/>
    <n v="128.97526501766785"/>
    <s v="Over-Delivery (&gt;100%)"/>
    <n v="445.31200000000001"/>
    <n v="4595281.4268279998"/>
    <n v="93.64"/>
  </r>
  <r>
    <n v="166.68"/>
    <n v="1.33"/>
    <n v="24"/>
    <n v="0.87"/>
    <n v="0"/>
    <n v="0.01"/>
    <s v="Road"/>
    <n v="1.37"/>
    <n v="0.82"/>
    <n v="0.93"/>
    <n v="0.53"/>
    <n v="12"/>
    <n v="6145.28"/>
    <n v="30"/>
    <n v="38"/>
    <n v="3"/>
    <n v="1"/>
    <n v="959"/>
    <n v="648"/>
    <n v="12"/>
    <n v="0.95"/>
    <n v="0"/>
    <x v="1"/>
    <s v="FOB"/>
    <s v="Extension"/>
    <x v="8"/>
    <n v="0.87"/>
    <n v="0.99"/>
    <n v="0.12870000000000001"/>
    <n v="0.54"/>
    <s v="Extreme Risk"/>
    <n v="7.9793616510679139E-3"/>
    <s v="Poor"/>
    <s v="Medium"/>
    <s v="Moderately Consistent"/>
    <n v="67.570385818560993"/>
    <s v="Critical (&lt;80%)"/>
    <n v="122.90559999999999"/>
    <n v="1034665.6957360002"/>
    <n v="86.43"/>
  </r>
  <r>
    <n v="243.35"/>
    <n v="5.27"/>
    <n v="22"/>
    <n v="0.96"/>
    <n v="0.08"/>
    <n v="0.04"/>
    <s v="Sea"/>
    <n v="4.87"/>
    <n v="0.6"/>
    <n v="1"/>
    <n v="0.8"/>
    <n v="36"/>
    <n v="112.32"/>
    <n v="45"/>
    <n v="12"/>
    <n v="1"/>
    <n v="1"/>
    <n v="226"/>
    <n v="555"/>
    <n v="7"/>
    <n v="0.9"/>
    <n v="0"/>
    <x v="1"/>
    <s v="FOB"/>
    <s v="Renewal/Reorder"/>
    <x v="7"/>
    <n v="0.88319999999999999"/>
    <n v="0.88319999999999999"/>
    <n v="3.5328000000000033E-2"/>
    <n v="0.92"/>
    <s v="Extreme Risk"/>
    <n v="2.1656050955414011E-2"/>
    <s v="Average"/>
    <s v="Medium"/>
    <s v="Highly Inconsistent"/>
    <n v="245.57522123893807"/>
    <s v="Over-Delivery (&gt;100%)"/>
    <n v="1.1232"/>
    <n v="30637.866129999999"/>
    <n v="67.930000000000007"/>
  </r>
  <r>
    <n v="442.73"/>
    <n v="4.03"/>
    <n v="5"/>
    <n v="0.84"/>
    <n v="0.03"/>
    <n v="0.02"/>
    <s v="Sea"/>
    <n v="3.71"/>
    <n v="0.96"/>
    <n v="1.1599999999999999"/>
    <n v="0.57999999999999996"/>
    <n v="9"/>
    <n v="4389.63"/>
    <n v="60"/>
    <n v="37"/>
    <n v="2"/>
    <n v="0"/>
    <n v="710"/>
    <n v="73"/>
    <n v="1"/>
    <n v="0.56000000000000005"/>
    <n v="0"/>
    <x v="1"/>
    <s v="EXW"/>
    <s v="Amendment"/>
    <x v="2"/>
    <n v="0.81479999999999997"/>
    <n v="0.9506"/>
    <n v="0.15209600000000004"/>
    <n v="0.63"/>
    <s v="Extreme Risk"/>
    <n v="9.1026133309240389E-3"/>
    <s v="Poor"/>
    <s v="High"/>
    <s v="Highly Inconsistent"/>
    <n v="10.28169014084507"/>
    <s v="Critical (&lt;80%)"/>
    <n v="43.896300000000004"/>
    <n v="2040668.681261"/>
    <n v="70.989999999999995"/>
  </r>
  <r>
    <n v="428.87"/>
    <n v="9.2799999999999994"/>
    <n v="15"/>
    <n v="0.72"/>
    <n v="0.03"/>
    <n v="0.04"/>
    <s v="Sea"/>
    <n v="3.03"/>
    <n v="0.66"/>
    <n v="1.1499999999999999"/>
    <n v="0.96"/>
    <n v="10"/>
    <n v="5351.24"/>
    <n v="15"/>
    <n v="15"/>
    <n v="2"/>
    <n v="0"/>
    <n v="397"/>
    <n v="26"/>
    <n v="5"/>
    <n v="0.98"/>
    <n v="0"/>
    <x v="1"/>
    <s v="EXW"/>
    <s v="Amendment"/>
    <x v="10"/>
    <n v="0.69839999999999991"/>
    <n v="0.93119999999999992"/>
    <n v="0.26073600000000002"/>
    <n v="1.03"/>
    <s v="Extreme Risk"/>
    <n v="2.1638258679786415E-2"/>
    <s v="Average"/>
    <s v="High"/>
    <s v="Highly Inconsistent"/>
    <n v="6.5491183879093198"/>
    <s v="Critical (&lt;80%)"/>
    <n v="53.5124"/>
    <n v="2455714.8416379998"/>
    <n v="71.27"/>
  </r>
  <r>
    <n v="133.75"/>
    <n v="1.1100000000000001"/>
    <n v="27"/>
    <n v="0.87"/>
    <n v="0.05"/>
    <n v="0.03"/>
    <s v="Road"/>
    <n v="4.6100000000000003"/>
    <n v="0.78"/>
    <n v="1.1000000000000001"/>
    <n v="0.37"/>
    <n v="3"/>
    <n v="4549.43"/>
    <n v="45"/>
    <n v="49"/>
    <n v="3"/>
    <n v="1"/>
    <n v="116"/>
    <n v="444"/>
    <n v="2"/>
    <n v="0.15"/>
    <n v="0"/>
    <x v="1"/>
    <s v="FOB"/>
    <s v="Extension"/>
    <x v="5"/>
    <n v="0.82650000000000001"/>
    <n v="0.92149999999999999"/>
    <n v="0.119795"/>
    <n v="0.45"/>
    <s v="High Risk"/>
    <n v="8.299065420560749E-3"/>
    <s v="Poor"/>
    <s v="Low"/>
    <s v="Highly Inconsistent"/>
    <n v="382.75862068965517"/>
    <s v="Over-Delivery (&gt;100%)"/>
    <n v="90.988600000000005"/>
    <n v="657268.48385000008"/>
    <n v="81.289999999999978"/>
  </r>
  <r>
    <n v="411.19"/>
    <n v="5.98"/>
    <n v="18"/>
    <n v="0.8"/>
    <n v="0.02"/>
    <n v="0.02"/>
    <s v="Sea"/>
    <n v="0.81"/>
    <n v="0.79"/>
    <n v="1.1100000000000001"/>
    <n v="0.06"/>
    <n v="49"/>
    <n v="9261.9500000000007"/>
    <n v="30"/>
    <n v="58"/>
    <n v="0"/>
    <n v="2"/>
    <n v="811"/>
    <n v="770"/>
    <n v="1"/>
    <n v="0.01"/>
    <n v="1"/>
    <x v="0"/>
    <s v="CIF"/>
    <s v="New Procurement"/>
    <x v="2"/>
    <n v="0.78400000000000003"/>
    <n v="0.96039999999999992"/>
    <n v="0.19207999999999995"/>
    <n v="0.1"/>
    <s v="Low Risk"/>
    <n v="1.4543155232374328E-2"/>
    <s v="Poor"/>
    <s v="High"/>
    <s v="Very Consistent"/>
    <n v="94.944512946979046"/>
    <s v="Average (85–94.99%)"/>
    <n v="92.619500000000002"/>
    <n v="3960857.3500980004"/>
    <n v="74.19"/>
  </r>
  <r>
    <n v="256.18"/>
    <n v="7.67"/>
    <n v="20"/>
    <n v="0.75"/>
    <n v="0.09"/>
    <n v="0.04"/>
    <s v="Air"/>
    <n v="0.7"/>
    <n v="0.62"/>
    <n v="1.1599999999999999"/>
    <n v="0.78"/>
    <n v="29"/>
    <n v="504.57"/>
    <n v="90"/>
    <n v="22"/>
    <n v="3"/>
    <n v="0"/>
    <n v="482"/>
    <n v="114"/>
    <n v="6"/>
    <n v="0.11"/>
    <n v="0"/>
    <x v="1"/>
    <s v="EXW"/>
    <s v="Extension"/>
    <x v="4"/>
    <n v="0.6825"/>
    <n v="0.87360000000000004"/>
    <n v="0.21840000000000001"/>
    <n v="0.91"/>
    <s v="Extreme Risk"/>
    <n v="2.9939886017643844E-2"/>
    <s v="Average"/>
    <s v="Medium"/>
    <s v="Very Consistent"/>
    <n v="23.651452282157674"/>
    <s v="Critical (&lt;80%)"/>
    <n v="25.2285"/>
    <n v="146093.45415800001"/>
    <n v="95.8"/>
  </r>
  <r>
    <n v="267.33999999999997"/>
    <n v="5.37"/>
    <n v="14"/>
    <n v="0.95"/>
    <n v="0.01"/>
    <n v="0.03"/>
    <s v="Road"/>
    <n v="2.82"/>
    <n v="0.62"/>
    <n v="1.0900000000000001"/>
    <n v="0.71"/>
    <n v="7"/>
    <n v="6583.79"/>
    <n v="30"/>
    <n v="31"/>
    <n v="2"/>
    <n v="2"/>
    <n v="17"/>
    <n v="449"/>
    <n v="12"/>
    <n v="0.36"/>
    <n v="1"/>
    <x v="0"/>
    <s v="CIF"/>
    <s v="Amendment"/>
    <x v="8"/>
    <n v="0.9405"/>
    <n v="0.96029999999999993"/>
    <n v="4.8015000000000044E-2"/>
    <n v="0.75"/>
    <s v="Extreme Risk"/>
    <n v="2.0086780878282338E-2"/>
    <s v="Average"/>
    <s v="Medium"/>
    <s v="Inconsistent"/>
    <n v="2641.1764705882351"/>
    <s v="Over-Delivery (&gt;100%)"/>
    <n v="131.67580000000001"/>
    <n v="1830661.5891199999"/>
    <n v="84.279999999999987"/>
  </r>
  <r>
    <n v="110.07"/>
    <n v="1.77"/>
    <n v="15"/>
    <n v="0.86"/>
    <n v="0.04"/>
    <n v="0.02"/>
    <s v="Sea"/>
    <n v="0.28000000000000003"/>
    <n v="0.91"/>
    <n v="0.94"/>
    <n v="0.53"/>
    <n v="26"/>
    <n v="3206.98"/>
    <n v="90"/>
    <n v="46"/>
    <n v="1"/>
    <n v="3"/>
    <n v="553"/>
    <n v="866"/>
    <n v="5"/>
    <n v="0.76"/>
    <n v="1"/>
    <x v="0"/>
    <s v="DDP"/>
    <s v="Renewal/Reorder"/>
    <x v="10"/>
    <n v="0.8256"/>
    <n v="0.94079999999999997"/>
    <n v="0.13171200000000002"/>
    <n v="0.59000000000000008"/>
    <s v="Extreme Risk"/>
    <n v="1.6080675933496866E-2"/>
    <s v="Poor"/>
    <s v="Low"/>
    <s v="Very Consistent"/>
    <n v="156.60036166365282"/>
    <s v="Over-Delivery (&gt;100%)"/>
    <n v="32.069800000000001"/>
    <n v="374204.51210799994"/>
    <n v="74.12"/>
  </r>
  <r>
    <n v="86.27"/>
    <n v="9.75"/>
    <n v="26"/>
    <n v="0.98"/>
    <n v="0.08"/>
    <n v="0.01"/>
    <s v="Air"/>
    <n v="3.32"/>
    <n v="0.72"/>
    <n v="0.85"/>
    <n v="0.33"/>
    <n v="8"/>
    <n v="5638.82"/>
    <n v="45"/>
    <n v="34"/>
    <n v="1"/>
    <n v="1"/>
    <n v="923"/>
    <n v="629"/>
    <n v="4"/>
    <n v="0.38"/>
    <n v="1"/>
    <x v="0"/>
    <s v="FOB"/>
    <s v="Renewal/Reorder"/>
    <x v="6"/>
    <n v="0.90160000000000007"/>
    <n v="0.91080000000000005"/>
    <n v="1.8216000000000017E-2"/>
    <n v="0.42000000000000004"/>
    <s v="High Risk"/>
    <n v="0.11301727135736642"/>
    <s v="Excellent"/>
    <s v="Low"/>
    <s v="Highly Inconsistent"/>
    <n v="68.147345612134345"/>
    <s v="Critical (&lt;80%)"/>
    <n v="281.94099999999997"/>
    <n v="530530.16085400002"/>
    <n v="94.080000000000013"/>
  </r>
  <r>
    <n v="377.57"/>
    <n v="5.66"/>
    <n v="5"/>
    <n v="0.94"/>
    <n v="0.06"/>
    <n v="0.04"/>
    <s v="Air"/>
    <n v="1.2"/>
    <n v="0.76"/>
    <n v="0.97"/>
    <n v="0.19"/>
    <n v="43"/>
    <n v="6593.58"/>
    <n v="45"/>
    <n v="23"/>
    <n v="2"/>
    <n v="2"/>
    <n v="177"/>
    <n v="743"/>
    <n v="1"/>
    <n v="0.78"/>
    <n v="1"/>
    <x v="0"/>
    <s v="CIF"/>
    <s v="Amendment"/>
    <x v="2"/>
    <n v="0.88359999999999994"/>
    <n v="0.90239999999999987"/>
    <n v="5.4144000000000046E-2"/>
    <n v="0.29000000000000004"/>
    <s v="Medium Risk"/>
    <n v="1.4990597769949944E-2"/>
    <s v="Poor"/>
    <s v="High"/>
    <s v="Moderately Consistent"/>
    <n v="419.77401129943502"/>
    <s v="Over-Delivery (&gt;100%)"/>
    <n v="329.67900000000003"/>
    <n v="2738830.54134"/>
    <n v="96.199999999999989"/>
  </r>
  <r>
    <n v="273.41000000000003"/>
    <n v="6.53"/>
    <n v="26"/>
    <n v="0.91"/>
    <n v="0.03"/>
    <n v="0"/>
    <s v="Road"/>
    <n v="0.6"/>
    <n v="0.83"/>
    <n v="0.83"/>
    <n v="0.48"/>
    <n v="13"/>
    <n v="4464.13"/>
    <n v="30"/>
    <n v="37"/>
    <n v="0"/>
    <n v="2"/>
    <n v="340"/>
    <n v="697"/>
    <n v="5"/>
    <n v="0.74"/>
    <n v="1"/>
    <x v="0"/>
    <s v="CIF"/>
    <s v="New Procurement"/>
    <x v="10"/>
    <n v="0.88270000000000004"/>
    <n v="0.97"/>
    <n v="8.7299999999999961E-2"/>
    <n v="0.51"/>
    <s v="Extreme Risk"/>
    <n v="2.3883544859368711E-2"/>
    <s v="Average"/>
    <s v="Medium"/>
    <s v="Very Consistent"/>
    <n v="204.99999999999997"/>
    <s v="Over-Delivery (&gt;100%)"/>
    <n v="89.282600000000002"/>
    <n v="1257246.4803190003"/>
    <n v="86.499999999999986"/>
  </r>
  <r>
    <n v="246.58"/>
    <n v="3.13"/>
    <n v="4"/>
    <n v="0.7"/>
    <n v="0.04"/>
    <n v="0.04"/>
    <s v="Air"/>
    <n v="2.0499999999999998"/>
    <n v="0.75"/>
    <n v="0.85"/>
    <n v="0.67"/>
    <n v="35"/>
    <n v="1568.91"/>
    <n v="30"/>
    <n v="29"/>
    <n v="3"/>
    <n v="1"/>
    <n v="961"/>
    <n v="237"/>
    <n v="7"/>
    <n v="0.79"/>
    <n v="0"/>
    <x v="1"/>
    <s v="FOB"/>
    <s v="Extension"/>
    <x v="7"/>
    <n v="0.67199999999999993"/>
    <n v="0.92159999999999997"/>
    <n v="0.27648"/>
    <n v="0.75"/>
    <s v="Extreme Risk"/>
    <n v="1.2693649119961067E-2"/>
    <s v="Poor"/>
    <s v="Medium"/>
    <s v="Inconsistent"/>
    <n v="24.661810613943807"/>
    <s v="Critical (&lt;80%)"/>
    <n v="78.44550000000001"/>
    <n v="417899.32930399996"/>
    <n v="95.949999999999989"/>
  </r>
  <r>
    <n v="378.28"/>
    <n v="5.35"/>
    <n v="2"/>
    <n v="0.83"/>
    <n v="7.0000000000000007E-2"/>
    <n v="0.02"/>
    <s v="Road"/>
    <n v="2.33"/>
    <n v="0.91"/>
    <n v="1.18"/>
    <n v="0.57999999999999996"/>
    <n v="19"/>
    <n v="5238.4799999999996"/>
    <n v="90"/>
    <n v="37"/>
    <n v="2"/>
    <n v="1"/>
    <n v="46"/>
    <n v="711"/>
    <n v="1"/>
    <n v="0.19"/>
    <n v="0"/>
    <x v="1"/>
    <s v="FOB"/>
    <s v="Amendment"/>
    <x v="2"/>
    <n v="0.77189999999999992"/>
    <n v="0.91139999999999988"/>
    <n v="0.15493800000000002"/>
    <n v="0.66999999999999993"/>
    <s v="Extreme Risk"/>
    <n v="1.4142962884635719E-2"/>
    <s v="Poor"/>
    <s v="High"/>
    <s v="Inconsistent"/>
    <n v="1545.6521739130435"/>
    <s v="Over-Delivery (&gt;100%)"/>
    <n v="104.7696"/>
    <n v="2160079.7111439994"/>
    <n v="83.169999999999987"/>
  </r>
  <r>
    <n v="394.48"/>
    <n v="4.8600000000000003"/>
    <n v="7"/>
    <n v="0.76"/>
    <n v="0.1"/>
    <n v="0.03"/>
    <s v="Road"/>
    <n v="0.85"/>
    <n v="0.95"/>
    <n v="1.07"/>
    <n v="0.44"/>
    <n v="46"/>
    <n v="9336.27"/>
    <n v="15"/>
    <n v="32"/>
    <n v="2"/>
    <n v="3"/>
    <n v="240"/>
    <n v="961"/>
    <n v="4"/>
    <n v="0.52"/>
    <n v="1"/>
    <x v="0"/>
    <s v="DDP"/>
    <s v="Amendment"/>
    <x v="6"/>
    <n v="0.68400000000000005"/>
    <n v="0.873"/>
    <n v="0.20951999999999998"/>
    <n v="0.57000000000000006"/>
    <s v="Extreme Risk"/>
    <n v="1.2320016223889677E-2"/>
    <s v="Poor"/>
    <s v="High"/>
    <s v="Very Consistent"/>
    <n v="400.41666666666663"/>
    <s v="Over-Delivery (&gt;100%)"/>
    <n v="186.72540000000001"/>
    <n v="4161951.5538080004"/>
    <n v="83.55"/>
  </r>
  <r>
    <n v="121.51"/>
    <n v="1.67"/>
    <n v="10"/>
    <n v="0.97"/>
    <n v="0.09"/>
    <n v="0.05"/>
    <s v="Road"/>
    <n v="0.21"/>
    <n v="0.62"/>
    <n v="1.1399999999999999"/>
    <n v="0.54"/>
    <n v="22"/>
    <n v="5405.21"/>
    <n v="30"/>
    <n v="10"/>
    <n v="2"/>
    <n v="1"/>
    <n v="192"/>
    <n v="404"/>
    <n v="6"/>
    <n v="0.71"/>
    <n v="0"/>
    <x v="1"/>
    <s v="FOB"/>
    <s v="Amendment"/>
    <x v="4"/>
    <n v="0.88270000000000004"/>
    <n v="0.86449999999999994"/>
    <n v="2.5935000000000024E-2"/>
    <n v="0.68"/>
    <s v="Extreme Risk"/>
    <n v="1.3743724796313059E-2"/>
    <s v="Poor"/>
    <s v="Low"/>
    <s v="Very Consistent"/>
    <n v="210.41666666666666"/>
    <s v="Over-Delivery (&gt;100%)"/>
    <n v="108.10420000000001"/>
    <n v="748845.87103599997"/>
    <n v="84.089999999999989"/>
  </r>
  <r>
    <n v="324.60000000000002"/>
    <n v="1.96"/>
    <n v="16"/>
    <n v="0.75"/>
    <n v="0.03"/>
    <n v="0.01"/>
    <s v="Air"/>
    <n v="2.0699999999999998"/>
    <n v="0.85"/>
    <n v="1.06"/>
    <n v="0.11"/>
    <n v="16"/>
    <n v="1317.1"/>
    <n v="15"/>
    <n v="45"/>
    <n v="3"/>
    <n v="2"/>
    <n v="301"/>
    <n v="222"/>
    <n v="8"/>
    <n v="0.28000000000000003"/>
    <n v="0"/>
    <x v="1"/>
    <s v="CIF"/>
    <s v="Extension"/>
    <x v="11"/>
    <n v="0.72750000000000004"/>
    <n v="0.96029999999999993"/>
    <n v="0.24007499999999998"/>
    <n v="0.15"/>
    <s v="Low Risk"/>
    <n v="6.0382008626001229E-3"/>
    <s v="Poor"/>
    <s v="High"/>
    <s v="Inconsistent"/>
    <n v="73.754152823920265"/>
    <s v="Critical (&lt;80%)"/>
    <n v="65.855000000000004"/>
    <n v="444711.17983999994"/>
    <n v="96.83"/>
  </r>
  <r>
    <n v="110.91"/>
    <n v="8.5399999999999991"/>
    <n v="10"/>
    <n v="0.79"/>
    <n v="0.1"/>
    <n v="0.03"/>
    <s v="Road"/>
    <n v="3.8"/>
    <n v="0.73"/>
    <n v="0.97"/>
    <n v="0.7"/>
    <n v="15"/>
    <n v="8259.2099999999991"/>
    <n v="15"/>
    <n v="49"/>
    <n v="1"/>
    <n v="0"/>
    <n v="767"/>
    <n v="925"/>
    <n v="7"/>
    <n v="0.84"/>
    <n v="0"/>
    <x v="1"/>
    <s v="EXW"/>
    <s v="Renewal/Reorder"/>
    <x v="7"/>
    <n v="0.71100000000000008"/>
    <n v="0.873"/>
    <n v="0.18332999999999997"/>
    <n v="0.83"/>
    <s v="Extreme Risk"/>
    <n v="7.6999368857632311E-2"/>
    <s v="Good"/>
    <s v="Low"/>
    <s v="Highly Inconsistent"/>
    <n v="120.59973924380705"/>
    <s v="Over-Delivery (&gt;100%)"/>
    <n v="165.18419999999998"/>
    <n v="1035286.3620029999"/>
    <n v="80.600000000000009"/>
  </r>
  <r>
    <n v="388.12"/>
    <n v="3.16"/>
    <n v="18"/>
    <n v="0.86"/>
    <n v="0"/>
    <n v="0.04"/>
    <s v="Road"/>
    <n v="4.37"/>
    <n v="0.83"/>
    <n v="0.81"/>
    <n v="0.73"/>
    <n v="2"/>
    <n v="2295.27"/>
    <n v="15"/>
    <n v="49"/>
    <n v="3"/>
    <n v="1"/>
    <n v="531"/>
    <n v="742"/>
    <n v="7"/>
    <n v="0.78"/>
    <n v="1"/>
    <x v="0"/>
    <s v="FOB"/>
    <s v="Extension"/>
    <x v="7"/>
    <n v="0.86"/>
    <n v="0.96"/>
    <n v="0.13440000000000002"/>
    <n v="0.77"/>
    <s v="Extreme Risk"/>
    <n v="8.141811810780171E-3"/>
    <s v="Poor"/>
    <s v="High"/>
    <s v="Highly Inconsistent"/>
    <n v="139.73634651600753"/>
    <s v="Over-Delivery (&gt;100%)"/>
    <n v="45.9054"/>
    <n v="926553.6271840001"/>
    <n v="82.83"/>
  </r>
  <r>
    <n v="345.63"/>
    <n v="2.75"/>
    <n v="17"/>
    <n v="0.78"/>
    <n v="0"/>
    <n v="0.04"/>
    <s v="Air"/>
    <n v="0.49"/>
    <n v="0.79"/>
    <n v="1.18"/>
    <n v="0.01"/>
    <n v="38"/>
    <n v="3765.15"/>
    <n v="45"/>
    <n v="49"/>
    <n v="2"/>
    <n v="1"/>
    <n v="79"/>
    <n v="845"/>
    <n v="8"/>
    <n v="0.12"/>
    <n v="0"/>
    <x v="1"/>
    <s v="FOB"/>
    <s v="Amendment"/>
    <x v="11"/>
    <n v="0.78"/>
    <n v="0.96"/>
    <n v="0.21119999999999997"/>
    <n v="0.05"/>
    <s v="Low Risk"/>
    <n v="7.9564852588027667E-3"/>
    <s v="Poor"/>
    <s v="High"/>
    <s v="Very Consistent"/>
    <n v="1069.620253164557"/>
    <s v="Over-Delivery (&gt;100%)"/>
    <n v="188.25750000000002"/>
    <n v="1353594.3909540002"/>
    <n v="98.70999999999998"/>
  </r>
  <r>
    <n v="480.48"/>
    <n v="5.54"/>
    <n v="21"/>
    <n v="0.76"/>
    <n v="0.08"/>
    <n v="0.03"/>
    <s v="Road"/>
    <n v="2.62"/>
    <n v="0.73"/>
    <n v="0.83"/>
    <n v="0.27"/>
    <n v="21"/>
    <n v="4344.7"/>
    <n v="45"/>
    <n v="59"/>
    <n v="1"/>
    <n v="0"/>
    <n v="246"/>
    <n v="683"/>
    <n v="7"/>
    <n v="0.22"/>
    <n v="1"/>
    <x v="0"/>
    <s v="EXW"/>
    <s v="Renewal/Reorder"/>
    <x v="7"/>
    <n v="0.69920000000000004"/>
    <n v="0.89239999999999997"/>
    <n v="0.21417599999999998"/>
    <n v="0.38"/>
    <s v="High Risk"/>
    <n v="1.153013653013653E-2"/>
    <s v="Poor"/>
    <s v="High"/>
    <s v="Inconsistent"/>
    <n v="277.64227642276421"/>
    <s v="Over-Delivery (&gt;100%)"/>
    <n v="86.893999999999991"/>
    <n v="2317283.0873119999"/>
    <n v="82.38"/>
  </r>
  <r>
    <n v="81.03"/>
    <n v="7.92"/>
    <n v="28"/>
    <n v="0.88"/>
    <n v="0.02"/>
    <n v="0.03"/>
    <s v="Sea"/>
    <n v="1.32"/>
    <n v="0.64"/>
    <n v="1.04"/>
    <n v="0.09"/>
    <n v="30"/>
    <n v="3463.02"/>
    <n v="15"/>
    <n v="59"/>
    <n v="0"/>
    <n v="1"/>
    <n v="473"/>
    <n v="307"/>
    <n v="4"/>
    <n v="0.24"/>
    <n v="1"/>
    <x v="0"/>
    <s v="FOB"/>
    <s v="New Procurement"/>
    <x v="6"/>
    <n v="0.86239999999999994"/>
    <n v="0.9506"/>
    <n v="0.11407199999999999"/>
    <n v="0.14000000000000001"/>
    <s v="Low Risk"/>
    <n v="9.7741577193631982E-2"/>
    <s v="Good"/>
    <s v="Low"/>
    <s v="Moderately Consistent"/>
    <n v="64.904862579281186"/>
    <s v="Critical (&lt;80%)"/>
    <n v="34.630200000000002"/>
    <n v="294675.70552199997"/>
    <n v="73.48"/>
  </r>
  <r>
    <n v="75.67"/>
    <n v="1.56"/>
    <n v="13"/>
    <n v="0.73"/>
    <n v="0.01"/>
    <n v="0.04"/>
    <s v="Air"/>
    <n v="1.87"/>
    <n v="0.82"/>
    <n v="0.84"/>
    <n v="1"/>
    <n v="7"/>
    <n v="4104.07"/>
    <n v="15"/>
    <n v="21"/>
    <n v="2"/>
    <n v="1"/>
    <n v="127"/>
    <n v="434"/>
    <n v="11"/>
    <n v="0.88"/>
    <n v="1"/>
    <x v="0"/>
    <s v="FOB"/>
    <s v="Amendment"/>
    <x v="1"/>
    <n v="0.72270000000000001"/>
    <n v="0.95039999999999991"/>
    <n v="0.256608"/>
    <n v="1.05"/>
    <s v="Extreme Risk"/>
    <n v="2.0615831901678341E-2"/>
    <s v="Average"/>
    <s v="Low"/>
    <s v="Moderately Consistent"/>
    <n v="341.73228346456693"/>
    <s v="Over-Delivery (&gt;100%)"/>
    <n v="205.20349999999999"/>
    <n v="326290.759303"/>
    <n v="97.03"/>
  </r>
  <r>
    <n v="176.98"/>
    <n v="6.19"/>
    <n v="1"/>
    <n v="0.72"/>
    <n v="0.02"/>
    <n v="0.04"/>
    <s v="Air"/>
    <n v="4.67"/>
    <n v="0.65"/>
    <n v="0.91"/>
    <n v="0.59"/>
    <n v="31"/>
    <n v="7975.26"/>
    <n v="45"/>
    <n v="43"/>
    <n v="1"/>
    <n v="0"/>
    <n v="738"/>
    <n v="770"/>
    <n v="6"/>
    <n v="0.19"/>
    <n v="0"/>
    <x v="1"/>
    <s v="EXW"/>
    <s v="Renewal/Reorder"/>
    <x v="4"/>
    <n v="0.7056"/>
    <n v="0.94079999999999997"/>
    <n v="0.26342400000000005"/>
    <n v="0.64999999999999991"/>
    <s v="Extreme Risk"/>
    <n v="3.4975703469318574E-2"/>
    <s v="Average"/>
    <s v="Medium"/>
    <s v="Highly Inconsistent"/>
    <n v="104.33604336043361"/>
    <s v="Over-Delivery (&gt;100%)"/>
    <n v="398.76300000000003"/>
    <n v="1496564.49862"/>
    <n v="93.929999999999993"/>
  </r>
  <r>
    <n v="167.77"/>
    <n v="2.0699999999999998"/>
    <n v="1"/>
    <n v="0.81"/>
    <n v="0.04"/>
    <n v="0.04"/>
    <s v="Air"/>
    <n v="1.76"/>
    <n v="0.66"/>
    <n v="0.87"/>
    <n v="0.47"/>
    <n v="41"/>
    <n v="2311.25"/>
    <n v="90"/>
    <n v="44"/>
    <n v="1"/>
    <n v="2"/>
    <n v="200"/>
    <n v="711"/>
    <n v="12"/>
    <n v="0.62"/>
    <n v="1"/>
    <x v="0"/>
    <s v="CIF"/>
    <s v="Renewal/Reorder"/>
    <x v="8"/>
    <n v="0.77760000000000007"/>
    <n v="0.92159999999999997"/>
    <n v="0.17510399999999995"/>
    <n v="0.54999999999999993"/>
    <s v="Extreme Risk"/>
    <n v="1.2338320319485008E-2"/>
    <s v="Poor"/>
    <s v="Medium"/>
    <s v="Moderately Consistent"/>
    <n v="355.5"/>
    <s v="Over-Delivery (&gt;100%)"/>
    <n v="115.5625"/>
    <n v="418900.55350400001"/>
    <n v="96.24"/>
  </r>
  <r>
    <n v="161.13999999999999"/>
    <n v="1.33"/>
    <n v="15"/>
    <n v="0.92"/>
    <n v="7.0000000000000007E-2"/>
    <n v="0.02"/>
    <s v="Sea"/>
    <n v="1.83"/>
    <n v="0.99"/>
    <n v="1.02"/>
    <n v="0.46"/>
    <n v="41"/>
    <n v="4757.1400000000003"/>
    <n v="60"/>
    <n v="29"/>
    <n v="1"/>
    <n v="3"/>
    <n v="939"/>
    <n v="410"/>
    <n v="2"/>
    <n v="0.06"/>
    <n v="0"/>
    <x v="1"/>
    <s v="DDP"/>
    <s v="Renewal/Reorder"/>
    <x v="5"/>
    <n v="0.85560000000000003"/>
    <n v="0.91139999999999988"/>
    <n v="7.2911999999999949E-2"/>
    <n v="0.55000000000000004"/>
    <s v="Extreme Risk"/>
    <n v="8.2536924413553446E-3"/>
    <s v="Poor"/>
    <s v="Medium"/>
    <s v="Moderately Consistent"/>
    <n v="43.663471778487747"/>
    <s v="Critical (&lt;80%)"/>
    <n v="47.571400000000004"/>
    <n v="835609.9072880001"/>
    <n v="71.67"/>
  </r>
  <r>
    <n v="457.81"/>
    <n v="1.47"/>
    <n v="1"/>
    <n v="0.87"/>
    <n v="0.06"/>
    <n v="0.05"/>
    <s v="Road"/>
    <n v="1.05"/>
    <n v="0.73"/>
    <n v="1.1499999999999999"/>
    <n v="0.96"/>
    <n v="49"/>
    <n v="298.08"/>
    <n v="30"/>
    <n v="11"/>
    <n v="2"/>
    <n v="3"/>
    <n v="872"/>
    <n v="533"/>
    <n v="8"/>
    <n v="0.55000000000000004"/>
    <n v="0"/>
    <x v="1"/>
    <s v="DDP"/>
    <s v="Amendment"/>
    <x v="11"/>
    <n v="0.81779999999999997"/>
    <n v="0.8929999999999999"/>
    <n v="0.11609"/>
    <n v="1.07"/>
    <s v="Extreme Risk"/>
    <n v="3.2109390358445642E-3"/>
    <s v="Poor"/>
    <s v="High"/>
    <s v="Moderately Consistent"/>
    <n v="61.12385321100917"/>
    <s v="Critical (&lt;80%)"/>
    <n v="5.9615999999999998"/>
    <n v="151490.62093800001"/>
    <n v="84.15"/>
  </r>
  <r>
    <n v="162.30000000000001"/>
    <n v="8.51"/>
    <n v="6"/>
    <n v="0.83"/>
    <n v="0.02"/>
    <n v="0.02"/>
    <s v="Air"/>
    <n v="4.8"/>
    <n v="0.83"/>
    <n v="1.05"/>
    <n v="0.66"/>
    <n v="35"/>
    <n v="5125.8900000000003"/>
    <n v="15"/>
    <n v="47"/>
    <n v="0"/>
    <n v="3"/>
    <n v="515"/>
    <n v="589"/>
    <n v="3"/>
    <n v="0.14000000000000001"/>
    <n v="1"/>
    <x v="0"/>
    <s v="DDP"/>
    <s v="New Procurement"/>
    <x v="3"/>
    <n v="0.8133999999999999"/>
    <n v="0.96039999999999992"/>
    <n v="0.16326800000000002"/>
    <n v="0.70000000000000007"/>
    <s v="Extreme Risk"/>
    <n v="5.2433764633394941E-2"/>
    <s v="Good"/>
    <s v="Medium"/>
    <s v="Highly Inconsistent"/>
    <n v="114.36893203883496"/>
    <s v="Over-Delivery (&gt;100%)"/>
    <n v="256.29450000000003"/>
    <n v="865481.10018000007"/>
    <n v="94.199999999999989"/>
  </r>
  <r>
    <n v="172.38"/>
    <n v="2.06"/>
    <n v="25"/>
    <n v="0.87"/>
    <n v="0.05"/>
    <n v="0"/>
    <s v="Air"/>
    <n v="2.2799999999999998"/>
    <n v="0.71"/>
    <n v="1.07"/>
    <n v="0.17"/>
    <n v="4"/>
    <n v="1205.72"/>
    <n v="45"/>
    <n v="49"/>
    <n v="1"/>
    <n v="2"/>
    <n v="513"/>
    <n v="562"/>
    <n v="4"/>
    <n v="0.57999999999999996"/>
    <n v="1"/>
    <x v="0"/>
    <s v="CIF"/>
    <s v="Renewal/Reorder"/>
    <x v="6"/>
    <n v="0.82650000000000001"/>
    <n v="0.95"/>
    <n v="0.1235"/>
    <n v="0.22000000000000003"/>
    <s v="Medium Risk"/>
    <n v="1.1950342267084349E-2"/>
    <s v="Poor"/>
    <s v="Medium"/>
    <s v="Inconsistent"/>
    <n v="109.55165692007797"/>
    <s v="Over-Delivery (&gt;100%)"/>
    <n v="60.286000000000001"/>
    <n v="218302.26080799999"/>
    <n v="96.22"/>
  </r>
  <r>
    <n v="391.73"/>
    <n v="1.41"/>
    <n v="26"/>
    <n v="0.81"/>
    <n v="0.09"/>
    <n v="0.02"/>
    <s v="Air"/>
    <n v="2.85"/>
    <n v="0.95"/>
    <n v="1.1599999999999999"/>
    <n v="0.45"/>
    <n v="34"/>
    <n v="2894.14"/>
    <n v="15"/>
    <n v="31"/>
    <n v="2"/>
    <n v="3"/>
    <n v="760"/>
    <n v="407"/>
    <n v="2"/>
    <n v="0.37"/>
    <n v="1"/>
    <x v="0"/>
    <s v="DDP"/>
    <s v="Amendment"/>
    <x v="5"/>
    <n v="0.73710000000000009"/>
    <n v="0.89180000000000004"/>
    <n v="0.16944199999999998"/>
    <n v="0.56000000000000005"/>
    <s v="Extreme Risk"/>
    <n v="3.5994179664564875E-3"/>
    <s v="Poor"/>
    <s v="High"/>
    <s v="Inconsistent"/>
    <n v="53.552631578947377"/>
    <s v="Critical (&lt;80%)"/>
    <n v="144.70699999999999"/>
    <n v="1258597.8586519998"/>
    <n v="94.05"/>
  </r>
  <r>
    <n v="252.38"/>
    <n v="4.9400000000000004"/>
    <n v="13"/>
    <n v="0.98"/>
    <n v="0.08"/>
    <n v="0.01"/>
    <s v="Sea"/>
    <n v="2.27"/>
    <n v="0.71"/>
    <n v="1.1000000000000001"/>
    <n v="0.77"/>
    <n v="1"/>
    <n v="3316.25"/>
    <n v="15"/>
    <n v="36"/>
    <n v="1"/>
    <n v="2"/>
    <n v="849"/>
    <n v="269"/>
    <n v="9"/>
    <n v="0.61"/>
    <n v="1"/>
    <x v="0"/>
    <s v="CIF"/>
    <s v="Renewal/Reorder"/>
    <x v="0"/>
    <n v="0.90160000000000007"/>
    <n v="0.91080000000000005"/>
    <n v="1.8216000000000017E-2"/>
    <n v="0.86"/>
    <s v="Extreme Risk"/>
    <n v="1.9573658768523655E-2"/>
    <s v="Poor"/>
    <s v="Medium"/>
    <s v="Inconsistent"/>
    <n v="31.684334511189633"/>
    <s v="Critical (&lt;80%)"/>
    <n v="33.162500000000001"/>
    <n v="912325.76130199991"/>
    <n v="71.13000000000001"/>
  </r>
  <r>
    <n v="399.52"/>
    <n v="8.6"/>
    <n v="27"/>
    <n v="0.72"/>
    <n v="0.03"/>
    <n v="0.01"/>
    <s v="Sea"/>
    <n v="1.26"/>
    <n v="0.75"/>
    <n v="1.1499999999999999"/>
    <n v="0.42"/>
    <n v="10"/>
    <n v="915.29"/>
    <n v="15"/>
    <n v="32"/>
    <n v="3"/>
    <n v="1"/>
    <n v="410"/>
    <n v="135"/>
    <n v="2"/>
    <n v="0.39"/>
    <n v="0"/>
    <x v="1"/>
    <s v="FOB"/>
    <s v="Extension"/>
    <x v="5"/>
    <n v="0.69839999999999991"/>
    <n v="0.96029999999999993"/>
    <n v="0.26888400000000001"/>
    <n v="0.45999999999999996"/>
    <s v="High Risk"/>
    <n v="2.1525830997196637E-2"/>
    <s v="Average"/>
    <s v="High"/>
    <s v="Moderately Consistent"/>
    <n v="32.926829268292686"/>
    <s v="Critical (&lt;80%)"/>
    <n v="9.1529000000000007"/>
    <n v="380322.9480359999"/>
    <n v="73.64"/>
  </r>
  <r>
    <n v="79.41"/>
    <n v="3.36"/>
    <n v="28"/>
    <n v="0.9"/>
    <n v="0.1"/>
    <n v="0.01"/>
    <s v="Sea"/>
    <n v="4.05"/>
    <n v="0.84"/>
    <n v="0.97"/>
    <n v="0.31"/>
    <n v="30"/>
    <n v="3669.61"/>
    <n v="15"/>
    <n v="9"/>
    <n v="1"/>
    <n v="3"/>
    <n v="900"/>
    <n v="235"/>
    <n v="6"/>
    <n v="0.85"/>
    <n v="1"/>
    <x v="0"/>
    <s v="DDP"/>
    <s v="Renewal/Reorder"/>
    <x v="4"/>
    <n v="0.81"/>
    <n v="0.89100000000000001"/>
    <n v="8.9099999999999985E-2"/>
    <n v="0.42"/>
    <s v="High Risk"/>
    <n v="4.2312051378919531E-2"/>
    <s v="Average"/>
    <s v="Low"/>
    <s v="Highly Inconsistent"/>
    <n v="26.111111111111114"/>
    <s v="Critical (&lt;80%)"/>
    <n v="36.696100000000001"/>
    <n v="323501.26872099994"/>
    <n v="68.750000000000014"/>
  </r>
  <r>
    <n v="269.41000000000003"/>
    <n v="4.8"/>
    <n v="1"/>
    <n v="0.97"/>
    <n v="7.0000000000000007E-2"/>
    <n v="0"/>
    <s v="Road"/>
    <n v="0.14000000000000001"/>
    <n v="0.95"/>
    <n v="1.1499999999999999"/>
    <n v="0.99"/>
    <n v="32"/>
    <n v="5030.7700000000004"/>
    <n v="90"/>
    <n v="58"/>
    <n v="2"/>
    <n v="0"/>
    <n v="326"/>
    <n v="731"/>
    <n v="3"/>
    <n v="0.76"/>
    <n v="0"/>
    <x v="1"/>
    <s v="EXW"/>
    <s v="Amendment"/>
    <x v="3"/>
    <n v="0.9020999999999999"/>
    <n v="0.92999999999999994"/>
    <n v="2.7900000000000022E-2"/>
    <n v="1.06"/>
    <s v="Extreme Risk"/>
    <n v="1.7816710589807355E-2"/>
    <s v="Poor"/>
    <s v="Medium"/>
    <s v="Very Consistent"/>
    <n v="224.23312883435585"/>
    <s v="Over-Delivery (&gt;100%)"/>
    <n v="100.61540000000001"/>
    <n v="1450314.8976470004"/>
    <n v="85.759999999999991"/>
  </r>
  <r>
    <n v="65.13"/>
    <n v="1.36"/>
    <n v="5"/>
    <n v="0.94"/>
    <n v="0.01"/>
    <n v="0.03"/>
    <s v="Road"/>
    <n v="3.45"/>
    <n v="0.93"/>
    <n v="1.06"/>
    <n v="0.94"/>
    <n v="3"/>
    <n v="4367.84"/>
    <n v="30"/>
    <n v="10"/>
    <n v="1"/>
    <n v="2"/>
    <n v="727"/>
    <n v="342"/>
    <n v="12"/>
    <n v="0.84"/>
    <n v="1"/>
    <x v="0"/>
    <s v="CIF"/>
    <s v="Renewal/Reorder"/>
    <x v="8"/>
    <n v="0.93059999999999998"/>
    <n v="0.96029999999999993"/>
    <n v="5.7618000000000044E-2"/>
    <n v="0.98"/>
    <s v="Extreme Risk"/>
    <n v="2.0881314294487949E-2"/>
    <s v="Average"/>
    <s v="Low"/>
    <s v="Highly Inconsistent"/>
    <n v="47.042640990371389"/>
    <s v="Critical (&lt;80%)"/>
    <n v="87.356800000000007"/>
    <n v="295948.36673800001"/>
    <n v="83.649999999999991"/>
  </r>
  <r>
    <n v="78.19"/>
    <n v="5.04"/>
    <n v="9"/>
    <n v="0.76"/>
    <n v="0"/>
    <n v="0"/>
    <s v="Sea"/>
    <n v="2.97"/>
    <n v="0.71"/>
    <n v="0.85"/>
    <n v="0.94"/>
    <n v="10"/>
    <n v="2876.21"/>
    <n v="30"/>
    <n v="53"/>
    <n v="1"/>
    <n v="3"/>
    <n v="231"/>
    <n v="339"/>
    <n v="6"/>
    <n v="0.22"/>
    <n v="1"/>
    <x v="0"/>
    <s v="DDP"/>
    <s v="Renewal/Reorder"/>
    <x v="4"/>
    <n v="0.76"/>
    <n v="1"/>
    <n v="0.24"/>
    <n v="0.94"/>
    <s v="Extreme Risk"/>
    <n v="6.445837063563116E-2"/>
    <s v="Good"/>
    <s v="Low"/>
    <s v="Inconsistent"/>
    <n v="146.75324675324674"/>
    <s v="Over-Delivery (&gt;100%)"/>
    <n v="28.7621"/>
    <n v="224924.26648600001"/>
    <n v="73.03"/>
  </r>
  <r>
    <n v="457.9"/>
    <n v="6.2"/>
    <n v="25"/>
    <n v="0.79"/>
    <n v="0.02"/>
    <n v="0.01"/>
    <s v="Road"/>
    <n v="0.72"/>
    <n v="0.93"/>
    <n v="0.82"/>
    <n v="0.13"/>
    <n v="9"/>
    <n v="3019.06"/>
    <n v="45"/>
    <n v="24"/>
    <n v="3"/>
    <n v="0"/>
    <n v="667"/>
    <n v="919"/>
    <n v="4"/>
    <n v="0.15"/>
    <n v="0"/>
    <x v="1"/>
    <s v="EXW"/>
    <s v="Extension"/>
    <x v="6"/>
    <n v="0.7742"/>
    <n v="0.97019999999999995"/>
    <n v="0.20374199999999995"/>
    <n v="0.16"/>
    <s v="Medium Risk"/>
    <n v="1.3540074252020093E-2"/>
    <s v="Poor"/>
    <s v="High"/>
    <s v="Very Consistent"/>
    <n v="137.78110944527737"/>
    <s v="Over-Delivery (&gt;100%)"/>
    <n v="60.3812"/>
    <n v="1423967.3761799999"/>
    <n v="86.48"/>
  </r>
  <r>
    <n v="112.66"/>
    <n v="6.14"/>
    <n v="17"/>
    <n v="0.92"/>
    <n v="7.0000000000000007E-2"/>
    <n v="0"/>
    <s v="Sea"/>
    <n v="0.83"/>
    <n v="0.88"/>
    <n v="0.9"/>
    <n v="0.23"/>
    <n v="17"/>
    <n v="6372.47"/>
    <n v="90"/>
    <n v="43"/>
    <n v="3"/>
    <n v="3"/>
    <n v="198"/>
    <n v="274"/>
    <n v="8"/>
    <n v="0.56000000000000005"/>
    <n v="0"/>
    <x v="1"/>
    <s v="DDP"/>
    <s v="Extension"/>
    <x v="11"/>
    <n v="0.85560000000000003"/>
    <n v="0.92999999999999994"/>
    <n v="7.4399999999999952E-2"/>
    <n v="0.30000000000000004"/>
    <s v="High Risk"/>
    <n v="5.4500266287946034E-2"/>
    <s v="Good"/>
    <s v="Low"/>
    <s v="Very Consistent"/>
    <n v="138.38383838383839"/>
    <s v="Over-Delivery (&gt;100%)"/>
    <n v="63.724700000000006"/>
    <n v="768242.63797000004"/>
    <n v="73.070000000000007"/>
  </r>
  <r>
    <n v="289.58999999999997"/>
    <n v="3.99"/>
    <n v="16"/>
    <n v="0.73"/>
    <n v="0.02"/>
    <n v="0"/>
    <s v="Road"/>
    <n v="3.3"/>
    <n v="1"/>
    <n v="0.95"/>
    <n v="0.44"/>
    <n v="47"/>
    <n v="7212.12"/>
    <n v="90"/>
    <n v="17"/>
    <n v="2"/>
    <n v="2"/>
    <n v="759"/>
    <n v="180"/>
    <n v="3"/>
    <n v="0.87"/>
    <n v="0"/>
    <x v="1"/>
    <s v="CIF"/>
    <s v="Amendment"/>
    <x v="3"/>
    <n v="0.71539999999999992"/>
    <n v="0.98"/>
    <n v="0.2646"/>
    <n v="0.46"/>
    <s v="High Risk"/>
    <n v="1.3778100072516317E-2"/>
    <s v="Poor"/>
    <s v="Medium"/>
    <s v="Highly Inconsistent"/>
    <n v="23.715415019762844"/>
    <s v="Critical (&lt;80%)"/>
    <n v="144.2424"/>
    <n v="2130492.3427559999"/>
    <n v="84.1"/>
  </r>
  <r>
    <n v="234.99"/>
    <n v="3.84"/>
    <n v="8"/>
    <n v="0.94"/>
    <n v="0.05"/>
    <n v="0.01"/>
    <s v="Road"/>
    <n v="1.56"/>
    <n v="0.97"/>
    <n v="1.1399999999999999"/>
    <n v="0.83"/>
    <n v="3"/>
    <n v="5807.65"/>
    <n v="30"/>
    <n v="17"/>
    <n v="0"/>
    <n v="2"/>
    <n v="301"/>
    <n v="925"/>
    <n v="8"/>
    <n v="0.11"/>
    <n v="0"/>
    <x v="1"/>
    <s v="CIF"/>
    <s v="New Procurement"/>
    <x v="11"/>
    <n v="0.8929999999999999"/>
    <n v="0.9405"/>
    <n v="5.643000000000005E-2"/>
    <n v="0.89"/>
    <s v="Extreme Risk"/>
    <n v="1.6341120898761649E-2"/>
    <s v="Poor"/>
    <s v="Medium"/>
    <s v="Moderately Consistent"/>
    <n v="307.30897009966776"/>
    <s v="Over-Delivery (&gt;100%)"/>
    <n v="116.15299999999999"/>
    <n v="1446747.5385979998"/>
    <n v="84.74"/>
  </r>
  <r>
    <n v="206.3"/>
    <n v="1.96"/>
    <n v="17"/>
    <n v="0.92"/>
    <n v="0.01"/>
    <n v="0.03"/>
    <s v="Sea"/>
    <n v="1.33"/>
    <n v="0.81"/>
    <n v="1.1000000000000001"/>
    <n v="0.74"/>
    <n v="27"/>
    <n v="9764.26"/>
    <n v="45"/>
    <n v="42"/>
    <n v="0"/>
    <n v="1"/>
    <n v="990"/>
    <n v="10"/>
    <n v="3"/>
    <n v="0.23"/>
    <n v="1"/>
    <x v="0"/>
    <s v="FOB"/>
    <s v="New Procurement"/>
    <x v="3"/>
    <n v="0.91080000000000005"/>
    <n v="0.96029999999999993"/>
    <n v="7.6823999999999962E-2"/>
    <n v="0.78"/>
    <s v="Extreme Risk"/>
    <n v="9.5007270964614626E-3"/>
    <s v="Poor"/>
    <s v="Medium"/>
    <s v="Moderately Consistent"/>
    <n v="1.0101010101010102"/>
    <s v="Critical (&lt;80%)"/>
    <n v="97.642600000000002"/>
    <n v="2095044.6417"/>
    <n v="73.77"/>
  </r>
  <r>
    <n v="454.93"/>
    <n v="4.3"/>
    <n v="15"/>
    <n v="0.92"/>
    <n v="0.09"/>
    <n v="0.05"/>
    <s v="Air"/>
    <n v="0.3"/>
    <n v="0.9"/>
    <n v="1.18"/>
    <n v="0.85"/>
    <n v="35"/>
    <n v="9454.25"/>
    <n v="90"/>
    <n v="22"/>
    <n v="0"/>
    <n v="2"/>
    <n v="958"/>
    <n v="885"/>
    <n v="5"/>
    <n v="0.75"/>
    <n v="1"/>
    <x v="0"/>
    <s v="CIF"/>
    <s v="New Procurement"/>
    <x v="10"/>
    <n v="0.83720000000000006"/>
    <n v="0.86449999999999994"/>
    <n v="6.9159999999999958E-2"/>
    <n v="0.99"/>
    <s v="Extreme Risk"/>
    <n v="9.4520036049502119E-3"/>
    <s v="Poor"/>
    <s v="High"/>
    <s v="Very Consistent"/>
    <n v="92.379958246346561"/>
    <s v="Average (85–94.99%)"/>
    <n v="472.71250000000003"/>
    <n v="4903640.4679300003"/>
    <n v="96"/>
  </r>
  <r>
    <n v="59.82"/>
    <n v="1.9"/>
    <n v="24"/>
    <n v="0.73"/>
    <n v="0.03"/>
    <n v="0.04"/>
    <s v="Air"/>
    <n v="3.83"/>
    <n v="0.83"/>
    <n v="1.02"/>
    <n v="0.92"/>
    <n v="4"/>
    <n v="1074.8399999999999"/>
    <n v="45"/>
    <n v="49"/>
    <n v="0"/>
    <n v="3"/>
    <n v="232"/>
    <n v="870"/>
    <n v="11"/>
    <n v="0.47"/>
    <n v="1"/>
    <x v="0"/>
    <s v="DDP"/>
    <s v="New Procurement"/>
    <x v="1"/>
    <n v="0.70809999999999995"/>
    <n v="0.93119999999999992"/>
    <n v="0.25142400000000004"/>
    <n v="0.99"/>
    <s v="Extreme Risk"/>
    <n v="3.1761952524239384E-2"/>
    <s v="Average"/>
    <s v="Low"/>
    <s v="Highly Inconsistent"/>
    <n v="375"/>
    <s v="Over-Delivery (&gt;100%)"/>
    <n v="53.741999999999997"/>
    <n v="68856.038027999981"/>
    <n v="94.47"/>
  </r>
  <r>
    <n v="348.71"/>
    <n v="7.9"/>
    <n v="1"/>
    <n v="0.92"/>
    <n v="0.09"/>
    <n v="0.04"/>
    <s v="Road"/>
    <n v="4.41"/>
    <n v="0.84"/>
    <n v="1.1000000000000001"/>
    <n v="0.78"/>
    <n v="4"/>
    <n v="2687.61"/>
    <n v="30"/>
    <n v="31"/>
    <n v="2"/>
    <n v="2"/>
    <n v="767"/>
    <n v="730"/>
    <n v="2"/>
    <n v="0.6"/>
    <n v="0"/>
    <x v="1"/>
    <s v="CIF"/>
    <s v="Amendment"/>
    <x v="5"/>
    <n v="0.83720000000000006"/>
    <n v="0.87360000000000004"/>
    <n v="6.9887999999999964E-2"/>
    <n v="0.91"/>
    <s v="Extreme Risk"/>
    <n v="2.2654928163803736E-2"/>
    <s v="Average"/>
    <s v="High"/>
    <s v="Highly Inconsistent"/>
    <n v="95.176010430247715"/>
    <s v="High (95–96.99%)"/>
    <n v="53.752200000000002"/>
    <n v="1059116.5343250001"/>
    <n v="80.089999999999989"/>
  </r>
  <r>
    <n v="483.53"/>
    <n v="9.6999999999999993"/>
    <n v="12"/>
    <n v="0.9"/>
    <n v="0.09"/>
    <n v="0.01"/>
    <s v="Road"/>
    <n v="4.0999999999999996"/>
    <n v="0.64"/>
    <n v="0.91"/>
    <n v="0.26"/>
    <n v="49"/>
    <n v="8697.1"/>
    <n v="15"/>
    <n v="7"/>
    <n v="2"/>
    <n v="0"/>
    <n v="768"/>
    <n v="250"/>
    <n v="6"/>
    <n v="0.59"/>
    <n v="1"/>
    <x v="0"/>
    <s v="EXW"/>
    <s v="Amendment"/>
    <x v="4"/>
    <n v="0.81900000000000006"/>
    <n v="0.90090000000000003"/>
    <n v="9.008999999999999E-2"/>
    <n v="0.36"/>
    <s v="High Risk"/>
    <n v="2.0060802845738631E-2"/>
    <s v="Average"/>
    <s v="High"/>
    <s v="Highly Inconsistent"/>
    <n v="32.552083333333329"/>
    <s v="Critical (&lt;80%)"/>
    <n v="173.94200000000001"/>
    <n v="4626053.2307599997"/>
    <n v="81"/>
  </r>
  <r>
    <n v="302.08"/>
    <n v="9.73"/>
    <n v="5"/>
    <n v="0.95"/>
    <n v="0"/>
    <n v="0.01"/>
    <s v="Road"/>
    <n v="2.33"/>
    <n v="0.6"/>
    <n v="1.07"/>
    <n v="0.28999999999999998"/>
    <n v="32"/>
    <n v="393.67"/>
    <n v="90"/>
    <n v="32"/>
    <n v="3"/>
    <n v="1"/>
    <n v="426"/>
    <n v="593"/>
    <n v="7"/>
    <n v="0.41"/>
    <n v="0"/>
    <x v="1"/>
    <s v="FOB"/>
    <s v="Extension"/>
    <x v="7"/>
    <n v="0.95"/>
    <n v="0.99"/>
    <n v="4.9500000000000044E-2"/>
    <n v="0.3"/>
    <s v="Medium Risk"/>
    <n v="3.2210010593220345E-2"/>
    <s v="Average"/>
    <s v="High"/>
    <s v="Inconsistent"/>
    <n v="139.20187793427229"/>
    <s v="Over-Delivery (&gt;100%)"/>
    <n v="7.8734000000000002"/>
    <n v="120130.98226399999"/>
    <n v="85.47"/>
  </r>
  <r>
    <n v="471.57"/>
    <n v="8.7899999999999991"/>
    <n v="24"/>
    <n v="0.71"/>
    <n v="0.05"/>
    <n v="0"/>
    <s v="Road"/>
    <n v="2.67"/>
    <n v="0.62"/>
    <n v="1.08"/>
    <n v="0.35"/>
    <n v="38"/>
    <n v="5962.75"/>
    <n v="45"/>
    <n v="51"/>
    <n v="3"/>
    <n v="1"/>
    <n v="416"/>
    <n v="794"/>
    <n v="8"/>
    <n v="0.71"/>
    <n v="0"/>
    <x v="1"/>
    <s v="FOB"/>
    <s v="Extension"/>
    <x v="11"/>
    <n v="0.67449999999999999"/>
    <n v="0.95"/>
    <n v="0.27550000000000002"/>
    <n v="0.39999999999999997"/>
    <s v="High Risk"/>
    <n v="1.8639862586678539E-2"/>
    <s v="Poor"/>
    <s v="High"/>
    <s v="Inconsistent"/>
    <n v="190.86538461538461"/>
    <s v="Over-Delivery (&gt;100%)"/>
    <n v="119.255"/>
    <n v="2952591.1552130003"/>
    <n v="83.83"/>
  </r>
  <r>
    <n v="73.52"/>
    <n v="6.41"/>
    <n v="6"/>
    <n v="0.71"/>
    <n v="0"/>
    <n v="0.04"/>
    <s v="Road"/>
    <n v="1.21"/>
    <n v="0.99"/>
    <n v="1.1399999999999999"/>
    <n v="0.3"/>
    <n v="11"/>
    <n v="9549.5499999999993"/>
    <n v="15"/>
    <n v="36"/>
    <n v="0"/>
    <n v="2"/>
    <n v="969"/>
    <n v="990"/>
    <n v="4"/>
    <n v="0.85"/>
    <n v="1"/>
    <x v="0"/>
    <s v="CIF"/>
    <s v="New Procurement"/>
    <x v="6"/>
    <n v="0.71"/>
    <n v="0.96"/>
    <n v="0.27840000000000004"/>
    <n v="0.33999999999999997"/>
    <s v="High Risk"/>
    <n v="8.7187159956474442E-2"/>
    <s v="Good"/>
    <s v="Low"/>
    <s v="Moderately Consistent"/>
    <n v="102.16718266253871"/>
    <s v="Over-Delivery (&gt;100%)"/>
    <n v="190.99099999999999"/>
    <n v="730359.00282399985"/>
    <n v="85.99"/>
  </r>
  <r>
    <n v="238.46"/>
    <n v="7.31"/>
    <n v="25"/>
    <n v="0.81"/>
    <n v="0.09"/>
    <n v="0"/>
    <s v="Road"/>
    <n v="0.86"/>
    <n v="0.65"/>
    <n v="1.01"/>
    <n v="0.25"/>
    <n v="44"/>
    <n v="6819.3"/>
    <n v="30"/>
    <n v="57"/>
    <n v="3"/>
    <n v="3"/>
    <n v="47"/>
    <n v="610"/>
    <n v="9"/>
    <n v="0.91"/>
    <n v="0"/>
    <x v="1"/>
    <s v="DDP"/>
    <s v="Extension"/>
    <x v="0"/>
    <n v="0.73710000000000009"/>
    <n v="0.91"/>
    <n v="0.17289999999999997"/>
    <n v="0.33999999999999997"/>
    <s v="High Risk"/>
    <n v="3.0655036484106345E-2"/>
    <s v="Average"/>
    <s v="Medium"/>
    <s v="Very Consistent"/>
    <n v="1297.872340425532"/>
    <s v="Over-Delivery (&gt;100%)"/>
    <n v="136.386"/>
    <n v="1772622.4905320001"/>
    <n v="84.44"/>
  </r>
  <r>
    <n v="167.07"/>
    <n v="3.57"/>
    <n v="1"/>
    <n v="0.74"/>
    <n v="0.05"/>
    <n v="0.03"/>
    <s v="Sea"/>
    <n v="4.12"/>
    <n v="0.62"/>
    <n v="1.06"/>
    <n v="0.75"/>
    <n v="39"/>
    <n v="1010.14"/>
    <n v="60"/>
    <n v="12"/>
    <n v="2"/>
    <n v="1"/>
    <n v="462"/>
    <n v="29"/>
    <n v="2"/>
    <n v="0.05"/>
    <n v="0"/>
    <x v="1"/>
    <s v="FOB"/>
    <s v="Amendment"/>
    <x v="5"/>
    <n v="0.70299999999999996"/>
    <n v="0.92149999999999999"/>
    <n v="0.23959"/>
    <n v="0.83"/>
    <s v="Extreme Risk"/>
    <n v="2.1368288741246185E-2"/>
    <s v="Average"/>
    <s v="Medium"/>
    <s v="Highly Inconsistent"/>
    <n v="6.2770562770562766"/>
    <s v="Critical (&lt;80%)"/>
    <n v="10.1014"/>
    <n v="182289.084952"/>
    <n v="69.78"/>
  </r>
  <r>
    <n v="378.87"/>
    <n v="6.68"/>
    <n v="25"/>
    <n v="0.87"/>
    <n v="0.01"/>
    <n v="0.01"/>
    <s v="Air"/>
    <n v="3.99"/>
    <n v="0.72"/>
    <n v="0.88"/>
    <n v="0.03"/>
    <n v="45"/>
    <n v="7503.4"/>
    <n v="90"/>
    <n v="33"/>
    <n v="0"/>
    <n v="3"/>
    <n v="216"/>
    <n v="324"/>
    <n v="8"/>
    <n v="0.55000000000000004"/>
    <n v="0"/>
    <x v="1"/>
    <s v="DDP"/>
    <s v="New Procurement"/>
    <x v="11"/>
    <n v="0.86129999999999995"/>
    <n v="0.98009999999999997"/>
    <n v="0.127413"/>
    <n v="0.05"/>
    <s v="Low Risk"/>
    <n v="1.7631377517354236E-2"/>
    <s v="Poor"/>
    <s v="High"/>
    <s v="Highly Inconsistent"/>
    <n v="150"/>
    <s v="Over-Delivery (&gt;100%)"/>
    <n v="375.17"/>
    <n v="2900074.8249859991"/>
    <n v="95.51"/>
  </r>
  <r>
    <n v="491.58"/>
    <n v="5.0999999999999996"/>
    <n v="1"/>
    <n v="0.98"/>
    <n v="0.01"/>
    <n v="0.01"/>
    <s v="Air"/>
    <n v="3.89"/>
    <n v="0.84"/>
    <n v="1.0900000000000001"/>
    <n v="0.73"/>
    <n v="6"/>
    <n v="3827.2"/>
    <n v="90"/>
    <n v="58"/>
    <n v="1"/>
    <n v="3"/>
    <n v="935"/>
    <n v="482"/>
    <n v="6"/>
    <n v="0.04"/>
    <n v="0"/>
    <x v="1"/>
    <s v="DDP"/>
    <s v="Renewal/Reorder"/>
    <x v="4"/>
    <n v="0.97019999999999995"/>
    <n v="0.98009999999999997"/>
    <n v="1.9602000000000019E-2"/>
    <n v="0.75"/>
    <s v="Extreme Risk"/>
    <n v="1.037471011839375E-2"/>
    <s v="Poor"/>
    <s v="High"/>
    <s v="Highly Inconsistent"/>
    <n v="51.55080213903743"/>
    <s v="Critical (&lt;80%)"/>
    <n v="191.36"/>
    <n v="1919232.080444"/>
    <n v="95.61"/>
  </r>
  <r>
    <n v="165.44"/>
    <n v="5.34"/>
    <n v="10"/>
    <n v="0.82"/>
    <n v="0.04"/>
    <n v="0.05"/>
    <s v="Sea"/>
    <n v="2.3199999999999998"/>
    <n v="0.98"/>
    <n v="1.1399999999999999"/>
    <n v="0.82"/>
    <n v="35"/>
    <n v="9223.18"/>
    <n v="45"/>
    <n v="25"/>
    <n v="1"/>
    <n v="0"/>
    <n v="409"/>
    <n v="990"/>
    <n v="4"/>
    <n v="0.9"/>
    <n v="0"/>
    <x v="1"/>
    <s v="EXW"/>
    <s v="Renewal/Reorder"/>
    <x v="6"/>
    <n v="0.7871999999999999"/>
    <n v="0.91199999999999992"/>
    <n v="0.16416000000000003"/>
    <n v="0.90999999999999992"/>
    <s v="Extreme Risk"/>
    <n v="3.2277562862669244E-2"/>
    <s v="Average"/>
    <s v="Medium"/>
    <s v="Inconsistent"/>
    <n v="242.05378973105132"/>
    <s v="Over-Delivery (&gt;100%)"/>
    <n v="92.231800000000007"/>
    <n v="1663312.268344"/>
    <n v="71.48"/>
  </r>
  <r>
    <n v="344.38"/>
    <n v="7.82"/>
    <n v="10"/>
    <n v="0.95"/>
    <n v="0.09"/>
    <n v="0.04"/>
    <s v="Sea"/>
    <n v="4.32"/>
    <n v="0.88"/>
    <n v="1.04"/>
    <n v="7.0000000000000007E-2"/>
    <n v="46"/>
    <n v="2934.53"/>
    <n v="30"/>
    <n v="44"/>
    <n v="1"/>
    <n v="1"/>
    <n v="959"/>
    <n v="150"/>
    <n v="2"/>
    <n v="0.43"/>
    <n v="0"/>
    <x v="1"/>
    <s v="FOB"/>
    <s v="Renewal/Reorder"/>
    <x v="5"/>
    <n v="0.86449999999999994"/>
    <n v="0.87360000000000004"/>
    <n v="4.3680000000000038E-2"/>
    <n v="0.2"/>
    <s v="Medium Risk"/>
    <n v="2.2707474301643535E-2"/>
    <s v="Average"/>
    <s v="High"/>
    <s v="Highly Inconsistent"/>
    <n v="15.641293013555787"/>
    <s v="Critical (&lt;80%)"/>
    <n v="29.345300000000002"/>
    <n v="1142029.688514"/>
    <n v="68.179999999999993"/>
  </r>
  <r>
    <n v="139.13999999999999"/>
    <n v="3.54"/>
    <n v="3"/>
    <n v="0.7"/>
    <n v="7.0000000000000007E-2"/>
    <n v="0.04"/>
    <s v="Air"/>
    <n v="4.63"/>
    <n v="0.71"/>
    <n v="0.85"/>
    <n v="0.06"/>
    <n v="32"/>
    <n v="4785"/>
    <n v="30"/>
    <n v="51"/>
    <n v="3"/>
    <n v="2"/>
    <n v="196"/>
    <n v="898"/>
    <n v="4"/>
    <n v="0.9"/>
    <n v="1"/>
    <x v="0"/>
    <s v="CIF"/>
    <s v="Extension"/>
    <x v="6"/>
    <n v="0.65099999999999991"/>
    <n v="0.89279999999999993"/>
    <n v="0.26784000000000002"/>
    <n v="0.17"/>
    <s v="Medium Risk"/>
    <n v="2.5442000862440708E-2"/>
    <s v="Average"/>
    <s v="Low"/>
    <s v="Highly Inconsistent"/>
    <n v="458.16326530612247"/>
    <s v="Over-Delivery (&gt;100%)"/>
    <n v="239.25"/>
    <n v="739273.37336399988"/>
    <n v="92.47"/>
  </r>
  <r>
    <n v="304.39999999999998"/>
    <n v="3.86"/>
    <n v="17"/>
    <n v="0.75"/>
    <n v="0.09"/>
    <n v="0.03"/>
    <s v="Air"/>
    <n v="1.64"/>
    <n v="0.98"/>
    <n v="0.93"/>
    <n v="0.28999999999999998"/>
    <n v="46"/>
    <n v="7491.41"/>
    <n v="90"/>
    <n v="49"/>
    <n v="0"/>
    <n v="3"/>
    <n v="369"/>
    <n v="342"/>
    <n v="3"/>
    <n v="0.19"/>
    <n v="0"/>
    <x v="1"/>
    <s v="DDP"/>
    <s v="New Procurement"/>
    <x v="3"/>
    <n v="0.6825"/>
    <n v="0.88270000000000004"/>
    <n v="0.22067500000000001"/>
    <n v="0.41"/>
    <s v="High Risk"/>
    <n v="1.2680683311432326E-2"/>
    <s v="Poor"/>
    <s v="High"/>
    <s v="Moderately Consistent"/>
    <n v="92.682926829268297"/>
    <s v="Average (85–94.99%)"/>
    <n v="374.57050000000004"/>
    <n v="2554415.9832999995"/>
    <n v="95.06"/>
  </r>
  <r>
    <n v="258.77"/>
    <n v="9.32"/>
    <n v="19"/>
    <n v="0.71"/>
    <n v="0.04"/>
    <n v="0.04"/>
    <s v="Road"/>
    <n v="1.1200000000000001"/>
    <n v="0.61"/>
    <n v="0.99"/>
    <n v="0.21"/>
    <n v="23"/>
    <n v="2649.65"/>
    <n v="90"/>
    <n v="25"/>
    <n v="1"/>
    <n v="1"/>
    <n v="998"/>
    <n v="696"/>
    <n v="4"/>
    <n v="0.16"/>
    <n v="1"/>
    <x v="0"/>
    <s v="FOB"/>
    <s v="Renewal/Reorder"/>
    <x v="6"/>
    <n v="0.68159999999999998"/>
    <n v="0.92159999999999997"/>
    <n v="0.267264"/>
    <n v="0.28999999999999998"/>
    <s v="Medium Risk"/>
    <n v="3.6016539784364497E-2"/>
    <s v="Average"/>
    <s v="Medium"/>
    <s v="Moderately Consistent"/>
    <n v="69.739478957915836"/>
    <s v="Critical (&lt;80%)"/>
    <n v="52.993000000000002"/>
    <n v="740560.71438800008"/>
    <n v="84.88"/>
  </r>
  <r>
    <n v="487.4"/>
    <n v="1.51"/>
    <n v="28"/>
    <n v="0.8"/>
    <n v="0"/>
    <n v="0.03"/>
    <s v="Air"/>
    <n v="2.3199999999999998"/>
    <n v="0.99"/>
    <n v="1.07"/>
    <n v="0.57999999999999996"/>
    <n v="42"/>
    <n v="1899.65"/>
    <n v="45"/>
    <n v="45"/>
    <n v="0"/>
    <n v="1"/>
    <n v="613"/>
    <n v="59"/>
    <n v="4"/>
    <n v="0.91"/>
    <n v="0"/>
    <x v="1"/>
    <s v="FOB"/>
    <s v="New Procurement"/>
    <x v="6"/>
    <n v="0.8"/>
    <n v="0.97"/>
    <n v="0.19399999999999995"/>
    <n v="0.61"/>
    <s v="Extreme Risk"/>
    <n v="3.098071399261387E-3"/>
    <s v="Poor"/>
    <s v="High"/>
    <s v="Inconsistent"/>
    <n v="9.6247960848287111"/>
    <s v="Critical (&lt;80%)"/>
    <n v="94.982500000000016"/>
    <n v="953783.69016000011"/>
    <n v="97.079999999999984"/>
  </r>
  <r>
    <n v="323.83999999999997"/>
    <n v="5.37"/>
    <n v="11"/>
    <n v="0.97"/>
    <n v="0.1"/>
    <n v="0.05"/>
    <s v="Road"/>
    <n v="0.9"/>
    <n v="0.62"/>
    <n v="0.93"/>
    <n v="0.68"/>
    <n v="37"/>
    <n v="126.81"/>
    <n v="45"/>
    <n v="50"/>
    <n v="2"/>
    <n v="3"/>
    <n v="15"/>
    <n v="615"/>
    <n v="11"/>
    <n v="0.94"/>
    <n v="1"/>
    <x v="0"/>
    <s v="DDP"/>
    <s v="Amendment"/>
    <x v="1"/>
    <n v="0.873"/>
    <n v="0.85499999999999998"/>
    <n v="2.565000000000002E-2"/>
    <n v="0.83000000000000007"/>
    <s v="Extreme Risk"/>
    <n v="1.6582262845849804E-2"/>
    <s v="Poor"/>
    <s v="High"/>
    <s v="Very Consistent"/>
    <n v="4100"/>
    <s v="Over-Delivery (&gt;100%)"/>
    <n v="2.5362"/>
    <n v="47234.438280000002"/>
    <n v="83.1"/>
  </r>
  <r>
    <n v="207.28"/>
    <n v="9.2200000000000006"/>
    <n v="29"/>
    <n v="0.73"/>
    <n v="0"/>
    <n v="0.01"/>
    <s v="Road"/>
    <n v="4.42"/>
    <n v="0.9"/>
    <n v="1.1399999999999999"/>
    <n v="0.63"/>
    <n v="26"/>
    <n v="4930.82"/>
    <n v="60"/>
    <n v="38"/>
    <n v="1"/>
    <n v="2"/>
    <n v="142"/>
    <n v="470"/>
    <n v="7"/>
    <n v="0.77"/>
    <n v="1"/>
    <x v="0"/>
    <s v="CIF"/>
    <s v="Renewal/Reorder"/>
    <x v="7"/>
    <n v="0.73"/>
    <n v="0.99"/>
    <n v="0.26730000000000004"/>
    <n v="0.64"/>
    <s v="Extreme Risk"/>
    <n v="4.44808954071787E-2"/>
    <s v="Average"/>
    <s v="Medium"/>
    <s v="Highly Inconsistent"/>
    <n v="330.98591549295776"/>
    <s v="Over-Delivery (&gt;100%)"/>
    <n v="98.616399999999999"/>
    <n v="1032397.913248"/>
    <n v="83.38"/>
  </r>
  <r>
    <n v="101.34"/>
    <n v="6.49"/>
    <n v="18"/>
    <n v="0.88"/>
    <n v="0.09"/>
    <n v="0.03"/>
    <s v="Air"/>
    <n v="1.69"/>
    <n v="0.62"/>
    <n v="0.95"/>
    <n v="0.36"/>
    <n v="34"/>
    <n v="9293.31"/>
    <n v="15"/>
    <n v="54"/>
    <n v="1"/>
    <n v="1"/>
    <n v="482"/>
    <n v="689"/>
    <n v="1"/>
    <n v="0.22"/>
    <n v="1"/>
    <x v="0"/>
    <s v="FOB"/>
    <s v="Renewal/Reorder"/>
    <x v="2"/>
    <n v="0.80080000000000007"/>
    <n v="0.88270000000000004"/>
    <n v="0.105924"/>
    <n v="0.48"/>
    <s v="High Risk"/>
    <n v="6.4041839352674171E-2"/>
    <s v="Good"/>
    <s v="Low"/>
    <s v="Moderately Consistent"/>
    <n v="142.94605809128632"/>
    <s v="Over-Delivery (&gt;100%)"/>
    <n v="464.66550000000001"/>
    <n v="1055266.2104399998"/>
    <n v="95.009999999999991"/>
  </r>
  <r>
    <n v="118.06"/>
    <n v="5.92"/>
    <n v="2"/>
    <n v="0.84"/>
    <n v="0.04"/>
    <n v="0.03"/>
    <s v="Road"/>
    <n v="2.88"/>
    <n v="0.97"/>
    <n v="0.82"/>
    <n v="0.5"/>
    <n v="38"/>
    <n v="2886.72"/>
    <n v="45"/>
    <n v="7"/>
    <n v="1"/>
    <n v="1"/>
    <n v="613"/>
    <n v="400"/>
    <n v="9"/>
    <n v="0.17"/>
    <n v="0"/>
    <x v="1"/>
    <s v="FOB"/>
    <s v="Renewal/Reorder"/>
    <x v="0"/>
    <n v="0.80639999999999989"/>
    <n v="0.93119999999999992"/>
    <n v="0.14899200000000001"/>
    <n v="0.57000000000000006"/>
    <s v="Extreme Risk"/>
    <n v="5.0143994579027615E-2"/>
    <s v="Good"/>
    <s v="Low"/>
    <s v="Inconsistent"/>
    <n v="65.252854812398041"/>
    <s v="Critical (&lt;80%)"/>
    <n v="57.734399999999994"/>
    <n v="364727.12928000005"/>
    <n v="83.320000000000007"/>
  </r>
  <r>
    <n v="151.38999999999999"/>
    <n v="3.25"/>
    <n v="9"/>
    <n v="0.98"/>
    <n v="0"/>
    <n v="0.02"/>
    <s v="Road"/>
    <n v="2.97"/>
    <n v="0.64"/>
    <n v="1.1200000000000001"/>
    <n v="0.64"/>
    <n v="11"/>
    <n v="529.45000000000005"/>
    <n v="15"/>
    <n v="31"/>
    <n v="2"/>
    <n v="2"/>
    <n v="522"/>
    <n v="64"/>
    <n v="5"/>
    <n v="0.75"/>
    <n v="1"/>
    <x v="0"/>
    <s v="CIF"/>
    <s v="Amendment"/>
    <x v="10"/>
    <n v="0.98"/>
    <n v="0.98"/>
    <n v="1.9600000000000017E-2"/>
    <n v="0.66"/>
    <s v="Extreme Risk"/>
    <n v="2.1467732346918556E-2"/>
    <s v="Average"/>
    <s v="Medium"/>
    <s v="Inconsistent"/>
    <n v="12.260536398467432"/>
    <s v="Critical (&lt;80%)"/>
    <n v="10.589"/>
    <n v="81776.085776000022"/>
    <n v="84.63000000000001"/>
  </r>
  <r>
    <n v="162.93"/>
    <n v="4.09"/>
    <n v="24"/>
    <n v="0.74"/>
    <n v="7.0000000000000007E-2"/>
    <n v="0.04"/>
    <s v="Sea"/>
    <n v="2.57"/>
    <n v="0.62"/>
    <n v="1.06"/>
    <n v="0.12"/>
    <n v="21"/>
    <n v="6242.27"/>
    <n v="90"/>
    <n v="53"/>
    <n v="0"/>
    <n v="3"/>
    <n v="791"/>
    <n v="60"/>
    <n v="3"/>
    <n v="0.63"/>
    <n v="1"/>
    <x v="0"/>
    <s v="DDP"/>
    <s v="New Procurement"/>
    <x v="3"/>
    <n v="0.68819999999999992"/>
    <n v="0.89279999999999993"/>
    <n v="0.23212799999999997"/>
    <n v="0.23"/>
    <s v="Medium Risk"/>
    <n v="2.5102804885533663E-2"/>
    <s v="Average"/>
    <s v="Medium"/>
    <s v="Inconsistent"/>
    <n v="7.5853350189633382"/>
    <s v="Critical (&lt;80%)"/>
    <n v="62.422700000000006"/>
    <n v="1128999.6840230003"/>
    <n v="70.53"/>
  </r>
  <r>
    <n v="432.78"/>
    <n v="8.67"/>
    <n v="17"/>
    <n v="0.76"/>
    <n v="0.1"/>
    <n v="0.05"/>
    <s v="Air"/>
    <n v="0.78"/>
    <n v="0.96"/>
    <n v="1.1200000000000001"/>
    <n v="0.23"/>
    <n v="43"/>
    <n v="656.08"/>
    <n v="60"/>
    <n v="19"/>
    <n v="1"/>
    <n v="3"/>
    <n v="92"/>
    <n v="499"/>
    <n v="7"/>
    <n v="0.87"/>
    <n v="1"/>
    <x v="0"/>
    <s v="DDP"/>
    <s v="Renewal/Reorder"/>
    <x v="7"/>
    <n v="0.68400000000000005"/>
    <n v="0.85499999999999998"/>
    <n v="0.20519999999999999"/>
    <n v="0.38"/>
    <s v="High Risk"/>
    <n v="2.0033273256619993E-2"/>
    <s v="Average"/>
    <s v="High"/>
    <s v="Very Consistent"/>
    <n v="542.39130434782612"/>
    <s v="Over-Delivery (&gt;100%)"/>
    <n v="32.804000000000002"/>
    <n v="326568.60312799999"/>
    <n v="95.220000000000013"/>
  </r>
  <r>
    <n v="302.55"/>
    <n v="6.03"/>
    <n v="28"/>
    <n v="0.71"/>
    <n v="0.1"/>
    <n v="0.02"/>
    <s v="Sea"/>
    <n v="4.96"/>
    <n v="0.64"/>
    <n v="0.94"/>
    <n v="0.89"/>
    <n v="24"/>
    <n v="5118.43"/>
    <n v="60"/>
    <n v="16"/>
    <n v="1"/>
    <n v="3"/>
    <n v="808"/>
    <n v="341"/>
    <n v="7"/>
    <n v="0.28000000000000003"/>
    <n v="1"/>
    <x v="0"/>
    <s v="DDP"/>
    <s v="Renewal/Reorder"/>
    <x v="7"/>
    <n v="0.63900000000000001"/>
    <n v="0.88200000000000001"/>
    <n v="0.25578000000000006"/>
    <n v="1.01"/>
    <s v="Extreme Risk"/>
    <n v="1.9930589985126427E-2"/>
    <s v="Poor"/>
    <s v="High"/>
    <s v="Highly Inconsistent"/>
    <n v="42.202970297029701"/>
    <s v="Critical (&lt;80%)"/>
    <n v="51.184300000000007"/>
    <n v="1734491.9133400002"/>
    <n v="67.640000000000015"/>
  </r>
  <r>
    <n v="285.52999999999997"/>
    <n v="5.63"/>
    <n v="14"/>
    <n v="0.83"/>
    <n v="0.02"/>
    <n v="0.02"/>
    <s v="Road"/>
    <n v="0.86"/>
    <n v="0.92"/>
    <n v="0.81"/>
    <n v="0.34"/>
    <n v="15"/>
    <n v="3877.14"/>
    <n v="60"/>
    <n v="24"/>
    <n v="0"/>
    <n v="3"/>
    <n v="700"/>
    <n v="907"/>
    <n v="8"/>
    <n v="0.3"/>
    <n v="1"/>
    <x v="0"/>
    <s v="DDP"/>
    <s v="New Procurement"/>
    <x v="11"/>
    <n v="0.8133999999999999"/>
    <n v="0.96039999999999992"/>
    <n v="0.16326800000000002"/>
    <n v="0.38"/>
    <s v="High Risk"/>
    <n v="1.9717717928063601E-2"/>
    <s v="Poor"/>
    <s v="Medium"/>
    <s v="Very Consistent"/>
    <n v="129.57142857142858"/>
    <s v="Over-Delivery (&gt;100%)"/>
    <n v="77.5428"/>
    <n v="1151403.8294839999"/>
    <n v="86.14"/>
  </r>
  <r>
    <n v="101.65"/>
    <n v="1.9"/>
    <n v="4"/>
    <n v="0.78"/>
    <n v="0.02"/>
    <n v="0.02"/>
    <s v="Road"/>
    <n v="3.76"/>
    <n v="0.9"/>
    <n v="0.83"/>
    <n v="0.8"/>
    <n v="3"/>
    <n v="4806.7"/>
    <n v="30"/>
    <n v="42"/>
    <n v="3"/>
    <n v="2"/>
    <n v="386"/>
    <n v="279"/>
    <n v="10"/>
    <n v="0.73"/>
    <n v="0"/>
    <x v="1"/>
    <s v="CIF"/>
    <s v="Extension"/>
    <x v="9"/>
    <n v="0.76439999999999997"/>
    <n v="0.96039999999999992"/>
    <n v="0.21128799999999995"/>
    <n v="0.84000000000000008"/>
    <s v="Extreme Risk"/>
    <n v="1.8691588785046728E-2"/>
    <s v="Poor"/>
    <s v="Low"/>
    <s v="Highly Inconsistent"/>
    <n v="72.279792746113998"/>
    <s v="Critical (&lt;80%)"/>
    <n v="96.134"/>
    <n v="508248.87528000004"/>
    <n v="83.240000000000009"/>
  </r>
  <r>
    <n v="437.06"/>
    <n v="1.1399999999999999"/>
    <n v="29"/>
    <n v="0.96"/>
    <n v="0.06"/>
    <n v="0.04"/>
    <s v="Sea"/>
    <n v="3.96"/>
    <n v="0.84"/>
    <n v="0.84"/>
    <n v="0.25"/>
    <n v="2"/>
    <n v="1710.14"/>
    <n v="90"/>
    <n v="28"/>
    <n v="3"/>
    <n v="0"/>
    <n v="344"/>
    <n v="371"/>
    <n v="4"/>
    <n v="0.27"/>
    <n v="0"/>
    <x v="1"/>
    <s v="EXW"/>
    <s v="Extension"/>
    <x v="6"/>
    <n v="0.90239999999999987"/>
    <n v="0.90239999999999987"/>
    <n v="3.6096000000000024E-2"/>
    <n v="0.35"/>
    <s v="High Risk"/>
    <n v="2.6083375280281881E-3"/>
    <s v="Poor"/>
    <s v="High"/>
    <s v="Highly Inconsistent"/>
    <n v="107.84883720930232"/>
    <s v="Over-Delivery (&gt;100%)"/>
    <n v="17.101400000000002"/>
    <n v="822228.88379200012"/>
    <n v="69.44"/>
  </r>
  <r>
    <n v="375.27"/>
    <n v="9.67"/>
    <n v="17"/>
    <n v="0.88"/>
    <n v="0.06"/>
    <n v="0.03"/>
    <s v="Sea"/>
    <n v="0.73"/>
    <n v="0.75"/>
    <n v="1.1200000000000001"/>
    <n v="0.04"/>
    <n v="7"/>
    <n v="993"/>
    <n v="30"/>
    <n v="12"/>
    <n v="1"/>
    <n v="2"/>
    <n v="668"/>
    <n v="154"/>
    <n v="9"/>
    <n v="0.46"/>
    <n v="0"/>
    <x v="1"/>
    <s v="CIF"/>
    <s v="Renewal/Reorder"/>
    <x v="0"/>
    <n v="0.82719999999999994"/>
    <n v="0.91179999999999994"/>
    <n v="0.10941599999999999"/>
    <n v="0.13"/>
    <s v="Low Risk"/>
    <n v="2.5768113624856769E-2"/>
    <s v="Average"/>
    <s v="High"/>
    <s v="Very Consistent"/>
    <n v="23.053892215568865"/>
    <s v="Critical (&lt;80%)"/>
    <n v="9.93"/>
    <n v="406196.398842"/>
    <n v="72.87"/>
  </r>
  <r>
    <n v="80.45"/>
    <n v="4.3899999999999997"/>
    <n v="17"/>
    <n v="0.88"/>
    <n v="7.0000000000000007E-2"/>
    <n v="0"/>
    <s v="Sea"/>
    <n v="4.67"/>
    <n v="0.97"/>
    <n v="0.92"/>
    <n v="0.5"/>
    <n v="5"/>
    <n v="7515.01"/>
    <n v="30"/>
    <n v="33"/>
    <n v="1"/>
    <n v="2"/>
    <n v="111"/>
    <n v="598"/>
    <n v="2"/>
    <n v="0.52"/>
    <n v="1"/>
    <x v="0"/>
    <s v="CIF"/>
    <s v="Renewal/Reorder"/>
    <x v="5"/>
    <n v="0.81839999999999991"/>
    <n v="0.92999999999999994"/>
    <n v="0.11159999999999999"/>
    <n v="0.57000000000000006"/>
    <s v="Extreme Risk"/>
    <n v="5.4568054692355497E-2"/>
    <s v="Good"/>
    <s v="Low"/>
    <s v="Highly Inconsistent"/>
    <n v="538.73873873873879"/>
    <s v="Over-Delivery (&gt;100%)"/>
    <n v="75.150100000000009"/>
    <n v="646985.99744499999"/>
    <n v="69.23"/>
  </r>
  <r>
    <n v="368.53"/>
    <n v="6.43"/>
    <n v="12"/>
    <n v="0.86"/>
    <n v="0.02"/>
    <n v="0.03"/>
    <s v="Road"/>
    <n v="2.44"/>
    <n v="0.95"/>
    <n v="1.2"/>
    <n v="0.89"/>
    <n v="45"/>
    <n v="2532.1"/>
    <n v="60"/>
    <n v="14"/>
    <n v="3"/>
    <n v="3"/>
    <n v="297"/>
    <n v="138"/>
    <n v="6"/>
    <n v="0.67"/>
    <n v="1"/>
    <x v="0"/>
    <s v="DDP"/>
    <s v="Extension"/>
    <x v="4"/>
    <n v="0.84279999999999999"/>
    <n v="0.9506"/>
    <n v="0.13308400000000001"/>
    <n v="0.94000000000000006"/>
    <s v="Extreme Risk"/>
    <n v="1.7447697609421213E-2"/>
    <s v="Poor"/>
    <s v="High"/>
    <s v="Inconsistent"/>
    <n v="46.464646464646464"/>
    <s v="Critical (&lt;80%)"/>
    <n v="50.641999999999996"/>
    <n v="979881.17991399986"/>
    <n v="84.36"/>
  </r>
  <r>
    <n v="294.58999999999997"/>
    <n v="1.72"/>
    <n v="28"/>
    <n v="0.73"/>
    <n v="0.1"/>
    <n v="0"/>
    <s v="Air"/>
    <n v="3.14"/>
    <n v="0.77"/>
    <n v="1.1000000000000001"/>
    <n v="0.82"/>
    <n v="40"/>
    <n v="8024.2"/>
    <n v="30"/>
    <n v="30"/>
    <n v="3"/>
    <n v="1"/>
    <n v="834"/>
    <n v="384"/>
    <n v="3"/>
    <n v="0.34"/>
    <n v="0"/>
    <x v="1"/>
    <s v="FOB"/>
    <s v="Extension"/>
    <x v="3"/>
    <n v="0.65700000000000003"/>
    <n v="0.9"/>
    <n v="0.24300000000000002"/>
    <n v="0.91999999999999993"/>
    <s v="Extreme Risk"/>
    <n v="5.8386231711870743E-3"/>
    <s v="Poor"/>
    <s v="Medium"/>
    <s v="Highly Inconsistent"/>
    <n v="46.043165467625904"/>
    <s v="Critical (&lt;80%)"/>
    <n v="401.21000000000004"/>
    <n v="2600653.6960519999"/>
    <n v="93.860000000000014"/>
  </r>
  <r>
    <n v="86.78"/>
    <n v="7.15"/>
    <n v="20"/>
    <n v="0.83"/>
    <n v="0.06"/>
    <n v="0.04"/>
    <s v="Road"/>
    <n v="3.21"/>
    <n v="0.69"/>
    <n v="1.04"/>
    <n v="0.25"/>
    <n v="29"/>
    <n v="7608.63"/>
    <n v="90"/>
    <n v="26"/>
    <n v="1"/>
    <n v="2"/>
    <n v="40"/>
    <n v="514"/>
    <n v="8"/>
    <n v="0.86"/>
    <n v="1"/>
    <x v="0"/>
    <s v="CIF"/>
    <s v="Renewal/Reorder"/>
    <x v="11"/>
    <n v="0.78019999999999989"/>
    <n v="0.90239999999999987"/>
    <n v="0.15340800000000002"/>
    <n v="0.35"/>
    <s v="High Risk"/>
    <n v="8.2392256280248904E-2"/>
    <s v="Good"/>
    <s v="Low"/>
    <s v="Highly Inconsistent"/>
    <n v="1285"/>
    <s v="Over-Delivery (&gt;100%)"/>
    <n v="152.17260000000002"/>
    <n v="726462.34641600004"/>
    <n v="82.19"/>
  </r>
  <r>
    <n v="256.24"/>
    <n v="9.39"/>
    <n v="18"/>
    <n v="1"/>
    <n v="0.08"/>
    <n v="0.02"/>
    <s v="Sea"/>
    <n v="2.52"/>
    <n v="0.71"/>
    <n v="1.19"/>
    <n v="0.91"/>
    <n v="41"/>
    <n v="2063.9499999999998"/>
    <n v="90"/>
    <n v="28"/>
    <n v="0"/>
    <n v="3"/>
    <n v="323"/>
    <n v="632"/>
    <n v="8"/>
    <n v="0.4"/>
    <n v="1"/>
    <x v="0"/>
    <s v="DDP"/>
    <s v="New Procurement"/>
    <x v="11"/>
    <n v="0.92"/>
    <n v="0.90160000000000007"/>
    <n v="0"/>
    <n v="1.01"/>
    <s v="Extreme Risk"/>
    <n v="3.6645332500780517E-2"/>
    <s v="Average"/>
    <s v="Medium"/>
    <s v="Inconsistent"/>
    <n v="195.66563467492259"/>
    <s v="Over-Delivery (&gt;100%)"/>
    <n v="20.639499999999998"/>
    <n v="581786.75679600006"/>
    <n v="70.680000000000007"/>
  </r>
  <r>
    <n v="268.11"/>
    <n v="6.18"/>
    <n v="3"/>
    <n v="0.95"/>
    <n v="0.05"/>
    <n v="0.02"/>
    <s v="Air"/>
    <n v="0.71"/>
    <n v="0.69"/>
    <n v="0.93"/>
    <n v="0.48"/>
    <n v="32"/>
    <n v="9092.08"/>
    <n v="30"/>
    <n v="15"/>
    <n v="3"/>
    <n v="1"/>
    <n v="163"/>
    <n v="10"/>
    <n v="6"/>
    <n v="0.04"/>
    <n v="1"/>
    <x v="0"/>
    <s v="FOB"/>
    <s v="Extension"/>
    <x v="4"/>
    <n v="0.90249999999999997"/>
    <n v="0.93099999999999994"/>
    <n v="4.6550000000000043E-2"/>
    <n v="0.55000000000000004"/>
    <s v="Extreme Risk"/>
    <n v="2.3050240572899183E-2"/>
    <s v="Average"/>
    <s v="Medium"/>
    <s v="Very Consistent"/>
    <n v="6.1349693251533743"/>
    <s v="Critical (&lt;80%)"/>
    <n v="454.60400000000004"/>
    <n v="2608773.4097779999"/>
    <n v="97.39"/>
  </r>
  <r>
    <n v="124.6"/>
    <n v="2.14"/>
    <n v="11"/>
    <n v="0.97"/>
    <n v="0.04"/>
    <n v="0.04"/>
    <s v="Sea"/>
    <n v="3.76"/>
    <n v="0.82"/>
    <n v="0.87"/>
    <n v="0.05"/>
    <n v="30"/>
    <n v="1696.67"/>
    <n v="90"/>
    <n v="46"/>
    <n v="1"/>
    <n v="2"/>
    <n v="569"/>
    <n v="376"/>
    <n v="4"/>
    <n v="7.0000000000000007E-2"/>
    <n v="1"/>
    <x v="0"/>
    <s v="CIF"/>
    <s v="Renewal/Reorder"/>
    <x v="6"/>
    <n v="0.93119999999999992"/>
    <n v="0.92159999999999997"/>
    <n v="2.7648000000000023E-2"/>
    <n v="0.13"/>
    <s v="Low Risk"/>
    <n v="1.7174959871589086E-2"/>
    <s v="Poor"/>
    <s v="Low"/>
    <s v="Highly Inconsistent"/>
    <n v="66.080843585237261"/>
    <s v="Critical (&lt;80%)"/>
    <n v="16.966699999999999"/>
    <n v="228343.82517999996"/>
    <n v="70.240000000000009"/>
  </r>
  <r>
    <n v="475.56"/>
    <n v="6.24"/>
    <n v="25"/>
    <n v="0.95"/>
    <n v="0.1"/>
    <n v="0"/>
    <s v="Road"/>
    <n v="2.91"/>
    <n v="0.95"/>
    <n v="1.0900000000000001"/>
    <n v="0.03"/>
    <n v="8"/>
    <n v="7991.74"/>
    <n v="15"/>
    <n v="56"/>
    <n v="2"/>
    <n v="0"/>
    <n v="900"/>
    <n v="547"/>
    <n v="8"/>
    <n v="0.97"/>
    <n v="1"/>
    <x v="0"/>
    <s v="EXW"/>
    <s v="Amendment"/>
    <x v="11"/>
    <n v="0.85499999999999998"/>
    <n v="0.9"/>
    <n v="4.500000000000004E-2"/>
    <n v="0.13"/>
    <s v="Low Risk"/>
    <n v="1.3121372697451426E-2"/>
    <s v="Poor"/>
    <s v="High"/>
    <s v="Inconsistent"/>
    <n v="60.777777777777771"/>
    <s v="Critical (&lt;80%)"/>
    <n v="159.8348"/>
    <n v="4180794.5742319999"/>
    <n v="82.09"/>
  </r>
  <r>
    <n v="432.49"/>
    <n v="7.9"/>
    <n v="18"/>
    <n v="0.73"/>
    <n v="0.06"/>
    <n v="0.01"/>
    <s v="Air"/>
    <n v="0.59"/>
    <n v="0.91"/>
    <n v="0.91"/>
    <n v="0.49"/>
    <n v="32"/>
    <n v="4263.28"/>
    <n v="30"/>
    <n v="45"/>
    <n v="0"/>
    <n v="0"/>
    <n v="562"/>
    <n v="637"/>
    <n v="6"/>
    <n v="0.62"/>
    <n v="1"/>
    <x v="0"/>
    <s v="EXW"/>
    <s v="New Procurement"/>
    <x v="4"/>
    <n v="0.68619999999999992"/>
    <n v="0.93059999999999998"/>
    <n v="0.25126200000000004"/>
    <n v="0.55999999999999994"/>
    <s v="Extreme Risk"/>
    <n v="1.8266318296376795E-2"/>
    <s v="Poor"/>
    <s v="High"/>
    <s v="Very Consistent"/>
    <n v="113.34519572953737"/>
    <s v="Over-Delivery (&gt;100%)"/>
    <n v="213.16399999999999"/>
    <n v="1973112.052286"/>
    <n v="97.41"/>
  </r>
  <r>
    <n v="351.06"/>
    <n v="4.66"/>
    <n v="4"/>
    <n v="0.77"/>
    <n v="0.09"/>
    <n v="0.02"/>
    <s v="Air"/>
    <n v="3.5"/>
    <n v="0.92"/>
    <n v="1.18"/>
    <n v="0.55000000000000004"/>
    <n v="42"/>
    <n v="1911.86"/>
    <n v="60"/>
    <n v="25"/>
    <n v="1"/>
    <n v="3"/>
    <n v="162"/>
    <n v="504"/>
    <n v="12"/>
    <n v="0.49"/>
    <n v="0"/>
    <x v="1"/>
    <s v="DDP"/>
    <s v="Renewal/Reorder"/>
    <x v="8"/>
    <n v="0.70069999999999999"/>
    <n v="0.89180000000000004"/>
    <n v="0.20511399999999999"/>
    <n v="0.66"/>
    <s v="Extreme Risk"/>
    <n v="1.3274084202130691E-2"/>
    <s v="Poor"/>
    <s v="High"/>
    <s v="Highly Inconsistent"/>
    <n v="311.11111111111114"/>
    <s v="Over-Delivery (&gt;100%)"/>
    <n v="95.593000000000004"/>
    <n v="745127.27167600009"/>
    <n v="93.399999999999991"/>
  </r>
  <r>
    <n v="258.02999999999997"/>
    <n v="8.92"/>
    <n v="17"/>
    <n v="0.7"/>
    <n v="0.1"/>
    <n v="0.01"/>
    <s v="Road"/>
    <n v="3.51"/>
    <n v="0.78"/>
    <n v="1.2"/>
    <n v="0.08"/>
    <n v="2"/>
    <n v="9387.2999999999993"/>
    <n v="60"/>
    <n v="56"/>
    <n v="2"/>
    <n v="1"/>
    <n v="952"/>
    <n v="183"/>
    <n v="9"/>
    <n v="0.87"/>
    <n v="1"/>
    <x v="0"/>
    <s v="FOB"/>
    <s v="Amendment"/>
    <x v="0"/>
    <n v="0.63"/>
    <n v="0.89100000000000001"/>
    <n v="0.26730000000000009"/>
    <n v="0.19"/>
    <s v="Medium Risk"/>
    <n v="3.4569623687168163E-2"/>
    <s v="Average"/>
    <s v="Medium"/>
    <s v="Highly Inconsistent"/>
    <n v="19.222689075630253"/>
    <s v="Critical (&lt;80%)"/>
    <n v="187.74599999999998"/>
    <n v="2688853.4307959992"/>
    <n v="81.289999999999992"/>
  </r>
  <r>
    <n v="235.29"/>
    <n v="6.84"/>
    <n v="18"/>
    <n v="0.79"/>
    <n v="7.0000000000000007E-2"/>
    <n v="0.02"/>
    <s v="Sea"/>
    <n v="2.74"/>
    <n v="0.73"/>
    <n v="1.17"/>
    <n v="0.92"/>
    <n v="10"/>
    <n v="9636.25"/>
    <n v="90"/>
    <n v="7"/>
    <n v="3"/>
    <n v="1"/>
    <n v="703"/>
    <n v="534"/>
    <n v="7"/>
    <n v="0.72"/>
    <n v="1"/>
    <x v="0"/>
    <s v="FOB"/>
    <s v="Extension"/>
    <x v="7"/>
    <n v="0.73470000000000002"/>
    <n v="0.91139999999999988"/>
    <n v="0.19139399999999995"/>
    <n v="1.01"/>
    <s v="Extreme Risk"/>
    <n v="2.9070508733902843E-2"/>
    <s v="Average"/>
    <s v="Medium"/>
    <s v="Inconsistent"/>
    <n v="75.960170697012813"/>
    <s v="Critical (&lt;80%)"/>
    <n v="96.362499999999997"/>
    <n v="2471480.7125169998"/>
    <n v="70.760000000000005"/>
  </r>
  <r>
    <n v="342.94"/>
    <n v="9.09"/>
    <n v="5"/>
    <n v="0.73"/>
    <n v="0.05"/>
    <n v="0.05"/>
    <s v="Sea"/>
    <n v="0.45"/>
    <n v="0.9"/>
    <n v="1.18"/>
    <n v="0.72"/>
    <n v="43"/>
    <n v="5162.59"/>
    <n v="90"/>
    <n v="17"/>
    <n v="2"/>
    <n v="3"/>
    <n v="241"/>
    <n v="43"/>
    <n v="9"/>
    <n v="0.18"/>
    <n v="0"/>
    <x v="1"/>
    <s v="DDP"/>
    <s v="Amendment"/>
    <x v="0"/>
    <n v="0.69350000000000001"/>
    <n v="0.90249999999999997"/>
    <n v="0.243675"/>
    <n v="0.82"/>
    <s v="Extreme Risk"/>
    <n v="2.6506094360529538E-2"/>
    <s v="Average"/>
    <s v="High"/>
    <s v="Very Consistent"/>
    <n v="17.842323651452283"/>
    <s v="Critical (&lt;80%)"/>
    <n v="51.625900000000001"/>
    <n v="1947559.1884199998"/>
    <n v="73.05"/>
  </r>
  <r>
    <n v="295.44"/>
    <n v="6.61"/>
    <n v="14"/>
    <n v="0.84"/>
    <n v="0"/>
    <n v="0.04"/>
    <s v="Sea"/>
    <n v="1.76"/>
    <n v="0.92"/>
    <n v="1.05"/>
    <n v="0.8"/>
    <n v="43"/>
    <n v="4744.83"/>
    <n v="60"/>
    <n v="47"/>
    <n v="2"/>
    <n v="3"/>
    <n v="130"/>
    <n v="327"/>
    <n v="8"/>
    <n v="0.01"/>
    <n v="0"/>
    <x v="1"/>
    <s v="DDP"/>
    <s v="Amendment"/>
    <x v="11"/>
    <n v="0.84"/>
    <n v="0.96"/>
    <n v="0.15360000000000001"/>
    <n v="0.84000000000000008"/>
    <s v="Extreme Risk"/>
    <n v="2.2373409152450584E-2"/>
    <s v="Average"/>
    <s v="Medium"/>
    <s v="Moderately Consistent"/>
    <n v="251.53846153846155"/>
    <s v="Over-Delivery (&gt;100%)"/>
    <n v="47.448300000000003"/>
    <n v="1457942.9259960002"/>
    <n v="73.440000000000012"/>
  </r>
  <r>
    <n v="78.02"/>
    <n v="2.1800000000000002"/>
    <n v="10"/>
    <n v="0.9"/>
    <n v="0"/>
    <n v="0.04"/>
    <s v="Road"/>
    <n v="0.25"/>
    <n v="0.88"/>
    <n v="1.08"/>
    <n v="0.57999999999999996"/>
    <n v="37"/>
    <n v="9018.33"/>
    <n v="15"/>
    <n v="48"/>
    <n v="2"/>
    <n v="1"/>
    <n v="194"/>
    <n v="753"/>
    <n v="4"/>
    <n v="0.98"/>
    <n v="0"/>
    <x v="1"/>
    <s v="FOB"/>
    <s v="Amendment"/>
    <x v="6"/>
    <n v="0.9"/>
    <n v="0.96"/>
    <n v="9.5999999999999974E-2"/>
    <n v="0.62"/>
    <s v="Extreme Risk"/>
    <n v="2.7941553447833892E-2"/>
    <s v="Average"/>
    <s v="Low"/>
    <s v="Very Consistent"/>
    <n v="388.14432989690721"/>
    <s v="Over-Delivery (&gt;100%)"/>
    <n v="180.36660000000001"/>
    <n v="731935.26756399986"/>
    <n v="86.95"/>
  </r>
  <r>
    <n v="280.63"/>
    <n v="3.79"/>
    <n v="15"/>
    <n v="0.96"/>
    <n v="0.02"/>
    <n v="0.05"/>
    <s v="Sea"/>
    <n v="2.39"/>
    <n v="0.61"/>
    <n v="0.84"/>
    <n v="0.66"/>
    <n v="46"/>
    <n v="6001.75"/>
    <n v="60"/>
    <n v="16"/>
    <n v="3"/>
    <n v="0"/>
    <n v="465"/>
    <n v="594"/>
    <n v="12"/>
    <n v="0.63"/>
    <n v="0"/>
    <x v="1"/>
    <s v="EXW"/>
    <s v="Extension"/>
    <x v="8"/>
    <n v="0.94079999999999997"/>
    <n v="0.93099999999999994"/>
    <n v="3.724000000000003E-2"/>
    <n v="0.73"/>
    <s v="Extreme Risk"/>
    <n v="1.3505327299290881E-2"/>
    <s v="Poor"/>
    <s v="Medium"/>
    <s v="Inconsistent"/>
    <n v="127.74193548387096"/>
    <s v="Over-Delivery (&gt;100%)"/>
    <n v="60.017499999999998"/>
    <n v="1802243.511289"/>
    <n v="72.009999999999991"/>
  </r>
  <r>
    <n v="412.88"/>
    <n v="2.82"/>
    <n v="1"/>
    <n v="0.92"/>
    <n v="0.02"/>
    <n v="0.02"/>
    <s v="Air"/>
    <n v="4.53"/>
    <n v="0.84"/>
    <n v="1.1100000000000001"/>
    <n v="0.39"/>
    <n v="3"/>
    <n v="2733.78"/>
    <n v="30"/>
    <n v="7"/>
    <n v="2"/>
    <n v="0"/>
    <n v="838"/>
    <n v="572"/>
    <n v="6"/>
    <n v="0.48"/>
    <n v="0"/>
    <x v="1"/>
    <s v="EXW"/>
    <s v="Amendment"/>
    <x v="4"/>
    <n v="0.90160000000000007"/>
    <n v="0.96039999999999992"/>
    <n v="7.6831999999999956E-2"/>
    <n v="0.43"/>
    <s v="High Risk"/>
    <n v="6.830071691532648E-3"/>
    <s v="Poor"/>
    <s v="High"/>
    <s v="Highly Inconsistent"/>
    <n v="68.25775656324582"/>
    <s v="Critical (&lt;80%)"/>
    <n v="136.68900000000002"/>
    <n v="1174046.1057840004"/>
    <n v="94.469999999999985"/>
  </r>
  <r>
    <n v="256.66000000000003"/>
    <n v="9.18"/>
    <n v="16"/>
    <n v="0.98"/>
    <n v="0.03"/>
    <n v="0.01"/>
    <s v="Sea"/>
    <n v="0.01"/>
    <n v="0.74"/>
    <n v="0.88"/>
    <n v="0.68"/>
    <n v="23"/>
    <n v="4309.45"/>
    <n v="60"/>
    <n v="33"/>
    <n v="3"/>
    <n v="2"/>
    <n v="397"/>
    <n v="220"/>
    <n v="7"/>
    <n v="0.94"/>
    <n v="0"/>
    <x v="1"/>
    <s v="CIF"/>
    <s v="Extension"/>
    <x v="7"/>
    <n v="0.9506"/>
    <n v="0.96029999999999993"/>
    <n v="1.9206000000000018E-2"/>
    <n v="0.72000000000000008"/>
    <s v="Extreme Risk"/>
    <n v="3.5767162783448915E-2"/>
    <s v="Average"/>
    <s v="Medium"/>
    <s v="Very Consistent"/>
    <n v="55.415617128463481"/>
    <s v="Critical (&lt;80%)"/>
    <n v="43.094499999999996"/>
    <n v="1150349.1203120002"/>
    <n v="74.89"/>
  </r>
  <r>
    <n v="73.38"/>
    <n v="7.84"/>
    <n v="11"/>
    <n v="0.72"/>
    <n v="0.03"/>
    <n v="0.01"/>
    <s v="Sea"/>
    <n v="1.33"/>
    <n v="0.68"/>
    <n v="1.1399999999999999"/>
    <n v="0.98"/>
    <n v="34"/>
    <n v="8376.2900000000009"/>
    <n v="45"/>
    <n v="23"/>
    <n v="1"/>
    <n v="2"/>
    <n v="936"/>
    <n v="736"/>
    <n v="4"/>
    <n v="0.37"/>
    <n v="0"/>
    <x v="1"/>
    <s v="CIF"/>
    <s v="Renewal/Reorder"/>
    <x v="6"/>
    <n v="0.69839999999999991"/>
    <n v="0.96029999999999993"/>
    <n v="0.26888400000000001"/>
    <n v="1.02"/>
    <s v="Extreme Risk"/>
    <n v="0.10684110111747071"/>
    <s v="Excellent"/>
    <s v="Low"/>
    <s v="Moderately Consistent"/>
    <n v="78.632478632478637"/>
    <s v="Critical (&lt;80%)"/>
    <n v="83.762900000000016"/>
    <n v="639323.96141600003"/>
    <n v="73.570000000000007"/>
  </r>
  <r>
    <n v="403.83"/>
    <n v="7.09"/>
    <n v="23"/>
    <n v="0.7"/>
    <n v="0.04"/>
    <n v="0.04"/>
    <s v="Air"/>
    <n v="4"/>
    <n v="0.88"/>
    <n v="1.18"/>
    <n v="0.65"/>
    <n v="18"/>
    <n v="8609.68"/>
    <n v="15"/>
    <n v="50"/>
    <n v="2"/>
    <n v="1"/>
    <n v="641"/>
    <n v="562"/>
    <n v="4"/>
    <n v="0.72"/>
    <n v="1"/>
    <x v="0"/>
    <s v="FOB"/>
    <s v="Amendment"/>
    <x v="6"/>
    <n v="0.67199999999999993"/>
    <n v="0.92159999999999997"/>
    <n v="0.27648"/>
    <n v="0.73"/>
    <s v="Extreme Risk"/>
    <n v="1.7556892751900553E-2"/>
    <s v="Poor"/>
    <s v="High"/>
    <s v="Highly Inconsistent"/>
    <n v="87.675507020280804"/>
    <s v="Average (85–94.99%)"/>
    <n v="430.48400000000004"/>
    <n v="3755457.6307520005"/>
    <n v="94"/>
  </r>
  <r>
    <n v="140.61000000000001"/>
    <n v="3.71"/>
    <n v="20"/>
    <n v="0.9"/>
    <n v="0.04"/>
    <n v="0.03"/>
    <s v="Air"/>
    <n v="0.05"/>
    <n v="0.71"/>
    <n v="0.88"/>
    <n v="0.34"/>
    <n v="33"/>
    <n v="9398.6"/>
    <n v="15"/>
    <n v="50"/>
    <n v="0"/>
    <n v="0"/>
    <n v="873"/>
    <n v="320"/>
    <n v="10"/>
    <n v="0.67"/>
    <n v="0"/>
    <x v="1"/>
    <s v="EXW"/>
    <s v="New Procurement"/>
    <x v="9"/>
    <n v="0.86399999999999999"/>
    <n v="0.93119999999999992"/>
    <n v="9.3119999999999967E-2"/>
    <n v="0.41000000000000003"/>
    <s v="High Risk"/>
    <n v="2.6385036626129007E-2"/>
    <s v="Average"/>
    <s v="Low"/>
    <s v="Very Consistent"/>
    <n v="36.655211912943869"/>
    <s v="Critical (&lt;80%)"/>
    <n v="469.93000000000006"/>
    <n v="1414514.8168299999"/>
    <n v="98.149999999999991"/>
  </r>
  <r>
    <n v="166.38"/>
    <n v="2.66"/>
    <n v="6"/>
    <n v="0.79"/>
    <n v="0.01"/>
    <n v="0.01"/>
    <s v="Sea"/>
    <n v="0.05"/>
    <n v="0.97"/>
    <n v="0.83"/>
    <n v="0.28999999999999998"/>
    <n v="33"/>
    <n v="2953.78"/>
    <n v="60"/>
    <n v="57"/>
    <n v="1"/>
    <n v="2"/>
    <n v="235"/>
    <n v="933"/>
    <n v="3"/>
    <n v="0.68"/>
    <n v="0"/>
    <x v="1"/>
    <s v="CIF"/>
    <s v="Renewal/Reorder"/>
    <x v="3"/>
    <n v="0.78210000000000002"/>
    <n v="0.98009999999999997"/>
    <n v="0.20582099999999998"/>
    <n v="0.31"/>
    <s v="High Risk"/>
    <n v="1.5987498497415556E-2"/>
    <s v="Poor"/>
    <s v="Medium"/>
    <s v="Very Consistent"/>
    <n v="397.02127659574467"/>
    <s v="Over-Delivery (&gt;100%)"/>
    <n v="29.537800000000004"/>
    <n v="501308.618908"/>
    <n v="75.45"/>
  </r>
  <r>
    <n v="124.12"/>
    <n v="7.81"/>
    <n v="24"/>
    <n v="0.78"/>
    <n v="0"/>
    <n v="0.02"/>
    <s v="Air"/>
    <n v="3.05"/>
    <n v="0.72"/>
    <n v="0.99"/>
    <n v="0.96"/>
    <n v="17"/>
    <n v="6831.53"/>
    <n v="45"/>
    <n v="23"/>
    <n v="3"/>
    <n v="0"/>
    <n v="633"/>
    <n v="103"/>
    <n v="10"/>
    <n v="0.68"/>
    <n v="0"/>
    <x v="1"/>
    <s v="EXW"/>
    <s v="Extension"/>
    <x v="9"/>
    <n v="0.78"/>
    <n v="0.98"/>
    <n v="0.21559999999999996"/>
    <n v="0.98"/>
    <s v="Extreme Risk"/>
    <n v="6.2922977763454721E-2"/>
    <s v="Good"/>
    <s v="Low"/>
    <s v="Highly Inconsistent"/>
    <n v="16.271721958925749"/>
    <s v="Critical (&lt;80%)"/>
    <n v="341.57650000000001"/>
    <n v="865237.24149200006"/>
    <n v="96.55"/>
  </r>
  <r>
    <n v="198.6"/>
    <n v="5.27"/>
    <n v="29"/>
    <n v="0.8"/>
    <n v="7.0000000000000007E-2"/>
    <n v="0.03"/>
    <s v="Road"/>
    <n v="3.95"/>
    <n v="0.82"/>
    <n v="1.1200000000000001"/>
    <n v="0.19"/>
    <n v="6"/>
    <n v="777.05"/>
    <n v="30"/>
    <n v="45"/>
    <n v="1"/>
    <n v="0"/>
    <n v="204"/>
    <n v="198"/>
    <n v="6"/>
    <n v="0.01"/>
    <n v="0"/>
    <x v="1"/>
    <s v="EXW"/>
    <s v="Renewal/Reorder"/>
    <x v="4"/>
    <n v="0.74399999999999999"/>
    <n v="0.9020999999999999"/>
    <n v="0.18041999999999994"/>
    <n v="0.29000000000000004"/>
    <s v="Medium Risk"/>
    <n v="2.6535750251762334E-2"/>
    <s v="Average"/>
    <s v="Medium"/>
    <s v="Highly Inconsistent"/>
    <n v="97.058823529411768"/>
    <s v="World-Class (97%–100%)"/>
    <n v="15.540999999999999"/>
    <n v="169785.57339999996"/>
    <n v="81.349999999999994"/>
  </r>
  <r>
    <n v="390.54"/>
    <n v="3.03"/>
    <n v="22"/>
    <n v="0.78"/>
    <n v="0.05"/>
    <n v="0.03"/>
    <s v="Air"/>
    <n v="3.88"/>
    <n v="0.93"/>
    <n v="1.1100000000000001"/>
    <n v="0.81"/>
    <n v="13"/>
    <n v="7286.44"/>
    <n v="60"/>
    <n v="49"/>
    <n v="2"/>
    <n v="1"/>
    <n v="818"/>
    <n v="656"/>
    <n v="11"/>
    <n v="0.82"/>
    <n v="1"/>
    <x v="0"/>
    <s v="FOB"/>
    <s v="Amendment"/>
    <x v="1"/>
    <n v="0.74099999999999999"/>
    <n v="0.92149999999999999"/>
    <n v="0.20272999999999997"/>
    <n v="0.89"/>
    <s v="Extreme Risk"/>
    <n v="7.7584882470425557E-3"/>
    <s v="Poor"/>
    <s v="High"/>
    <s v="Highly Inconsistent"/>
    <n v="80.195599022004899"/>
    <s v="Needs Improvement (80–84.99%)"/>
    <n v="364.322"/>
    <n v="3073692.6077120001"/>
    <n v="94.02000000000001"/>
  </r>
  <r>
    <n v="283.72000000000003"/>
    <n v="6.55"/>
    <n v="16"/>
    <n v="0.85"/>
    <n v="0.04"/>
    <n v="0.04"/>
    <s v="Road"/>
    <n v="3.9"/>
    <n v="0.76"/>
    <n v="1.08"/>
    <n v="0.47"/>
    <n v="21"/>
    <n v="5675.68"/>
    <n v="30"/>
    <n v="8"/>
    <n v="3"/>
    <n v="0"/>
    <n v="35"/>
    <n v="727"/>
    <n v="2"/>
    <n v="0.92"/>
    <n v="1"/>
    <x v="0"/>
    <s v="EXW"/>
    <s v="Extension"/>
    <x v="5"/>
    <n v="0.81599999999999995"/>
    <n v="0.92159999999999997"/>
    <n v="0.13824"/>
    <n v="0.54999999999999993"/>
    <s v="Extreme Risk"/>
    <n v="2.3086141266036937E-2"/>
    <s v="Average"/>
    <s v="Medium"/>
    <s v="Highly Inconsistent"/>
    <n v="2077.1428571428573"/>
    <s v="Over-Delivery (&gt;100%)"/>
    <n v="113.51360000000001"/>
    <n v="1739263.8877280003"/>
    <n v="82.1"/>
  </r>
  <r>
    <n v="142.19999999999999"/>
    <n v="1.36"/>
    <n v="2"/>
    <n v="0.83"/>
    <n v="0.06"/>
    <n v="0.02"/>
    <s v="Air"/>
    <n v="1.81"/>
    <n v="0.93"/>
    <n v="1.1299999999999999"/>
    <n v="0.44"/>
    <n v="31"/>
    <n v="2572.6799999999998"/>
    <n v="45"/>
    <n v="54"/>
    <n v="2"/>
    <n v="1"/>
    <n v="973"/>
    <n v="523"/>
    <n v="11"/>
    <n v="0.45"/>
    <n v="1"/>
    <x v="0"/>
    <s v="FOB"/>
    <s v="Amendment"/>
    <x v="1"/>
    <n v="0.78019999999999989"/>
    <n v="0.92119999999999991"/>
    <n v="0.15660400000000002"/>
    <n v="0.52"/>
    <s v="Extreme Risk"/>
    <n v="9.5639943741209574E-3"/>
    <s v="Poor"/>
    <s v="Low"/>
    <s v="Moderately Consistent"/>
    <n v="53.751284686536479"/>
    <s v="Critical (&lt;80%)"/>
    <n v="128.63399999999999"/>
    <n v="395235.68531999999"/>
    <n v="95.989999999999981"/>
  </r>
  <r>
    <n v="445.02"/>
    <n v="3.94"/>
    <n v="1"/>
    <n v="0.85"/>
    <n v="0.08"/>
    <n v="0.05"/>
    <s v="Road"/>
    <n v="4.41"/>
    <n v="0.89"/>
    <n v="0.87"/>
    <n v="0.75"/>
    <n v="21"/>
    <n v="6580.86"/>
    <n v="60"/>
    <n v="29"/>
    <n v="1"/>
    <n v="2"/>
    <n v="203"/>
    <n v="213"/>
    <n v="4"/>
    <n v="0.56000000000000005"/>
    <n v="1"/>
    <x v="0"/>
    <s v="CIF"/>
    <s v="Renewal/Reorder"/>
    <x v="6"/>
    <n v="0.78200000000000003"/>
    <n v="0.874"/>
    <n v="0.13110000000000002"/>
    <n v="0.88"/>
    <s v="Extreme Risk"/>
    <n v="8.8535346725989849E-3"/>
    <s v="Poor"/>
    <s v="High"/>
    <s v="Highly Inconsistent"/>
    <n v="104.92610837438423"/>
    <s v="Over-Delivery (&gt;100%)"/>
    <n v="131.6172"/>
    <n v="3309505.0464000003"/>
    <n v="80.19"/>
  </r>
  <r>
    <n v="445.81"/>
    <n v="5.22"/>
    <n v="24"/>
    <n v="0.9"/>
    <n v="0.04"/>
    <n v="0.02"/>
    <s v="Road"/>
    <n v="0.06"/>
    <n v="0.97"/>
    <n v="1.06"/>
    <n v="0.15"/>
    <n v="33"/>
    <n v="1438.3"/>
    <n v="60"/>
    <n v="47"/>
    <n v="0"/>
    <n v="3"/>
    <n v="28"/>
    <n v="500"/>
    <n v="8"/>
    <n v="0.32"/>
    <n v="0"/>
    <x v="1"/>
    <s v="DDP"/>
    <s v="New Procurement"/>
    <x v="11"/>
    <n v="0.86399999999999999"/>
    <n v="0.94079999999999997"/>
    <n v="9.4079999999999969E-2"/>
    <n v="0.21"/>
    <s v="Medium Risk"/>
    <n v="1.1709024023687221E-2"/>
    <s v="Poor"/>
    <s v="High"/>
    <s v="Very Consistent"/>
    <n v="1785.7142857142858"/>
    <s v="Over-Delivery (&gt;100%)"/>
    <n v="28.765999999999998"/>
    <n v="679710.33535199997"/>
    <n v="86.34"/>
  </r>
  <r>
    <n v="441.76"/>
    <n v="2.33"/>
    <n v="24"/>
    <n v="0.82"/>
    <n v="0.06"/>
    <n v="0.04"/>
    <s v="Sea"/>
    <n v="1.56"/>
    <n v="0.73"/>
    <n v="1.04"/>
    <n v="0.47"/>
    <n v="28"/>
    <n v="3404.68"/>
    <n v="30"/>
    <n v="16"/>
    <n v="1"/>
    <n v="0"/>
    <n v="864"/>
    <n v="762"/>
    <n v="3"/>
    <n v="0.79"/>
    <n v="1"/>
    <x v="0"/>
    <s v="EXW"/>
    <s v="Renewal/Reorder"/>
    <x v="3"/>
    <n v="0.77079999999999993"/>
    <n v="0.90239999999999987"/>
    <n v="0.16243200000000005"/>
    <n v="0.56999999999999995"/>
    <s v="Extreme Risk"/>
    <n v="5.2743571169865996E-3"/>
    <s v="Poor"/>
    <s v="High"/>
    <s v="Moderately Consistent"/>
    <n v="88.194444444444443"/>
    <s v="Average (85–94.99%)"/>
    <n v="34.046799999999998"/>
    <n v="1654504.4101919997"/>
    <n v="71.84"/>
  </r>
  <r>
    <n v="157.46"/>
    <n v="9.86"/>
    <n v="9"/>
    <n v="0.78"/>
    <n v="0.1"/>
    <n v="0.05"/>
    <s v="Air"/>
    <n v="1.69"/>
    <n v="0.64"/>
    <n v="0.86"/>
    <n v="0.04"/>
    <n v="6"/>
    <n v="4069.04"/>
    <n v="60"/>
    <n v="59"/>
    <n v="1"/>
    <n v="3"/>
    <n v="546"/>
    <n v="779"/>
    <n v="12"/>
    <n v="0.74"/>
    <n v="0"/>
    <x v="1"/>
    <s v="DDP"/>
    <s v="Renewal/Reorder"/>
    <x v="8"/>
    <n v="0.70200000000000007"/>
    <n v="0.85499999999999998"/>
    <n v="0.18809999999999996"/>
    <n v="0.19000000000000003"/>
    <s v="Medium Risk"/>
    <n v="6.2619077861044065E-2"/>
    <s v="Good"/>
    <s v="Medium"/>
    <s v="Moderately Consistent"/>
    <n v="142.67399267399267"/>
    <s v="Over-Delivery (&gt;100%)"/>
    <n v="203.452"/>
    <n v="737026.46830800013"/>
    <n v="94.31"/>
  </r>
  <r>
    <n v="253.06"/>
    <n v="2.88"/>
    <n v="22"/>
    <n v="0.75"/>
    <n v="0.08"/>
    <n v="0.05"/>
    <s v="Air"/>
    <n v="0.83"/>
    <n v="0.77"/>
    <n v="0.97"/>
    <n v="0.67"/>
    <n v="8"/>
    <n v="7793.66"/>
    <n v="45"/>
    <n v="48"/>
    <n v="2"/>
    <n v="3"/>
    <n v="568"/>
    <n v="677"/>
    <n v="8"/>
    <n v="0.74"/>
    <n v="1"/>
    <x v="0"/>
    <s v="DDP"/>
    <s v="Amendment"/>
    <x v="11"/>
    <n v="0.69000000000000006"/>
    <n v="0.874"/>
    <n v="0.2185"/>
    <n v="0.8"/>
    <s v="Extreme Risk"/>
    <n v="1.1380700229194657E-2"/>
    <s v="Poor"/>
    <s v="Medium"/>
    <s v="Very Consistent"/>
    <n v="119.19014084507043"/>
    <s v="Over-Delivery (&gt;100%)"/>
    <n v="389.68299999999999"/>
    <n v="2229051.7513440005"/>
    <n v="95.77000000000001"/>
  </r>
  <r>
    <n v="493.25"/>
    <n v="2.17"/>
    <n v="12"/>
    <n v="0.8"/>
    <n v="0.04"/>
    <n v="0"/>
    <s v="Air"/>
    <n v="1.68"/>
    <n v="0.91"/>
    <n v="1.1399999999999999"/>
    <n v="0.06"/>
    <n v="13"/>
    <n v="3156.96"/>
    <n v="60"/>
    <n v="36"/>
    <n v="0"/>
    <n v="1"/>
    <n v="720"/>
    <n v="63"/>
    <n v="7"/>
    <n v="0.73"/>
    <n v="1"/>
    <x v="0"/>
    <s v="FOB"/>
    <s v="New Procurement"/>
    <x v="7"/>
    <n v="0.76800000000000002"/>
    <n v="0.96"/>
    <n v="0.19199999999999995"/>
    <n v="0.1"/>
    <s v="Low Risk"/>
    <n v="4.3993917891535731E-3"/>
    <s v="Poor"/>
    <s v="High"/>
    <s v="Moderately Consistent"/>
    <n v="8.75"/>
    <s v="Critical (&lt;80%)"/>
    <n v="157.84800000000001"/>
    <n v="1619631.7620000001"/>
    <n v="97.11999999999999"/>
  </r>
  <r>
    <n v="397.41"/>
    <n v="2.83"/>
    <n v="17"/>
    <n v="0.92"/>
    <n v="0.06"/>
    <n v="0.01"/>
    <s v="Road"/>
    <n v="2.93"/>
    <n v="0.78"/>
    <n v="1.19"/>
    <n v="0.09"/>
    <n v="34"/>
    <n v="585.44000000000005"/>
    <n v="90"/>
    <n v="41"/>
    <n v="2"/>
    <n v="0"/>
    <n v="273"/>
    <n v="485"/>
    <n v="7"/>
    <n v="0.22"/>
    <n v="0"/>
    <x v="1"/>
    <s v="EXW"/>
    <s v="Amendment"/>
    <x v="7"/>
    <n v="0.86480000000000001"/>
    <n v="0.93059999999999998"/>
    <n v="7.4447999999999959E-2"/>
    <n v="0.15999999999999998"/>
    <s v="Medium Risk"/>
    <n v="7.1211091819531466E-3"/>
    <s v="Poor"/>
    <s v="High"/>
    <s v="Inconsistent"/>
    <n v="177.65567765567764"/>
    <s v="Over-Delivery (&gt;100%)"/>
    <n v="11.708800000000002"/>
    <n v="248980.88715400003"/>
    <n v="83.07"/>
  </r>
  <r>
    <n v="62.23"/>
    <n v="7.92"/>
    <n v="25"/>
    <n v="0.93"/>
    <n v="0.02"/>
    <n v="0.02"/>
    <s v="Sea"/>
    <n v="2.6"/>
    <n v="0.7"/>
    <n v="1.07"/>
    <n v="0.84"/>
    <n v="40"/>
    <n v="1889.33"/>
    <n v="45"/>
    <n v="31"/>
    <n v="2"/>
    <n v="0"/>
    <n v="524"/>
    <n v="981"/>
    <n v="11"/>
    <n v="0.11"/>
    <n v="0"/>
    <x v="1"/>
    <s v="EXW"/>
    <s v="Amendment"/>
    <x v="1"/>
    <n v="0.91139999999999999"/>
    <n v="0.96039999999999992"/>
    <n v="6.7227999999999954E-2"/>
    <n v="0.88"/>
    <s v="Extreme Risk"/>
    <n v="0.12726980556001929"/>
    <s v="Excellent"/>
    <s v="Low"/>
    <s v="Inconsistent"/>
    <n v="187.21374045801525"/>
    <s v="Over-Delivery (&gt;100%)"/>
    <n v="18.8933"/>
    <n v="122298.055396"/>
    <n v="72.399999999999991"/>
  </r>
  <r>
    <n v="79.34"/>
    <n v="4.83"/>
    <n v="28"/>
    <n v="0.9"/>
    <n v="0.06"/>
    <n v="0.02"/>
    <s v="Air"/>
    <n v="1.6"/>
    <n v="0.61"/>
    <n v="1.17"/>
    <n v="0.44"/>
    <n v="22"/>
    <n v="6120.12"/>
    <n v="15"/>
    <n v="23"/>
    <n v="2"/>
    <n v="2"/>
    <n v="480"/>
    <n v="103"/>
    <n v="9"/>
    <n v="0.31"/>
    <n v="1"/>
    <x v="0"/>
    <s v="CIF"/>
    <s v="Amendment"/>
    <x v="0"/>
    <n v="0.84599999999999997"/>
    <n v="0.92119999999999991"/>
    <n v="9.2119999999999966E-2"/>
    <n v="0.52"/>
    <s v="Extreme Risk"/>
    <n v="6.0877237206957396E-2"/>
    <s v="Good"/>
    <s v="Low"/>
    <s v="Moderately Consistent"/>
    <n v="21.458333333333332"/>
    <s v="Critical (&lt;80%)"/>
    <n v="306.00600000000003"/>
    <n v="524724.49134399998"/>
    <n v="96.199999999999989"/>
  </r>
  <r>
    <n v="258.77"/>
    <n v="6.09"/>
    <n v="29"/>
    <n v="0.77"/>
    <n v="0.1"/>
    <n v="0.03"/>
    <s v="Sea"/>
    <n v="3.75"/>
    <n v="0.73"/>
    <n v="0.85"/>
    <n v="0.2"/>
    <n v="1"/>
    <n v="250.98"/>
    <n v="30"/>
    <n v="52"/>
    <n v="3"/>
    <n v="3"/>
    <n v="248"/>
    <n v="323"/>
    <n v="4"/>
    <n v="0.57999999999999996"/>
    <n v="1"/>
    <x v="0"/>
    <s v="DDP"/>
    <s v="Extension"/>
    <x v="6"/>
    <n v="0.69300000000000006"/>
    <n v="0.873"/>
    <n v="0.20079"/>
    <n v="0.33"/>
    <s v="High Risk"/>
    <n v="2.3534412799010706E-2"/>
    <s v="Average"/>
    <s v="Medium"/>
    <s v="Highly Inconsistent"/>
    <n v="130.24193548387098"/>
    <s v="Over-Delivery (&gt;100%)"/>
    <n v="2.5097999999999998"/>
    <n v="73411.004447999992"/>
    <n v="68.650000000000006"/>
  </r>
  <r>
    <n v="459.15"/>
    <n v="1.19"/>
    <n v="15"/>
    <n v="0.88"/>
    <n v="0.05"/>
    <n v="0.05"/>
    <s v="Sea"/>
    <n v="3.57"/>
    <n v="0.89"/>
    <n v="1.19"/>
    <n v="0.59"/>
    <n v="13"/>
    <n v="7943.1"/>
    <n v="45"/>
    <n v="25"/>
    <n v="2"/>
    <n v="3"/>
    <n v="298"/>
    <n v="952"/>
    <n v="11"/>
    <n v="0.4"/>
    <n v="1"/>
    <x v="0"/>
    <s v="DDP"/>
    <s v="Amendment"/>
    <x v="1"/>
    <n v="0.83599999999999997"/>
    <n v="0.90249999999999997"/>
    <n v="0.10829999999999998"/>
    <n v="0.69"/>
    <s v="Extreme Risk"/>
    <n v="2.5917456169007951E-3"/>
    <s v="Poor"/>
    <s v="High"/>
    <s v="Highly Inconsistent"/>
    <n v="319.46308724832215"/>
    <s v="Over-Delivery (&gt;100%)"/>
    <n v="79.431000000000012"/>
    <n v="4011894.0158099993"/>
    <n v="69.930000000000007"/>
  </r>
  <r>
    <n v="292.42"/>
    <n v="1.31"/>
    <n v="19"/>
    <n v="0.87"/>
    <n v="0.09"/>
    <n v="0.01"/>
    <s v="Road"/>
    <n v="1.4"/>
    <n v="0.66"/>
    <n v="0.81"/>
    <n v="0.52"/>
    <n v="1"/>
    <n v="9021.09"/>
    <n v="15"/>
    <n v="24"/>
    <n v="0"/>
    <n v="1"/>
    <n v="377"/>
    <n v="582"/>
    <n v="8"/>
    <n v="0.25"/>
    <n v="1"/>
    <x v="0"/>
    <s v="FOB"/>
    <s v="New Procurement"/>
    <x v="11"/>
    <n v="0.79170000000000007"/>
    <n v="0.90090000000000003"/>
    <n v="0.117117"/>
    <n v="0.62"/>
    <s v="Extreme Risk"/>
    <n v="4.4798577388687503E-3"/>
    <s v="Poor"/>
    <s v="Medium"/>
    <s v="Moderately Consistent"/>
    <n v="154.37665782493369"/>
    <s v="Over-Delivery (&gt;100%)"/>
    <n v="180.42180000000002"/>
    <n v="2901930.4611400003"/>
    <n v="83.699999999999989"/>
  </r>
  <r>
    <n v="274.02"/>
    <n v="5.01"/>
    <n v="27"/>
    <n v="0.85"/>
    <n v="0.04"/>
    <n v="0.02"/>
    <s v="Air"/>
    <n v="1.62"/>
    <n v="0.74"/>
    <n v="1.01"/>
    <n v="0.41"/>
    <n v="10"/>
    <n v="5004.4399999999996"/>
    <n v="15"/>
    <n v="24"/>
    <n v="2"/>
    <n v="0"/>
    <n v="421"/>
    <n v="369"/>
    <n v="2"/>
    <n v="0.02"/>
    <n v="1"/>
    <x v="0"/>
    <s v="EXW"/>
    <s v="Amendment"/>
    <x v="5"/>
    <n v="0.81599999999999995"/>
    <n v="0.94079999999999997"/>
    <n v="0.14112000000000002"/>
    <n v="0.47"/>
    <s v="High Risk"/>
    <n v="1.8283336982701993E-2"/>
    <s v="Poor"/>
    <s v="Medium"/>
    <s v="Moderately Consistent"/>
    <n v="87.648456057007124"/>
    <s v="Average (85–94.99%)"/>
    <n v="250.22199999999998"/>
    <n v="1453854.747976"/>
    <n v="96.779999999999987"/>
  </r>
  <r>
    <n v="97.46"/>
    <n v="8.35"/>
    <n v="22"/>
    <n v="0.86"/>
    <n v="0.1"/>
    <n v="0.01"/>
    <s v="Sea"/>
    <n v="1.44"/>
    <n v="0.61"/>
    <n v="0.92"/>
    <n v="0.91"/>
    <n v="5"/>
    <n v="7105.54"/>
    <n v="45"/>
    <n v="52"/>
    <n v="2"/>
    <n v="0"/>
    <n v="31"/>
    <n v="177"/>
    <n v="3"/>
    <n v="0.12"/>
    <n v="0"/>
    <x v="1"/>
    <s v="EXW"/>
    <s v="Amendment"/>
    <x v="3"/>
    <n v="0.77400000000000002"/>
    <n v="0.89100000000000001"/>
    <n v="0.12474000000000003"/>
    <n v="1.02"/>
    <s v="Extreme Risk"/>
    <n v="8.5676174840960392E-2"/>
    <s v="Good"/>
    <s v="Low"/>
    <s v="Moderately Consistent"/>
    <n v="570.9677419354839"/>
    <s v="Over-Delivery (&gt;100%)"/>
    <n v="71.055400000000006"/>
    <n v="768755.44277199986"/>
    <n v="71.360000000000014"/>
  </r>
  <r>
    <n v="345.55"/>
    <n v="8.9700000000000006"/>
    <n v="10"/>
    <n v="0.85"/>
    <n v="0.06"/>
    <n v="0.04"/>
    <s v="Air"/>
    <n v="0.64"/>
    <n v="0.89"/>
    <n v="1.1299999999999999"/>
    <n v="0.75"/>
    <n v="20"/>
    <n v="4680.5"/>
    <n v="15"/>
    <n v="41"/>
    <n v="0"/>
    <n v="3"/>
    <n v="876"/>
    <n v="991"/>
    <n v="4"/>
    <n v="0.11"/>
    <n v="1"/>
    <x v="0"/>
    <s v="DDP"/>
    <s v="New Procurement"/>
    <x v="6"/>
    <n v="0.79899999999999993"/>
    <n v="0.90239999999999987"/>
    <n v="0.13536000000000001"/>
    <n v="0.85"/>
    <s v="Extreme Risk"/>
    <n v="2.5958616698017654E-2"/>
    <s v="Average"/>
    <s v="High"/>
    <s v="Very Consistent"/>
    <n v="113.12785388127853"/>
    <s v="Over-Delivery (&gt;100%)"/>
    <n v="234.02500000000001"/>
    <n v="1779319.9005400001"/>
    <n v="96.759999999999991"/>
  </r>
  <r>
    <n v="419.95"/>
    <n v="1.78"/>
    <n v="29"/>
    <n v="0.87"/>
    <n v="0"/>
    <n v="0.05"/>
    <s v="Air"/>
    <n v="3.76"/>
    <n v="0.95"/>
    <n v="0.89"/>
    <n v="0.15"/>
    <n v="13"/>
    <n v="3156.76"/>
    <n v="15"/>
    <n v="16"/>
    <n v="1"/>
    <n v="2"/>
    <n v="363"/>
    <n v="795"/>
    <n v="9"/>
    <n v="0.96"/>
    <n v="1"/>
    <x v="0"/>
    <s v="CIF"/>
    <s v="Renewal/Reorder"/>
    <x v="0"/>
    <n v="0.87"/>
    <n v="0.95"/>
    <n v="0.1235"/>
    <n v="0.2"/>
    <s v="Medium Risk"/>
    <n v="4.2385998333134903E-3"/>
    <s v="Poor"/>
    <s v="High"/>
    <s v="Highly Inconsistent"/>
    <n v="219.00826446280993"/>
    <s v="Over-Delivery (&gt;100%)"/>
    <n v="157.83800000000002"/>
    <n v="1392154.84834"/>
    <n v="95.24"/>
  </r>
  <r>
    <n v="221.19"/>
    <n v="5.85"/>
    <n v="26"/>
    <n v="0.91"/>
    <n v="0.06"/>
    <n v="0.02"/>
    <s v="Air"/>
    <n v="0.23"/>
    <n v="0.83"/>
    <n v="0.8"/>
    <n v="0.56999999999999995"/>
    <n v="37"/>
    <n v="1732.18"/>
    <n v="90"/>
    <n v="29"/>
    <n v="2"/>
    <n v="3"/>
    <n v="551"/>
    <n v="407"/>
    <n v="1"/>
    <n v="0.78"/>
    <n v="1"/>
    <x v="0"/>
    <s v="DDP"/>
    <s v="Amendment"/>
    <x v="2"/>
    <n v="0.85539999999999994"/>
    <n v="0.92119999999999991"/>
    <n v="8.2907999999999968E-2"/>
    <n v="0.64999999999999991"/>
    <s v="Extreme Risk"/>
    <n v="2.64478502644785E-2"/>
    <s v="Average"/>
    <s v="Medium"/>
    <s v="Very Consistent"/>
    <n v="73.865698729582576"/>
    <s v="Critical (&lt;80%)"/>
    <n v="86.609000000000009"/>
    <n v="413879.79221000004"/>
    <n v="97.57"/>
  </r>
  <r>
    <n v="399.03"/>
    <n v="9.2200000000000006"/>
    <n v="27"/>
    <n v="0.73"/>
    <n v="0.03"/>
    <n v="0.01"/>
    <s v="Sea"/>
    <n v="0.75"/>
    <n v="0.61"/>
    <n v="0.97"/>
    <n v="0.09"/>
    <n v="10"/>
    <n v="5229.8100000000004"/>
    <n v="60"/>
    <n v="51"/>
    <n v="1"/>
    <n v="0"/>
    <n v="568"/>
    <n v="546"/>
    <n v="7"/>
    <n v="0.12"/>
    <n v="0"/>
    <x v="1"/>
    <s v="EXW"/>
    <s v="Renewal/Reorder"/>
    <x v="7"/>
    <n v="0.70809999999999995"/>
    <n v="0.96029999999999993"/>
    <n v="0.25928100000000004"/>
    <n v="0.13"/>
    <s v="Low Risk"/>
    <n v="2.3106032127910184E-2"/>
    <s v="Average"/>
    <s v="High"/>
    <s v="Very Consistent"/>
    <n v="96.126760563380287"/>
    <s v="High (95–96.99%)"/>
    <n v="52.298100000000005"/>
    <n v="2170383.4112220001"/>
    <n v="74.150000000000006"/>
  </r>
  <r>
    <n v="484.01"/>
    <n v="4.49"/>
    <n v="12"/>
    <n v="0.92"/>
    <n v="0"/>
    <n v="0.04"/>
    <s v="Road"/>
    <n v="0.53"/>
    <n v="0.69"/>
    <n v="0.83"/>
    <n v="0.24"/>
    <n v="3"/>
    <n v="9305.91"/>
    <n v="90"/>
    <n v="28"/>
    <n v="2"/>
    <n v="1"/>
    <n v="429"/>
    <n v="403"/>
    <n v="2"/>
    <n v="0.47"/>
    <n v="1"/>
    <x v="0"/>
    <s v="FOB"/>
    <s v="Amendment"/>
    <x v="5"/>
    <n v="0.92"/>
    <n v="0.96"/>
    <n v="7.6799999999999966E-2"/>
    <n v="0.27999999999999997"/>
    <s v="Medium Risk"/>
    <n v="9.2766678374413755E-3"/>
    <s v="Poor"/>
    <s v="High"/>
    <s v="Very Consistent"/>
    <n v="93.939393939393938"/>
    <s v="Average (85–94.99%)"/>
    <n v="186.1182"/>
    <n v="4684510.8877699999"/>
    <n v="86.67"/>
  </r>
  <r>
    <n v="141.69"/>
    <n v="8.4700000000000006"/>
    <n v="14"/>
    <n v="0.74"/>
    <n v="0.08"/>
    <n v="0.03"/>
    <s v="Road"/>
    <n v="4.13"/>
    <n v="0.78"/>
    <n v="0.92"/>
    <n v="0.91"/>
    <n v="34"/>
    <n v="8910.7199999999993"/>
    <n v="60"/>
    <n v="50"/>
    <n v="2"/>
    <n v="1"/>
    <n v="324"/>
    <n v="365"/>
    <n v="5"/>
    <n v="0.65"/>
    <n v="0"/>
    <x v="1"/>
    <s v="FOB"/>
    <s v="Amendment"/>
    <x v="10"/>
    <n v="0.68080000000000007"/>
    <n v="0.89239999999999997"/>
    <n v="0.23202400000000001"/>
    <n v="1.02"/>
    <s v="Extreme Risk"/>
    <n v="5.9778389441739015E-2"/>
    <s v="Good"/>
    <s v="Low"/>
    <s v="Highly Inconsistent"/>
    <n v="112.65432098765432"/>
    <s v="Over-Delivery (&gt;100%)"/>
    <n v="178.21439999999998"/>
    <n v="1401631.4256419996"/>
    <n v="80.87"/>
  </r>
  <r>
    <n v="285.5"/>
    <n v="2.2000000000000002"/>
    <n v="9"/>
    <n v="0.72"/>
    <n v="0.03"/>
    <n v="0.02"/>
    <s v="Sea"/>
    <n v="0.22"/>
    <n v="0.84"/>
    <n v="1.06"/>
    <n v="0.46"/>
    <n v="34"/>
    <n v="9204.2999999999993"/>
    <n v="15"/>
    <n v="15"/>
    <n v="3"/>
    <n v="1"/>
    <n v="791"/>
    <n v="57"/>
    <n v="1"/>
    <n v="0.96"/>
    <n v="0"/>
    <x v="1"/>
    <s v="FOB"/>
    <s v="Extension"/>
    <x v="2"/>
    <n v="0.69839999999999991"/>
    <n v="0.9506"/>
    <n v="0.26616800000000002"/>
    <n v="0.51"/>
    <s v="Extreme Risk"/>
    <n v="7.7057793345008761E-3"/>
    <s v="Poor"/>
    <s v="Medium"/>
    <s v="Very Consistent"/>
    <n v="7.2060682680151711"/>
    <s v="Critical (&lt;80%)"/>
    <n v="92.042999999999992"/>
    <n v="2759312.3317"/>
    <n v="74.48"/>
  </r>
  <r>
    <n v="179.21"/>
    <n v="9.42"/>
    <n v="27"/>
    <n v="0.99"/>
    <n v="0.08"/>
    <n v="0.04"/>
    <s v="Air"/>
    <n v="3.32"/>
    <n v="0.8"/>
    <n v="0.92"/>
    <n v="0.89"/>
    <n v="30"/>
    <n v="9667.49"/>
    <n v="60"/>
    <n v="38"/>
    <n v="0"/>
    <n v="0"/>
    <n v="338"/>
    <n v="441"/>
    <n v="6"/>
    <n v="0.27"/>
    <n v="0"/>
    <x v="1"/>
    <s v="EXW"/>
    <s v="New Procurement"/>
    <x v="4"/>
    <n v="0.91080000000000005"/>
    <n v="0.88319999999999999"/>
    <n v="8.8320000000000082E-3"/>
    <n v="1.01"/>
    <s v="Extreme Risk"/>
    <n v="5.25640310250544E-2"/>
    <s v="Good"/>
    <s v="Medium"/>
    <s v="Highly Inconsistent"/>
    <n v="130.47337278106508"/>
    <s v="Over-Delivery (&gt;100%)"/>
    <n v="483.37450000000001"/>
    <n v="1940907.4628919999"/>
    <n v="93.48"/>
  </r>
  <r>
    <n v="406.78"/>
    <n v="7.76"/>
    <n v="13"/>
    <n v="0.99"/>
    <n v="0.03"/>
    <n v="0.05"/>
    <s v="Air"/>
    <n v="0.22"/>
    <n v="0.97"/>
    <n v="0.9"/>
    <n v="0.17"/>
    <n v="37"/>
    <n v="1737.04"/>
    <n v="90"/>
    <n v="32"/>
    <n v="0"/>
    <n v="0"/>
    <n v="479"/>
    <n v="710"/>
    <n v="12"/>
    <n v="0.26"/>
    <n v="1"/>
    <x v="0"/>
    <s v="EXW"/>
    <s v="New Procurement"/>
    <x v="8"/>
    <n v="0.96029999999999993"/>
    <n v="0.92149999999999999"/>
    <n v="9.2150000000000079E-3"/>
    <n v="0.25"/>
    <s v="Medium Risk"/>
    <n v="1.9076650769457693E-2"/>
    <s v="Poor"/>
    <s v="High"/>
    <s v="Very Consistent"/>
    <n v="148.22546972860124"/>
    <s v="Over-Delivery (&gt;100%)"/>
    <n v="86.852000000000004"/>
    <n v="763209.22352799994"/>
    <n v="97.88"/>
  </r>
  <r>
    <n v="309.92"/>
    <n v="9.4700000000000006"/>
    <n v="3"/>
    <n v="0.72"/>
    <n v="0.02"/>
    <n v="0.03"/>
    <s v="Road"/>
    <n v="3.93"/>
    <n v="0.98"/>
    <n v="0.86"/>
    <n v="0.21"/>
    <n v="4"/>
    <n v="1550.6"/>
    <n v="30"/>
    <n v="35"/>
    <n v="1"/>
    <n v="1"/>
    <n v="997"/>
    <n v="62"/>
    <n v="3"/>
    <n v="0.56999999999999995"/>
    <n v="0"/>
    <x v="1"/>
    <s v="FOB"/>
    <s v="Renewal/Reorder"/>
    <x v="3"/>
    <n v="0.7056"/>
    <n v="0.9506"/>
    <n v="0.26616800000000002"/>
    <n v="0.26"/>
    <s v="Medium Risk"/>
    <n v="3.0556272586473931E-2"/>
    <s v="Average"/>
    <s v="High"/>
    <s v="Highly Inconsistent"/>
    <n v="6.218655967903711"/>
    <s v="Critical (&lt;80%)"/>
    <n v="31.012"/>
    <n v="504645.42131200002"/>
    <n v="82.87"/>
  </r>
  <r>
    <n v="335.56"/>
    <n v="7.09"/>
    <n v="21"/>
    <n v="0.83"/>
    <n v="0.1"/>
    <n v="0.03"/>
    <s v="Sea"/>
    <n v="4.5599999999999996"/>
    <n v="0.64"/>
    <n v="0.85"/>
    <n v="0.35"/>
    <n v="34"/>
    <n v="4334.84"/>
    <n v="30"/>
    <n v="48"/>
    <n v="3"/>
    <n v="0"/>
    <n v="882"/>
    <n v="250"/>
    <n v="6"/>
    <n v="0.86"/>
    <n v="1"/>
    <x v="0"/>
    <s v="EXW"/>
    <s v="Extension"/>
    <x v="4"/>
    <n v="0.747"/>
    <n v="0.873"/>
    <n v="0.14841000000000004"/>
    <n v="0.48"/>
    <s v="High Risk"/>
    <n v="2.1128859220407675E-2"/>
    <s v="Average"/>
    <s v="High"/>
    <s v="Highly Inconsistent"/>
    <n v="28.344671201814059"/>
    <s v="Critical (&lt;80%)"/>
    <n v="43.348400000000005"/>
    <n v="1643770.720224"/>
    <n v="67.840000000000018"/>
  </r>
  <r>
    <n v="409.06"/>
    <n v="4.2699999999999996"/>
    <n v="29"/>
    <n v="0.76"/>
    <n v="0.04"/>
    <n v="0.01"/>
    <s v="Sea"/>
    <n v="2.4300000000000002"/>
    <n v="0.66"/>
    <n v="1.01"/>
    <n v="0.37"/>
    <n v="32"/>
    <n v="6924.18"/>
    <n v="60"/>
    <n v="25"/>
    <n v="2"/>
    <n v="2"/>
    <n v="791"/>
    <n v="914"/>
    <n v="8"/>
    <n v="0.28000000000000003"/>
    <n v="1"/>
    <x v="0"/>
    <s v="CIF"/>
    <s v="Amendment"/>
    <x v="11"/>
    <n v="0.72960000000000003"/>
    <n v="0.95039999999999991"/>
    <n v="0.22809599999999999"/>
    <n v="0.42"/>
    <s v="High Risk"/>
    <n v="1.043856646946658E-2"/>
    <s v="Poor"/>
    <s v="High"/>
    <s v="Inconsistent"/>
    <n v="115.54993678887485"/>
    <s v="Over-Delivery (&gt;100%)"/>
    <n v="69.241799999999998"/>
    <n v="2974114.4464560002"/>
    <n v="72.17"/>
  </r>
  <r>
    <n v="228.19"/>
    <n v="9.44"/>
    <n v="14"/>
    <n v="0.85"/>
    <n v="0.06"/>
    <n v="0.03"/>
    <s v="Road"/>
    <n v="4.0199999999999996"/>
    <n v="0.74"/>
    <n v="1.07"/>
    <n v="0.75"/>
    <n v="21"/>
    <n v="4452.97"/>
    <n v="30"/>
    <n v="54"/>
    <n v="3"/>
    <n v="1"/>
    <n v="472"/>
    <n v="404"/>
    <n v="8"/>
    <n v="0.13"/>
    <n v="1"/>
    <x v="0"/>
    <s v="FOB"/>
    <s v="Extension"/>
    <x v="11"/>
    <n v="0.79899999999999993"/>
    <n v="0.91179999999999994"/>
    <n v="0.13677"/>
    <n v="0.84"/>
    <s v="Extreme Risk"/>
    <n v="4.136903457644945E-2"/>
    <s v="Average"/>
    <s v="Medium"/>
    <s v="Highly Inconsistent"/>
    <n v="85.593220338983059"/>
    <s v="Average (85–94.99%)"/>
    <n v="89.059400000000011"/>
    <n v="1107681.7203629999"/>
    <n v="81.58"/>
  </r>
  <r>
    <n v="461.79"/>
    <n v="3.48"/>
    <n v="21"/>
    <n v="0.95"/>
    <n v="0.06"/>
    <n v="0.02"/>
    <s v="Sea"/>
    <n v="3.53"/>
    <n v="0.77"/>
    <n v="0.98"/>
    <n v="0.6"/>
    <n v="41"/>
    <n v="8934.31"/>
    <n v="45"/>
    <n v="35"/>
    <n v="0"/>
    <n v="2"/>
    <n v="449"/>
    <n v="36"/>
    <n v="12"/>
    <n v="0.27"/>
    <n v="1"/>
    <x v="0"/>
    <s v="CIF"/>
    <s v="New Procurement"/>
    <x v="8"/>
    <n v="0.8929999999999999"/>
    <n v="0.92119999999999991"/>
    <n v="4.6060000000000038E-2"/>
    <n v="0.67999999999999994"/>
    <s v="Extreme Risk"/>
    <n v="7.5358929383486E-3"/>
    <s v="Poor"/>
    <s v="High"/>
    <s v="Highly Inconsistent"/>
    <n v="8.0178173719376389"/>
    <s v="Critical (&lt;80%)"/>
    <n v="89.343099999999993"/>
    <n v="4455958.9615659993"/>
    <n v="70.27"/>
  </r>
  <r>
    <n v="289.86"/>
    <n v="3.99"/>
    <n v="10"/>
    <n v="0.99"/>
    <n v="0.06"/>
    <n v="0.02"/>
    <s v="Sea"/>
    <n v="3.98"/>
    <n v="0.83"/>
    <n v="0.85"/>
    <n v="0.55000000000000004"/>
    <n v="24"/>
    <n v="7202.23"/>
    <n v="30"/>
    <n v="59"/>
    <n v="2"/>
    <n v="2"/>
    <n v="673"/>
    <n v="68"/>
    <n v="4"/>
    <n v="0.45"/>
    <n v="0"/>
    <x v="1"/>
    <s v="CIF"/>
    <s v="Amendment"/>
    <x v="6"/>
    <n v="0.93059999999999998"/>
    <n v="0.92119999999999991"/>
    <n v="9.2120000000000066E-3"/>
    <n v="0.63"/>
    <s v="Extreme Risk"/>
    <n v="1.3765265990478162E-2"/>
    <s v="Poor"/>
    <s v="Medium"/>
    <s v="Highly Inconsistent"/>
    <n v="10.104011887072808"/>
    <s v="Critical (&lt;80%)"/>
    <n v="72.022300000000001"/>
    <n v="2254744.5539800003"/>
    <n v="69.820000000000007"/>
  </r>
  <r>
    <n v="121.08"/>
    <n v="7.31"/>
    <n v="16"/>
    <n v="0.89"/>
    <n v="0.09"/>
    <n v="0"/>
    <s v="Road"/>
    <n v="3.83"/>
    <n v="0.91"/>
    <n v="1.06"/>
    <n v="0.6"/>
    <n v="9"/>
    <n v="6376.31"/>
    <n v="60"/>
    <n v="41"/>
    <n v="2"/>
    <n v="0"/>
    <n v="747"/>
    <n v="195"/>
    <n v="7"/>
    <n v="0.36"/>
    <n v="0"/>
    <x v="1"/>
    <s v="EXW"/>
    <s v="Amendment"/>
    <x v="7"/>
    <n v="0.80990000000000006"/>
    <n v="0.91"/>
    <n v="0.10009999999999999"/>
    <n v="0.69"/>
    <s v="Extreme Risk"/>
    <n v="6.0373306904525928E-2"/>
    <s v="Good"/>
    <s v="Low"/>
    <s v="Highly Inconsistent"/>
    <n v="26.104417670682732"/>
    <s v="Critical (&lt;80%)"/>
    <n v="127.52620000000002"/>
    <n v="841664.34106000001"/>
    <n v="81.469999999999985"/>
  </r>
  <r>
    <n v="363.15"/>
    <n v="7.89"/>
    <n v="7"/>
    <n v="0.81"/>
    <n v="7.0000000000000007E-2"/>
    <n v="0.01"/>
    <s v="Road"/>
    <n v="1.03"/>
    <n v="0.65"/>
    <n v="1.02"/>
    <n v="0.73"/>
    <n v="41"/>
    <n v="803.27"/>
    <n v="15"/>
    <n v="18"/>
    <n v="1"/>
    <n v="0"/>
    <n v="257"/>
    <n v="150"/>
    <n v="12"/>
    <n v="0.86"/>
    <n v="1"/>
    <x v="0"/>
    <s v="EXW"/>
    <s v="Renewal/Reorder"/>
    <x v="8"/>
    <n v="0.75329999999999997"/>
    <n v="0.92069999999999996"/>
    <n v="0.17493299999999995"/>
    <n v="0.80999999999999994"/>
    <s v="Extreme Risk"/>
    <n v="2.1726559273027676E-2"/>
    <s v="Average"/>
    <s v="High"/>
    <s v="Moderately Consistent"/>
    <n v="58.365758754863819"/>
    <s v="Critical (&lt;80%)"/>
    <n v="16.0654"/>
    <n v="315067.64682999998"/>
    <n v="84.669999999999987"/>
  </r>
  <r>
    <n v="406.97"/>
    <n v="9.36"/>
    <n v="4"/>
    <n v="0.88"/>
    <n v="0.04"/>
    <n v="0.01"/>
    <s v="Sea"/>
    <n v="2.5"/>
    <n v="0.92"/>
    <n v="0.95"/>
    <n v="0.89"/>
    <n v="24"/>
    <n v="1835.82"/>
    <n v="90"/>
    <n v="14"/>
    <n v="3"/>
    <n v="1"/>
    <n v="826"/>
    <n v="970"/>
    <n v="6"/>
    <n v="0.94"/>
    <n v="1"/>
    <x v="0"/>
    <s v="FOB"/>
    <s v="Extension"/>
    <x v="4"/>
    <n v="0.8448"/>
    <n v="0.95039999999999991"/>
    <n v="0.114048"/>
    <n v="0.94000000000000006"/>
    <s v="Extreme Risk"/>
    <n v="2.2999238273091381E-2"/>
    <s v="Average"/>
    <s v="High"/>
    <s v="Inconsistent"/>
    <n v="117.43341404358354"/>
    <s v="Over-Delivery (&gt;100%)"/>
    <n v="18.3582"/>
    <n v="784518.55537000007"/>
    <n v="72.100000000000009"/>
  </r>
  <r>
    <n v="192.54"/>
    <n v="2.84"/>
    <n v="27"/>
    <n v="0.79"/>
    <n v="0.09"/>
    <n v="0.03"/>
    <s v="Sea"/>
    <n v="4.8"/>
    <n v="0.84"/>
    <n v="0.93"/>
    <n v="0.41"/>
    <n v="25"/>
    <n v="4338.72"/>
    <n v="30"/>
    <n v="31"/>
    <n v="2"/>
    <n v="0"/>
    <n v="180"/>
    <n v="916"/>
    <n v="2"/>
    <n v="0.38"/>
    <n v="0"/>
    <x v="1"/>
    <s v="EXW"/>
    <s v="Amendment"/>
    <x v="5"/>
    <n v="0.71890000000000009"/>
    <n v="0.88270000000000004"/>
    <n v="0.18536699999999995"/>
    <n v="0.53"/>
    <s v="Extreme Risk"/>
    <n v="1.4750181780409266E-2"/>
    <s v="Poor"/>
    <s v="Medium"/>
    <s v="Highly Inconsistent"/>
    <n v="508.88888888888886"/>
    <s v="Over-Delivery (&gt;100%)"/>
    <n v="43.3872"/>
    <n v="935684.27769600006"/>
    <n v="67.900000000000006"/>
  </r>
  <r>
    <n v="435.73"/>
    <n v="8.18"/>
    <n v="20"/>
    <n v="0.97"/>
    <n v="0.02"/>
    <n v="0.03"/>
    <s v="Road"/>
    <n v="1.72"/>
    <n v="0.99"/>
    <n v="0.87"/>
    <n v="0.8"/>
    <n v="36"/>
    <n v="9766.11"/>
    <n v="60"/>
    <n v="33"/>
    <n v="0"/>
    <n v="2"/>
    <n v="758"/>
    <n v="66"/>
    <n v="6"/>
    <n v="0.82"/>
    <n v="0"/>
    <x v="1"/>
    <s v="CIF"/>
    <s v="New Procurement"/>
    <x v="4"/>
    <n v="0.9506"/>
    <n v="0.9506"/>
    <n v="2.8518000000000026E-2"/>
    <n v="0.85000000000000009"/>
    <s v="Extreme Risk"/>
    <n v="1.8773093429417298E-2"/>
    <s v="Poor"/>
    <s v="High"/>
    <s v="Moderately Consistent"/>
    <n v="8.7071240105540895"/>
    <s v="Critical (&lt;80%)"/>
    <n v="195.32220000000001"/>
    <n v="4468366.7771270005"/>
    <n v="85.08"/>
  </r>
  <r>
    <n v="457.76"/>
    <n v="7.65"/>
    <n v="23"/>
    <n v="0.96"/>
    <n v="0.05"/>
    <n v="0.03"/>
    <s v="Road"/>
    <n v="4.8499999999999996"/>
    <n v="0.86"/>
    <n v="0.86"/>
    <n v="0.5"/>
    <n v="8"/>
    <n v="3410.65"/>
    <n v="90"/>
    <n v="53"/>
    <n v="1"/>
    <n v="0"/>
    <n v="757"/>
    <n v="716"/>
    <n v="2"/>
    <n v="7.0000000000000007E-2"/>
    <n v="1"/>
    <x v="0"/>
    <s v="EXW"/>
    <s v="Renewal/Reorder"/>
    <x v="5"/>
    <n v="0.91199999999999992"/>
    <n v="0.92149999999999999"/>
    <n v="3.6860000000000032E-2"/>
    <n v="0.57999999999999996"/>
    <s v="Extreme Risk"/>
    <n v="1.6711814051031108E-2"/>
    <s v="Poor"/>
    <s v="High"/>
    <s v="Highly Inconsistent"/>
    <n v="94.583883751651257"/>
    <s v="Average (85–94.99%)"/>
    <n v="68.213000000000008"/>
    <n v="1686272.4912400001"/>
    <n v="81.049999999999983"/>
  </r>
  <r>
    <n v="174.61"/>
    <n v="1.57"/>
    <n v="25"/>
    <n v="0.87"/>
    <n v="0.1"/>
    <n v="0.02"/>
    <s v="Air"/>
    <n v="2.92"/>
    <n v="0.89"/>
    <n v="0.94"/>
    <n v="0.72"/>
    <n v="41"/>
    <n v="6336.76"/>
    <n v="45"/>
    <n v="49"/>
    <n v="0"/>
    <n v="1"/>
    <n v="780"/>
    <n v="459"/>
    <n v="4"/>
    <n v="0.55000000000000004"/>
    <n v="1"/>
    <x v="0"/>
    <s v="FOB"/>
    <s v="New Procurement"/>
    <x v="6"/>
    <n v="0.78300000000000003"/>
    <n v="0.88200000000000001"/>
    <n v="0.11466"/>
    <n v="0.84"/>
    <s v="Extreme Risk"/>
    <n v="8.9914666972109262E-3"/>
    <s v="Poor"/>
    <s v="Medium"/>
    <s v="Inconsistent"/>
    <n v="58.846153846153847"/>
    <s v="Critical (&lt;80%)"/>
    <n v="316.83800000000002"/>
    <n v="1239564.098456"/>
    <n v="93.68"/>
  </r>
  <r>
    <n v="492.58"/>
    <n v="4.49"/>
    <n v="11"/>
    <n v="0.8"/>
    <n v="0.06"/>
    <n v="0.02"/>
    <s v="Sea"/>
    <n v="2.31"/>
    <n v="0.68"/>
    <n v="0.82"/>
    <n v="0.87"/>
    <n v="29"/>
    <n v="9890.17"/>
    <n v="15"/>
    <n v="51"/>
    <n v="1"/>
    <n v="3"/>
    <n v="288"/>
    <n v="887"/>
    <n v="5"/>
    <n v="0.83"/>
    <n v="0"/>
    <x v="1"/>
    <s v="DDP"/>
    <s v="Renewal/Reorder"/>
    <x v="10"/>
    <n v="0.752"/>
    <n v="0.92119999999999991"/>
    <n v="0.18423999999999993"/>
    <n v="0.95"/>
    <s v="Extreme Risk"/>
    <n v="9.1152706159405589E-3"/>
    <s v="Poor"/>
    <s v="High"/>
    <s v="Inconsistent"/>
    <n v="307.98611111111114"/>
    <s v="Over-Delivery (&gt;100%)"/>
    <n v="98.901700000000005"/>
    <n v="5261557.592584"/>
    <n v="71.489999999999995"/>
  </r>
  <r>
    <n v="113.32"/>
    <n v="3.54"/>
    <n v="16"/>
    <n v="0.79"/>
    <n v="0.08"/>
    <n v="0.04"/>
    <s v="Sea"/>
    <n v="3.29"/>
    <n v="0.91"/>
    <n v="0.97"/>
    <n v="0.03"/>
    <n v="25"/>
    <n v="2713.85"/>
    <n v="90"/>
    <n v="12"/>
    <n v="3"/>
    <n v="3"/>
    <n v="157"/>
    <n v="115"/>
    <n v="9"/>
    <n v="0.42"/>
    <n v="1"/>
    <x v="0"/>
    <s v="DDP"/>
    <s v="Extension"/>
    <x v="0"/>
    <n v="0.72680000000000011"/>
    <n v="0.88319999999999999"/>
    <n v="0.18547199999999997"/>
    <n v="0.15"/>
    <s v="Low Risk"/>
    <n v="3.1238969290504768E-2"/>
    <s v="Average"/>
    <s v="Low"/>
    <s v="Highly Inconsistent"/>
    <n v="73.248407643312092"/>
    <s v="Critical (&lt;80%)"/>
    <n v="27.138500000000001"/>
    <n v="344472.09479599993"/>
    <n v="69.510000000000019"/>
  </r>
  <r>
    <n v="140.91"/>
    <n v="3.74"/>
    <n v="20"/>
    <n v="0.71"/>
    <n v="7.0000000000000007E-2"/>
    <n v="0.02"/>
    <s v="Road"/>
    <n v="4.08"/>
    <n v="0.63"/>
    <n v="1.04"/>
    <n v="0.55000000000000004"/>
    <n v="35"/>
    <n v="1750"/>
    <n v="90"/>
    <n v="19"/>
    <n v="1"/>
    <n v="0"/>
    <n v="630"/>
    <n v="289"/>
    <n v="3"/>
    <n v="0.14000000000000001"/>
    <n v="0"/>
    <x v="1"/>
    <s v="EXW"/>
    <s v="Renewal/Reorder"/>
    <x v="3"/>
    <n v="0.66029999999999989"/>
    <n v="0.91139999999999988"/>
    <n v="0.26430599999999999"/>
    <n v="0.64"/>
    <s v="Extreme Risk"/>
    <n v="2.6541764246682281E-2"/>
    <s v="Average"/>
    <s v="Low"/>
    <s v="Highly Inconsistent"/>
    <n v="45.873015873015873"/>
    <s v="Critical (&lt;80%)"/>
    <n v="35"/>
    <n v="268832.32325599995"/>
    <n v="81.419999999999987"/>
  </r>
  <r>
    <n v="132.9"/>
    <n v="9.85"/>
    <n v="4"/>
    <n v="0.94"/>
    <n v="0.08"/>
    <n v="0.05"/>
    <s v="Road"/>
    <n v="1.97"/>
    <n v="0.86"/>
    <n v="1.18"/>
    <n v="0.99"/>
    <n v="38"/>
    <n v="5508.7"/>
    <n v="60"/>
    <n v="17"/>
    <n v="3"/>
    <n v="3"/>
    <n v="152"/>
    <n v="477"/>
    <n v="12"/>
    <n v="0.28000000000000003"/>
    <n v="1"/>
    <x v="0"/>
    <s v="DDP"/>
    <s v="Extension"/>
    <x v="8"/>
    <n v="0.86480000000000001"/>
    <n v="0.874"/>
    <n v="5.2440000000000049E-2"/>
    <n v="1.1200000000000001"/>
    <s v="Extreme Risk"/>
    <n v="7.411587659894657E-2"/>
    <s v="Good"/>
    <s v="Low"/>
    <s v="Moderately Consistent"/>
    <n v="313.81578947368422"/>
    <s v="Over-Delivery (&gt;100%)"/>
    <n v="110.17399999999999"/>
    <n v="827395.45016000001"/>
    <n v="82.63000000000001"/>
  </r>
  <r>
    <n v="452.3"/>
    <n v="6.78"/>
    <n v="22"/>
    <n v="0.84"/>
    <n v="0.09"/>
    <n v="0.02"/>
    <s v="Air"/>
    <n v="0.16"/>
    <n v="0.62"/>
    <n v="1.05"/>
    <n v="0.5"/>
    <n v="28"/>
    <n v="5563.71"/>
    <n v="45"/>
    <n v="44"/>
    <n v="3"/>
    <n v="2"/>
    <n v="820"/>
    <n v="442"/>
    <n v="5"/>
    <n v="0.49"/>
    <n v="1"/>
    <x v="0"/>
    <s v="CIF"/>
    <s v="Extension"/>
    <x v="10"/>
    <n v="0.76439999999999997"/>
    <n v="0.89180000000000004"/>
    <n v="0.14268800000000004"/>
    <n v="0.61"/>
    <s v="Extreme Risk"/>
    <n v="1.4990050851204953E-2"/>
    <s v="Poor"/>
    <s v="High"/>
    <s v="Very Consistent"/>
    <n v="53.902439024390247"/>
    <s v="Critical (&lt;80%)"/>
    <n v="278.18549999999999"/>
    <n v="2793556.9294900009"/>
    <n v="96.740000000000009"/>
  </r>
  <r>
    <n v="344.43"/>
    <n v="7.46"/>
    <n v="22"/>
    <n v="0.8"/>
    <n v="0.03"/>
    <n v="0.03"/>
    <s v="Air"/>
    <n v="3.54"/>
    <n v="0.65"/>
    <n v="1.05"/>
    <n v="0.86"/>
    <n v="19"/>
    <n v="9226.68"/>
    <n v="30"/>
    <n v="12"/>
    <n v="2"/>
    <n v="3"/>
    <n v="985"/>
    <n v="689"/>
    <n v="2"/>
    <n v="0.84"/>
    <n v="1"/>
    <x v="0"/>
    <s v="DDP"/>
    <s v="Amendment"/>
    <x v="5"/>
    <n v="0.77600000000000002"/>
    <n v="0.94089999999999996"/>
    <n v="0.18817999999999996"/>
    <n v="0.91999999999999993"/>
    <s v="Extreme Risk"/>
    <n v="2.1658972795633363E-2"/>
    <s v="Average"/>
    <s v="High"/>
    <s v="Highly Inconsistent"/>
    <n v="69.949238578680209"/>
    <s v="Critical (&lt;80%)"/>
    <n v="461.33400000000006"/>
    <n v="3369107.8355879998"/>
    <n v="94.96"/>
  </r>
  <r>
    <n v="118.45"/>
    <n v="9.7899999999999991"/>
    <n v="23"/>
    <n v="0.84"/>
    <n v="0.02"/>
    <n v="0"/>
    <s v="Road"/>
    <n v="4.78"/>
    <n v="0.64"/>
    <n v="0.95"/>
    <n v="0.19"/>
    <n v="32"/>
    <n v="361.66"/>
    <n v="45"/>
    <n v="11"/>
    <n v="3"/>
    <n v="3"/>
    <n v="80"/>
    <n v="856"/>
    <n v="3"/>
    <n v="0.75"/>
    <n v="1"/>
    <x v="0"/>
    <s v="DDP"/>
    <s v="Extension"/>
    <x v="3"/>
    <n v="0.82319999999999993"/>
    <n v="0.98"/>
    <n v="0.15680000000000002"/>
    <n v="0.21"/>
    <s v="Medium Risk"/>
    <n v="8.2650907555930769E-2"/>
    <s v="Good"/>
    <s v="Low"/>
    <s v="Highly Inconsistent"/>
    <n v="1070"/>
    <s v="Over-Delivery (&gt;100%)"/>
    <n v="7.233200000000001"/>
    <n v="43713.956559999999"/>
    <n v="82.62"/>
  </r>
  <r>
    <n v="248.15"/>
    <n v="4.3899999999999997"/>
    <n v="17"/>
    <n v="0.95"/>
    <n v="0.05"/>
    <n v="0.03"/>
    <s v="Sea"/>
    <n v="3.12"/>
    <n v="0.62"/>
    <n v="0.85"/>
    <n v="0.6"/>
    <n v="37"/>
    <n v="4133.04"/>
    <n v="15"/>
    <n v="13"/>
    <n v="1"/>
    <n v="2"/>
    <n v="938"/>
    <n v="767"/>
    <n v="5"/>
    <n v="0.08"/>
    <n v="1"/>
    <x v="0"/>
    <s v="CIF"/>
    <s v="Renewal/Reorder"/>
    <x v="10"/>
    <n v="0.90249999999999997"/>
    <n v="0.92149999999999999"/>
    <n v="4.607500000000004E-2"/>
    <n v="0.67999999999999994"/>
    <s v="Extreme Risk"/>
    <n v="1.7690912754382428E-2"/>
    <s v="Poor"/>
    <s v="Medium"/>
    <s v="Highly Inconsistent"/>
    <n v="81.769722814498934"/>
    <s v="Needs Improvement (80–84.99%)"/>
    <n v="41.330399999999997"/>
    <n v="1107719.80104"/>
    <n v="70.78"/>
  </r>
  <r>
    <n v="326.88"/>
    <n v="8.2200000000000006"/>
    <n v="13"/>
    <n v="0.74"/>
    <n v="7.0000000000000007E-2"/>
    <n v="0.04"/>
    <s v="Air"/>
    <n v="0.94"/>
    <n v="0.73"/>
    <n v="0.98"/>
    <n v="0.87"/>
    <n v="49"/>
    <n v="3192.25"/>
    <n v="30"/>
    <n v="25"/>
    <n v="1"/>
    <n v="1"/>
    <n v="320"/>
    <n v="975"/>
    <n v="7"/>
    <n v="0.55000000000000004"/>
    <n v="1"/>
    <x v="0"/>
    <s v="FOB"/>
    <s v="Renewal/Reorder"/>
    <x v="7"/>
    <n v="0.68819999999999992"/>
    <n v="0.89279999999999993"/>
    <n v="0.23212799999999997"/>
    <n v="0.98"/>
    <s v="Extreme Risk"/>
    <n v="2.5146842878120412E-2"/>
    <s v="Average"/>
    <s v="High"/>
    <s v="Very Consistent"/>
    <n v="304.6875"/>
    <s v="Over-Delivery (&gt;100%)"/>
    <n v="159.61250000000001"/>
    <n v="1158431.5326439999"/>
    <n v="96.16"/>
  </r>
  <r>
    <n v="87.56"/>
    <n v="4.91"/>
    <n v="11"/>
    <n v="0.96"/>
    <n v="0.02"/>
    <n v="0.05"/>
    <s v="Road"/>
    <n v="1.24"/>
    <n v="1"/>
    <n v="1.04"/>
    <n v="0.43"/>
    <n v="28"/>
    <n v="5753.42"/>
    <n v="45"/>
    <n v="49"/>
    <n v="2"/>
    <n v="3"/>
    <n v="647"/>
    <n v="349"/>
    <n v="6"/>
    <n v="0.87"/>
    <n v="1"/>
    <x v="0"/>
    <s v="DDP"/>
    <s v="Amendment"/>
    <x v="4"/>
    <n v="0.94079999999999997"/>
    <n v="0.93099999999999994"/>
    <n v="3.724000000000003E-2"/>
    <n v="0.5"/>
    <s v="High Risk"/>
    <n v="5.6075833714024671E-2"/>
    <s v="Good"/>
    <s v="Low"/>
    <s v="Moderately Consistent"/>
    <n v="53.941267387944357"/>
    <s v="Critical (&lt;80%)"/>
    <n v="115.0684"/>
    <n v="539150.55695200001"/>
    <n v="85.16"/>
  </r>
  <r>
    <n v="447.09"/>
    <n v="8.83"/>
    <n v="3"/>
    <n v="0.97"/>
    <n v="0"/>
    <n v="0.05"/>
    <s v="Road"/>
    <n v="4.55"/>
    <n v="0.74"/>
    <n v="1.0900000000000001"/>
    <n v="0.49"/>
    <n v="35"/>
    <n v="192.37"/>
    <n v="15"/>
    <n v="12"/>
    <n v="1"/>
    <n v="3"/>
    <n v="476"/>
    <n v="735"/>
    <n v="2"/>
    <n v="0.57999999999999996"/>
    <n v="1"/>
    <x v="0"/>
    <s v="DDP"/>
    <s v="Renewal/Reorder"/>
    <x v="5"/>
    <n v="0.97"/>
    <n v="0.95"/>
    <n v="2.8500000000000025E-2"/>
    <n v="0.54"/>
    <s v="Extreme Risk"/>
    <n v="1.974993849113154E-2"/>
    <s v="Poor"/>
    <s v="High"/>
    <s v="Highly Inconsistent"/>
    <n v="154.41176470588235"/>
    <s v="Over-Delivery (&gt;100%)"/>
    <n v="3.8474000000000004"/>
    <n v="90351.571054999993"/>
    <n v="82.45"/>
  </r>
  <r>
    <n v="411.62"/>
    <n v="2.63"/>
    <n v="9"/>
    <n v="0.98"/>
    <n v="0.03"/>
    <n v="0.01"/>
    <s v="Road"/>
    <n v="7.0000000000000007E-2"/>
    <n v="0.9"/>
    <n v="1.1299999999999999"/>
    <n v="0.08"/>
    <n v="8"/>
    <n v="7139.53"/>
    <n v="90"/>
    <n v="31"/>
    <n v="3"/>
    <n v="3"/>
    <n v="603"/>
    <n v="523"/>
    <n v="9"/>
    <n v="0.06"/>
    <n v="0"/>
    <x v="1"/>
    <s v="DDP"/>
    <s v="Extension"/>
    <x v="0"/>
    <n v="0.9506"/>
    <n v="0.96029999999999993"/>
    <n v="1.9206000000000018E-2"/>
    <n v="0.12"/>
    <s v="Low Risk"/>
    <n v="6.3893882707351437E-3"/>
    <s v="Poor"/>
    <s v="High"/>
    <s v="Very Consistent"/>
    <n v="86.733001658374803"/>
    <s v="Average (85–94.99%)"/>
    <n v="142.79060000000001"/>
    <n v="3056467.6390120001"/>
    <n v="86.829999999999984"/>
  </r>
  <r>
    <n v="277.33999999999997"/>
    <n v="9.5299999999999994"/>
    <n v="6"/>
    <n v="0.82"/>
    <n v="0.1"/>
    <n v="0.03"/>
    <s v="Sea"/>
    <n v="2.74"/>
    <n v="0.65"/>
    <n v="0.9"/>
    <n v="0.04"/>
    <n v="41"/>
    <n v="4901.3999999999996"/>
    <n v="90"/>
    <n v="15"/>
    <n v="1"/>
    <n v="1"/>
    <n v="50"/>
    <n v="959"/>
    <n v="8"/>
    <n v="0.82"/>
    <n v="1"/>
    <x v="0"/>
    <s v="FOB"/>
    <s v="Renewal/Reorder"/>
    <x v="11"/>
    <n v="0.73799999999999999"/>
    <n v="0.873"/>
    <n v="0.15714000000000006"/>
    <n v="0.17"/>
    <s v="Medium Risk"/>
    <n v="3.436215475589529E-2"/>
    <s v="Average"/>
    <s v="Medium"/>
    <s v="Inconsistent"/>
    <n v="1918"/>
    <s v="Over-Delivery (&gt;100%)"/>
    <n v="49.013999999999996"/>
    <n v="1536134.5441119999"/>
    <n v="69.660000000000011"/>
  </r>
  <r>
    <n v="485.21"/>
    <n v="2.97"/>
    <n v="22"/>
    <n v="0.77"/>
    <n v="7.0000000000000007E-2"/>
    <n v="0.02"/>
    <s v="Road"/>
    <n v="0.79"/>
    <n v="0.78"/>
    <n v="0.9"/>
    <n v="0.47"/>
    <n v="23"/>
    <n v="7036.82"/>
    <n v="90"/>
    <n v="26"/>
    <n v="0"/>
    <n v="0"/>
    <n v="923"/>
    <n v="408"/>
    <n v="9"/>
    <n v="0.91"/>
    <n v="0"/>
    <x v="1"/>
    <s v="EXW"/>
    <s v="New Procurement"/>
    <x v="0"/>
    <n v="0.71609999999999996"/>
    <n v="0.91139999999999988"/>
    <n v="0.20962199999999998"/>
    <n v="0.55999999999999994"/>
    <s v="Extreme Risk"/>
    <n v="6.121060983903877E-3"/>
    <s v="Poor"/>
    <s v="High"/>
    <s v="Very Consistent"/>
    <n v="44.20368364030336"/>
    <s v="Critical (&lt;80%)"/>
    <n v="140.7364"/>
    <n v="3721774.0238159993"/>
    <n v="84.71"/>
  </r>
  <r>
    <n v="237.99"/>
    <n v="3.94"/>
    <n v="21"/>
    <n v="0.81"/>
    <n v="0.04"/>
    <n v="0.03"/>
    <s v="Road"/>
    <n v="1.41"/>
    <n v="0.67"/>
    <n v="1.03"/>
    <n v="0.84"/>
    <n v="40"/>
    <n v="4533.28"/>
    <n v="90"/>
    <n v="31"/>
    <n v="0"/>
    <n v="0"/>
    <n v="908"/>
    <n v="825"/>
    <n v="9"/>
    <n v="0.39"/>
    <n v="0"/>
    <x v="1"/>
    <s v="EXW"/>
    <s v="New Procurement"/>
    <x v="0"/>
    <n v="0.77760000000000007"/>
    <n v="0.93119999999999992"/>
    <n v="0.17692799999999995"/>
    <n v="0.90999999999999992"/>
    <s v="Extreme Risk"/>
    <n v="1.6555317450313037E-2"/>
    <s v="Poor"/>
    <s v="Medium"/>
    <s v="Moderately Consistent"/>
    <n v="90.859030837004411"/>
    <s v="Average (85–94.99%)"/>
    <n v="90.665599999999998"/>
    <n v="1154493.9556219999"/>
    <n v="84.789999999999992"/>
  </r>
  <r>
    <n v="492.85"/>
    <n v="7.81"/>
    <n v="11"/>
    <n v="0.8"/>
    <n v="0.02"/>
    <n v="0.01"/>
    <s v="Sea"/>
    <n v="1.53"/>
    <n v="0.68"/>
    <n v="1.03"/>
    <n v="0.93"/>
    <n v="46"/>
    <n v="4794.51"/>
    <n v="30"/>
    <n v="56"/>
    <n v="2"/>
    <n v="1"/>
    <n v="780"/>
    <n v="875"/>
    <n v="5"/>
    <n v="0.31"/>
    <n v="1"/>
    <x v="0"/>
    <s v="FOB"/>
    <s v="Amendment"/>
    <x v="10"/>
    <n v="0.78400000000000003"/>
    <n v="0.97019999999999995"/>
    <n v="0.19403999999999996"/>
    <n v="0.96000000000000008"/>
    <s v="Extreme Risk"/>
    <n v="1.5846606472557572E-2"/>
    <s v="Poor"/>
    <s v="High"/>
    <s v="Moderately Consistent"/>
    <n v="112.17948717948718"/>
    <s v="Over-Delivery (&gt;100%)"/>
    <n v="47.945100000000004"/>
    <n v="2433926.5074150003"/>
    <n v="73.67"/>
  </r>
  <r>
    <n v="350.56"/>
    <n v="4.54"/>
    <n v="16"/>
    <n v="0.75"/>
    <n v="0.04"/>
    <n v="0.04"/>
    <s v="Road"/>
    <n v="1.1000000000000001"/>
    <n v="0.64"/>
    <n v="0.89"/>
    <n v="0.66"/>
    <n v="23"/>
    <n v="8965.94"/>
    <n v="90"/>
    <n v="14"/>
    <n v="3"/>
    <n v="2"/>
    <n v="365"/>
    <n v="191"/>
    <n v="11"/>
    <n v="0.54"/>
    <n v="1"/>
    <x v="0"/>
    <s v="CIF"/>
    <s v="Extension"/>
    <x v="1"/>
    <n v="0.72"/>
    <n v="0.92159999999999997"/>
    <n v="0.23039999999999999"/>
    <n v="0.74"/>
    <s v="Extreme Risk"/>
    <n v="1.2950707439525332E-2"/>
    <s v="Poor"/>
    <s v="High"/>
    <s v="Moderately Consistent"/>
    <n v="52.328767123287669"/>
    <s v="Critical (&lt;80%)"/>
    <n v="179.31880000000001"/>
    <n v="3394734.951632"/>
    <n v="84.899999999999991"/>
  </r>
  <r>
    <n v="335.6"/>
    <n v="6.47"/>
    <n v="19"/>
    <n v="0.88"/>
    <n v="0.02"/>
    <n v="0.05"/>
    <s v="Road"/>
    <n v="3.96"/>
    <n v="0.77"/>
    <n v="1.03"/>
    <n v="0.83"/>
    <n v="32"/>
    <n v="2187.89"/>
    <n v="30"/>
    <n v="56"/>
    <n v="1"/>
    <n v="0"/>
    <n v="153"/>
    <n v="311"/>
    <n v="7"/>
    <n v="0.98"/>
    <n v="0"/>
    <x v="1"/>
    <s v="EXW"/>
    <s v="Renewal/Reorder"/>
    <x v="7"/>
    <n v="0.86239999999999994"/>
    <n v="0.93099999999999994"/>
    <n v="0.11171999999999999"/>
    <n v="0.89999999999999991"/>
    <s v="Extreme Risk"/>
    <n v="1.9278903456495827E-2"/>
    <s v="Poor"/>
    <s v="High"/>
    <s v="Highly Inconsistent"/>
    <n v="203.26797385620915"/>
    <s v="Over-Delivery (&gt;100%)"/>
    <n v="43.757799999999996"/>
    <n v="785724.13320000004"/>
    <n v="82.44"/>
  </r>
  <r>
    <n v="124.68"/>
    <n v="5"/>
    <n v="27"/>
    <n v="0.84"/>
    <n v="0.01"/>
    <n v="0.02"/>
    <s v="Air"/>
    <n v="1.66"/>
    <n v="0.63"/>
    <n v="0.94"/>
    <n v="0.73"/>
    <n v="10"/>
    <n v="2253.14"/>
    <n v="30"/>
    <n v="43"/>
    <n v="2"/>
    <n v="1"/>
    <n v="692"/>
    <n v="962"/>
    <n v="7"/>
    <n v="0.84"/>
    <n v="1"/>
    <x v="0"/>
    <s v="FOB"/>
    <s v="Amendment"/>
    <x v="7"/>
    <n v="0.83160000000000001"/>
    <n v="0.97019999999999995"/>
    <n v="0.15523200000000004"/>
    <n v="0.76"/>
    <s v="Extreme Risk"/>
    <n v="4.0102662816811033E-2"/>
    <s v="Average"/>
    <s v="Low"/>
    <s v="Moderately Consistent"/>
    <n v="139.01734104046244"/>
    <s v="Over-Delivery (&gt;100%)"/>
    <n v="112.657"/>
    <n v="289465.93643200002"/>
    <n v="97.64"/>
  </r>
  <r>
    <n v="446.87"/>
    <n v="7.68"/>
    <n v="5"/>
    <n v="0.96"/>
    <n v="0.09"/>
    <n v="0.01"/>
    <s v="Road"/>
    <n v="1.73"/>
    <n v="0.96"/>
    <n v="1.06"/>
    <n v="0.7"/>
    <n v="17"/>
    <n v="5638.82"/>
    <n v="45"/>
    <n v="44"/>
    <n v="2"/>
    <n v="1"/>
    <n v="288"/>
    <n v="192"/>
    <n v="10"/>
    <n v="0.81"/>
    <n v="0"/>
    <x v="1"/>
    <s v="FOB"/>
    <s v="Amendment"/>
    <x v="9"/>
    <n v="0.87360000000000004"/>
    <n v="0.90090000000000003"/>
    <n v="3.6036000000000033E-2"/>
    <n v="0.79999999999999993"/>
    <s v="Extreme Risk"/>
    <n v="1.7186206279231096E-2"/>
    <s v="Poor"/>
    <s v="High"/>
    <s v="Moderately Consistent"/>
    <n v="66.666666666666657"/>
    <s v="Critical (&lt;80%)"/>
    <n v="112.7764"/>
    <n v="2771929.6808419996"/>
    <n v="83.36999999999999"/>
  </r>
  <r>
    <n v="242.37"/>
    <n v="3.05"/>
    <n v="14"/>
    <n v="0.71"/>
    <n v="0.1"/>
    <n v="0.01"/>
    <s v="Sea"/>
    <n v="2.27"/>
    <n v="0.78"/>
    <n v="0.92"/>
    <n v="0.77"/>
    <n v="35"/>
    <n v="6636.22"/>
    <n v="90"/>
    <n v="8"/>
    <n v="3"/>
    <n v="2"/>
    <n v="480"/>
    <n v="965"/>
    <n v="9"/>
    <n v="0.19"/>
    <n v="0"/>
    <x v="1"/>
    <s v="CIF"/>
    <s v="Extension"/>
    <x v="0"/>
    <n v="0.63900000000000001"/>
    <n v="0.89100000000000001"/>
    <n v="0.25839000000000006"/>
    <n v="0.88"/>
    <s v="Extreme Risk"/>
    <n v="1.258406568469695E-2"/>
    <s v="Poor"/>
    <s v="Medium"/>
    <s v="Inconsistent"/>
    <n v="201.04166666666666"/>
    <s v="Over-Delivery (&gt;100%)"/>
    <n v="66.362200000000001"/>
    <n v="1785424.2777520001"/>
    <n v="70.530000000000015"/>
  </r>
  <r>
    <n v="123.01"/>
    <n v="1.53"/>
    <n v="17"/>
    <n v="0.89"/>
    <n v="0.02"/>
    <n v="0.03"/>
    <s v="Air"/>
    <n v="4.51"/>
    <n v="0.94"/>
    <n v="1.04"/>
    <n v="0.51"/>
    <n v="35"/>
    <n v="3611.41"/>
    <n v="60"/>
    <n v="28"/>
    <n v="2"/>
    <n v="1"/>
    <n v="664"/>
    <n v="519"/>
    <n v="9"/>
    <n v="0.9"/>
    <n v="0"/>
    <x v="1"/>
    <s v="FOB"/>
    <s v="Amendment"/>
    <x v="0"/>
    <n v="0.87219999999999998"/>
    <n v="0.9506"/>
    <n v="0.10456599999999998"/>
    <n v="0.56000000000000005"/>
    <s v="Extreme Risk"/>
    <n v="1.2438013169661003E-2"/>
    <s v="Poor"/>
    <s v="Low"/>
    <s v="Highly Inconsistent"/>
    <n v="78.162650602409627"/>
    <s v="Critical (&lt;80%)"/>
    <n v="180.57050000000001"/>
    <n v="466643.18730699999"/>
    <n v="94.289999999999992"/>
  </r>
  <r>
    <n v="55.67"/>
    <n v="3.7"/>
    <n v="3"/>
    <n v="0.93"/>
    <n v="0.01"/>
    <n v="0.02"/>
    <s v="Road"/>
    <n v="3.44"/>
    <n v="0.99"/>
    <n v="1.1100000000000001"/>
    <n v="0.46"/>
    <n v="3"/>
    <n v="5243.16"/>
    <n v="90"/>
    <n v="42"/>
    <n v="0"/>
    <n v="0"/>
    <n v="978"/>
    <n v="104"/>
    <n v="6"/>
    <n v="0.56000000000000005"/>
    <n v="0"/>
    <x v="1"/>
    <s v="EXW"/>
    <s v="New Procurement"/>
    <x v="4"/>
    <n v="0.92070000000000007"/>
    <n v="0.97019999999999995"/>
    <n v="6.7913999999999947E-2"/>
    <n v="0.49"/>
    <s v="High Risk"/>
    <n v="6.6463086042751932E-2"/>
    <s v="Good"/>
    <s v="Low"/>
    <s v="Highly Inconsistent"/>
    <n v="10.633946830265849"/>
    <s v="Critical (&lt;80%)"/>
    <n v="104.86320000000001"/>
    <n v="300752.01201200002"/>
    <n v="83.859999999999985"/>
  </r>
  <r>
    <n v="301.89"/>
    <n v="5.27"/>
    <n v="4"/>
    <n v="0.93"/>
    <n v="0.03"/>
    <n v="0.05"/>
    <s v="Sea"/>
    <n v="0.31"/>
    <n v="0.87"/>
    <n v="1.19"/>
    <n v="0.16"/>
    <n v="36"/>
    <n v="2355.7800000000002"/>
    <n v="60"/>
    <n v="57"/>
    <n v="2"/>
    <n v="0"/>
    <n v="648"/>
    <n v="423"/>
    <n v="3"/>
    <n v="0.92"/>
    <n v="0"/>
    <x v="1"/>
    <s v="EXW"/>
    <s v="Amendment"/>
    <x v="3"/>
    <n v="0.90210000000000001"/>
    <n v="0.92149999999999999"/>
    <n v="6.4504999999999951E-2"/>
    <n v="0.24"/>
    <s v="Medium Risk"/>
    <n v="1.7456689522673822E-2"/>
    <s v="Poor"/>
    <s v="High"/>
    <s v="Very Consistent"/>
    <n v="65.277777777777786"/>
    <s v="Critical (&lt;80%)"/>
    <n v="23.557800000000004"/>
    <n v="768106.76765399997"/>
    <n v="73.790000000000006"/>
  </r>
  <r>
    <n v="287.33"/>
    <n v="2.5099999999999998"/>
    <n v="16"/>
    <n v="0.97"/>
    <n v="0.05"/>
    <n v="0.03"/>
    <s v="Road"/>
    <n v="0.2"/>
    <n v="0.96"/>
    <n v="1.1599999999999999"/>
    <n v="0.84"/>
    <n v="29"/>
    <n v="1445.52"/>
    <n v="90"/>
    <n v="10"/>
    <n v="1"/>
    <n v="1"/>
    <n v="67"/>
    <n v="165"/>
    <n v="8"/>
    <n v="0.65"/>
    <n v="1"/>
    <x v="0"/>
    <s v="FOB"/>
    <s v="Renewal/Reorder"/>
    <x v="11"/>
    <n v="0.92149999999999999"/>
    <n v="0.92149999999999999"/>
    <n v="2.7645000000000024E-2"/>
    <n v="0.91999999999999993"/>
    <s v="Extreme Risk"/>
    <n v="8.7356001809765771E-3"/>
    <s v="Poor"/>
    <s v="Medium"/>
    <s v="Very Consistent"/>
    <n v="246.26865671641789"/>
    <s v="Over-Delivery (&gt;100%)"/>
    <n v="28.910399999999999"/>
    <n v="448598.622248"/>
    <n v="85.699999999999989"/>
  </r>
  <r>
    <n v="373.71"/>
    <n v="4.1900000000000004"/>
    <n v="16"/>
    <n v="0.92"/>
    <n v="0.02"/>
    <n v="0.03"/>
    <s v="Air"/>
    <n v="2.83"/>
    <n v="0.65"/>
    <n v="1"/>
    <n v="0.04"/>
    <n v="49"/>
    <n v="2458.8000000000002"/>
    <n v="30"/>
    <n v="54"/>
    <n v="0"/>
    <n v="1"/>
    <n v="177"/>
    <n v="701"/>
    <n v="1"/>
    <n v="0.83"/>
    <n v="0"/>
    <x v="1"/>
    <s v="FOB"/>
    <s v="New Procurement"/>
    <x v="2"/>
    <n v="0.90160000000000007"/>
    <n v="0.9506"/>
    <n v="7.6047999999999949E-2"/>
    <n v="0.09"/>
    <s v="Low Risk"/>
    <n v="1.1211902277166789E-2"/>
    <s v="Poor"/>
    <s v="High"/>
    <s v="Inconsistent"/>
    <n v="396.045197740113"/>
    <s v="Over-Delivery (&gt;100%)"/>
    <n v="122.94000000000001"/>
    <n v="964966.14738600003"/>
    <n v="95.969999999999985"/>
  </r>
  <r>
    <n v="450.62"/>
    <n v="4.5999999999999996"/>
    <n v="21"/>
    <n v="0.98"/>
    <n v="0.03"/>
    <n v="0.03"/>
    <s v="Sea"/>
    <n v="4.4400000000000004"/>
    <n v="0.93"/>
    <n v="1"/>
    <n v="0.27"/>
    <n v="46"/>
    <n v="9172.09"/>
    <n v="90"/>
    <n v="7"/>
    <n v="0"/>
    <n v="2"/>
    <n v="639"/>
    <n v="106"/>
    <n v="10"/>
    <n v="0.17"/>
    <n v="0"/>
    <x v="1"/>
    <s v="CIF"/>
    <s v="New Procurement"/>
    <x v="9"/>
    <n v="0.9506"/>
    <n v="0.94089999999999996"/>
    <n v="1.8818000000000015E-2"/>
    <n v="0.33"/>
    <s v="High Risk"/>
    <n v="1.0208157649460743E-2"/>
    <s v="Poor"/>
    <s v="High"/>
    <s v="Highly Inconsistent"/>
    <n v="16.588419405320813"/>
    <s v="Critical (&lt;80%)"/>
    <n v="91.7209"/>
    <n v="4381246.5635040002"/>
    <n v="70.06"/>
  </r>
  <r>
    <n v="85.73"/>
    <n v="1.52"/>
    <n v="26"/>
    <n v="0.8"/>
    <n v="0.02"/>
    <n v="0"/>
    <s v="Air"/>
    <n v="1.62"/>
    <n v="0.71"/>
    <n v="0.98"/>
    <n v="0.52"/>
    <n v="27"/>
    <n v="8038"/>
    <n v="90"/>
    <n v="54"/>
    <n v="0"/>
    <n v="2"/>
    <n v="175"/>
    <n v="946"/>
    <n v="11"/>
    <n v="0.71"/>
    <n v="1"/>
    <x v="0"/>
    <s v="CIF"/>
    <s v="New Procurement"/>
    <x v="1"/>
    <n v="0.78400000000000003"/>
    <n v="0.98"/>
    <n v="0.19599999999999995"/>
    <n v="0.54"/>
    <s v="Extreme Risk"/>
    <n v="1.7730082818150004E-2"/>
    <s v="Poor"/>
    <s v="Low"/>
    <s v="Moderately Consistent"/>
    <n v="540.57142857142856"/>
    <s v="Over-Delivery (&gt;100%)"/>
    <n v="401.90000000000003"/>
    <n v="703284.37245199992"/>
    <n v="97.779999999999987"/>
  </r>
  <r>
    <n v="379.17"/>
    <n v="6.25"/>
    <n v="25"/>
    <n v="0.85"/>
    <n v="0.08"/>
    <n v="0.05"/>
    <s v="Sea"/>
    <n v="1.24"/>
    <n v="0.79"/>
    <n v="0.81"/>
    <n v="0.97"/>
    <n v="31"/>
    <n v="1488.43"/>
    <n v="90"/>
    <n v="39"/>
    <n v="1"/>
    <n v="3"/>
    <n v="382"/>
    <n v="378"/>
    <n v="4"/>
    <n v="0.26"/>
    <n v="0"/>
    <x v="1"/>
    <s v="DDP"/>
    <s v="Renewal/Reorder"/>
    <x v="6"/>
    <n v="0.78200000000000003"/>
    <n v="0.874"/>
    <n v="0.13110000000000002"/>
    <n v="1.1000000000000001"/>
    <s v="Extreme Risk"/>
    <n v="1.6483371574755386E-2"/>
    <s v="Poor"/>
    <s v="High"/>
    <s v="Moderately Consistent"/>
    <n v="98.952879581151834"/>
    <s v="World-Class (97%–100%)"/>
    <n v="14.884300000000001"/>
    <n v="637760.13121900009"/>
    <n v="71.360000000000014"/>
  </r>
  <r>
    <n v="134.34"/>
    <n v="8.9600000000000009"/>
    <n v="4"/>
    <n v="0.7"/>
    <n v="7.0000000000000007E-2"/>
    <n v="0.03"/>
    <s v="Sea"/>
    <n v="3.74"/>
    <n v="0.86"/>
    <n v="0.87"/>
    <n v="0.79"/>
    <n v="34"/>
    <n v="560.95000000000005"/>
    <n v="90"/>
    <n v="30"/>
    <n v="3"/>
    <n v="1"/>
    <n v="91"/>
    <n v="798"/>
    <n v="10"/>
    <n v="0.17"/>
    <n v="1"/>
    <x v="0"/>
    <s v="FOB"/>
    <s v="Extension"/>
    <x v="9"/>
    <n v="0.65099999999999991"/>
    <n v="0.9020999999999999"/>
    <n v="0.27063000000000004"/>
    <n v="0.89"/>
    <s v="Extreme Risk"/>
    <n v="6.6696441863927355E-2"/>
    <s v="Good"/>
    <s v="Low"/>
    <s v="Highly Inconsistent"/>
    <n v="876.92307692307702"/>
    <s v="Over-Delivery (&gt;100%)"/>
    <n v="5.6095000000000006"/>
    <n v="82909.483432000023"/>
    <n v="69.56"/>
  </r>
  <r>
    <n v="436.18"/>
    <n v="2.37"/>
    <n v="19"/>
    <n v="0.7"/>
    <n v="0.06"/>
    <n v="0.05"/>
    <s v="Road"/>
    <n v="3.01"/>
    <n v="0.96"/>
    <n v="0.82"/>
    <n v="0.37"/>
    <n v="12"/>
    <n v="1022.53"/>
    <n v="45"/>
    <n v="55"/>
    <n v="2"/>
    <n v="3"/>
    <n v="879"/>
    <n v="247"/>
    <n v="2"/>
    <n v="0.56999999999999995"/>
    <n v="1"/>
    <x v="0"/>
    <s v="DDP"/>
    <s v="Amendment"/>
    <x v="5"/>
    <n v="0.65799999999999992"/>
    <n v="0.8929999999999999"/>
    <n v="0.26790000000000003"/>
    <n v="0.48"/>
    <s v="High Risk"/>
    <n v="5.4335366133247747E-3"/>
    <s v="Poor"/>
    <s v="High"/>
    <s v="Highly Inconsistent"/>
    <n v="28.100113765642774"/>
    <s v="Critical (&lt;80%)"/>
    <n v="20.450600000000001"/>
    <n v="495114.62893000001"/>
    <n v="82.19"/>
  </r>
  <r>
    <n v="418.58"/>
    <n v="6.38"/>
    <n v="26"/>
    <n v="0.77"/>
    <n v="0.04"/>
    <n v="0.03"/>
    <s v="Sea"/>
    <n v="2.83"/>
    <n v="0.96"/>
    <n v="1.08"/>
    <n v="0.71"/>
    <n v="37"/>
    <n v="3004.98"/>
    <n v="45"/>
    <n v="11"/>
    <n v="2"/>
    <n v="3"/>
    <n v="143"/>
    <n v="864"/>
    <n v="5"/>
    <n v="0.6"/>
    <n v="0"/>
    <x v="1"/>
    <s v="DDP"/>
    <s v="Amendment"/>
    <x v="10"/>
    <n v="0.73919999999999997"/>
    <n v="0.93119999999999992"/>
    <n v="0.21417599999999995"/>
    <n v="0.78"/>
    <s v="Extreme Risk"/>
    <n v="1.5242008696067658E-2"/>
    <s v="Poor"/>
    <s v="High"/>
    <s v="Inconsistent"/>
    <n v="604.19580419580416"/>
    <s v="Over-Delivery (&gt;100%)"/>
    <n v="30.049800000000001"/>
    <n v="1345925.986816"/>
    <n v="71.37"/>
  </r>
  <r>
    <n v="293.36"/>
    <n v="6.98"/>
    <n v="17"/>
    <n v="0.73"/>
    <n v="0.09"/>
    <n v="0.04"/>
    <s v="Sea"/>
    <n v="0.75"/>
    <n v="0.64"/>
    <n v="0.97"/>
    <n v="0.93"/>
    <n v="25"/>
    <n v="8132.45"/>
    <n v="30"/>
    <n v="54"/>
    <n v="0"/>
    <n v="3"/>
    <n v="373"/>
    <n v="819"/>
    <n v="12"/>
    <n v="0.49"/>
    <n v="1"/>
    <x v="0"/>
    <s v="DDP"/>
    <s v="New Procurement"/>
    <x v="8"/>
    <n v="0.6643"/>
    <n v="0.87360000000000004"/>
    <n v="0.23587200000000003"/>
    <n v="1.06"/>
    <s v="Extreme Risk"/>
    <n v="2.3793291518952823E-2"/>
    <s v="Average"/>
    <s v="Medium"/>
    <s v="Very Consistent"/>
    <n v="219.5710455764075"/>
    <s v="Over-Delivery (&gt;100%)"/>
    <n v="81.3245"/>
    <n v="2695966.8760600002"/>
    <n v="71.75"/>
  </r>
  <r>
    <n v="369.61"/>
    <n v="4.7699999999999996"/>
    <n v="13"/>
    <n v="0.78"/>
    <n v="0.1"/>
    <n v="0"/>
    <s v="Road"/>
    <n v="0.88"/>
    <n v="0.75"/>
    <n v="0.83"/>
    <n v="0.54"/>
    <n v="2"/>
    <n v="3281.61"/>
    <n v="30"/>
    <n v="41"/>
    <n v="0"/>
    <n v="3"/>
    <n v="494"/>
    <n v="22"/>
    <n v="12"/>
    <n v="0.09"/>
    <n v="0"/>
    <x v="1"/>
    <s v="DDP"/>
    <s v="New Procurement"/>
    <x v="8"/>
    <n v="0.70200000000000007"/>
    <n v="0.9"/>
    <n v="0.19799999999999998"/>
    <n v="0.64"/>
    <s v="Extreme Risk"/>
    <n v="1.2905494981196395E-2"/>
    <s v="Poor"/>
    <s v="High"/>
    <s v="Very Consistent"/>
    <n v="4.4534412955465585"/>
    <s v="Critical (&lt;80%)"/>
    <n v="65.632199999999997"/>
    <n v="1334279.5966460002"/>
    <n v="84.11999999999999"/>
  </r>
  <r>
    <n v="191.46"/>
    <n v="7.31"/>
    <n v="26"/>
    <n v="0.75"/>
    <n v="0.02"/>
    <n v="0.03"/>
    <s v="Sea"/>
    <n v="1.41"/>
    <n v="0.92"/>
    <n v="1.08"/>
    <n v="0.46"/>
    <n v="30"/>
    <n v="1937.99"/>
    <n v="60"/>
    <n v="48"/>
    <n v="2"/>
    <n v="0"/>
    <n v="55"/>
    <n v="310"/>
    <n v="7"/>
    <n v="0.24"/>
    <n v="1"/>
    <x v="0"/>
    <s v="EXW"/>
    <s v="Amendment"/>
    <x v="7"/>
    <n v="0.73499999999999999"/>
    <n v="0.9506"/>
    <n v="0.23765"/>
    <n v="0.51"/>
    <s v="Extreme Risk"/>
    <n v="3.81802987569205E-2"/>
    <s v="Average"/>
    <s v="Medium"/>
    <s v="Moderately Consistent"/>
    <n v="563.63636363636363"/>
    <s v="Over-Delivery (&gt;100%)"/>
    <n v="19.379899999999999"/>
    <n v="389624.72274200007"/>
    <n v="73.39"/>
  </r>
  <r>
    <n v="262.02999999999997"/>
    <n v="4.7"/>
    <n v="22"/>
    <n v="0.71"/>
    <n v="0.02"/>
    <n v="0.04"/>
    <s v="Sea"/>
    <n v="1.03"/>
    <n v="0.88"/>
    <n v="1.06"/>
    <n v="0.55000000000000004"/>
    <n v="44"/>
    <n v="4018.83"/>
    <n v="30"/>
    <n v="56"/>
    <n v="1"/>
    <n v="2"/>
    <n v="271"/>
    <n v="867"/>
    <n v="11"/>
    <n v="0.24"/>
    <n v="1"/>
    <x v="0"/>
    <s v="CIF"/>
    <s v="Renewal/Reorder"/>
    <x v="1"/>
    <n v="0.69579999999999997"/>
    <n v="0.94079999999999997"/>
    <n v="0.27283200000000002"/>
    <n v="0.6100000000000001"/>
    <s v="Extreme Risk"/>
    <n v="1.793687745677976E-2"/>
    <s v="Poor"/>
    <s v="Medium"/>
    <s v="Moderately Consistent"/>
    <n v="319.92619926199262"/>
    <s v="Over-Delivery (&gt;100%)"/>
    <n v="40.188299999999998"/>
    <n v="1116282.8525119999"/>
    <n v="73.570000000000007"/>
  </r>
  <r>
    <n v="419.74"/>
    <n v="5.54"/>
    <n v="23"/>
    <n v="0.97"/>
    <n v="0.05"/>
    <n v="0.04"/>
    <s v="Sea"/>
    <n v="4.8600000000000003"/>
    <n v="0.61"/>
    <n v="1.0900000000000001"/>
    <n v="0.31"/>
    <n v="9"/>
    <n v="1328.13"/>
    <n v="45"/>
    <n v="59"/>
    <n v="0"/>
    <n v="1"/>
    <n v="478"/>
    <n v="191"/>
    <n v="1"/>
    <n v="0.31"/>
    <n v="1"/>
    <x v="0"/>
    <s v="FOB"/>
    <s v="New Procurement"/>
    <x v="2"/>
    <n v="0.92149999999999999"/>
    <n v="0.91199999999999992"/>
    <n v="2.7360000000000023E-2"/>
    <n v="0.4"/>
    <s v="High Risk"/>
    <n v="1.319864678134083E-2"/>
    <s v="Poor"/>
    <s v="High"/>
    <s v="Highly Inconsistent"/>
    <n v="39.9581589958159"/>
    <s v="Critical (&lt;80%)"/>
    <n v="13.281300000000002"/>
    <n v="607695.60198600008"/>
    <n v="68.84"/>
  </r>
  <r>
    <n v="256.67"/>
    <n v="1.07"/>
    <n v="26"/>
    <n v="0.7"/>
    <n v="0.01"/>
    <n v="0.04"/>
    <s v="Sea"/>
    <n v="0.09"/>
    <n v="0.78"/>
    <n v="1.04"/>
    <n v="0.91"/>
    <n v="23"/>
    <n v="4755.1499999999996"/>
    <n v="30"/>
    <n v="56"/>
    <n v="0"/>
    <n v="2"/>
    <n v="644"/>
    <n v="924"/>
    <n v="4"/>
    <n v="0.63"/>
    <n v="0"/>
    <x v="1"/>
    <s v="CIF"/>
    <s v="New Procurement"/>
    <x v="6"/>
    <n v="0.69299999999999995"/>
    <n v="0.95039999999999991"/>
    <n v="0.28512000000000004"/>
    <n v="0.96000000000000008"/>
    <s v="Extreme Risk"/>
    <n v="4.1687770288697549E-3"/>
    <s v="Poor"/>
    <s v="Medium"/>
    <s v="Very Consistent"/>
    <n v="143.47826086956522"/>
    <s v="Over-Delivery (&gt;100%)"/>
    <n v="47.551499999999997"/>
    <n v="1281577.5815310001"/>
    <n v="74.81"/>
  </r>
  <r>
    <n v="211.01"/>
    <n v="7.23"/>
    <n v="24"/>
    <n v="0.92"/>
    <n v="0.04"/>
    <n v="0.01"/>
    <s v="Road"/>
    <n v="3.13"/>
    <n v="0.93"/>
    <n v="0.86"/>
    <n v="0.8"/>
    <n v="9"/>
    <n v="6787.99"/>
    <n v="60"/>
    <n v="32"/>
    <n v="1"/>
    <n v="2"/>
    <n v="231"/>
    <n v="164"/>
    <n v="3"/>
    <n v="0.44"/>
    <n v="1"/>
    <x v="0"/>
    <s v="CIF"/>
    <s v="Renewal/Reorder"/>
    <x v="3"/>
    <n v="0.88319999999999999"/>
    <n v="0.95039999999999991"/>
    <n v="7.6031999999999961E-2"/>
    <n v="0.85000000000000009"/>
    <s v="Extreme Risk"/>
    <n v="3.4263778967821436E-2"/>
    <s v="Average"/>
    <s v="Medium"/>
    <s v="Highly Inconsistent"/>
    <n v="70.995670995671006"/>
    <s v="Critical (&lt;80%)"/>
    <n v="135.75979999999998"/>
    <n v="1504099.4274210001"/>
    <n v="83.47"/>
  </r>
  <r>
    <n v="272.39999999999998"/>
    <n v="6.95"/>
    <n v="28"/>
    <n v="0.75"/>
    <n v="0.06"/>
    <n v="0.05"/>
    <s v="Road"/>
    <n v="2.59"/>
    <n v="0.9"/>
    <n v="0.82"/>
    <n v="0.71"/>
    <n v="20"/>
    <n v="3751.6"/>
    <n v="60"/>
    <n v="55"/>
    <n v="3"/>
    <n v="2"/>
    <n v="101"/>
    <n v="945"/>
    <n v="4"/>
    <n v="0.97"/>
    <n v="0"/>
    <x v="1"/>
    <s v="CIF"/>
    <s v="Extension"/>
    <x v="6"/>
    <n v="0.70499999999999996"/>
    <n v="0.8929999999999999"/>
    <n v="0.22324999999999998"/>
    <n v="0.82"/>
    <s v="Extreme Risk"/>
    <n v="2.5513950073421443E-2"/>
    <s v="Average"/>
    <s v="Medium"/>
    <s v="Inconsistent"/>
    <n v="935.64356435643572"/>
    <s v="Over-Delivery (&gt;100%)"/>
    <n v="75.031999999999996"/>
    <n v="1134437.9247199998"/>
    <n v="82.61"/>
  </r>
  <r>
    <n v="422.71"/>
    <n v="1.35"/>
    <n v="1"/>
    <n v="0.97"/>
    <n v="0.05"/>
    <n v="0.05"/>
    <s v="Air"/>
    <n v="1.62"/>
    <n v="0.76"/>
    <n v="1.1299999999999999"/>
    <n v="0.59"/>
    <n v="1"/>
    <n v="1818.75"/>
    <n v="45"/>
    <n v="49"/>
    <n v="0"/>
    <n v="2"/>
    <n v="925"/>
    <n v="772"/>
    <n v="6"/>
    <n v="0.02"/>
    <n v="0"/>
    <x v="1"/>
    <s v="CIF"/>
    <s v="New Procurement"/>
    <x v="4"/>
    <n v="0.92149999999999999"/>
    <n v="0.90249999999999997"/>
    <n v="2.7075000000000023E-2"/>
    <n v="0.69"/>
    <s v="Extreme Risk"/>
    <n v="3.1936788815026852E-3"/>
    <s v="Poor"/>
    <s v="High"/>
    <s v="Moderately Consistent"/>
    <n v="83.459459459459467"/>
    <s v="Needs Improvement (80–84.99%)"/>
    <n v="90.9375"/>
    <n v="845788.82705400011"/>
    <n v="95.88"/>
  </r>
  <r>
    <n v="200.84"/>
    <n v="4.3099999999999996"/>
    <n v="12"/>
    <n v="0.97"/>
    <n v="0.03"/>
    <n v="0"/>
    <s v="Sea"/>
    <n v="4.4400000000000004"/>
    <n v="0.89"/>
    <n v="0.89"/>
    <n v="0.97"/>
    <n v="39"/>
    <n v="4586.66"/>
    <n v="30"/>
    <n v="47"/>
    <n v="3"/>
    <n v="2"/>
    <n v="28"/>
    <n v="400"/>
    <n v="10"/>
    <n v="0.22"/>
    <n v="0"/>
    <x v="1"/>
    <s v="CIF"/>
    <s v="Extension"/>
    <x v="9"/>
    <n v="0.94089999999999996"/>
    <n v="0.97"/>
    <n v="2.9100000000000025E-2"/>
    <n v="1"/>
    <s v="Extreme Risk"/>
    <n v="2.1459868552081256E-2"/>
    <s v="Average"/>
    <s v="Medium"/>
    <s v="Highly Inconsistent"/>
    <n v="1428.5714285714287"/>
    <s v="Over-Delivery (&gt;100%)"/>
    <n v="45.866599999999998"/>
    <n v="948884.03942399996"/>
    <n v="70.66"/>
  </r>
  <r>
    <n v="128.19"/>
    <n v="9.81"/>
    <n v="4"/>
    <n v="0.9"/>
    <n v="0.05"/>
    <n v="0.05"/>
    <s v="Road"/>
    <n v="3.35"/>
    <n v="0.82"/>
    <n v="1.02"/>
    <n v="0.3"/>
    <n v="23"/>
    <n v="7648.64"/>
    <n v="60"/>
    <n v="49"/>
    <n v="1"/>
    <n v="2"/>
    <n v="279"/>
    <n v="802"/>
    <n v="6"/>
    <n v="0.56999999999999995"/>
    <n v="1"/>
    <x v="0"/>
    <s v="CIF"/>
    <s v="Renewal/Reorder"/>
    <x v="4"/>
    <n v="0.85499999999999998"/>
    <n v="0.90249999999999997"/>
    <n v="9.0249999999999969E-2"/>
    <n v="0.4"/>
    <s v="High Risk"/>
    <n v="7.6527030189562376E-2"/>
    <s v="Good"/>
    <s v="Low"/>
    <s v="Highly Inconsistent"/>
    <n v="287.45519713261649"/>
    <s v="Over-Delivery (&gt;100%)"/>
    <n v="152.97280000000001"/>
    <n v="1078688.6392899998"/>
    <n v="82.149999999999991"/>
  </r>
  <r>
    <n v="370.41"/>
    <n v="4.79"/>
    <n v="11"/>
    <n v="0.9"/>
    <n v="0.1"/>
    <n v="0.01"/>
    <s v="Sea"/>
    <n v="4.99"/>
    <n v="0.97"/>
    <n v="0.99"/>
    <n v="0.28000000000000003"/>
    <n v="18"/>
    <n v="858.28"/>
    <n v="30"/>
    <n v="32"/>
    <n v="2"/>
    <n v="0"/>
    <n v="586"/>
    <n v="186"/>
    <n v="12"/>
    <n v="0.88"/>
    <n v="1"/>
    <x v="0"/>
    <s v="EXW"/>
    <s v="Amendment"/>
    <x v="8"/>
    <n v="0.81"/>
    <n v="0.89100000000000001"/>
    <n v="8.9099999999999985E-2"/>
    <n v="0.39"/>
    <s v="High Risk"/>
    <n v="1.2931616317054074E-2"/>
    <s v="Poor"/>
    <s v="High"/>
    <s v="Highly Inconsistent"/>
    <n v="31.74061433447099"/>
    <s v="Critical (&lt;80%)"/>
    <n v="8.5828000000000007"/>
    <n v="352931.74894599995"/>
    <n v="67.810000000000016"/>
  </r>
  <r>
    <n v="421.69"/>
    <n v="5.52"/>
    <n v="5"/>
    <n v="0.7"/>
    <n v="0.02"/>
    <n v="0.03"/>
    <s v="Road"/>
    <n v="0.84"/>
    <n v="0.83"/>
    <n v="1.17"/>
    <n v="0.24"/>
    <n v="42"/>
    <n v="802.28"/>
    <n v="30"/>
    <n v="47"/>
    <n v="2"/>
    <n v="2"/>
    <n v="740"/>
    <n v="881"/>
    <n v="1"/>
    <n v="0.03"/>
    <n v="1"/>
    <x v="0"/>
    <s v="CIF"/>
    <s v="Amendment"/>
    <x v="2"/>
    <n v="0.68599999999999994"/>
    <n v="0.9506"/>
    <n v="0.28518000000000004"/>
    <n v="0.28999999999999998"/>
    <s v="Medium Risk"/>
    <n v="1.3090184732860631E-2"/>
    <s v="Poor"/>
    <s v="High"/>
    <s v="Very Consistent"/>
    <n v="119.05405405405405"/>
    <s v="Over-Delivery (&gt;100%)"/>
    <n v="16.0456"/>
    <n v="355252.25585199997"/>
    <n v="85.960000000000008"/>
  </r>
  <r>
    <n v="95.29"/>
    <n v="9.19"/>
    <n v="2"/>
    <n v="1"/>
    <n v="7.0000000000000007E-2"/>
    <n v="0.02"/>
    <s v="Air"/>
    <n v="0.44"/>
    <n v="0.76"/>
    <n v="1.02"/>
    <n v="0.74"/>
    <n v="32"/>
    <n v="3249.3"/>
    <n v="45"/>
    <n v="55"/>
    <n v="3"/>
    <n v="1"/>
    <n v="873"/>
    <n v="941"/>
    <n v="3"/>
    <n v="0.88"/>
    <n v="1"/>
    <x v="0"/>
    <s v="FOB"/>
    <s v="Extension"/>
    <x v="3"/>
    <n v="0.92999999999999994"/>
    <n v="0.91139999999999988"/>
    <n v="0"/>
    <n v="0.83"/>
    <s v="Extreme Risk"/>
    <n v="9.6442438870815397E-2"/>
    <s v="Good"/>
    <s v="Low"/>
    <s v="Very Consistent"/>
    <n v="107.78923253150057"/>
    <s v="Over-Delivery (&gt;100%)"/>
    <n v="162.46500000000003"/>
    <n v="337655.42228200007"/>
    <n v="97.06"/>
  </r>
  <r>
    <n v="157.94"/>
    <n v="7.46"/>
    <n v="17"/>
    <n v="0.96"/>
    <n v="0"/>
    <n v="0.05"/>
    <s v="Sea"/>
    <n v="0.7"/>
    <n v="0.95"/>
    <n v="1.03"/>
    <n v="0.8"/>
    <n v="47"/>
    <n v="4209.0200000000004"/>
    <n v="45"/>
    <n v="58"/>
    <n v="0"/>
    <n v="1"/>
    <n v="678"/>
    <n v="592"/>
    <n v="1"/>
    <n v="0.51"/>
    <n v="1"/>
    <x v="0"/>
    <s v="FOB"/>
    <s v="New Procurement"/>
    <x v="2"/>
    <n v="0.96"/>
    <n v="0.95"/>
    <n v="3.8000000000000034E-2"/>
    <n v="0.85000000000000009"/>
    <s v="Extreme Risk"/>
    <n v="4.7233126503735595E-2"/>
    <s v="Average"/>
    <s v="Medium"/>
    <s v="Very Consistent"/>
    <n v="87.315634218289091"/>
    <s v="Average (85–94.99%)"/>
    <n v="42.090200000000003"/>
    <n v="698055.55110000004"/>
    <n v="74.3"/>
  </r>
  <r>
    <n v="113.89"/>
    <n v="6.24"/>
    <n v="8"/>
    <n v="0.97"/>
    <n v="0.01"/>
    <n v="0.01"/>
    <s v="Air"/>
    <n v="1.35"/>
    <n v="0.62"/>
    <n v="0.93"/>
    <n v="0.6"/>
    <n v="9"/>
    <n v="2243.0700000000002"/>
    <n v="30"/>
    <n v="11"/>
    <n v="2"/>
    <n v="3"/>
    <n v="424"/>
    <n v="896"/>
    <n v="1"/>
    <n v="0.79"/>
    <n v="1"/>
    <x v="0"/>
    <s v="DDP"/>
    <s v="Amendment"/>
    <x v="2"/>
    <n v="0.96029999999999993"/>
    <n v="0.98009999999999997"/>
    <n v="2.9403000000000023E-2"/>
    <n v="0.62"/>
    <s v="Extreme Risk"/>
    <n v="5.4789709368689085E-2"/>
    <s v="Good"/>
    <s v="Low"/>
    <s v="Moderately Consistent"/>
    <n v="211.32075471698113"/>
    <s v="Over-Delivery (&gt;100%)"/>
    <n v="112.15350000000001"/>
    <n v="260687.73567600001"/>
    <n v="98.15"/>
  </r>
  <r>
    <n v="206.57"/>
    <n v="8.18"/>
    <n v="6"/>
    <n v="0.9"/>
    <n v="0.06"/>
    <n v="0.02"/>
    <s v="Air"/>
    <n v="2.08"/>
    <n v="0.96"/>
    <n v="1.18"/>
    <n v="0.65"/>
    <n v="11"/>
    <n v="366.42"/>
    <n v="90"/>
    <n v="50"/>
    <n v="1"/>
    <n v="3"/>
    <n v="674"/>
    <n v="605"/>
    <n v="1"/>
    <n v="0.95"/>
    <n v="1"/>
    <x v="0"/>
    <s v="DDP"/>
    <s v="Renewal/Reorder"/>
    <x v="2"/>
    <n v="0.84599999999999997"/>
    <n v="0.92119999999999991"/>
    <n v="9.2119999999999966E-2"/>
    <n v="0.73"/>
    <s v="Extreme Risk"/>
    <n v="3.9599167352471321E-2"/>
    <s v="Average"/>
    <s v="Medium"/>
    <s v="Inconsistent"/>
    <n v="89.762611275964389"/>
    <s v="Average (85–94.99%)"/>
    <n v="18.321000000000002"/>
    <n v="81773.604063999999"/>
    <n v="95.72"/>
  </r>
  <r>
    <n v="252.66"/>
    <n v="8.7799999999999994"/>
    <n v="21"/>
    <n v="0.8"/>
    <n v="0.01"/>
    <n v="0.02"/>
    <s v="Air"/>
    <n v="4.3099999999999996"/>
    <n v="0.88"/>
    <n v="1.04"/>
    <n v="0.35"/>
    <n v="1"/>
    <n v="2273.64"/>
    <n v="90"/>
    <n v="24"/>
    <n v="0"/>
    <n v="2"/>
    <n v="256"/>
    <n v="929"/>
    <n v="3"/>
    <n v="0.22"/>
    <n v="1"/>
    <x v="0"/>
    <s v="CIF"/>
    <s v="New Procurement"/>
    <x v="3"/>
    <n v="0.79200000000000004"/>
    <n v="0.97019999999999995"/>
    <n v="0.19403999999999996"/>
    <n v="0.38"/>
    <s v="High Risk"/>
    <n v="3.4750257262724606E-2"/>
    <s v="Average"/>
    <s v="Medium"/>
    <s v="Highly Inconsistent"/>
    <n v="362.890625"/>
    <s v="Over-Delivery (&gt;100%)"/>
    <n v="113.682"/>
    <n v="591827.08016400004"/>
    <n v="94.99"/>
  </r>
  <r>
    <n v="386.97"/>
    <n v="5.1100000000000003"/>
    <n v="29"/>
    <n v="0.97"/>
    <n v="0"/>
    <n v="0.02"/>
    <s v="Road"/>
    <n v="1.42"/>
    <n v="0.98"/>
    <n v="0.8"/>
    <n v="0.04"/>
    <n v="11"/>
    <n v="4410.16"/>
    <n v="15"/>
    <n v="31"/>
    <n v="3"/>
    <n v="3"/>
    <n v="720"/>
    <n v="710"/>
    <n v="2"/>
    <n v="0.59"/>
    <n v="1"/>
    <x v="0"/>
    <s v="DDP"/>
    <s v="Extension"/>
    <x v="5"/>
    <n v="0.97"/>
    <n v="0.98"/>
    <n v="2.9400000000000027E-2"/>
    <n v="0.06"/>
    <s v="Low Risk"/>
    <n v="1.320515802258573E-2"/>
    <s v="Poor"/>
    <s v="High"/>
    <s v="Moderately Consistent"/>
    <n v="98.611111111111114"/>
    <s v="World-Class (97%–100%)"/>
    <n v="88.203199999999995"/>
    <n v="1740830.8006520004"/>
    <n v="86.18"/>
  </r>
  <r>
    <n v="343.02"/>
    <n v="5.28"/>
    <n v="9"/>
    <n v="0.79"/>
    <n v="0.02"/>
    <n v="0.03"/>
    <s v="Sea"/>
    <n v="4.58"/>
    <n v="0.7"/>
    <n v="1.02"/>
    <n v="0.25"/>
    <n v="33"/>
    <n v="886.33"/>
    <n v="15"/>
    <n v="54"/>
    <n v="3"/>
    <n v="3"/>
    <n v="752"/>
    <n v="613"/>
    <n v="12"/>
    <n v="0.88"/>
    <n v="1"/>
    <x v="0"/>
    <s v="DDP"/>
    <s v="Extension"/>
    <x v="8"/>
    <n v="0.7742"/>
    <n v="0.9506"/>
    <n v="0.19962599999999994"/>
    <n v="0.3"/>
    <s v="Medium Risk"/>
    <n v="1.5392688472975338E-2"/>
    <s v="Poor"/>
    <s v="High"/>
    <s v="Highly Inconsistent"/>
    <n v="81.5159574468085"/>
    <s v="Needs Improvement (80–84.99%)"/>
    <n v="8.8633000000000006"/>
    <n v="319270.64636200003"/>
    <n v="70.22"/>
  </r>
  <r>
    <n v="329.42"/>
    <n v="4.47"/>
    <n v="13"/>
    <n v="0.87"/>
    <n v="0.06"/>
    <n v="0.01"/>
    <s v="Road"/>
    <n v="2.31"/>
    <n v="0.88"/>
    <n v="0.95"/>
    <n v="0.57999999999999996"/>
    <n v="30"/>
    <n v="7187.33"/>
    <n v="15"/>
    <n v="47"/>
    <n v="3"/>
    <n v="2"/>
    <n v="311"/>
    <n v="890"/>
    <n v="4"/>
    <n v="0.84"/>
    <n v="0"/>
    <x v="1"/>
    <s v="CIF"/>
    <s v="Extension"/>
    <x v="6"/>
    <n v="0.81779999999999997"/>
    <n v="0.93059999999999998"/>
    <n v="0.120978"/>
    <n v="0.64999999999999991"/>
    <s v="Extreme Risk"/>
    <n v="1.3569303624552241E-2"/>
    <s v="Poor"/>
    <s v="High"/>
    <s v="Inconsistent"/>
    <n v="286.17363344051444"/>
    <s v="Over-Delivery (&gt;100%)"/>
    <n v="143.7466"/>
    <n v="2533544.7318060002"/>
    <n v="83.69"/>
  </r>
  <r>
    <n v="208.57"/>
    <n v="9.6999999999999993"/>
    <n v="11"/>
    <n v="0.73"/>
    <n v="7.0000000000000007E-2"/>
    <n v="0.04"/>
    <s v="Road"/>
    <n v="3.24"/>
    <n v="0.92"/>
    <n v="0.81"/>
    <n v="0.81"/>
    <n v="5"/>
    <n v="5565.8"/>
    <n v="45"/>
    <n v="46"/>
    <n v="3"/>
    <n v="3"/>
    <n v="957"/>
    <n v="78"/>
    <n v="7"/>
    <n v="0.52"/>
    <n v="1"/>
    <x v="0"/>
    <s v="DDP"/>
    <s v="Extension"/>
    <x v="7"/>
    <n v="0.67889999999999995"/>
    <n v="0.89279999999999993"/>
    <n v="0.24105599999999999"/>
    <n v="0.92"/>
    <s v="Extreme Risk"/>
    <n v="4.650716785731409E-2"/>
    <s v="Average"/>
    <s v="Medium"/>
    <s v="Highly Inconsistent"/>
    <n v="8.1504702194357357"/>
    <s v="Critical (&lt;80%)"/>
    <n v="111.316"/>
    <n v="1288678.2169960001"/>
    <n v="81.859999999999985"/>
  </r>
  <r>
    <n v="428.65"/>
    <n v="7.27"/>
    <n v="29"/>
    <n v="0.98"/>
    <n v="0.02"/>
    <n v="0.05"/>
    <s v="Sea"/>
    <n v="1.32"/>
    <n v="0.88"/>
    <n v="0.97"/>
    <n v="0.78"/>
    <n v="1"/>
    <n v="4400.96"/>
    <n v="30"/>
    <n v="44"/>
    <n v="1"/>
    <n v="1"/>
    <n v="25"/>
    <n v="317"/>
    <n v="11"/>
    <n v="0.95"/>
    <n v="1"/>
    <x v="0"/>
    <s v="FOB"/>
    <s v="Renewal/Reorder"/>
    <x v="1"/>
    <n v="0.96039999999999992"/>
    <n v="0.93099999999999994"/>
    <n v="1.8620000000000015E-2"/>
    <n v="0.85000000000000009"/>
    <s v="Extreme Risk"/>
    <n v="1.6960223958940861E-2"/>
    <s v="Poor"/>
    <s v="High"/>
    <s v="Moderately Consistent"/>
    <n v="1268"/>
    <s v="Over-Delivery (&gt;100%)"/>
    <n v="44.009599999999999"/>
    <n v="2018579.8352400002"/>
    <n v="73.08"/>
  </r>
  <r>
    <n v="262.08"/>
    <n v="1.75"/>
    <n v="16"/>
    <n v="0.74"/>
    <n v="7.0000000000000007E-2"/>
    <n v="0.04"/>
    <s v="Sea"/>
    <n v="0.78"/>
    <n v="0.68"/>
    <n v="1.1100000000000001"/>
    <n v="0.18"/>
    <n v="10"/>
    <n v="5235.25"/>
    <n v="60"/>
    <n v="55"/>
    <n v="2"/>
    <n v="2"/>
    <n v="629"/>
    <n v="685"/>
    <n v="11"/>
    <n v="0.71"/>
    <n v="0"/>
    <x v="1"/>
    <s v="CIF"/>
    <s v="Amendment"/>
    <x v="1"/>
    <n v="0.68819999999999992"/>
    <n v="0.89279999999999993"/>
    <n v="0.23212799999999997"/>
    <n v="0.29000000000000004"/>
    <s v="Medium Risk"/>
    <n v="6.6773504273504279E-3"/>
    <s v="Poor"/>
    <s v="Medium"/>
    <s v="Very Consistent"/>
    <n v="108.90302066772655"/>
    <s v="Over-Delivery (&gt;100%)"/>
    <n v="52.352499999999999"/>
    <n v="1523036.7361479998"/>
    <n v="72.320000000000007"/>
  </r>
  <r>
    <n v="490.6"/>
    <n v="8.77"/>
    <n v="16"/>
    <n v="0.77"/>
    <n v="0.02"/>
    <n v="0.04"/>
    <s v="Sea"/>
    <n v="4.3499999999999996"/>
    <n v="0.71"/>
    <n v="1"/>
    <n v="0.05"/>
    <n v="13"/>
    <n v="6592.48"/>
    <n v="30"/>
    <n v="52"/>
    <n v="3"/>
    <n v="1"/>
    <n v="512"/>
    <n v="700"/>
    <n v="2"/>
    <n v="0.52"/>
    <n v="0"/>
    <x v="1"/>
    <s v="FOB"/>
    <s v="Extension"/>
    <x v="5"/>
    <n v="0.75460000000000005"/>
    <n v="0.94079999999999997"/>
    <n v="0.21638399999999999"/>
    <n v="0.11"/>
    <s v="Low Risk"/>
    <n v="1.7876070118222582E-2"/>
    <s v="Poor"/>
    <s v="High"/>
    <s v="Highly Inconsistent"/>
    <n v="136.71875"/>
    <s v="Over-Delivery (&gt;100%)"/>
    <n v="65.924799999999991"/>
    <n v="3428435.5362800001"/>
    <n v="70.25"/>
  </r>
  <r>
    <n v="335.36"/>
    <n v="5.33"/>
    <n v="27"/>
    <n v="0.87"/>
    <n v="0.06"/>
    <n v="0.02"/>
    <s v="Sea"/>
    <n v="0.55000000000000004"/>
    <n v="0.83"/>
    <n v="1.06"/>
    <n v="0.85"/>
    <n v="27"/>
    <n v="9948.51"/>
    <n v="30"/>
    <n v="27"/>
    <n v="2"/>
    <n v="1"/>
    <n v="404"/>
    <n v="554"/>
    <n v="2"/>
    <n v="0.06"/>
    <n v="1"/>
    <x v="0"/>
    <s v="FOB"/>
    <s v="Amendment"/>
    <x v="5"/>
    <n v="0.81779999999999997"/>
    <n v="0.92119999999999991"/>
    <n v="0.119756"/>
    <n v="0.92999999999999994"/>
    <s v="Extreme Risk"/>
    <n v="1.5893368320610685E-2"/>
    <s v="Poor"/>
    <s v="High"/>
    <s v="Very Consistent"/>
    <n v="137.12871287128715"/>
    <s v="Over-Delivery (&gt;100%)"/>
    <n v="99.485100000000003"/>
    <n v="3603342.0727479998"/>
    <n v="73.25"/>
  </r>
  <r>
    <n v="106.82"/>
    <n v="1.62"/>
    <n v="2"/>
    <n v="0.93"/>
    <n v="0.04"/>
    <n v="0.02"/>
    <s v="Road"/>
    <n v="3.87"/>
    <n v="0.78"/>
    <n v="1.06"/>
    <n v="0.08"/>
    <n v="8"/>
    <n v="7773.69"/>
    <n v="15"/>
    <n v="30"/>
    <n v="2"/>
    <n v="0"/>
    <n v="795"/>
    <n v="62"/>
    <n v="12"/>
    <n v="0.49"/>
    <n v="0"/>
    <x v="1"/>
    <s v="EXW"/>
    <s v="Amendment"/>
    <x v="8"/>
    <n v="0.89280000000000004"/>
    <n v="0.94079999999999997"/>
    <n v="6.5855999999999956E-2"/>
    <n v="0.14000000000000001"/>
    <s v="Low Risk"/>
    <n v="1.5165699307245836E-2"/>
    <s v="Poor"/>
    <s v="Low"/>
    <s v="Highly Inconsistent"/>
    <n v="7.7987421383647799"/>
    <s v="Critical (&lt;80%)"/>
    <n v="155.47379999999998"/>
    <n v="880372.44141599978"/>
    <n v="82.53"/>
  </r>
  <r>
    <n v="354.28"/>
    <n v="5.95"/>
    <n v="10"/>
    <n v="0.89"/>
    <n v="7.0000000000000007E-2"/>
    <n v="0.03"/>
    <s v="Sea"/>
    <n v="2.9"/>
    <n v="0.89"/>
    <n v="1.07"/>
    <n v="0.39"/>
    <n v="28"/>
    <n v="5449.59"/>
    <n v="30"/>
    <n v="34"/>
    <n v="3"/>
    <n v="0"/>
    <n v="885"/>
    <n v="225"/>
    <n v="12"/>
    <n v="0.42"/>
    <n v="1"/>
    <x v="0"/>
    <s v="EXW"/>
    <s v="Extension"/>
    <x v="8"/>
    <n v="0.82769999999999999"/>
    <n v="0.9020999999999999"/>
    <n v="9.9230999999999972E-2"/>
    <n v="0.49"/>
    <s v="High Risk"/>
    <n v="1.6794625719769675E-2"/>
    <s v="Poor"/>
    <s v="High"/>
    <s v="Inconsistent"/>
    <n v="25.423728813559322"/>
    <s v="Critical (&lt;80%)"/>
    <n v="54.495900000000006"/>
    <n v="2123823.8638599999"/>
    <n v="70.399999999999991"/>
  </r>
  <r>
    <n v="196.3"/>
    <n v="4.75"/>
    <n v="12"/>
    <n v="0.77"/>
    <n v="0.1"/>
    <n v="0"/>
    <s v="Sea"/>
    <n v="4.3099999999999996"/>
    <n v="0.75"/>
    <n v="0.96"/>
    <n v="0.09"/>
    <n v="45"/>
    <n v="7728.28"/>
    <n v="15"/>
    <n v="52"/>
    <n v="0"/>
    <n v="3"/>
    <n v="705"/>
    <n v="723"/>
    <n v="11"/>
    <n v="0.31"/>
    <n v="0"/>
    <x v="1"/>
    <s v="DDP"/>
    <s v="New Procurement"/>
    <x v="1"/>
    <n v="0.69300000000000006"/>
    <n v="0.9"/>
    <n v="0.20699999999999999"/>
    <n v="0.19"/>
    <s v="Medium Risk"/>
    <n v="2.4197656647987772E-2"/>
    <s v="Average"/>
    <s v="Medium"/>
    <s v="Highly Inconsistent"/>
    <n v="102.55319148936171"/>
    <s v="Over-Delivery (&gt;100%)"/>
    <n v="77.282799999999995"/>
    <n v="1668861.70426"/>
    <n v="68.690000000000012"/>
  </r>
  <r>
    <n v="358.85"/>
    <n v="8.9"/>
    <n v="8"/>
    <n v="0.7"/>
    <n v="0.09"/>
    <n v="0.05"/>
    <s v="Sea"/>
    <n v="3.59"/>
    <n v="0.94"/>
    <n v="0.95"/>
    <n v="0.56000000000000005"/>
    <n v="2"/>
    <n v="4804.72"/>
    <n v="30"/>
    <n v="10"/>
    <n v="3"/>
    <n v="1"/>
    <n v="193"/>
    <n v="47"/>
    <n v="7"/>
    <n v="0.94"/>
    <n v="0"/>
    <x v="1"/>
    <s v="FOB"/>
    <s v="Extension"/>
    <x v="7"/>
    <n v="0.63700000000000001"/>
    <n v="0.86449999999999994"/>
    <n v="0.25935000000000008"/>
    <n v="0.70000000000000007"/>
    <s v="Extreme Risk"/>
    <n v="2.4801449073429009E-2"/>
    <s v="Average"/>
    <s v="High"/>
    <s v="Highly Inconsistent"/>
    <n v="24.352331606217618"/>
    <s v="Critical (&lt;80%)"/>
    <n v="48.047200000000004"/>
    <n v="1965631.9127100001"/>
    <n v="68.710000000000008"/>
  </r>
  <r>
    <n v="81.34"/>
    <n v="2.84"/>
    <n v="11"/>
    <n v="0.93"/>
    <n v="0"/>
    <n v="0.01"/>
    <s v="Air"/>
    <n v="1.41"/>
    <n v="0.77"/>
    <n v="0.8"/>
    <n v="0.36"/>
    <n v="12"/>
    <n v="3178"/>
    <n v="60"/>
    <n v="14"/>
    <n v="1"/>
    <n v="3"/>
    <n v="450"/>
    <n v="437"/>
    <n v="12"/>
    <n v="0.93"/>
    <n v="1"/>
    <x v="0"/>
    <s v="DDP"/>
    <s v="Renewal/Reorder"/>
    <x v="8"/>
    <n v="0.93"/>
    <n v="0.99"/>
    <n v="6.9299999999999945E-2"/>
    <n v="0.37"/>
    <s v="High Risk"/>
    <n v="3.4915170887632158E-2"/>
    <s v="Average"/>
    <s v="Low"/>
    <s v="Moderately Consistent"/>
    <n v="97.111111111111114"/>
    <s v="World-Class (97%–100%)"/>
    <n v="158.9"/>
    <n v="261244.69898800002"/>
    <n v="98.389999999999986"/>
  </r>
  <r>
    <n v="128.69999999999999"/>
    <n v="8.44"/>
    <n v="10"/>
    <n v="1"/>
    <n v="0.09"/>
    <n v="0.05"/>
    <s v="Sea"/>
    <n v="2.87"/>
    <n v="0.62"/>
    <n v="0.86"/>
    <n v="0.2"/>
    <n v="27"/>
    <n v="2693.42"/>
    <n v="90"/>
    <n v="55"/>
    <n v="0"/>
    <n v="2"/>
    <n v="590"/>
    <n v="270"/>
    <n v="9"/>
    <n v="0.34"/>
    <n v="0"/>
    <x v="1"/>
    <s v="CIF"/>
    <s v="New Procurement"/>
    <x v="0"/>
    <n v="0.91"/>
    <n v="0.86449999999999994"/>
    <n v="0"/>
    <n v="0.34"/>
    <s v="High Risk"/>
    <n v="6.5578865578865581E-2"/>
    <s v="Good"/>
    <s v="Low"/>
    <s v="Inconsistent"/>
    <n v="45.762711864406782"/>
    <s v="Critical (&lt;80%)"/>
    <n v="26.934200000000001"/>
    <n v="395207.51713999995"/>
    <n v="69.430000000000007"/>
  </r>
  <r>
    <n v="435.08"/>
    <n v="6.02"/>
    <n v="13"/>
    <n v="0.94"/>
    <n v="0.01"/>
    <n v="0"/>
    <s v="Sea"/>
    <n v="7.0000000000000007E-2"/>
    <n v="0.61"/>
    <n v="1.18"/>
    <n v="0.6"/>
    <n v="13"/>
    <n v="4054.84"/>
    <n v="90"/>
    <n v="39"/>
    <n v="3"/>
    <n v="1"/>
    <n v="259"/>
    <n v="383"/>
    <n v="11"/>
    <n v="0.44"/>
    <n v="1"/>
    <x v="0"/>
    <s v="FOB"/>
    <s v="Extension"/>
    <x v="1"/>
    <n v="0.93059999999999998"/>
    <n v="0.99"/>
    <n v="5.940000000000005E-2"/>
    <n v="0.61"/>
    <s v="Extreme Risk"/>
    <n v="1.3836535809506298E-2"/>
    <s v="Poor"/>
    <s v="High"/>
    <s v="Very Consistent"/>
    <n v="147.87644787644786"/>
    <s v="Over-Delivery (&gt;100%)"/>
    <n v="40.548400000000001"/>
    <n v="1781862.7425839999"/>
    <n v="75.63"/>
  </r>
  <r>
    <n v="152.22999999999999"/>
    <n v="1.49"/>
    <n v="25"/>
    <n v="0.84"/>
    <n v="0.1"/>
    <n v="0.04"/>
    <s v="Road"/>
    <n v="2.38"/>
    <n v="0.86"/>
    <n v="1.1399999999999999"/>
    <n v="0.36"/>
    <n v="22"/>
    <n v="122.6"/>
    <n v="45"/>
    <n v="9"/>
    <n v="2"/>
    <n v="3"/>
    <n v="385"/>
    <n v="40"/>
    <n v="3"/>
    <n v="0.75"/>
    <n v="1"/>
    <x v="0"/>
    <s v="DDP"/>
    <s v="Amendment"/>
    <x v="3"/>
    <n v="0.75600000000000001"/>
    <n v="0.86399999999999999"/>
    <n v="0.13824000000000003"/>
    <n v="0.5"/>
    <s v="High Risk"/>
    <n v="9.7878210602377995E-3"/>
    <s v="Poor"/>
    <s v="Medium"/>
    <s v="Inconsistent"/>
    <n v="10.38961038961039"/>
    <s v="Critical (&lt;80%)"/>
    <n v="2.452"/>
    <n v="21285.971867999997"/>
    <n v="81.820000000000007"/>
  </r>
  <r>
    <n v="426.67"/>
    <n v="9.75"/>
    <n v="17"/>
    <n v="0.97"/>
    <n v="0.03"/>
    <n v="0.01"/>
    <s v="Air"/>
    <n v="0.43"/>
    <n v="0.82"/>
    <n v="0.91"/>
    <n v="0.17"/>
    <n v="40"/>
    <n v="1851.86"/>
    <n v="60"/>
    <n v="55"/>
    <n v="2"/>
    <n v="1"/>
    <n v="971"/>
    <n v="402"/>
    <n v="10"/>
    <n v="0.84"/>
    <n v="0"/>
    <x v="1"/>
    <s v="FOB"/>
    <s v="Amendment"/>
    <x v="9"/>
    <n v="0.94089999999999996"/>
    <n v="0.96029999999999993"/>
    <n v="2.8809000000000026E-2"/>
    <n v="0.21000000000000002"/>
    <s v="Medium Risk"/>
    <n v="2.2851383973562706E-2"/>
    <s v="Average"/>
    <s v="High"/>
    <s v="Very Consistent"/>
    <n v="41.400617919670438"/>
    <s v="Critical (&lt;80%)"/>
    <n v="92.593000000000004"/>
    <n v="821834.69281000004"/>
    <n v="98.47"/>
  </r>
  <r>
    <n v="175.67"/>
    <n v="5.61"/>
    <n v="7"/>
    <n v="0.82"/>
    <n v="0.04"/>
    <n v="0"/>
    <s v="Road"/>
    <n v="2.14"/>
    <n v="0.82"/>
    <n v="0.96"/>
    <n v="0.7"/>
    <n v="15"/>
    <n v="1352.68"/>
    <n v="30"/>
    <n v="26"/>
    <n v="0"/>
    <n v="3"/>
    <n v="467"/>
    <n v="809"/>
    <n v="8"/>
    <n v="0.11"/>
    <n v="1"/>
    <x v="0"/>
    <s v="DDP"/>
    <s v="New Procurement"/>
    <x v="11"/>
    <n v="0.7871999999999999"/>
    <n v="0.96"/>
    <n v="0.17280000000000004"/>
    <n v="0.74"/>
    <s v="Extreme Risk"/>
    <n v="3.1934877896055106E-2"/>
    <s v="Average"/>
    <s v="Medium"/>
    <s v="Inconsistent"/>
    <n v="173.23340471092078"/>
    <s v="Over-Delivery (&gt;100%)"/>
    <n v="27.053600000000003"/>
    <n v="247164.87969999999"/>
    <n v="84.66"/>
  </r>
  <r>
    <n v="339.3"/>
    <n v="3.62"/>
    <n v="24"/>
    <n v="0.86"/>
    <n v="0.01"/>
    <n v="0.04"/>
    <s v="Air"/>
    <n v="0.55000000000000004"/>
    <n v="0.92"/>
    <n v="1.18"/>
    <n v="0.84"/>
    <n v="31"/>
    <n v="9607.39"/>
    <n v="60"/>
    <n v="41"/>
    <n v="1"/>
    <n v="2"/>
    <n v="739"/>
    <n v="434"/>
    <n v="6"/>
    <n v="0.49"/>
    <n v="0"/>
    <x v="1"/>
    <s v="CIF"/>
    <s v="Renewal/Reorder"/>
    <x v="4"/>
    <n v="0.85139999999999993"/>
    <n v="0.95039999999999991"/>
    <n v="0.13305600000000001"/>
    <n v="0.89"/>
    <s v="Extreme Risk"/>
    <n v="1.066902446212791E-2"/>
    <s v="Poor"/>
    <s v="High"/>
    <s v="Very Consistent"/>
    <n v="58.728010825439782"/>
    <s v="Critical (&lt;80%)"/>
    <n v="480.36950000000002"/>
    <n v="3423260.9001500001"/>
    <n v="98.350000000000009"/>
  </r>
  <r>
    <n v="362.37"/>
    <n v="5.22"/>
    <n v="3"/>
    <n v="0.84"/>
    <n v="0.01"/>
    <n v="0.01"/>
    <s v="Road"/>
    <n v="4.78"/>
    <n v="0.75"/>
    <n v="0.9"/>
    <n v="0.27"/>
    <n v="7"/>
    <n v="741.99"/>
    <n v="30"/>
    <n v="45"/>
    <n v="2"/>
    <n v="0"/>
    <n v="97"/>
    <n v="14"/>
    <n v="6"/>
    <n v="0.91"/>
    <n v="1"/>
    <x v="0"/>
    <s v="EXW"/>
    <s v="Amendment"/>
    <x v="4"/>
    <n v="0.83160000000000001"/>
    <n v="0.98009999999999997"/>
    <n v="0.15681600000000004"/>
    <n v="0.29000000000000004"/>
    <s v="Medium Risk"/>
    <n v="1.4405165990562132E-2"/>
    <s v="Poor"/>
    <s v="High"/>
    <s v="Highly Inconsistent"/>
    <n v="14.432989690721648"/>
    <s v="Critical (&lt;80%)"/>
    <n v="14.8398"/>
    <n v="274301.89699799992"/>
    <n v="82.72"/>
  </r>
  <r>
    <n v="280.69"/>
    <n v="8.7200000000000006"/>
    <n v="20"/>
    <n v="0.83"/>
    <n v="7.0000000000000007E-2"/>
    <n v="0.04"/>
    <s v="Road"/>
    <n v="2.62"/>
    <n v="1"/>
    <n v="1.01"/>
    <n v="0.19"/>
    <n v="39"/>
    <n v="5059.63"/>
    <n v="60"/>
    <n v="49"/>
    <n v="1"/>
    <n v="1"/>
    <n v="355"/>
    <n v="700"/>
    <n v="3"/>
    <n v="0.66"/>
    <n v="1"/>
    <x v="0"/>
    <s v="FOB"/>
    <s v="Renewal/Reorder"/>
    <x v="3"/>
    <n v="0.77189999999999992"/>
    <n v="0.89279999999999993"/>
    <n v="0.15177600000000002"/>
    <n v="0.30000000000000004"/>
    <s v="High Risk"/>
    <n v="3.1066300901350246E-2"/>
    <s v="Average"/>
    <s v="Medium"/>
    <s v="Inconsistent"/>
    <n v="197.18309859154931"/>
    <s v="Over-Delivery (&gt;100%)"/>
    <n v="101.1926"/>
    <n v="1576524.075373"/>
    <n v="82.47999999999999"/>
  </r>
  <r>
    <n v="187.39"/>
    <n v="3.74"/>
    <n v="13"/>
    <n v="0.93"/>
    <n v="0.09"/>
    <n v="0.03"/>
    <s v="Sea"/>
    <n v="4.57"/>
    <n v="0.98"/>
    <n v="0.81"/>
    <n v="0.08"/>
    <n v="49"/>
    <n v="9205.2099999999991"/>
    <n v="60"/>
    <n v="53"/>
    <n v="2"/>
    <n v="3"/>
    <n v="793"/>
    <n v="63"/>
    <n v="10"/>
    <n v="0.54"/>
    <n v="0"/>
    <x v="1"/>
    <s v="DDP"/>
    <s v="Amendment"/>
    <x v="9"/>
    <n v="0.84630000000000005"/>
    <n v="0.88270000000000004"/>
    <n v="6.1788999999999948E-2"/>
    <n v="0.2"/>
    <s v="Medium Risk"/>
    <n v="1.9958375580340471E-2"/>
    <s v="Poor"/>
    <s v="Medium"/>
    <s v="Highly Inconsistent"/>
    <n v="7.9445145018915513"/>
    <s v="Critical (&lt;80%)"/>
    <n v="92.052099999999996"/>
    <n v="1932069.1976739995"/>
    <n v="68.13"/>
  </r>
  <r>
    <n v="145.69"/>
    <n v="2.73"/>
    <n v="19"/>
    <n v="0.86"/>
    <n v="0.06"/>
    <n v="0.01"/>
    <s v="Sea"/>
    <n v="0.11"/>
    <n v="0.61"/>
    <n v="1.05"/>
    <n v="0.53"/>
    <n v="35"/>
    <n v="6114.45"/>
    <n v="90"/>
    <n v="13"/>
    <n v="0"/>
    <n v="0"/>
    <n v="738"/>
    <n v="740"/>
    <n v="9"/>
    <n v="0.72"/>
    <n v="1"/>
    <x v="0"/>
    <s v="EXW"/>
    <s v="New Procurement"/>
    <x v="0"/>
    <n v="0.8083999999999999"/>
    <n v="0.93059999999999998"/>
    <n v="0.13028399999999998"/>
    <n v="0.6"/>
    <s v="Extreme Risk"/>
    <n v="1.8738417187178256E-2"/>
    <s v="Poor"/>
    <s v="Low"/>
    <s v="Very Consistent"/>
    <n v="100.27100271002709"/>
    <s v="Over-Delivery (&gt;100%)"/>
    <n v="61.144500000000001"/>
    <n v="953232.68095300009"/>
    <n v="73.89"/>
  </r>
  <r>
    <n v="64.94"/>
    <n v="2.16"/>
    <n v="7"/>
    <n v="0.8"/>
    <n v="7.0000000000000007E-2"/>
    <n v="0.05"/>
    <s v="Air"/>
    <n v="3.19"/>
    <n v="0.96"/>
    <n v="1.17"/>
    <n v="0.83"/>
    <n v="7"/>
    <n v="5003.16"/>
    <n v="60"/>
    <n v="33"/>
    <n v="3"/>
    <n v="2"/>
    <n v="879"/>
    <n v="513"/>
    <n v="9"/>
    <n v="0.66"/>
    <n v="0"/>
    <x v="1"/>
    <s v="CIF"/>
    <s v="Extension"/>
    <x v="0"/>
    <n v="0.74399999999999999"/>
    <n v="0.88349999999999995"/>
    <n v="0.17669999999999994"/>
    <n v="0.95"/>
    <s v="Extreme Risk"/>
    <n v="3.3261472128118266E-2"/>
    <s v="Average"/>
    <s v="Low"/>
    <s v="Highly Inconsistent"/>
    <n v="58.361774744027308"/>
    <s v="Critical (&lt;80%)"/>
    <n v="250.15800000000002"/>
    <n v="364148.13682000001"/>
    <n v="93.710000000000008"/>
  </r>
  <r>
    <n v="186.78"/>
    <n v="3.68"/>
    <n v="9"/>
    <n v="0.78"/>
    <n v="0.08"/>
    <n v="0.02"/>
    <s v="Air"/>
    <n v="1.53"/>
    <n v="0.87"/>
    <n v="1.1499999999999999"/>
    <n v="0.25"/>
    <n v="12"/>
    <n v="7455.63"/>
    <n v="45"/>
    <n v="11"/>
    <n v="2"/>
    <n v="0"/>
    <n v="399"/>
    <n v="805"/>
    <n v="4"/>
    <n v="0.94"/>
    <n v="0"/>
    <x v="1"/>
    <s v="EXW"/>
    <s v="Amendment"/>
    <x v="6"/>
    <n v="0.71760000000000002"/>
    <n v="0.90160000000000007"/>
    <n v="0.198352"/>
    <n v="0.35"/>
    <s v="High Risk"/>
    <n v="1.9702323589249386E-2"/>
    <s v="Poor"/>
    <s v="Medium"/>
    <s v="Moderately Consistent"/>
    <n v="201.75438596491227"/>
    <s v="Over-Delivery (&gt;100%)"/>
    <n v="372.78150000000005"/>
    <n v="1532197.3255079999"/>
    <n v="95.670000000000016"/>
  </r>
  <r>
    <n v="343.92"/>
    <n v="8.02"/>
    <n v="19"/>
    <n v="0.71"/>
    <n v="0.03"/>
    <n v="0.04"/>
    <s v="Air"/>
    <n v="2.16"/>
    <n v="0.8"/>
    <n v="1"/>
    <n v="0.46"/>
    <n v="14"/>
    <n v="3598.42"/>
    <n v="30"/>
    <n v="55"/>
    <n v="0"/>
    <n v="2"/>
    <n v="189"/>
    <n v="948"/>
    <n v="10"/>
    <n v="0.91"/>
    <n v="1"/>
    <x v="0"/>
    <s v="CIF"/>
    <s v="New Procurement"/>
    <x v="9"/>
    <n v="0.68869999999999998"/>
    <n v="0.93119999999999992"/>
    <n v="0.27004800000000001"/>
    <n v="0.53"/>
    <s v="Extreme Risk"/>
    <n v="2.3319376599209116E-2"/>
    <s v="Average"/>
    <s v="High"/>
    <s v="Inconsistent"/>
    <n v="501.58730158730157"/>
    <s v="Over-Delivery (&gt;100%)"/>
    <n v="179.92100000000002"/>
    <n v="1324393.1871920002"/>
    <n v="96.14"/>
  </r>
  <r>
    <n v="472.24"/>
    <n v="5.24"/>
    <n v="13"/>
    <n v="0.87"/>
    <n v="0"/>
    <n v="0.03"/>
    <s v="Sea"/>
    <n v="4.37"/>
    <n v="0.83"/>
    <n v="1.06"/>
    <n v="0.16"/>
    <n v="34"/>
    <n v="2017.77"/>
    <n v="15"/>
    <n v="43"/>
    <n v="0"/>
    <n v="3"/>
    <n v="646"/>
    <n v="517"/>
    <n v="12"/>
    <n v="0.4"/>
    <n v="0"/>
    <x v="1"/>
    <s v="DDP"/>
    <s v="New Procurement"/>
    <x v="8"/>
    <n v="0.87"/>
    <n v="0.97"/>
    <n v="0.12609999999999999"/>
    <n v="0.19"/>
    <s v="Medium Risk"/>
    <n v="1.1096052854480773E-2"/>
    <s v="Poor"/>
    <s v="High"/>
    <s v="Highly Inconsistent"/>
    <n v="80.030959752321991"/>
    <s v="Needs Improvement (80–84.99%)"/>
    <n v="20.177700000000002"/>
    <n v="981519.30742000008"/>
    <n v="71.03"/>
  </r>
  <r>
    <n v="442.04"/>
    <n v="3.05"/>
    <n v="22"/>
    <n v="0.77"/>
    <n v="0"/>
    <n v="0.03"/>
    <s v="Road"/>
    <n v="4.9000000000000004"/>
    <n v="0.94"/>
    <n v="1.03"/>
    <n v="0.4"/>
    <n v="39"/>
    <n v="8488.1"/>
    <n v="60"/>
    <n v="7"/>
    <n v="3"/>
    <n v="2"/>
    <n v="385"/>
    <n v="789"/>
    <n v="6"/>
    <n v="0.03"/>
    <n v="1"/>
    <x v="0"/>
    <s v="CIF"/>
    <s v="Extension"/>
    <x v="4"/>
    <n v="0.77"/>
    <n v="0.97"/>
    <n v="0.22309999999999997"/>
    <n v="0.43000000000000005"/>
    <s v="High Risk"/>
    <n v="6.8998280698579304E-3"/>
    <s v="Poor"/>
    <s v="High"/>
    <s v="Highly Inconsistent"/>
    <n v="204.93506493506493"/>
    <s v="Over-Delivery (&gt;100%)"/>
    <n v="169.762"/>
    <n v="3864855.1976400008"/>
    <n v="82.5"/>
  </r>
  <r>
    <n v="394.73"/>
    <n v="2.5"/>
    <n v="8"/>
    <n v="0.74"/>
    <n v="0.04"/>
    <n v="0.02"/>
    <s v="Air"/>
    <n v="1.23"/>
    <n v="0.98"/>
    <n v="0.83"/>
    <n v="0.02"/>
    <n v="48"/>
    <n v="660.16"/>
    <n v="15"/>
    <n v="28"/>
    <n v="3"/>
    <n v="0"/>
    <n v="192"/>
    <n v="462"/>
    <n v="5"/>
    <n v="0.33"/>
    <n v="1"/>
    <x v="0"/>
    <s v="EXW"/>
    <s v="Extension"/>
    <x v="10"/>
    <n v="0.71039999999999992"/>
    <n v="0.94079999999999997"/>
    <n v="0.24460799999999999"/>
    <n v="0.08"/>
    <s v="Low Risk"/>
    <n v="6.3334431130139587E-3"/>
    <s v="Poor"/>
    <s v="High"/>
    <s v="Moderately Consistent"/>
    <n v="240.625"/>
    <s v="Over-Delivery (&gt;100%)"/>
    <n v="33.008000000000003"/>
    <n v="276262.772566"/>
    <n v="97.169999999999987"/>
  </r>
  <r>
    <n v="404.8"/>
    <n v="3.99"/>
    <n v="22"/>
    <n v="0.9"/>
    <n v="0.02"/>
    <n v="0.01"/>
    <s v="Sea"/>
    <n v="4.74"/>
    <n v="0.82"/>
    <n v="0.86"/>
    <n v="0.91"/>
    <n v="9"/>
    <n v="8097.16"/>
    <n v="90"/>
    <n v="13"/>
    <n v="0"/>
    <n v="3"/>
    <n v="853"/>
    <n v="209"/>
    <n v="4"/>
    <n v="0.2"/>
    <n v="0"/>
    <x v="1"/>
    <s v="DDP"/>
    <s v="New Procurement"/>
    <x v="6"/>
    <n v="0.88200000000000001"/>
    <n v="0.97019999999999995"/>
    <n v="9.7019999999999981E-2"/>
    <n v="0.94000000000000006"/>
    <s v="Extreme Risk"/>
    <n v="9.8567193675889331E-3"/>
    <s v="Poor"/>
    <s v="High"/>
    <s v="Highly Inconsistent"/>
    <n v="24.501758499413835"/>
    <s v="Critical (&lt;80%)"/>
    <n v="80.971599999999995"/>
    <n v="3376181.6256799996"/>
    <n v="70.459999999999994"/>
  </r>
  <r>
    <n v="349.24"/>
    <n v="9.4600000000000009"/>
    <n v="18"/>
    <n v="0.9"/>
    <n v="0.01"/>
    <n v="0.03"/>
    <s v="Sea"/>
    <n v="3.44"/>
    <n v="0.67"/>
    <n v="1.19"/>
    <n v="0.68"/>
    <n v="33"/>
    <n v="1123.32"/>
    <n v="15"/>
    <n v="55"/>
    <n v="2"/>
    <n v="3"/>
    <n v="338"/>
    <n v="282"/>
    <n v="2"/>
    <n v="0.13"/>
    <n v="0"/>
    <x v="1"/>
    <s v="DDP"/>
    <s v="Amendment"/>
    <x v="5"/>
    <n v="0.89100000000000001"/>
    <n v="0.96029999999999993"/>
    <n v="9.6029999999999976E-2"/>
    <n v="0.72000000000000008"/>
    <s v="Extreme Risk"/>
    <n v="2.7087389760623068E-2"/>
    <s v="Average"/>
    <s v="High"/>
    <s v="Highly Inconsistent"/>
    <n v="83.431952662721898"/>
    <s v="Needs Improvement (80–84.99%)"/>
    <n v="11.2332"/>
    <n v="408035.86878400005"/>
    <n v="71.66"/>
  </r>
  <r>
    <n v="167.13"/>
    <n v="4.09"/>
    <n v="29"/>
    <n v="0.93"/>
    <n v="0.02"/>
    <n v="0.02"/>
    <s v="Road"/>
    <n v="4.76"/>
    <n v="0.86"/>
    <n v="0.9"/>
    <n v="0.33"/>
    <n v="12"/>
    <n v="6293.12"/>
    <n v="45"/>
    <n v="14"/>
    <n v="1"/>
    <n v="1"/>
    <n v="954"/>
    <n v="785"/>
    <n v="4"/>
    <n v="0.89"/>
    <n v="1"/>
    <x v="0"/>
    <s v="FOB"/>
    <s v="Renewal/Reorder"/>
    <x v="6"/>
    <n v="0.91139999999999999"/>
    <n v="0.96039999999999992"/>
    <n v="6.7227999999999954E-2"/>
    <n v="0.37"/>
    <s v="High Risk"/>
    <n v="2.4471967929156943E-2"/>
    <s v="Average"/>
    <s v="Medium"/>
    <s v="Highly Inconsistent"/>
    <n v="82.285115303983218"/>
    <s v="Needs Improvement (80–84.99%)"/>
    <n v="125.86239999999999"/>
    <n v="1093981.6845999998"/>
    <n v="82.240000000000009"/>
  </r>
  <r>
    <n v="458.24"/>
    <n v="9.89"/>
    <n v="23"/>
    <n v="0.85"/>
    <n v="0.01"/>
    <n v="0.02"/>
    <s v="Road"/>
    <n v="2.81"/>
    <n v="0.63"/>
    <n v="0.95"/>
    <n v="0.88"/>
    <n v="34"/>
    <n v="4822.7700000000004"/>
    <n v="45"/>
    <n v="50"/>
    <n v="1"/>
    <n v="3"/>
    <n v="499"/>
    <n v="235"/>
    <n v="7"/>
    <n v="0.71"/>
    <n v="1"/>
    <x v="0"/>
    <s v="DDP"/>
    <s v="Renewal/Reorder"/>
    <x v="7"/>
    <n v="0.84150000000000003"/>
    <n v="0.97019999999999995"/>
    <n v="0.14553000000000002"/>
    <n v="0.91"/>
    <s v="Extreme Risk"/>
    <n v="2.1582576815642459E-2"/>
    <s v="Average"/>
    <s v="High"/>
    <s v="Inconsistent"/>
    <n v="47.094188376753507"/>
    <s v="Critical (&lt;80%)"/>
    <n v="96.455400000000012"/>
    <n v="2276407.9170320006"/>
    <n v="84.489999999999981"/>
  </r>
  <r>
    <n v="351.83"/>
    <n v="5.37"/>
    <n v="2"/>
    <n v="0.97"/>
    <n v="0.09"/>
    <n v="0.03"/>
    <s v="Sea"/>
    <n v="4.8"/>
    <n v="0.85"/>
    <n v="1"/>
    <n v="0.18"/>
    <n v="27"/>
    <n v="9985.56"/>
    <n v="90"/>
    <n v="36"/>
    <n v="3"/>
    <n v="3"/>
    <n v="209"/>
    <n v="480"/>
    <n v="3"/>
    <n v="0.03"/>
    <n v="1"/>
    <x v="0"/>
    <s v="DDP"/>
    <s v="Extension"/>
    <x v="3"/>
    <n v="0.88270000000000004"/>
    <n v="0.88270000000000004"/>
    <n v="2.6481000000000025E-2"/>
    <n v="0.3"/>
    <s v="Medium Risk"/>
    <n v="1.5263053179092176E-2"/>
    <s v="Poor"/>
    <s v="High"/>
    <s v="Highly Inconsistent"/>
    <n v="229.66507177033492"/>
    <s v="Over-Delivery (&gt;100%)"/>
    <n v="99.855599999999995"/>
    <n v="3934939.5550559992"/>
    <n v="67.900000000000006"/>
  </r>
  <r>
    <n v="302.2"/>
    <n v="2.61"/>
    <n v="18"/>
    <n v="0.98"/>
    <n v="0.01"/>
    <n v="0.03"/>
    <s v="Road"/>
    <n v="4.46"/>
    <n v="0.92"/>
    <n v="1.19"/>
    <n v="0.08"/>
    <n v="22"/>
    <n v="3940.42"/>
    <n v="45"/>
    <n v="34"/>
    <n v="2"/>
    <n v="3"/>
    <n v="705"/>
    <n v="27"/>
    <n v="3"/>
    <n v="0.92"/>
    <n v="1"/>
    <x v="0"/>
    <s v="DDP"/>
    <s v="Amendment"/>
    <x v="3"/>
    <n v="0.97019999999999995"/>
    <n v="0.96029999999999993"/>
    <n v="1.9206000000000018E-2"/>
    <n v="0.12"/>
    <s v="Low Risk"/>
    <n v="8.6366644606221052E-3"/>
    <s v="Poor"/>
    <s v="High"/>
    <s v="Highly Inconsistent"/>
    <n v="3.8297872340425529"/>
    <s v="Critical (&lt;80%)"/>
    <n v="78.808400000000006"/>
    <n v="1238532.4855999998"/>
    <n v="82.639999999999986"/>
  </r>
  <r>
    <n v="99.95"/>
    <n v="9.02"/>
    <n v="18"/>
    <n v="0.94"/>
    <n v="0.05"/>
    <n v="0"/>
    <s v="Road"/>
    <n v="0.64"/>
    <n v="0.74"/>
    <n v="1.08"/>
    <n v="0.94"/>
    <n v="18"/>
    <n v="9577.14"/>
    <n v="30"/>
    <n v="32"/>
    <n v="0"/>
    <n v="1"/>
    <n v="488"/>
    <n v="764"/>
    <n v="11"/>
    <n v="0.9"/>
    <n v="0"/>
    <x v="1"/>
    <s v="FOB"/>
    <s v="New Procurement"/>
    <x v="1"/>
    <n v="0.8929999999999999"/>
    <n v="0.95"/>
    <n v="5.7000000000000051E-2"/>
    <n v="0.99"/>
    <s v="Extreme Risk"/>
    <n v="9.024512256128063E-2"/>
    <s v="Good"/>
    <s v="Low"/>
    <s v="Very Consistent"/>
    <n v="156.55737704918033"/>
    <s v="Over-Delivery (&gt;100%)"/>
    <n v="191.5428"/>
    <n v="1005289.72231"/>
    <n v="85.859999999999985"/>
  </r>
  <r>
    <n v="251.17"/>
    <n v="5.14"/>
    <n v="11"/>
    <n v="0.89"/>
    <n v="0.06"/>
    <n v="0.02"/>
    <s v="Sea"/>
    <n v="1.55"/>
    <n v="0.63"/>
    <n v="1.05"/>
    <n v="0.31"/>
    <n v="46"/>
    <n v="4097.43"/>
    <n v="45"/>
    <n v="40"/>
    <n v="1"/>
    <n v="2"/>
    <n v="818"/>
    <n v="638"/>
    <n v="3"/>
    <n v="0.95"/>
    <n v="0"/>
    <x v="1"/>
    <s v="CIF"/>
    <s v="Renewal/Reorder"/>
    <x v="3"/>
    <n v="0.83660000000000001"/>
    <n v="0.92119999999999991"/>
    <n v="0.10133199999999998"/>
    <n v="0.39"/>
    <s v="High Risk"/>
    <n v="2.046422741569455E-2"/>
    <s v="Average"/>
    <s v="Medium"/>
    <s v="Moderately Consistent"/>
    <n v="77.995110024449872"/>
    <s v="Critical (&lt;80%)"/>
    <n v="40.974300000000007"/>
    <n v="1111532.3731180001"/>
    <n v="72.25"/>
  </r>
  <r>
    <n v="257.16000000000003"/>
    <n v="7.39"/>
    <n v="1"/>
    <n v="0.79"/>
    <n v="0.05"/>
    <n v="0.02"/>
    <s v="Air"/>
    <n v="1.22"/>
    <n v="0.88"/>
    <n v="1.01"/>
    <n v="0.94"/>
    <n v="44"/>
    <n v="6848.83"/>
    <n v="60"/>
    <n v="55"/>
    <n v="1"/>
    <n v="0"/>
    <n v="745"/>
    <n v="19"/>
    <n v="9"/>
    <n v="0.83"/>
    <n v="1"/>
    <x v="0"/>
    <s v="EXW"/>
    <s v="Renewal/Reorder"/>
    <x v="0"/>
    <n v="0.75049999999999994"/>
    <n v="0.93099999999999994"/>
    <n v="0.19550999999999996"/>
    <n v="1.01"/>
    <s v="Extreme Risk"/>
    <n v="2.8736973090682839E-2"/>
    <s v="Average"/>
    <s v="Medium"/>
    <s v="Moderately Consistent"/>
    <n v="2.5503355704697985"/>
    <s v="Critical (&lt;80%)"/>
    <n v="342.44150000000002"/>
    <n v="1884880.9976000001"/>
    <n v="96.88"/>
  </r>
  <r>
    <n v="439.05"/>
    <n v="9.85"/>
    <n v="14"/>
    <n v="0.99"/>
    <n v="0.01"/>
    <n v="0"/>
    <s v="Air"/>
    <n v="2.86"/>
    <n v="0.74"/>
    <n v="1.08"/>
    <n v="0.64"/>
    <n v="18"/>
    <n v="6472.25"/>
    <n v="45"/>
    <n v="38"/>
    <n v="2"/>
    <n v="3"/>
    <n v="464"/>
    <n v="48"/>
    <n v="1"/>
    <n v="0.08"/>
    <n v="0"/>
    <x v="1"/>
    <s v="DDP"/>
    <s v="Amendment"/>
    <x v="2"/>
    <n v="0.98009999999999997"/>
    <n v="0.99"/>
    <n v="9.9000000000000095E-3"/>
    <n v="0.65"/>
    <s v="Extreme Risk"/>
    <n v="2.2434802414303609E-2"/>
    <s v="Average"/>
    <s v="High"/>
    <s v="Inconsistent"/>
    <n v="10.344827586206897"/>
    <s v="Critical (&lt;80%)"/>
    <n v="323.61250000000001"/>
    <n v="2870406.5022849999"/>
    <n v="96.84"/>
  </r>
  <r>
    <n v="295.99"/>
    <n v="1.45"/>
    <n v="16"/>
    <n v="0.78"/>
    <n v="0.03"/>
    <n v="0.01"/>
    <s v="Sea"/>
    <n v="4.01"/>
    <n v="0.7"/>
    <n v="1.07"/>
    <n v="0.98"/>
    <n v="37"/>
    <n v="955.87"/>
    <n v="30"/>
    <n v="28"/>
    <n v="0"/>
    <n v="0"/>
    <n v="883"/>
    <n v="50"/>
    <n v="5"/>
    <n v="0.62"/>
    <n v="0"/>
    <x v="1"/>
    <s v="EXW"/>
    <s v="New Procurement"/>
    <x v="10"/>
    <n v="0.75660000000000005"/>
    <n v="0.96029999999999993"/>
    <n v="0.21126599999999998"/>
    <n v="1.02"/>
    <s v="Extreme Risk"/>
    <n v="4.8988141491266594E-3"/>
    <s v="Poor"/>
    <s v="Medium"/>
    <s v="Highly Inconsistent"/>
    <n v="5.6625141562853907"/>
    <s v="Critical (&lt;80%)"/>
    <n v="9.5587"/>
    <n v="294278.37685"/>
    <n v="70.89"/>
  </r>
  <r>
    <n v="221.18"/>
    <n v="1.87"/>
    <n v="11"/>
    <n v="0.76"/>
    <n v="0.01"/>
    <n v="0"/>
    <s v="Air"/>
    <n v="3.8"/>
    <n v="0.88"/>
    <n v="1.1599999999999999"/>
    <n v="0.75"/>
    <n v="7"/>
    <n v="7459.32"/>
    <n v="90"/>
    <n v="26"/>
    <n v="3"/>
    <n v="0"/>
    <n v="449"/>
    <n v="629"/>
    <n v="9"/>
    <n v="0.08"/>
    <n v="1"/>
    <x v="0"/>
    <s v="EXW"/>
    <s v="Extension"/>
    <x v="0"/>
    <n v="0.75239999999999996"/>
    <n v="0.99"/>
    <n v="0.23759999999999998"/>
    <n v="0.76"/>
    <s v="Extreme Risk"/>
    <n v="8.4546523193778818E-3"/>
    <s v="Poor"/>
    <s v="Medium"/>
    <s v="Highly Inconsistent"/>
    <n v="140.08908685968819"/>
    <s v="Over-Delivery (&gt;100%)"/>
    <n v="372.96600000000001"/>
    <n v="1666740.697256"/>
    <n v="95.9"/>
  </r>
  <r>
    <n v="489.56"/>
    <n v="7.48"/>
    <n v="1"/>
    <n v="0.83"/>
    <n v="0.04"/>
    <n v="0.05"/>
    <s v="Sea"/>
    <n v="3.63"/>
    <n v="0.99"/>
    <n v="1.02"/>
    <n v="0.11"/>
    <n v="4"/>
    <n v="2165.81"/>
    <n v="45"/>
    <n v="20"/>
    <n v="1"/>
    <n v="3"/>
    <n v="898"/>
    <n v="53"/>
    <n v="7"/>
    <n v="0.71"/>
    <n v="0"/>
    <x v="1"/>
    <s v="DDP"/>
    <s v="Renewal/Reorder"/>
    <x v="7"/>
    <n v="0.79679999999999995"/>
    <n v="0.91199999999999992"/>
    <n v="0.15504000000000004"/>
    <n v="0.2"/>
    <s v="Medium Risk"/>
    <n v="1.5279026064220933E-2"/>
    <s v="Poor"/>
    <s v="High"/>
    <s v="Highly Inconsistent"/>
    <n v="5.9020044543429844"/>
    <s v="Critical (&lt;80%)"/>
    <n v="21.658100000000001"/>
    <n v="1155777.5986799998"/>
    <n v="70.17"/>
  </r>
  <r>
    <n v="99.82"/>
    <n v="3.54"/>
    <n v="7"/>
    <n v="0.72"/>
    <n v="0.02"/>
    <n v="0.04"/>
    <s v="Sea"/>
    <n v="1.88"/>
    <n v="0.9"/>
    <n v="0.97"/>
    <n v="0.85"/>
    <n v="45"/>
    <n v="3945.57"/>
    <n v="30"/>
    <n v="29"/>
    <n v="2"/>
    <n v="0"/>
    <n v="610"/>
    <n v="206"/>
    <n v="12"/>
    <n v="0.2"/>
    <n v="1"/>
    <x v="0"/>
    <s v="EXW"/>
    <s v="Amendment"/>
    <x v="8"/>
    <n v="0.7056"/>
    <n v="0.94079999999999997"/>
    <n v="0.26342400000000005"/>
    <n v="0.90999999999999992"/>
    <s v="Extreme Risk"/>
    <n v="3.5463834902825085E-2"/>
    <s v="Average"/>
    <s v="Low"/>
    <s v="Moderately Consistent"/>
    <n v="33.770491803278688"/>
    <s v="Critical (&lt;80%)"/>
    <n v="39.4557"/>
    <n v="417520.81417599996"/>
    <n v="72.720000000000013"/>
  </r>
  <r>
    <n v="240.15"/>
    <n v="2.66"/>
    <n v="29"/>
    <n v="0.99"/>
    <n v="0.06"/>
    <n v="0"/>
    <s v="Road"/>
    <n v="0.7"/>
    <n v="0.8"/>
    <n v="1.1200000000000001"/>
    <n v="0.15"/>
    <n v="16"/>
    <n v="7843.79"/>
    <n v="60"/>
    <n v="9"/>
    <n v="3"/>
    <n v="2"/>
    <n v="746"/>
    <n v="308"/>
    <n v="12"/>
    <n v="0.94"/>
    <n v="0"/>
    <x v="1"/>
    <s v="CIF"/>
    <s v="Extension"/>
    <x v="8"/>
    <n v="0.93059999999999998"/>
    <n v="0.94"/>
    <n v="9.4000000000000073E-3"/>
    <n v="0.21"/>
    <s v="Medium Risk"/>
    <n v="1.1076410576722881E-2"/>
    <s v="Poor"/>
    <s v="Medium"/>
    <s v="Very Consistent"/>
    <n v="41.286863270777481"/>
    <s v="Critical (&lt;80%)"/>
    <n v="156.8758"/>
    <n v="1996867.5765100003"/>
    <n v="85.5"/>
  </r>
  <r>
    <n v="68.91"/>
    <n v="1.35"/>
    <n v="16"/>
    <n v="0.88"/>
    <n v="7.0000000000000007E-2"/>
    <n v="0"/>
    <s v="Air"/>
    <n v="1.05"/>
    <n v="0.84"/>
    <n v="1.1200000000000001"/>
    <n v="0.69"/>
    <n v="22"/>
    <n v="9448.7099999999991"/>
    <n v="15"/>
    <n v="25"/>
    <n v="2"/>
    <n v="0"/>
    <n v="508"/>
    <n v="218"/>
    <n v="1"/>
    <n v="0.93"/>
    <n v="1"/>
    <x v="0"/>
    <s v="EXW"/>
    <s v="Amendment"/>
    <x v="2"/>
    <n v="0.81839999999999991"/>
    <n v="0.92999999999999994"/>
    <n v="0.11159999999999999"/>
    <n v="0.76"/>
    <s v="Extreme Risk"/>
    <n v="1.9590770570309102E-2"/>
    <s v="Poor"/>
    <s v="Low"/>
    <s v="Moderately Consistent"/>
    <n v="42.913385826771652"/>
    <s v="Critical (&lt;80%)"/>
    <n v="472.43549999999999"/>
    <n v="697162.23113699979"/>
    <n v="96.850000000000009"/>
  </r>
  <r>
    <n v="382.96"/>
    <n v="1.2"/>
    <n v="14"/>
    <n v="0.87"/>
    <n v="0.05"/>
    <n v="0.04"/>
    <s v="Sea"/>
    <n v="3.71"/>
    <n v="0.66"/>
    <n v="0.87"/>
    <n v="0.5"/>
    <n v="48"/>
    <n v="5642.06"/>
    <n v="15"/>
    <n v="20"/>
    <n v="0"/>
    <n v="0"/>
    <n v="968"/>
    <n v="952"/>
    <n v="4"/>
    <n v="0.59"/>
    <n v="0"/>
    <x v="1"/>
    <s v="EXW"/>
    <s v="New Procurement"/>
    <x v="6"/>
    <n v="0.82650000000000001"/>
    <n v="0.91199999999999992"/>
    <n v="0.11856"/>
    <n v="0.59"/>
    <s v="Extreme Risk"/>
    <n v="3.1334865260079382E-3"/>
    <s v="Poor"/>
    <s v="High"/>
    <s v="Highly Inconsistent"/>
    <n v="98.347107438016536"/>
    <s v="World-Class (97%–100%)"/>
    <n v="56.420600000000007"/>
    <n v="2355229.6306160004"/>
    <n v="69.989999999999995"/>
  </r>
  <r>
    <n v="463.13"/>
    <n v="7.97"/>
    <n v="15"/>
    <n v="0.9"/>
    <n v="0.04"/>
    <n v="0.02"/>
    <s v="Air"/>
    <n v="0.74"/>
    <n v="0.93"/>
    <n v="0.89"/>
    <n v="0.71"/>
    <n v="36"/>
    <n v="5241.91"/>
    <n v="90"/>
    <n v="46"/>
    <n v="2"/>
    <n v="1"/>
    <n v="639"/>
    <n v="468"/>
    <n v="6"/>
    <n v="0.75"/>
    <n v="1"/>
    <x v="0"/>
    <s v="FOB"/>
    <s v="Amendment"/>
    <x v="4"/>
    <n v="0.86399999999999999"/>
    <n v="0.94079999999999997"/>
    <n v="9.4079999999999969E-2"/>
    <n v="0.77"/>
    <s v="Extreme Risk"/>
    <n v="1.7208990996048626E-2"/>
    <s v="Poor"/>
    <s v="High"/>
    <s v="Very Consistent"/>
    <n v="73.239436619718319"/>
    <s v="Critical (&lt;80%)"/>
    <n v="262.09550000000002"/>
    <n v="2573615.8748219996"/>
    <n v="97.66"/>
  </r>
  <r>
    <n v="176.02"/>
    <n v="2.21"/>
    <n v="14"/>
    <n v="0.85"/>
    <n v="0.04"/>
    <n v="0.04"/>
    <s v="Air"/>
    <n v="1.1100000000000001"/>
    <n v="0.84"/>
    <n v="1.18"/>
    <n v="0.76"/>
    <n v="20"/>
    <n v="5098.74"/>
    <n v="90"/>
    <n v="45"/>
    <n v="3"/>
    <n v="2"/>
    <n v="165"/>
    <n v="888"/>
    <n v="5"/>
    <n v="0.86"/>
    <n v="1"/>
    <x v="0"/>
    <s v="CIF"/>
    <s v="Extension"/>
    <x v="10"/>
    <n v="0.81599999999999995"/>
    <n v="0.92159999999999997"/>
    <n v="0.13824"/>
    <n v="0.84"/>
    <s v="Extreme Risk"/>
    <n v="1.2555391432791727E-2"/>
    <s v="Poor"/>
    <s v="Medium"/>
    <s v="Moderately Consistent"/>
    <n v="538.18181818181813"/>
    <s v="Over-Delivery (&gt;100%)"/>
    <n v="254.93700000000001"/>
    <n v="969537.47662799992"/>
    <n v="96.889999999999986"/>
  </r>
  <r>
    <n v="436.25"/>
    <n v="5.21"/>
    <n v="28"/>
    <n v="0.71"/>
    <n v="0.08"/>
    <n v="0.05"/>
    <s v="Air"/>
    <n v="2.12"/>
    <n v="0.99"/>
    <n v="0.98"/>
    <n v="0.8"/>
    <n v="31"/>
    <n v="8183.99"/>
    <n v="15"/>
    <n v="43"/>
    <n v="0"/>
    <n v="0"/>
    <n v="468"/>
    <n v="697"/>
    <n v="2"/>
    <n v="0.39"/>
    <n v="1"/>
    <x v="0"/>
    <s v="EXW"/>
    <s v="New Procurement"/>
    <x v="5"/>
    <n v="0.6532"/>
    <n v="0.874"/>
    <n v="0.25346000000000002"/>
    <n v="0.93"/>
    <s v="Extreme Risk"/>
    <n v="1.1942693409742119E-2"/>
    <s v="Poor"/>
    <s v="High"/>
    <s v="Inconsistent"/>
    <n v="148.93162393162393"/>
    <s v="Over-Delivery (&gt;100%)"/>
    <n v="409.1995"/>
    <n v="4034827.8668749998"/>
    <n v="94.48"/>
  </r>
  <r>
    <n v="181.5"/>
    <n v="6.45"/>
    <n v="21"/>
    <n v="0.88"/>
    <n v="0.02"/>
    <n v="0.03"/>
    <s v="Sea"/>
    <n v="0.36"/>
    <n v="0.99"/>
    <n v="1.01"/>
    <n v="0.83"/>
    <n v="33"/>
    <n v="9931.85"/>
    <n v="15"/>
    <n v="41"/>
    <n v="1"/>
    <n v="3"/>
    <n v="680"/>
    <n v="796"/>
    <n v="1"/>
    <n v="0.57999999999999996"/>
    <n v="1"/>
    <x v="0"/>
    <s v="DDP"/>
    <s v="Renewal/Reorder"/>
    <x v="2"/>
    <n v="0.86239999999999994"/>
    <n v="0.9506"/>
    <n v="0.11407199999999999"/>
    <n v="0.88"/>
    <s v="Extreme Risk"/>
    <n v="3.553719008264463E-2"/>
    <s v="Average"/>
    <s v="Medium"/>
    <s v="Very Consistent"/>
    <n v="117.05882352941177"/>
    <s v="Over-Delivery (&gt;100%)"/>
    <n v="99.3185"/>
    <n v="1892862.9390500002"/>
    <n v="74.440000000000012"/>
  </r>
  <r>
    <n v="459.85"/>
    <n v="4.8600000000000003"/>
    <n v="11"/>
    <n v="0.91"/>
    <n v="7.0000000000000007E-2"/>
    <n v="0.01"/>
    <s v="Road"/>
    <n v="1.06"/>
    <n v="0.74"/>
    <n v="0.92"/>
    <n v="0.85"/>
    <n v="13"/>
    <n v="6372.55"/>
    <n v="90"/>
    <n v="7"/>
    <n v="3"/>
    <n v="0"/>
    <n v="192"/>
    <n v="798"/>
    <n v="11"/>
    <n v="0.18"/>
    <n v="1"/>
    <x v="0"/>
    <s v="EXW"/>
    <s v="Extension"/>
    <x v="1"/>
    <n v="0.84629999999999994"/>
    <n v="0.92069999999999996"/>
    <n v="8.2862999999999964E-2"/>
    <n v="0.92999999999999994"/>
    <s v="Extreme Risk"/>
    <n v="1.056866369468305E-2"/>
    <s v="Poor"/>
    <s v="High"/>
    <s v="Moderately Consistent"/>
    <n v="415.625"/>
    <s v="Over-Delivery (&gt;100%)"/>
    <n v="127.45100000000001"/>
    <n v="3164987.6867199996"/>
    <n v="84.639999999999986"/>
  </r>
  <r>
    <n v="389.28"/>
    <n v="1.24"/>
    <n v="16"/>
    <n v="0.83"/>
    <n v="0.08"/>
    <n v="0.04"/>
    <s v="Air"/>
    <n v="0.75"/>
    <n v="1"/>
    <n v="0.99"/>
    <n v="0.41"/>
    <n v="20"/>
    <n v="3848.36"/>
    <n v="15"/>
    <n v="25"/>
    <n v="2"/>
    <n v="3"/>
    <n v="445"/>
    <n v="245"/>
    <n v="4"/>
    <n v="0.99"/>
    <n v="0"/>
    <x v="1"/>
    <s v="DDP"/>
    <s v="Amendment"/>
    <x v="6"/>
    <n v="0.76359999999999995"/>
    <n v="0.88319999999999999"/>
    <n v="0.15014400000000003"/>
    <n v="0.53"/>
    <s v="Extreme Risk"/>
    <n v="3.185367858610769E-3"/>
    <s v="Poor"/>
    <s v="High"/>
    <s v="Very Consistent"/>
    <n v="55.056179775280903"/>
    <s v="Critical (&lt;80%)"/>
    <n v="192.41800000000001"/>
    <n v="1678058.587696"/>
    <n v="96.050000000000011"/>
  </r>
  <r>
    <n v="412.21"/>
    <n v="8.0500000000000007"/>
    <n v="19"/>
    <n v="0.93"/>
    <n v="0.04"/>
    <n v="0.05"/>
    <s v="Sea"/>
    <n v="4.76"/>
    <n v="0.98"/>
    <n v="1.1000000000000001"/>
    <n v="0.89"/>
    <n v="41"/>
    <n v="2264.7800000000002"/>
    <n v="45"/>
    <n v="21"/>
    <n v="1"/>
    <n v="2"/>
    <n v="723"/>
    <n v="524"/>
    <n v="12"/>
    <n v="0.93"/>
    <n v="0"/>
    <x v="1"/>
    <s v="CIF"/>
    <s v="Renewal/Reorder"/>
    <x v="8"/>
    <n v="0.89280000000000004"/>
    <n v="0.91199999999999992"/>
    <n v="6.3839999999999952E-2"/>
    <n v="0.98"/>
    <s v="Extreme Risk"/>
    <n v="1.9528880910215669E-2"/>
    <s v="Poor"/>
    <s v="High"/>
    <s v="Highly Inconsistent"/>
    <n v="72.475795297372059"/>
    <s v="Critical (&lt;80%)"/>
    <n v="22.647800000000004"/>
    <n v="1017647.7007340001"/>
    <n v="69.040000000000006"/>
  </r>
  <r>
    <n v="58.1"/>
    <n v="1.0900000000000001"/>
    <n v="17"/>
    <n v="0.77"/>
    <n v="0.03"/>
    <n v="0.03"/>
    <s v="Air"/>
    <n v="0.96"/>
    <n v="0.86"/>
    <n v="0.99"/>
    <n v="0.72"/>
    <n v="42"/>
    <n v="2068.33"/>
    <n v="30"/>
    <n v="31"/>
    <n v="0"/>
    <n v="2"/>
    <n v="587"/>
    <n v="369"/>
    <n v="10"/>
    <n v="0.48"/>
    <n v="0"/>
    <x v="1"/>
    <s v="CIF"/>
    <s v="New Procurement"/>
    <x v="9"/>
    <n v="0.74690000000000001"/>
    <n v="0.94089999999999996"/>
    <n v="0.21640699999999996"/>
    <n v="0.78"/>
    <s v="Extreme Risk"/>
    <n v="1.8760757314974185E-2"/>
    <s v="Poor"/>
    <s v="Low"/>
    <s v="Very Consistent"/>
    <n v="62.862010221465084"/>
    <s v="Critical (&lt;80%)"/>
    <n v="103.4165"/>
    <n v="127484.7034"/>
    <n v="97.54"/>
  </r>
  <r>
    <n v="483.26"/>
    <n v="7.86"/>
    <n v="27"/>
    <n v="0.77"/>
    <n v="0.05"/>
    <n v="0.03"/>
    <s v="Road"/>
    <n v="4.3099999999999996"/>
    <n v="0.73"/>
    <n v="0.93"/>
    <n v="0.84"/>
    <n v="38"/>
    <n v="8575.89"/>
    <n v="90"/>
    <n v="7"/>
    <n v="3"/>
    <n v="1"/>
    <n v="55"/>
    <n v="833"/>
    <n v="5"/>
    <n v="0.55000000000000004"/>
    <n v="0"/>
    <x v="1"/>
    <s v="FOB"/>
    <s v="Extension"/>
    <x v="10"/>
    <n v="0.73149999999999993"/>
    <n v="0.92149999999999999"/>
    <n v="0.21194499999999997"/>
    <n v="0.91999999999999993"/>
    <s v="Extreme Risk"/>
    <n v="1.6264536688325126E-2"/>
    <s v="Poor"/>
    <s v="High"/>
    <s v="Highly Inconsistent"/>
    <n v="1514.5454545454545"/>
    <s v="Over-Delivery (&gt;100%)"/>
    <n v="171.51779999999999"/>
    <n v="4476148.5443239985"/>
    <n v="81.589999999999989"/>
  </r>
  <r>
    <n v="377"/>
    <n v="9.0399999999999991"/>
    <n v="26"/>
    <n v="0.75"/>
    <n v="0.01"/>
    <n v="0.02"/>
    <s v="Air"/>
    <n v="0.56999999999999995"/>
    <n v="0.9"/>
    <n v="0.84"/>
    <n v="0.99"/>
    <n v="22"/>
    <n v="9924.2900000000009"/>
    <n v="30"/>
    <n v="37"/>
    <n v="0"/>
    <n v="3"/>
    <n v="885"/>
    <n v="392"/>
    <n v="4"/>
    <n v="0.44"/>
    <n v="1"/>
    <x v="0"/>
    <s v="DDP"/>
    <s v="New Procurement"/>
    <x v="6"/>
    <n v="0.74249999999999994"/>
    <n v="0.97019999999999995"/>
    <n v="0.24254999999999999"/>
    <n v="1.02"/>
    <s v="Extreme Risk"/>
    <n v="2.3978779840848802E-2"/>
    <s v="Average"/>
    <s v="High"/>
    <s v="Very Consistent"/>
    <n v="44.293785310734464"/>
    <s v="Critical (&lt;80%)"/>
    <n v="496.21450000000004"/>
    <n v="3854201.5622"/>
    <n v="98.73"/>
  </r>
  <r>
    <n v="187.14"/>
    <n v="4.9000000000000004"/>
    <n v="6"/>
    <n v="0.81"/>
    <n v="0"/>
    <n v="0.02"/>
    <s v="Sea"/>
    <n v="4.3499999999999996"/>
    <n v="0.71"/>
    <n v="1.17"/>
    <n v="0.12"/>
    <n v="39"/>
    <n v="7010.11"/>
    <n v="60"/>
    <n v="43"/>
    <n v="0"/>
    <n v="3"/>
    <n v="781"/>
    <n v="436"/>
    <n v="3"/>
    <n v="0"/>
    <n v="1"/>
    <x v="0"/>
    <s v="DDP"/>
    <s v="New Procurement"/>
    <x v="3"/>
    <n v="0.81"/>
    <n v="0.98"/>
    <n v="0.18619999999999995"/>
    <n v="0.13999999999999999"/>
    <s v="Low Risk"/>
    <n v="2.6183605856577967E-2"/>
    <s v="Average"/>
    <s v="Medium"/>
    <s v="Highly Inconsistent"/>
    <n v="55.825864276568502"/>
    <s v="Critical (&lt;80%)"/>
    <n v="70.101100000000002"/>
    <n v="1338195.807388"/>
    <n v="71.25"/>
  </r>
  <r>
    <n v="423.23"/>
    <n v="5.82"/>
    <n v="11"/>
    <n v="0.95"/>
    <n v="0.01"/>
    <n v="0.04"/>
    <s v="Air"/>
    <n v="3"/>
    <n v="0.85"/>
    <n v="1.1499999999999999"/>
    <n v="0.37"/>
    <n v="23"/>
    <n v="9562.7099999999991"/>
    <n v="60"/>
    <n v="58"/>
    <n v="2"/>
    <n v="2"/>
    <n v="927"/>
    <n v="906"/>
    <n v="10"/>
    <n v="0.23"/>
    <n v="0"/>
    <x v="1"/>
    <s v="CIF"/>
    <s v="Amendment"/>
    <x v="9"/>
    <n v="0.9405"/>
    <n v="0.95039999999999991"/>
    <n v="4.7520000000000041E-2"/>
    <n v="0.42"/>
    <s v="High Risk"/>
    <n v="1.3751388134111477E-2"/>
    <s v="Poor"/>
    <s v="High"/>
    <s v="Inconsistent"/>
    <n v="97.734627831715216"/>
    <s v="World-Class (97%–100%)"/>
    <n v="478.13549999999998"/>
    <n v="4250090.5702649998"/>
    <n v="95.899999999999991"/>
  </r>
  <r>
    <n v="176.68"/>
    <n v="5.29"/>
    <n v="17"/>
    <n v="0.95"/>
    <n v="0.02"/>
    <n v="0.05"/>
    <s v="Air"/>
    <n v="4.25"/>
    <n v="0.61"/>
    <n v="1.1200000000000001"/>
    <n v="0.81"/>
    <n v="48"/>
    <n v="3564.96"/>
    <n v="45"/>
    <n v="49"/>
    <n v="2"/>
    <n v="3"/>
    <n v="950"/>
    <n v="353"/>
    <n v="8"/>
    <n v="0.1"/>
    <n v="1"/>
    <x v="0"/>
    <s v="DDP"/>
    <s v="Amendment"/>
    <x v="11"/>
    <n v="0.93099999999999994"/>
    <n v="0.93099999999999994"/>
    <n v="4.6550000000000036E-2"/>
    <n v="0.88000000000000012"/>
    <s v="Extreme Risk"/>
    <n v="2.9941136517998641E-2"/>
    <s v="Average"/>
    <s v="Medium"/>
    <s v="Highly Inconsistent"/>
    <n v="37.15789473684211"/>
    <s v="Critical (&lt;80%)"/>
    <n v="178.24800000000002"/>
    <n v="674140.39789600007"/>
    <n v="94.149999999999991"/>
  </r>
  <r>
    <n v="442.74"/>
    <n v="4.5"/>
    <n v="9"/>
    <n v="0.81"/>
    <n v="0.05"/>
    <n v="0.03"/>
    <s v="Air"/>
    <n v="4.34"/>
    <n v="0.85"/>
    <n v="1.08"/>
    <n v="0.09"/>
    <n v="49"/>
    <n v="6313.19"/>
    <n v="60"/>
    <n v="52"/>
    <n v="2"/>
    <n v="3"/>
    <n v="253"/>
    <n v="263"/>
    <n v="12"/>
    <n v="0.32"/>
    <n v="0"/>
    <x v="1"/>
    <s v="DDP"/>
    <s v="Amendment"/>
    <x v="8"/>
    <n v="0.76949999999999996"/>
    <n v="0.92149999999999999"/>
    <n v="0.17508499999999994"/>
    <n v="0.16999999999999998"/>
    <s v="Medium Risk"/>
    <n v="1.0163978858923972E-2"/>
    <s v="Poor"/>
    <s v="High"/>
    <s v="Highly Inconsistent"/>
    <n v="103.95256916996047"/>
    <s v="Over-Delivery (&gt;100%)"/>
    <n v="315.65949999999998"/>
    <n v="3019063.9691799995"/>
    <n v="93.56"/>
  </r>
  <r>
    <n v="100.66"/>
    <n v="8.99"/>
    <n v="18"/>
    <n v="0.88"/>
    <n v="0.08"/>
    <n v="0.04"/>
    <s v="Road"/>
    <n v="2.98"/>
    <n v="0.98"/>
    <n v="1.01"/>
    <n v="0.54"/>
    <n v="33"/>
    <n v="5165.68"/>
    <n v="90"/>
    <n v="28"/>
    <n v="1"/>
    <n v="0"/>
    <n v="165"/>
    <n v="557"/>
    <n v="6"/>
    <n v="0.24"/>
    <n v="0"/>
    <x v="1"/>
    <s v="EXW"/>
    <s v="Renewal/Reorder"/>
    <x v="4"/>
    <n v="0.80959999999999999"/>
    <n v="0.88319999999999999"/>
    <n v="0.10598399999999999"/>
    <n v="0.66"/>
    <s v="Extreme Risk"/>
    <n v="8.9310550367574015E-2"/>
    <s v="Good"/>
    <s v="Low"/>
    <s v="Inconsistent"/>
    <n v="337.57575757575762"/>
    <s v="Over-Delivery (&gt;100%)"/>
    <n v="103.31360000000001"/>
    <n v="582483.94359200005"/>
    <n v="81.820000000000007"/>
  </r>
  <r>
    <n v="366.66"/>
    <n v="9.0500000000000007"/>
    <n v="17"/>
    <n v="0.92"/>
    <n v="0.02"/>
    <n v="0.01"/>
    <s v="Air"/>
    <n v="4.59"/>
    <n v="0.69"/>
    <n v="1.1599999999999999"/>
    <n v="0.86"/>
    <n v="41"/>
    <n v="4871.9799999999996"/>
    <n v="45"/>
    <n v="56"/>
    <n v="1"/>
    <n v="1"/>
    <n v="403"/>
    <n v="516"/>
    <n v="11"/>
    <n v="0.76"/>
    <n v="1"/>
    <x v="0"/>
    <s v="FOB"/>
    <s v="Renewal/Reorder"/>
    <x v="1"/>
    <n v="0.90160000000000007"/>
    <n v="0.97019999999999995"/>
    <n v="7.7615999999999949E-2"/>
    <n v="0.89"/>
    <s v="Extreme Risk"/>
    <n v="2.4682266950308188E-2"/>
    <s v="Average"/>
    <s v="High"/>
    <s v="Highly Inconsistent"/>
    <n v="128.03970223325064"/>
    <s v="Over-Delivery (&gt;100%)"/>
    <n v="243.59899999999999"/>
    <n v="1840228.250792"/>
    <n v="94.61"/>
  </r>
  <r>
    <n v="293.31"/>
    <n v="4.0199999999999996"/>
    <n v="12"/>
    <n v="0.77"/>
    <n v="0.09"/>
    <n v="0.01"/>
    <s v="Sea"/>
    <n v="2.93"/>
    <n v="0.91"/>
    <n v="1.1200000000000001"/>
    <n v="0.02"/>
    <n v="30"/>
    <n v="6360.5"/>
    <n v="45"/>
    <n v="26"/>
    <n v="2"/>
    <n v="0"/>
    <n v="971"/>
    <n v="527"/>
    <n v="12"/>
    <n v="0.5"/>
    <n v="0"/>
    <x v="1"/>
    <s v="EXW"/>
    <s v="Amendment"/>
    <x v="8"/>
    <n v="0.70069999999999999"/>
    <n v="0.90090000000000003"/>
    <n v="0.20720699999999997"/>
    <n v="0.12"/>
    <s v="Low Risk"/>
    <n v="1.3705635675565099E-2"/>
    <s v="Poor"/>
    <s v="Medium"/>
    <s v="Inconsistent"/>
    <n v="54.273944387229655"/>
    <s v="Critical (&lt;80%)"/>
    <n v="63.605000000000004"/>
    <n v="2052238.8734660002"/>
    <n v="70.17"/>
  </r>
  <r>
    <n v="93.44"/>
    <n v="6.54"/>
    <n v="23"/>
    <n v="0.75"/>
    <n v="0.1"/>
    <n v="0.03"/>
    <s v="Air"/>
    <n v="3.56"/>
    <n v="0.72"/>
    <n v="1.1299999999999999"/>
    <n v="0.94"/>
    <n v="14"/>
    <n v="3172.35"/>
    <n v="90"/>
    <n v="47"/>
    <n v="1"/>
    <n v="2"/>
    <n v="258"/>
    <n v="339"/>
    <n v="3"/>
    <n v="0.82"/>
    <n v="0"/>
    <x v="1"/>
    <s v="CIF"/>
    <s v="Renewal/Reorder"/>
    <x v="3"/>
    <n v="0.67500000000000004"/>
    <n v="0.873"/>
    <n v="0.21825"/>
    <n v="1.0699999999999998"/>
    <s v="Extreme Risk"/>
    <n v="6.9991438356164379E-2"/>
    <s v="Good"/>
    <s v="Low"/>
    <s v="Highly Inconsistent"/>
    <n v="131.3953488372093"/>
    <s v="Over-Delivery (&gt;100%)"/>
    <n v="158.61750000000001"/>
    <n v="335124.82434799994"/>
    <n v="92.840000000000018"/>
  </r>
  <r>
    <n v="158.85"/>
    <n v="9.34"/>
    <n v="22"/>
    <n v="0.99"/>
    <n v="0.1"/>
    <n v="0.01"/>
    <s v="Air"/>
    <n v="2.08"/>
    <n v="0.88"/>
    <n v="0.92"/>
    <n v="0.98"/>
    <n v="47"/>
    <n v="6442.16"/>
    <n v="15"/>
    <n v="53"/>
    <n v="3"/>
    <n v="3"/>
    <n v="954"/>
    <n v="497"/>
    <n v="6"/>
    <n v="0.64"/>
    <n v="0"/>
    <x v="1"/>
    <s v="DDP"/>
    <s v="Extension"/>
    <x v="4"/>
    <n v="0.89100000000000001"/>
    <n v="0.89100000000000001"/>
    <n v="8.9100000000000082E-3"/>
    <n v="1.0900000000000001"/>
    <s v="Extreme Risk"/>
    <n v="5.8797607806106392E-2"/>
    <s v="Good"/>
    <s v="Medium"/>
    <s v="Inconsistent"/>
    <n v="52.096436058700213"/>
    <s v="Critical (&lt;80%)"/>
    <n v="322.108"/>
    <n v="1136232.9149200001"/>
    <n v="94.720000000000013"/>
  </r>
  <r>
    <n v="55.58"/>
    <n v="9.66"/>
    <n v="22"/>
    <n v="0.89"/>
    <n v="0.08"/>
    <n v="0.03"/>
    <s v="Air"/>
    <n v="4.57"/>
    <n v="0.88"/>
    <n v="0.97"/>
    <n v="0.32"/>
    <n v="36"/>
    <n v="6761.33"/>
    <n v="30"/>
    <n v="49"/>
    <n v="0"/>
    <n v="3"/>
    <n v="616"/>
    <n v="823"/>
    <n v="10"/>
    <n v="0.66"/>
    <n v="1"/>
    <x v="0"/>
    <s v="DDP"/>
    <s v="New Procurement"/>
    <x v="9"/>
    <n v="0.81880000000000008"/>
    <n v="0.89239999999999997"/>
    <n v="9.8164000000000001E-2"/>
    <n v="0.43"/>
    <s v="High Risk"/>
    <n v="0.17380352644836272"/>
    <s v="Excellent"/>
    <s v="Low"/>
    <s v="Highly Inconsistent"/>
    <n v="133.60389610389612"/>
    <s v="Over-Delivery (&gt;100%)"/>
    <n v="338.06650000000002"/>
    <n v="417475.287266"/>
    <n v="92.43"/>
  </r>
  <r>
    <n v="260.95"/>
    <n v="5.58"/>
    <n v="5"/>
    <n v="0.99"/>
    <n v="0.04"/>
    <n v="0.01"/>
    <s v="Road"/>
    <n v="4.12"/>
    <n v="0.67"/>
    <n v="1.08"/>
    <n v="0.77"/>
    <n v="8"/>
    <n v="8377.52"/>
    <n v="90"/>
    <n v="11"/>
    <n v="2"/>
    <n v="2"/>
    <n v="264"/>
    <n v="491"/>
    <n v="8"/>
    <n v="0.88"/>
    <n v="0"/>
    <x v="1"/>
    <s v="CIF"/>
    <s v="Amendment"/>
    <x v="11"/>
    <n v="0.95039999999999991"/>
    <n v="0.95039999999999991"/>
    <n v="9.5040000000000072E-3"/>
    <n v="0.82000000000000006"/>
    <s v="Extreme Risk"/>
    <n v="2.1383406782908603E-2"/>
    <s v="Average"/>
    <s v="Medium"/>
    <s v="Highly Inconsistent"/>
    <n v="185.9848484848485"/>
    <s v="Over-Delivery (&gt;100%)"/>
    <n v="167.55040000000002"/>
    <n v="2295608.5888800002"/>
    <n v="82.48"/>
  </r>
  <r>
    <n v="185.57"/>
    <n v="5.08"/>
    <n v="11"/>
    <n v="0.8"/>
    <n v="0.01"/>
    <n v="0.04"/>
    <s v="Sea"/>
    <n v="0.83"/>
    <n v="0.84"/>
    <n v="0.95"/>
    <n v="0.13"/>
    <n v="47"/>
    <n v="7331.77"/>
    <n v="15"/>
    <n v="21"/>
    <n v="0"/>
    <n v="3"/>
    <n v="371"/>
    <n v="481"/>
    <n v="7"/>
    <n v="0.85"/>
    <n v="0"/>
    <x v="1"/>
    <s v="DDP"/>
    <s v="New Procurement"/>
    <x v="7"/>
    <n v="0.79200000000000004"/>
    <n v="0.95039999999999991"/>
    <n v="0.19007999999999994"/>
    <n v="0.18"/>
    <s v="Medium Risk"/>
    <n v="2.7375114512043976E-2"/>
    <s v="Average"/>
    <s v="Medium"/>
    <s v="Very Consistent"/>
    <n v="129.64959568733155"/>
    <s v="Over-Delivery (&gt;100%)"/>
    <n v="73.317700000000002"/>
    <n v="1428660.7850070002"/>
    <n v="74.070000000000007"/>
  </r>
  <r>
    <n v="319.26"/>
    <n v="3.51"/>
    <n v="4"/>
    <n v="0.91"/>
    <n v="0.06"/>
    <n v="0.04"/>
    <s v="Air"/>
    <n v="2.88"/>
    <n v="0.94"/>
    <n v="1"/>
    <n v="0.77"/>
    <n v="22"/>
    <n v="3265.77"/>
    <n v="15"/>
    <n v="8"/>
    <n v="0"/>
    <n v="2"/>
    <n v="992"/>
    <n v="928"/>
    <n v="1"/>
    <n v="0.06"/>
    <n v="1"/>
    <x v="0"/>
    <s v="CIF"/>
    <s v="New Procurement"/>
    <x v="2"/>
    <n v="0.85539999999999994"/>
    <n v="0.90239999999999987"/>
    <n v="8.1215999999999969E-2"/>
    <n v="0.87"/>
    <s v="Extreme Risk"/>
    <n v="1.0994174027438451E-2"/>
    <s v="Poor"/>
    <s v="High"/>
    <s v="Inconsistent"/>
    <n v="93.548387096774192"/>
    <s v="Average (85–94.99%)"/>
    <n v="163.2885"/>
    <n v="1147074.3810960001"/>
    <n v="94.52"/>
  </r>
  <r>
    <n v="183.76"/>
    <n v="9.6300000000000008"/>
    <n v="27"/>
    <n v="0.77"/>
    <n v="0.06"/>
    <n v="0.02"/>
    <s v="Sea"/>
    <n v="4.4800000000000004"/>
    <n v="0.75"/>
    <n v="1.06"/>
    <n v="0.48"/>
    <n v="4"/>
    <n v="4562.92"/>
    <n v="60"/>
    <n v="18"/>
    <n v="0"/>
    <n v="1"/>
    <n v="857"/>
    <n v="541"/>
    <n v="6"/>
    <n v="0.57999999999999996"/>
    <n v="1"/>
    <x v="0"/>
    <s v="FOB"/>
    <s v="New Procurement"/>
    <x v="4"/>
    <n v="0.7238"/>
    <n v="0.92119999999999991"/>
    <n v="0.21187599999999998"/>
    <n v="0.55999999999999994"/>
    <s v="Extreme Risk"/>
    <n v="5.2405311275576849E-2"/>
    <s v="Good"/>
    <s v="Medium"/>
    <s v="Highly Inconsistent"/>
    <n v="63.127187864644107"/>
    <s v="Critical (&lt;80%)"/>
    <n v="45.629200000000004"/>
    <n v="905622.84763199987"/>
    <n v="69.320000000000007"/>
  </r>
  <r>
    <n v="184.96"/>
    <n v="2.29"/>
    <n v="4"/>
    <n v="0.78"/>
    <n v="0.08"/>
    <n v="0.01"/>
    <s v="Sea"/>
    <n v="3.97"/>
    <n v="0.88"/>
    <n v="0.98"/>
    <n v="0.86"/>
    <n v="35"/>
    <n v="1291.74"/>
    <n v="45"/>
    <n v="13"/>
    <n v="3"/>
    <n v="3"/>
    <n v="722"/>
    <n v="446"/>
    <n v="1"/>
    <n v="0.41"/>
    <n v="1"/>
    <x v="0"/>
    <s v="DDP"/>
    <s v="Extension"/>
    <x v="2"/>
    <n v="0.71760000000000002"/>
    <n v="0.91080000000000005"/>
    <n v="0.200376"/>
    <n v="0.95"/>
    <s v="Extreme Risk"/>
    <n v="1.2381055363321798E-2"/>
    <s v="Poor"/>
    <s v="Medium"/>
    <s v="Highly Inconsistent"/>
    <n v="61.772853185595565"/>
    <s v="Critical (&lt;80%)"/>
    <n v="12.917400000000001"/>
    <n v="260450.65435999999"/>
    <n v="69.430000000000007"/>
  </r>
  <r>
    <n v="384.44"/>
    <n v="6.22"/>
    <n v="3"/>
    <n v="0.85"/>
    <n v="0.1"/>
    <n v="0.03"/>
    <s v="Road"/>
    <n v="4.8099999999999996"/>
    <n v="0.87"/>
    <n v="1.1200000000000001"/>
    <n v="0.21"/>
    <n v="8"/>
    <n v="2647.21"/>
    <n v="45"/>
    <n v="8"/>
    <n v="3"/>
    <n v="0"/>
    <n v="828"/>
    <n v="431"/>
    <n v="4"/>
    <n v="0.6"/>
    <n v="1"/>
    <x v="0"/>
    <s v="EXW"/>
    <s v="Extension"/>
    <x v="6"/>
    <n v="0.76500000000000001"/>
    <n v="0.873"/>
    <n v="0.13095000000000004"/>
    <n v="0.33999999999999997"/>
    <s v="High Risk"/>
    <n v="1.61793777962751E-2"/>
    <s v="Poor"/>
    <s v="High"/>
    <s v="Highly Inconsistent"/>
    <n v="52.053140096618357"/>
    <s v="Critical (&lt;80%)"/>
    <n v="52.944200000000002"/>
    <n v="1150083.48334"/>
    <n v="79.59"/>
  </r>
  <r>
    <n v="71.66"/>
    <n v="3.54"/>
    <n v="26"/>
    <n v="0.8"/>
    <n v="0.05"/>
    <n v="0.05"/>
    <s v="Sea"/>
    <n v="1.1599999999999999"/>
    <n v="0.7"/>
    <n v="0.85"/>
    <n v="0.67"/>
    <n v="34"/>
    <n v="5257.36"/>
    <n v="60"/>
    <n v="14"/>
    <n v="1"/>
    <n v="0"/>
    <n v="948"/>
    <n v="812"/>
    <n v="10"/>
    <n v="0.86"/>
    <n v="1"/>
    <x v="0"/>
    <s v="EXW"/>
    <s v="Renewal/Reorder"/>
    <x v="9"/>
    <n v="0.76"/>
    <n v="0.90249999999999997"/>
    <n v="0.18049999999999994"/>
    <n v="0.77"/>
    <s v="Extreme Risk"/>
    <n v="4.9399944180854034E-2"/>
    <s v="Average"/>
    <s v="Low"/>
    <s v="Moderately Consistent"/>
    <n v="85.654008438818565"/>
    <s v="Average (85–94.99%)"/>
    <n v="52.573599999999999"/>
    <n v="414470.895472"/>
    <n v="72.34"/>
  </r>
  <r>
    <n v="456.3"/>
    <n v="3.51"/>
    <n v="24"/>
    <n v="0.75"/>
    <n v="0.03"/>
    <n v="0.03"/>
    <s v="Air"/>
    <n v="1.84"/>
    <n v="0.97"/>
    <n v="1.0900000000000001"/>
    <n v="0.79"/>
    <n v="22"/>
    <n v="1097.53"/>
    <n v="60"/>
    <n v="15"/>
    <n v="0"/>
    <n v="1"/>
    <n v="655"/>
    <n v="171"/>
    <n v="3"/>
    <n v="0.01"/>
    <n v="1"/>
    <x v="0"/>
    <s v="FOB"/>
    <s v="New Procurement"/>
    <x v="3"/>
    <n v="0.72750000000000004"/>
    <n v="0.94089999999999996"/>
    <n v="0.23522499999999999"/>
    <n v="0.85000000000000009"/>
    <s v="Extreme Risk"/>
    <n v="7.6923076923076919E-3"/>
    <s v="Poor"/>
    <s v="High"/>
    <s v="Moderately Consistent"/>
    <n v="26.106870229007633"/>
    <s v="Critical (&lt;80%)"/>
    <n v="54.8765"/>
    <n v="530922.78367999999"/>
    <n v="96.66"/>
  </r>
  <r>
    <n v="433.52"/>
    <n v="4.6399999999999997"/>
    <n v="23"/>
    <n v="0.78"/>
    <n v="0.02"/>
    <n v="0"/>
    <s v="Road"/>
    <n v="2.54"/>
    <n v="0.83"/>
    <n v="0.86"/>
    <n v="0.2"/>
    <n v="25"/>
    <n v="5749"/>
    <n v="45"/>
    <n v="33"/>
    <n v="1"/>
    <n v="2"/>
    <n v="386"/>
    <n v="759"/>
    <n v="7"/>
    <n v="0.01"/>
    <n v="1"/>
    <x v="0"/>
    <s v="CIF"/>
    <s v="Renewal/Reorder"/>
    <x v="7"/>
    <n v="0.76439999999999997"/>
    <n v="0.98"/>
    <n v="0.21559999999999996"/>
    <n v="0.22"/>
    <s v="Medium Risk"/>
    <n v="1.0703081749400259E-2"/>
    <s v="Poor"/>
    <s v="High"/>
    <s v="Inconsistent"/>
    <n v="196.63212435233163"/>
    <s v="Over-Delivery (&gt;100%)"/>
    <n v="114.98"/>
    <n v="2542289.6124160001"/>
    <n v="84.86"/>
  </r>
  <r>
    <n v="350.51"/>
    <n v="9.99"/>
    <n v="25"/>
    <n v="0.71"/>
    <n v="0"/>
    <n v="0"/>
    <s v="Road"/>
    <n v="1.1599999999999999"/>
    <n v="0.74"/>
    <n v="1.18"/>
    <n v="0.82"/>
    <n v="25"/>
    <n v="3963.76"/>
    <n v="90"/>
    <n v="34"/>
    <n v="0"/>
    <n v="3"/>
    <n v="162"/>
    <n v="443"/>
    <n v="2"/>
    <n v="0.06"/>
    <n v="0"/>
    <x v="1"/>
    <s v="DDP"/>
    <s v="New Procurement"/>
    <x v="5"/>
    <n v="0.71"/>
    <n v="1"/>
    <n v="0.29000000000000004"/>
    <n v="0.82"/>
    <s v="Extreme Risk"/>
    <n v="2.850132663832701E-2"/>
    <s v="Average"/>
    <s v="High"/>
    <s v="Moderately Consistent"/>
    <n v="273.45679012345681"/>
    <s v="Over-Delivery (&gt;100%)"/>
    <n v="79.275200000000012"/>
    <n v="1389424.9246320003"/>
    <n v="86.84"/>
  </r>
  <r>
    <n v="316.95"/>
    <n v="1.49"/>
    <n v="17"/>
    <n v="0.91"/>
    <n v="0.05"/>
    <n v="0.02"/>
    <s v="Sea"/>
    <n v="1.97"/>
    <n v="0.67"/>
    <n v="0.93"/>
    <n v="0.96"/>
    <n v="40"/>
    <n v="444.19"/>
    <n v="90"/>
    <n v="43"/>
    <n v="2"/>
    <n v="3"/>
    <n v="776"/>
    <n v="568"/>
    <n v="12"/>
    <n v="0.87"/>
    <n v="1"/>
    <x v="0"/>
    <s v="DDP"/>
    <s v="Amendment"/>
    <x v="8"/>
    <n v="0.86449999999999994"/>
    <n v="0.93099999999999994"/>
    <n v="8.3789999999999962E-2"/>
    <n v="1.03"/>
    <s v="Extreme Risk"/>
    <n v="4.7010569490455907E-3"/>
    <s v="Poor"/>
    <s v="High"/>
    <s v="Moderately Consistent"/>
    <n v="73.19587628865979"/>
    <s v="Critical (&lt;80%)"/>
    <n v="4.4419000000000004"/>
    <n v="150657.97166499999"/>
    <n v="72.13000000000001"/>
  </r>
  <r>
    <n v="451.54"/>
    <n v="6.21"/>
    <n v="7"/>
    <n v="0.85"/>
    <n v="0.06"/>
    <n v="0.01"/>
    <s v="Road"/>
    <n v="2.69"/>
    <n v="0.79"/>
    <n v="1.1200000000000001"/>
    <n v="0.62"/>
    <n v="40"/>
    <n v="4401.03"/>
    <n v="90"/>
    <n v="21"/>
    <n v="0"/>
    <n v="0"/>
    <n v="781"/>
    <n v="813"/>
    <n v="4"/>
    <n v="0.35"/>
    <n v="0"/>
    <x v="1"/>
    <s v="EXW"/>
    <s v="New Procurement"/>
    <x v="6"/>
    <n v="0.79899999999999993"/>
    <n v="0.93059999999999998"/>
    <n v="0.13959000000000002"/>
    <n v="0.69"/>
    <s v="Extreme Risk"/>
    <n v="1.3752934402267793E-2"/>
    <s v="Poor"/>
    <s v="High"/>
    <s v="Inconsistent"/>
    <n v="104.09731113956467"/>
    <s v="Over-Delivery (&gt;100%)"/>
    <n v="88.020600000000002"/>
    <n v="2126460.275686"/>
    <n v="83.31"/>
  </r>
  <r>
    <n v="133.4"/>
    <n v="1.74"/>
    <n v="26"/>
    <n v="0.73"/>
    <n v="0.08"/>
    <n v="0.04"/>
    <s v="Sea"/>
    <n v="0.96"/>
    <n v="0.89"/>
    <n v="1.01"/>
    <n v="0.78"/>
    <n v="17"/>
    <n v="2883.29"/>
    <n v="90"/>
    <n v="25"/>
    <n v="0"/>
    <n v="2"/>
    <n v="249"/>
    <n v="25"/>
    <n v="5"/>
    <n v="0.37"/>
    <n v="0"/>
    <x v="1"/>
    <s v="CIF"/>
    <s v="New Procurement"/>
    <x v="10"/>
    <n v="0.67159999999999997"/>
    <n v="0.88319999999999999"/>
    <n v="0.23846400000000004"/>
    <n v="0.9"/>
    <s v="Extreme Risk"/>
    <n v="1.3043478260869565E-2"/>
    <s v="Poor"/>
    <s v="Low"/>
    <s v="Very Consistent"/>
    <n v="10.040160642570282"/>
    <s v="Critical (&lt;80%)"/>
    <n v="28.832899999999999"/>
    <n v="430817.9865"/>
    <n v="71.840000000000018"/>
  </r>
  <r>
    <n v="85.54"/>
    <n v="2.39"/>
    <n v="4"/>
    <n v="0.75"/>
    <n v="0.05"/>
    <n v="0.04"/>
    <s v="Sea"/>
    <n v="1.28"/>
    <n v="0.85"/>
    <n v="0.84"/>
    <n v="0.53"/>
    <n v="16"/>
    <n v="763.08"/>
    <n v="60"/>
    <n v="36"/>
    <n v="3"/>
    <n v="2"/>
    <n v="469"/>
    <n v="992"/>
    <n v="2"/>
    <n v="0.35"/>
    <n v="1"/>
    <x v="0"/>
    <s v="CIF"/>
    <s v="Extension"/>
    <x v="5"/>
    <n v="0.71249999999999991"/>
    <n v="0.91199999999999992"/>
    <n v="0.22799999999999998"/>
    <n v="0.62"/>
    <s v="Extreme Risk"/>
    <n v="2.7940144961421557E-2"/>
    <s v="Average"/>
    <s v="Low"/>
    <s v="Moderately Consistent"/>
    <n v="211.51385927505331"/>
    <s v="Over-Delivery (&gt;100%)"/>
    <n v="7.6308000000000007"/>
    <n v="71158.331512000004"/>
    <n v="72.42"/>
  </r>
  <r>
    <n v="157.78"/>
    <n v="4.96"/>
    <n v="23"/>
    <n v="0.73"/>
    <n v="0.09"/>
    <n v="0.01"/>
    <s v="Road"/>
    <n v="0.62"/>
    <n v="0.89"/>
    <n v="1.03"/>
    <n v="0.6"/>
    <n v="48"/>
    <n v="3004.36"/>
    <n v="30"/>
    <n v="57"/>
    <n v="2"/>
    <n v="3"/>
    <n v="161"/>
    <n v="629"/>
    <n v="9"/>
    <n v="0.23"/>
    <n v="0"/>
    <x v="1"/>
    <s v="DDP"/>
    <s v="Amendment"/>
    <x v="0"/>
    <n v="0.6643"/>
    <n v="0.90090000000000003"/>
    <n v="0.24324300000000001"/>
    <n v="0.7"/>
    <s v="Extreme Risk"/>
    <n v="3.143617695525415E-2"/>
    <s v="Average"/>
    <s v="Medium"/>
    <s v="Very Consistent"/>
    <n v="390.68322981366464"/>
    <s v="Over-Delivery (&gt;100%)"/>
    <n v="60.087200000000003"/>
    <n v="521492.75655200001"/>
    <n v="84.47999999999999"/>
  </r>
  <r>
    <n v="407.56"/>
    <n v="5.59"/>
    <n v="13"/>
    <n v="0.88"/>
    <n v="0.06"/>
    <n v="0.02"/>
    <s v="Air"/>
    <n v="3.57"/>
    <n v="0.92"/>
    <n v="1.1599999999999999"/>
    <n v="0.01"/>
    <n v="48"/>
    <n v="3011.54"/>
    <n v="30"/>
    <n v="19"/>
    <n v="1"/>
    <n v="3"/>
    <n v="449"/>
    <n v="698"/>
    <n v="2"/>
    <n v="0.04"/>
    <n v="0"/>
    <x v="1"/>
    <s v="DDP"/>
    <s v="Renewal/Reorder"/>
    <x v="5"/>
    <n v="0.82719999999999994"/>
    <n v="0.92119999999999991"/>
    <n v="0.11054399999999998"/>
    <n v="0.09"/>
    <s v="Low Risk"/>
    <n v="1.3715771910884286E-2"/>
    <s v="Poor"/>
    <s v="High"/>
    <s v="Highly Inconsistent"/>
    <n v="155.456570155902"/>
    <s v="Over-Delivery (&gt;100%)"/>
    <n v="150.577"/>
    <n v="1325753.5785760002"/>
    <n v="94.22999999999999"/>
  </r>
  <r>
    <n v="65.599999999999994"/>
    <n v="3.33"/>
    <n v="12"/>
    <n v="0.73"/>
    <n v="0.08"/>
    <n v="0.01"/>
    <s v="Sea"/>
    <n v="1.81"/>
    <n v="0.78"/>
    <n v="0.86"/>
    <n v="0.52"/>
    <n v="39"/>
    <n v="3615.23"/>
    <n v="45"/>
    <n v="51"/>
    <n v="2"/>
    <n v="0"/>
    <n v="612"/>
    <n v="74"/>
    <n v="6"/>
    <n v="0.91"/>
    <n v="1"/>
    <x v="0"/>
    <s v="EXW"/>
    <s v="Amendment"/>
    <x v="4"/>
    <n v="0.67159999999999997"/>
    <n v="0.91080000000000005"/>
    <n v="0.24591600000000002"/>
    <n v="0.61"/>
    <s v="Extreme Risk"/>
    <n v="5.0762195121951223E-2"/>
    <s v="Good"/>
    <s v="Low"/>
    <s v="Moderately Consistent"/>
    <n v="12.091503267973856"/>
    <s v="Critical (&lt;80%)"/>
    <n v="36.152300000000004"/>
    <n v="258541.93293999997"/>
    <n v="71.59"/>
  </r>
  <r>
    <n v="312.26"/>
    <n v="3.85"/>
    <n v="1"/>
    <n v="0.93"/>
    <n v="0.01"/>
    <n v="0.05"/>
    <s v="Road"/>
    <n v="1.1000000000000001"/>
    <n v="0.81"/>
    <n v="0.93"/>
    <n v="0.57999999999999996"/>
    <n v="15"/>
    <n v="3728.1"/>
    <n v="30"/>
    <n v="12"/>
    <n v="3"/>
    <n v="2"/>
    <n v="249"/>
    <n v="584"/>
    <n v="12"/>
    <n v="0.23"/>
    <n v="0"/>
    <x v="1"/>
    <s v="CIF"/>
    <s v="Extension"/>
    <x v="8"/>
    <n v="0.92070000000000007"/>
    <n v="0.9405"/>
    <n v="6.5834999999999949E-2"/>
    <n v="0.64"/>
    <s v="Extreme Risk"/>
    <n v="1.2329469032216742E-2"/>
    <s v="Poor"/>
    <s v="High"/>
    <s v="Moderately Consistent"/>
    <n v="234.53815261044176"/>
    <s v="Over-Delivery (&gt;100%)"/>
    <n v="74.561999999999998"/>
    <n v="1234066.1280799999"/>
    <n v="85.6"/>
  </r>
  <r>
    <n v="497.95"/>
    <n v="1.78"/>
    <n v="21"/>
    <n v="0.71"/>
    <n v="0.09"/>
    <n v="0.03"/>
    <s v="Road"/>
    <n v="2.54"/>
    <n v="0.99"/>
    <n v="0.98"/>
    <n v="0.67"/>
    <n v="17"/>
    <n v="4354.74"/>
    <n v="90"/>
    <n v="36"/>
    <n v="3"/>
    <n v="3"/>
    <n v="192"/>
    <n v="829"/>
    <n v="8"/>
    <n v="0.89"/>
    <n v="0"/>
    <x v="1"/>
    <s v="DDP"/>
    <s v="Extension"/>
    <x v="11"/>
    <n v="0.64610000000000001"/>
    <n v="0.88270000000000004"/>
    <n v="0.25598300000000002"/>
    <n v="0.79"/>
    <s v="Extreme Risk"/>
    <n v="3.5746560899688725E-3"/>
    <s v="Poor"/>
    <s v="High"/>
    <s v="Inconsistent"/>
    <n v="431.77083333333331"/>
    <s v="Over-Delivery (&gt;100%)"/>
    <n v="87.094799999999992"/>
    <n v="2428768.3076199996"/>
    <n v="82.159999999999982"/>
  </r>
  <r>
    <n v="435.06"/>
    <n v="3.73"/>
    <n v="19"/>
    <n v="0.77"/>
    <n v="7.0000000000000007E-2"/>
    <n v="0.03"/>
    <s v="Sea"/>
    <n v="0.34"/>
    <n v="0.99"/>
    <n v="0.91"/>
    <n v="0.17"/>
    <n v="35"/>
    <n v="1010.39"/>
    <n v="60"/>
    <n v="7"/>
    <n v="0"/>
    <n v="3"/>
    <n v="319"/>
    <n v="82"/>
    <n v="12"/>
    <n v="0.96"/>
    <n v="0"/>
    <x v="1"/>
    <s v="DDP"/>
    <s v="New Procurement"/>
    <x v="8"/>
    <n v="0.71609999999999996"/>
    <n v="0.9020999999999999"/>
    <n v="0.20748299999999997"/>
    <n v="0.27"/>
    <s v="Medium Risk"/>
    <n v="8.5735300878039804E-3"/>
    <s v="Poor"/>
    <s v="High"/>
    <s v="Very Consistent"/>
    <n v="25.705329153605017"/>
    <s v="Critical (&lt;80%)"/>
    <n v="10.103899999999999"/>
    <n v="483551.36304800003"/>
    <n v="72.960000000000008"/>
  </r>
  <r>
    <n v="284.64999999999998"/>
    <n v="9.6999999999999993"/>
    <n v="21"/>
    <n v="0.97"/>
    <n v="0.02"/>
    <n v="0.02"/>
    <s v="Sea"/>
    <n v="4.62"/>
    <n v="0.77"/>
    <n v="1.18"/>
    <n v="0.24"/>
    <n v="33"/>
    <n v="152.25"/>
    <n v="90"/>
    <n v="48"/>
    <n v="3"/>
    <n v="0"/>
    <n v="268"/>
    <n v="213"/>
    <n v="7"/>
    <n v="0.57999999999999996"/>
    <n v="1"/>
    <x v="0"/>
    <s v="EXW"/>
    <s v="Extension"/>
    <x v="7"/>
    <n v="0.9506"/>
    <n v="0.96039999999999992"/>
    <n v="2.8812000000000025E-2"/>
    <n v="0.27999999999999997"/>
    <s v="Medium Risk"/>
    <n v="3.4076936588793252E-2"/>
    <s v="Average"/>
    <s v="Medium"/>
    <s v="Highly Inconsistent"/>
    <n v="79.477611940298516"/>
    <s v="Critical (&lt;80%)"/>
    <n v="1.5225"/>
    <n v="45099.305159999996"/>
    <n v="70.38"/>
  </r>
  <r>
    <n v="78.64"/>
    <n v="9.5"/>
    <n v="20"/>
    <n v="0.92"/>
    <n v="0.02"/>
    <n v="0.03"/>
    <s v="Sea"/>
    <n v="1.47"/>
    <n v="0.87"/>
    <n v="0.95"/>
    <n v="0.76"/>
    <n v="40"/>
    <n v="7386.47"/>
    <n v="15"/>
    <n v="44"/>
    <n v="3"/>
    <n v="0"/>
    <n v="469"/>
    <n v="263"/>
    <n v="6"/>
    <n v="0.37"/>
    <n v="1"/>
    <x v="0"/>
    <s v="EXW"/>
    <s v="Extension"/>
    <x v="4"/>
    <n v="0.90160000000000007"/>
    <n v="0.9506"/>
    <n v="7.6047999999999949E-2"/>
    <n v="0.81"/>
    <s v="Extreme Risk"/>
    <n v="0.12080366225839267"/>
    <s v="Excellent"/>
    <s v="Low"/>
    <s v="Moderately Consistent"/>
    <n v="56.076759061833691"/>
    <s v="Critical (&lt;80%)"/>
    <n v="73.864699999999999"/>
    <n v="609991.77755600004"/>
    <n v="73.330000000000013"/>
  </r>
  <r>
    <n v="424.12"/>
    <n v="4.01"/>
    <n v="18"/>
    <n v="0.72"/>
    <n v="0.09"/>
    <n v="0.02"/>
    <s v="Sea"/>
    <n v="4.43"/>
    <n v="0.71"/>
    <n v="1.06"/>
    <n v="0.17"/>
    <n v="39"/>
    <n v="3439.73"/>
    <n v="60"/>
    <n v="31"/>
    <n v="0"/>
    <n v="3"/>
    <n v="440"/>
    <n v="581"/>
    <n v="8"/>
    <n v="0.77"/>
    <n v="1"/>
    <x v="0"/>
    <s v="DDP"/>
    <s v="New Procurement"/>
    <x v="11"/>
    <n v="0.6552"/>
    <n v="0.89180000000000004"/>
    <n v="0.24970400000000001"/>
    <n v="0.28000000000000003"/>
    <s v="Medium Risk"/>
    <n v="9.4548712628501359E-3"/>
    <s v="Poor"/>
    <s v="High"/>
    <s v="Highly Inconsistent"/>
    <n v="132.04545454545456"/>
    <s v="Over-Delivery (&gt;100%)"/>
    <n v="34.397300000000001"/>
    <n v="1619404.6735680001"/>
    <n v="68.47"/>
  </r>
  <r>
    <n v="319.54000000000002"/>
    <n v="6.14"/>
    <n v="11"/>
    <n v="0.95"/>
    <n v="0"/>
    <n v="0.02"/>
    <s v="Air"/>
    <n v="2.4900000000000002"/>
    <n v="0.66"/>
    <n v="0.89"/>
    <n v="0.42"/>
    <n v="18"/>
    <n v="6174.76"/>
    <n v="15"/>
    <n v="41"/>
    <n v="3"/>
    <n v="1"/>
    <n v="509"/>
    <n v="622"/>
    <n v="5"/>
    <n v="0.03"/>
    <n v="0"/>
    <x v="1"/>
    <s v="FOB"/>
    <s v="Extension"/>
    <x v="10"/>
    <n v="0.95"/>
    <n v="0.98"/>
    <n v="4.9000000000000044E-2"/>
    <n v="0.44"/>
    <s v="High Risk"/>
    <n v="1.9215121737497651E-2"/>
    <s v="Poor"/>
    <s v="High"/>
    <s v="Inconsistent"/>
    <n v="122.20039292730844"/>
    <s v="Over-Delivery (&gt;100%)"/>
    <n v="308.73800000000006"/>
    <n v="2012869.1177000001"/>
    <n v="97.109999999999985"/>
  </r>
  <r>
    <n v="101.72"/>
    <n v="9.19"/>
    <n v="20"/>
    <n v="0.85"/>
    <n v="0.05"/>
    <n v="0.03"/>
    <s v="Air"/>
    <n v="4.25"/>
    <n v="0.91"/>
    <n v="0.89"/>
    <n v="0.25"/>
    <n v="30"/>
    <n v="3139.64"/>
    <n v="15"/>
    <n v="32"/>
    <n v="3"/>
    <n v="0"/>
    <n v="807"/>
    <n v="538"/>
    <n v="10"/>
    <n v="0.93"/>
    <n v="0"/>
    <x v="1"/>
    <s v="EXW"/>
    <s v="Extension"/>
    <x v="9"/>
    <n v="0.8075"/>
    <n v="0.92149999999999999"/>
    <n v="0.13822500000000001"/>
    <n v="0.33"/>
    <s v="High Risk"/>
    <n v="9.0346047974832866E-2"/>
    <s v="Good"/>
    <s v="Low"/>
    <s v="Highly Inconsistent"/>
    <n v="66.666666666666657"/>
    <s v="Critical (&lt;80%)"/>
    <n v="156.982"/>
    <n v="345078.94346400001"/>
    <n v="93.65"/>
  </r>
  <r>
    <n v="92.24"/>
    <n v="1.06"/>
    <n v="3"/>
    <n v="0.95"/>
    <n v="0.03"/>
    <n v="0.03"/>
    <s v="Air"/>
    <n v="1.24"/>
    <n v="0.77"/>
    <n v="0.87"/>
    <n v="0.55000000000000004"/>
    <n v="23"/>
    <n v="9843.4500000000007"/>
    <n v="45"/>
    <n v="19"/>
    <n v="1"/>
    <n v="3"/>
    <n v="85"/>
    <n v="204"/>
    <n v="9"/>
    <n v="0.41"/>
    <n v="1"/>
    <x v="0"/>
    <s v="DDP"/>
    <s v="Renewal/Reorder"/>
    <x v="0"/>
    <n v="0.92149999999999999"/>
    <n v="0.94089999999999996"/>
    <n v="4.7045000000000038E-2"/>
    <n v="0.6100000000000001"/>
    <s v="Extreme Risk"/>
    <n v="1.1491760624457937E-2"/>
    <s v="Poor"/>
    <s v="Low"/>
    <s v="Moderately Consistent"/>
    <n v="240"/>
    <s v="Over-Delivery (&gt;100%)"/>
    <n v="492.17250000000007"/>
    <n v="962931.87773199996"/>
    <n v="97.26"/>
  </r>
  <r>
    <n v="459.33"/>
    <n v="8.3000000000000007"/>
    <n v="29"/>
    <n v="0.88"/>
    <n v="7.0000000000000007E-2"/>
    <n v="0.01"/>
    <s v="Air"/>
    <n v="0.88"/>
    <n v="0.67"/>
    <n v="0.97"/>
    <n v="0.99"/>
    <n v="37"/>
    <n v="3222.7"/>
    <n v="15"/>
    <n v="25"/>
    <n v="0"/>
    <n v="1"/>
    <n v="306"/>
    <n v="260"/>
    <n v="2"/>
    <n v="0.31"/>
    <n v="1"/>
    <x v="0"/>
    <s v="FOB"/>
    <s v="New Procurement"/>
    <x v="5"/>
    <n v="0.81839999999999991"/>
    <n v="0.92069999999999996"/>
    <n v="0.11048399999999998"/>
    <n v="1.07"/>
    <s v="Extreme Risk"/>
    <n v="1.8069797313478329E-2"/>
    <s v="Poor"/>
    <s v="High"/>
    <s v="Very Consistent"/>
    <n v="84.967320261437905"/>
    <s v="Needs Improvement (80–84.99%)"/>
    <n v="161.13499999999999"/>
    <n v="1598874.6334879999"/>
    <n v="96.82"/>
  </r>
  <r>
    <n v="351.14"/>
    <n v="9.5399999999999991"/>
    <n v="17"/>
    <n v="0.9"/>
    <n v="0.08"/>
    <n v="0.01"/>
    <s v="Road"/>
    <n v="4.25"/>
    <n v="0.9"/>
    <n v="1.01"/>
    <n v="0.85"/>
    <n v="47"/>
    <n v="6089.94"/>
    <n v="30"/>
    <n v="16"/>
    <n v="0"/>
    <n v="3"/>
    <n v="371"/>
    <n v="559"/>
    <n v="6"/>
    <n v="0.13"/>
    <n v="0"/>
    <x v="1"/>
    <s v="DDP"/>
    <s v="New Procurement"/>
    <x v="4"/>
    <n v="0.82800000000000007"/>
    <n v="0.91080000000000005"/>
    <n v="9.107999999999998E-2"/>
    <n v="0.94"/>
    <s v="Extreme Risk"/>
    <n v="2.71686506806402E-2"/>
    <s v="Average"/>
    <s v="High"/>
    <s v="Highly Inconsistent"/>
    <n v="150.67385444743934"/>
    <s v="Over-Delivery (&gt;100%)"/>
    <n v="121.7988"/>
    <n v="2331031.1151439995"/>
    <n v="81.150000000000006"/>
  </r>
  <r>
    <n v="423.18"/>
    <n v="1.82"/>
    <n v="12"/>
    <n v="1"/>
    <n v="0.04"/>
    <n v="0.02"/>
    <s v="Sea"/>
    <n v="1.06"/>
    <n v="0.97"/>
    <n v="0.8"/>
    <n v="0.27"/>
    <n v="7"/>
    <n v="2277.7199999999998"/>
    <n v="30"/>
    <n v="51"/>
    <n v="1"/>
    <n v="2"/>
    <n v="192"/>
    <n v="294"/>
    <n v="12"/>
    <n v="0.96"/>
    <n v="0"/>
    <x v="1"/>
    <s v="CIF"/>
    <s v="Renewal/Reorder"/>
    <x v="8"/>
    <n v="0.96"/>
    <n v="0.94079999999999997"/>
    <n v="0"/>
    <n v="0.33"/>
    <s v="High Risk"/>
    <n v="4.3007703577673806E-3"/>
    <s v="Poor"/>
    <s v="High"/>
    <s v="Moderately Consistent"/>
    <n v="153.125"/>
    <s v="Over-Delivery (&gt;100%)"/>
    <n v="22.777199999999997"/>
    <n v="1021750.4311919999"/>
    <n v="73.34"/>
  </r>
  <r>
    <n v="445.54"/>
    <n v="2.4500000000000002"/>
    <n v="10"/>
    <n v="0.77"/>
    <n v="0.04"/>
    <n v="0.02"/>
    <s v="Road"/>
    <n v="3.73"/>
    <n v="0.97"/>
    <n v="1.1299999999999999"/>
    <n v="0.37"/>
    <n v="10"/>
    <n v="5226.24"/>
    <n v="15"/>
    <n v="13"/>
    <n v="1"/>
    <n v="1"/>
    <n v="68"/>
    <n v="552"/>
    <n v="10"/>
    <n v="0.81"/>
    <n v="0"/>
    <x v="1"/>
    <s v="FOB"/>
    <s v="Renewal/Reorder"/>
    <x v="9"/>
    <n v="0.73919999999999997"/>
    <n v="0.94079999999999997"/>
    <n v="0.21638399999999997"/>
    <n v="0.43"/>
    <s v="High Risk"/>
    <n v="5.4989451003276922E-3"/>
    <s v="Poor"/>
    <s v="High"/>
    <s v="Highly Inconsistent"/>
    <n v="811.76470588235293"/>
    <s v="Over-Delivery (&gt;100%)"/>
    <n v="104.5248"/>
    <n v="2468346.6698599998"/>
    <n v="82.67"/>
  </r>
  <r>
    <n v="307.3"/>
    <n v="9.65"/>
    <n v="8"/>
    <n v="0.89"/>
    <n v="0.1"/>
    <n v="0.03"/>
    <s v="Road"/>
    <n v="1.72"/>
    <n v="0.84"/>
    <n v="1.01"/>
    <n v="0.92"/>
    <n v="16"/>
    <n v="5835.37"/>
    <n v="45"/>
    <n v="21"/>
    <n v="1"/>
    <n v="2"/>
    <n v="561"/>
    <n v="492"/>
    <n v="12"/>
    <n v="0.72"/>
    <n v="0"/>
    <x v="1"/>
    <s v="CIF"/>
    <s v="Renewal/Reorder"/>
    <x v="8"/>
    <n v="0.80100000000000005"/>
    <n v="0.873"/>
    <n v="9.602999999999999E-2"/>
    <n v="1.05"/>
    <s v="Extreme Risk"/>
    <n v="3.1402538236251221E-2"/>
    <s v="Average"/>
    <s v="High"/>
    <s v="Moderately Consistent"/>
    <n v="87.700534759358277"/>
    <s v="Average (85–94.99%)"/>
    <n v="116.70740000000001"/>
    <n v="2026453.6756500001"/>
    <n v="82.679999999999993"/>
  </r>
  <r>
    <n v="282.85000000000002"/>
    <n v="5.84"/>
    <n v="15"/>
    <n v="0.84"/>
    <n v="0.08"/>
    <n v="0.05"/>
    <s v="Air"/>
    <n v="3.74"/>
    <n v="0.79"/>
    <n v="0.86"/>
    <n v="0.9"/>
    <n v="28"/>
    <n v="1909.96"/>
    <n v="15"/>
    <n v="29"/>
    <n v="1"/>
    <n v="3"/>
    <n v="566"/>
    <n v="964"/>
    <n v="12"/>
    <n v="0.93"/>
    <n v="0"/>
    <x v="1"/>
    <s v="DDP"/>
    <s v="Renewal/Reorder"/>
    <x v="8"/>
    <n v="0.77280000000000004"/>
    <n v="0.874"/>
    <n v="0.13984000000000002"/>
    <n v="1.03"/>
    <s v="Extreme Risk"/>
    <n v="2.0646986035000883E-2"/>
    <s v="Average"/>
    <s v="Medium"/>
    <s v="Highly Inconsistent"/>
    <n v="170.31802120141342"/>
    <s v="Over-Delivery (&gt;100%)"/>
    <n v="95.498000000000005"/>
    <n v="610579.02536000009"/>
    <n v="92.860000000000014"/>
  </r>
  <r>
    <n v="243.69"/>
    <n v="1.1299999999999999"/>
    <n v="5"/>
    <n v="0.71"/>
    <n v="0.09"/>
    <n v="0"/>
    <s v="Road"/>
    <n v="4.54"/>
    <n v="0.66"/>
    <n v="0.83"/>
    <n v="0.16"/>
    <n v="23"/>
    <n v="1324.19"/>
    <n v="60"/>
    <n v="42"/>
    <n v="0"/>
    <n v="1"/>
    <n v="415"/>
    <n v="319"/>
    <n v="11"/>
    <n v="0.96"/>
    <n v="1"/>
    <x v="0"/>
    <s v="FOB"/>
    <s v="New Procurement"/>
    <x v="1"/>
    <n v="0.64610000000000001"/>
    <n v="0.91"/>
    <n v="0.26390000000000002"/>
    <n v="0.25"/>
    <s v="Medium Risk"/>
    <n v="4.637038860847798E-3"/>
    <s v="Poor"/>
    <s v="Medium"/>
    <s v="Highly Inconsistent"/>
    <n v="76.867469879518069"/>
    <s v="Critical (&lt;80%)"/>
    <n v="26.483800000000002"/>
    <n v="351782.73945100006"/>
    <n v="80.759999999999991"/>
  </r>
  <r>
    <n v="192.63"/>
    <n v="3.32"/>
    <n v="4"/>
    <n v="0.7"/>
    <n v="0.04"/>
    <n v="0.01"/>
    <s v="Air"/>
    <n v="4.91"/>
    <n v="0.92"/>
    <n v="0.83"/>
    <n v="0.83"/>
    <n v="34"/>
    <n v="9738.65"/>
    <n v="60"/>
    <n v="49"/>
    <n v="1"/>
    <n v="2"/>
    <n v="536"/>
    <n v="879"/>
    <n v="7"/>
    <n v="0.27"/>
    <n v="1"/>
    <x v="0"/>
    <s v="CIF"/>
    <s v="Renewal/Reorder"/>
    <x v="7"/>
    <n v="0.67199999999999993"/>
    <n v="0.95039999999999991"/>
    <n v="0.28512000000000004"/>
    <n v="0.88"/>
    <s v="Extreme Risk"/>
    <n v="1.7235113949021441E-2"/>
    <s v="Poor"/>
    <s v="Medium"/>
    <s v="Highly Inconsistent"/>
    <n v="163.99253731343285"/>
    <s v="Over-Delivery (&gt;100%)"/>
    <n v="486.9325"/>
    <n v="1970259.8057409998"/>
    <n v="93.689999999999984"/>
  </r>
  <r>
    <n v="245.57"/>
    <n v="5.05"/>
    <n v="26"/>
    <n v="0.74"/>
    <n v="0.02"/>
    <n v="0.01"/>
    <s v="Sea"/>
    <n v="1.8"/>
    <n v="0.98"/>
    <n v="0.9"/>
    <n v="0.3"/>
    <n v="18"/>
    <n v="8943.35"/>
    <n v="60"/>
    <n v="37"/>
    <n v="1"/>
    <n v="0"/>
    <n v="741"/>
    <n v="190"/>
    <n v="9"/>
    <n v="0.79"/>
    <n v="0"/>
    <x v="1"/>
    <s v="EXW"/>
    <s v="Renewal/Reorder"/>
    <x v="0"/>
    <n v="0.72519999999999996"/>
    <n v="0.97019999999999995"/>
    <n v="0.25225200000000003"/>
    <n v="0.32999999999999996"/>
    <s v="High Risk"/>
    <n v="2.0564401189070325E-2"/>
    <s v="Average"/>
    <s v="Medium"/>
    <s v="Moderately Consistent"/>
    <n v="25.641025641025639"/>
    <s v="Critical (&lt;80%)"/>
    <n v="89.433500000000009"/>
    <n v="2262203.2873049998"/>
    <n v="73.400000000000006"/>
  </r>
  <r>
    <n v="398.25"/>
    <n v="7.24"/>
    <n v="28"/>
    <n v="0.89"/>
    <n v="0.04"/>
    <n v="0.03"/>
    <s v="Air"/>
    <n v="1.84"/>
    <n v="0.96"/>
    <n v="1"/>
    <n v="0.54"/>
    <n v="47"/>
    <n v="6634.66"/>
    <n v="60"/>
    <n v="14"/>
    <n v="3"/>
    <n v="1"/>
    <n v="794"/>
    <n v="803"/>
    <n v="5"/>
    <n v="0.77"/>
    <n v="0"/>
    <x v="1"/>
    <s v="FOB"/>
    <s v="Extension"/>
    <x v="10"/>
    <n v="0.85439999999999994"/>
    <n v="0.93119999999999992"/>
    <n v="0.10243199999999998"/>
    <n v="0.6100000000000001"/>
    <s v="Extreme Risk"/>
    <n v="1.8179535467671062E-2"/>
    <s v="Poor"/>
    <s v="High"/>
    <s v="Moderately Consistent"/>
    <n v="101.13350125944585"/>
    <s v="Over-Delivery (&gt;100%)"/>
    <n v="331.733"/>
    <n v="2827557.4677499998"/>
    <n v="96.359999999999985"/>
  </r>
  <r>
    <n v="320.87"/>
    <n v="7.6"/>
    <n v="21"/>
    <n v="0.87"/>
    <n v="7.0000000000000007E-2"/>
    <n v="0.02"/>
    <s v="Sea"/>
    <n v="4.91"/>
    <n v="0.9"/>
    <n v="1.1399999999999999"/>
    <n v="0.01"/>
    <n v="23"/>
    <n v="8624.44"/>
    <n v="15"/>
    <n v="36"/>
    <n v="0"/>
    <n v="0"/>
    <n v="196"/>
    <n v="662"/>
    <n v="6"/>
    <n v="0.56000000000000005"/>
    <n v="0"/>
    <x v="1"/>
    <s v="EXW"/>
    <s v="New Procurement"/>
    <x v="4"/>
    <n v="0.80909999999999993"/>
    <n v="0.91139999999999988"/>
    <n v="0.11848199999999999"/>
    <n v="0.1"/>
    <s v="Low Risk"/>
    <n v="2.3685604762053166E-2"/>
    <s v="Average"/>
    <s v="High"/>
    <s v="Highly Inconsistent"/>
    <n v="337.75510204081633"/>
    <s v="Over-Delivery (&gt;100%)"/>
    <n v="86.244400000000013"/>
    <n v="3016500.9822860011"/>
    <n v="68.589999999999989"/>
  </r>
  <r>
    <n v="451.64"/>
    <n v="9.9600000000000009"/>
    <n v="20"/>
    <n v="0.87"/>
    <n v="0.01"/>
    <n v="0.04"/>
    <s v="Air"/>
    <n v="4.3099999999999996"/>
    <n v="0.6"/>
    <n v="1.1599999999999999"/>
    <n v="1"/>
    <n v="20"/>
    <n v="1046.05"/>
    <n v="90"/>
    <n v="40"/>
    <n v="1"/>
    <n v="0"/>
    <n v="885"/>
    <n v="254"/>
    <n v="9"/>
    <n v="0.15"/>
    <n v="1"/>
    <x v="0"/>
    <s v="EXW"/>
    <s v="Renewal/Reorder"/>
    <x v="0"/>
    <n v="0.86129999999999995"/>
    <n v="0.95039999999999991"/>
    <n v="0.12355200000000001"/>
    <n v="1.05"/>
    <s v="Extreme Risk"/>
    <n v="2.2052962536533525E-2"/>
    <s v="Average"/>
    <s v="High"/>
    <s v="Highly Inconsistent"/>
    <n v="28.700564971751412"/>
    <s v="Critical (&lt;80%)"/>
    <n v="52.302500000000002"/>
    <n v="496151.15696799988"/>
    <n v="94.59"/>
  </r>
  <r>
    <n v="249.52"/>
    <n v="3.59"/>
    <n v="19"/>
    <n v="0.71"/>
    <n v="0.03"/>
    <n v="0.01"/>
    <s v="Road"/>
    <n v="0.23"/>
    <n v="0.76"/>
    <n v="1.1299999999999999"/>
    <n v="0.76"/>
    <n v="31"/>
    <n v="7320.82"/>
    <n v="90"/>
    <n v="39"/>
    <n v="3"/>
    <n v="2"/>
    <n v="34"/>
    <n v="450"/>
    <n v="10"/>
    <n v="0.94"/>
    <n v="1"/>
    <x v="0"/>
    <s v="CIF"/>
    <s v="Extension"/>
    <x v="9"/>
    <n v="0.68869999999999998"/>
    <n v="0.96029999999999993"/>
    <n v="0.27848700000000004"/>
    <n v="0.8"/>
    <s v="Extreme Risk"/>
    <n v="1.4387624238537991E-2"/>
    <s v="Poor"/>
    <s v="Medium"/>
    <s v="Very Consistent"/>
    <n v="1323.5294117647059"/>
    <s v="Over-Delivery (&gt;100%)"/>
    <n v="146.41640000000001"/>
    <n v="1899906.2108480001"/>
    <n v="86.669999999999987"/>
  </r>
  <r>
    <n v="323.19"/>
    <n v="5.84"/>
    <n v="21"/>
    <n v="0.84"/>
    <n v="0"/>
    <n v="0.03"/>
    <s v="Road"/>
    <n v="2.87"/>
    <n v="0.76"/>
    <n v="0.93"/>
    <n v="0.24"/>
    <n v="14"/>
    <n v="2927.48"/>
    <n v="60"/>
    <n v="7"/>
    <n v="0"/>
    <n v="3"/>
    <n v="308"/>
    <n v="284"/>
    <n v="6"/>
    <n v="0.32"/>
    <n v="0"/>
    <x v="1"/>
    <s v="DDP"/>
    <s v="New Procurement"/>
    <x v="4"/>
    <n v="0.84"/>
    <n v="0.97"/>
    <n v="0.15520000000000003"/>
    <n v="0.27"/>
    <s v="Medium Risk"/>
    <n v="1.8069866023082398E-2"/>
    <s v="Poor"/>
    <s v="High"/>
    <s v="Inconsistent"/>
    <n v="92.20779220779221"/>
    <s v="Average (85–94.99%)"/>
    <n v="58.549599999999998"/>
    <n v="974593.32974199997"/>
    <n v="84.53"/>
  </r>
  <r>
    <n v="334.09"/>
    <n v="5.8"/>
    <n v="4"/>
    <n v="0.98"/>
    <n v="0.04"/>
    <n v="0.04"/>
    <s v="Air"/>
    <n v="0.91"/>
    <n v="0.96"/>
    <n v="0.92"/>
    <n v="0.68"/>
    <n v="23"/>
    <n v="5440.98"/>
    <n v="45"/>
    <n v="22"/>
    <n v="1"/>
    <n v="2"/>
    <n v="201"/>
    <n v="233"/>
    <n v="11"/>
    <n v="0.57999999999999996"/>
    <n v="0"/>
    <x v="1"/>
    <s v="CIF"/>
    <s v="Renewal/Reorder"/>
    <x v="1"/>
    <n v="0.94079999999999997"/>
    <n v="0.92159999999999997"/>
    <n v="1.8432000000000014E-2"/>
    <n v="0.76"/>
    <s v="Extreme Risk"/>
    <n v="1.736059145739172E-2"/>
    <s v="Poor"/>
    <s v="High"/>
    <s v="Very Consistent"/>
    <n v="115.92039800995025"/>
    <s v="Over-Delivery (&gt;100%)"/>
    <n v="272.04899999999998"/>
    <n v="1963477.2982939999"/>
    <n v="97.089999999999989"/>
  </r>
  <r>
    <n v="316.26"/>
    <n v="4.6500000000000004"/>
    <n v="15"/>
    <n v="0.82"/>
    <n v="0.08"/>
    <n v="0.05"/>
    <s v="Sea"/>
    <n v="4.97"/>
    <n v="0.63"/>
    <n v="1.19"/>
    <n v="0.28999999999999998"/>
    <n v="2"/>
    <n v="7671.66"/>
    <n v="45"/>
    <n v="56"/>
    <n v="1"/>
    <n v="3"/>
    <n v="700"/>
    <n v="376"/>
    <n v="12"/>
    <n v="0.02"/>
    <n v="0"/>
    <x v="1"/>
    <s v="DDP"/>
    <s v="Renewal/Reorder"/>
    <x v="8"/>
    <n v="0.75439999999999996"/>
    <n v="0.874"/>
    <n v="0.15732000000000004"/>
    <n v="0.42"/>
    <s v="High Risk"/>
    <n v="1.4703092392335422E-2"/>
    <s v="Poor"/>
    <s v="High"/>
    <s v="Highly Inconsistent"/>
    <n v="53.714285714285715"/>
    <s v="Critical (&lt;80%)"/>
    <n v="76.7166"/>
    <n v="2741758.4393520001"/>
    <n v="67.63000000000001"/>
  </r>
  <r>
    <n v="366.19"/>
    <n v="2.52"/>
    <n v="17"/>
    <n v="0.89"/>
    <n v="0"/>
    <n v="0.05"/>
    <s v="Sea"/>
    <n v="0.69"/>
    <n v="0.81"/>
    <n v="1.07"/>
    <n v="0.09"/>
    <n v="29"/>
    <n v="431.45"/>
    <n v="15"/>
    <n v="17"/>
    <n v="3"/>
    <n v="2"/>
    <n v="582"/>
    <n v="548"/>
    <n v="1"/>
    <n v="0.43"/>
    <n v="1"/>
    <x v="0"/>
    <s v="CIF"/>
    <s v="Extension"/>
    <x v="2"/>
    <n v="0.89"/>
    <n v="0.95"/>
    <n v="0.10449999999999998"/>
    <n v="0.14000000000000001"/>
    <s v="Low Risk"/>
    <n v="6.8816734482099453E-3"/>
    <s v="Poor"/>
    <s v="High"/>
    <s v="Very Consistent"/>
    <n v="94.158075601374563"/>
    <s v="Average (85–94.99%)"/>
    <n v="4.3144999999999998"/>
    <n v="165901.67719699998"/>
    <n v="74.31"/>
  </r>
  <r>
    <n v="156.85"/>
    <n v="9.8000000000000007"/>
    <n v="12"/>
    <n v="0.93"/>
    <n v="7.0000000000000007E-2"/>
    <n v="0.04"/>
    <s v="Air"/>
    <n v="2.8"/>
    <n v="0.65"/>
    <n v="0.92"/>
    <n v="0.43"/>
    <n v="9"/>
    <n v="6978.9"/>
    <n v="90"/>
    <n v="33"/>
    <n v="2"/>
    <n v="2"/>
    <n v="950"/>
    <n v="259"/>
    <n v="4"/>
    <n v="0.62"/>
    <n v="1"/>
    <x v="0"/>
    <s v="CIF"/>
    <s v="Amendment"/>
    <x v="6"/>
    <n v="0.8649"/>
    <n v="0.89279999999999993"/>
    <n v="6.2495999999999947E-2"/>
    <n v="0.54"/>
    <s v="Extreme Risk"/>
    <n v="6.2480076506216134E-2"/>
    <s v="Good"/>
    <s v="Medium"/>
    <s v="Inconsistent"/>
    <n v="27.263157894736846"/>
    <s v="Critical (&lt;80%)"/>
    <n v="348.94499999999999"/>
    <n v="1215408.6447499997"/>
    <n v="94.3"/>
  </r>
  <r>
    <n v="280.56"/>
    <n v="8.68"/>
    <n v="3"/>
    <n v="0.94"/>
    <n v="0.09"/>
    <n v="0.05"/>
    <s v="Road"/>
    <n v="3.33"/>
    <n v="0.86"/>
    <n v="0.93"/>
    <n v="0.61"/>
    <n v="33"/>
    <n v="4405.18"/>
    <n v="15"/>
    <n v="28"/>
    <n v="0"/>
    <n v="1"/>
    <n v="140"/>
    <n v="752"/>
    <n v="4"/>
    <n v="0.38"/>
    <n v="1"/>
    <x v="0"/>
    <s v="FOB"/>
    <s v="New Procurement"/>
    <x v="6"/>
    <n v="0.85539999999999994"/>
    <n v="0.86449999999999994"/>
    <n v="5.1870000000000048E-2"/>
    <n v="0.75"/>
    <s v="Extreme Risk"/>
    <n v="3.0938123752495009E-2"/>
    <s v="Average"/>
    <s v="Medium"/>
    <s v="Highly Inconsistent"/>
    <n v="537.14285714285711"/>
    <s v="Over-Delivery (&gt;100%)"/>
    <n v="88.103600000000014"/>
    <n v="1409052.5118080003"/>
    <n v="80.969999999999985"/>
  </r>
  <r>
    <n v="96.9"/>
    <n v="5.48"/>
    <n v="10"/>
    <n v="0.86"/>
    <n v="0.02"/>
    <n v="0.01"/>
    <s v="Sea"/>
    <n v="4.6900000000000004"/>
    <n v="0.92"/>
    <n v="0.97"/>
    <n v="0.09"/>
    <n v="48"/>
    <n v="4452.76"/>
    <n v="30"/>
    <n v="46"/>
    <n v="3"/>
    <n v="3"/>
    <n v="770"/>
    <n v="22"/>
    <n v="3"/>
    <n v="0.48"/>
    <n v="0"/>
    <x v="1"/>
    <s v="DDP"/>
    <s v="Extension"/>
    <x v="3"/>
    <n v="0.84279999999999999"/>
    <n v="0.97019999999999995"/>
    <n v="0.135828"/>
    <n v="0.12"/>
    <s v="Low Risk"/>
    <n v="5.6553147574819405E-2"/>
    <s v="Good"/>
    <s v="Low"/>
    <s v="Highly Inconsistent"/>
    <n v="2.8571428571428572"/>
    <s v="Critical (&lt;80%)"/>
    <n v="44.5276"/>
    <n v="444470.23414000002"/>
    <n v="70.510000000000005"/>
  </r>
  <r>
    <n v="223.03"/>
    <n v="6.43"/>
    <n v="15"/>
    <n v="0.96"/>
    <n v="7.0000000000000007E-2"/>
    <n v="0.01"/>
    <s v="Air"/>
    <n v="4.24"/>
    <n v="0.86"/>
    <n v="1.05"/>
    <n v="0.52"/>
    <n v="44"/>
    <n v="9082.0499999999993"/>
    <n v="60"/>
    <n v="25"/>
    <n v="1"/>
    <n v="0"/>
    <n v="685"/>
    <n v="317"/>
    <n v="8"/>
    <n v="0.19"/>
    <n v="0"/>
    <x v="1"/>
    <s v="EXW"/>
    <s v="Renewal/Reorder"/>
    <x v="11"/>
    <n v="0.89279999999999993"/>
    <n v="0.92069999999999996"/>
    <n v="3.6828000000000034E-2"/>
    <n v="0.6"/>
    <s v="Extreme Risk"/>
    <n v="2.8830202214948659E-2"/>
    <s v="Average"/>
    <s v="Medium"/>
    <s v="Highly Inconsistent"/>
    <n v="46.277372262773724"/>
    <s v="Critical (&lt;80%)"/>
    <n v="454.10249999999996"/>
    <n v="2188088.1958640004"/>
    <n v="93.46"/>
  </r>
  <r>
    <n v="269.45"/>
    <n v="3.05"/>
    <n v="10"/>
    <n v="0.82"/>
    <n v="0.1"/>
    <n v="0"/>
    <s v="Sea"/>
    <n v="1.23"/>
    <n v="0.92"/>
    <n v="1.1599999999999999"/>
    <n v="0.51"/>
    <n v="12"/>
    <n v="8611.39"/>
    <n v="30"/>
    <n v="50"/>
    <n v="2"/>
    <n v="3"/>
    <n v="513"/>
    <n v="619"/>
    <n v="6"/>
    <n v="0.35"/>
    <n v="1"/>
    <x v="0"/>
    <s v="DDP"/>
    <s v="Amendment"/>
    <x v="4"/>
    <n v="0.73799999999999999"/>
    <n v="0.9"/>
    <n v="0.16200000000000006"/>
    <n v="0.61"/>
    <s v="Extreme Risk"/>
    <n v="1.131935424011876E-2"/>
    <s v="Poor"/>
    <s v="Medium"/>
    <s v="Moderately Consistent"/>
    <n v="120.66276803118909"/>
    <s v="Over-Delivery (&gt;100%)"/>
    <n v="86.113900000000001"/>
    <n v="2552465.6814199998"/>
    <n v="71.77000000000001"/>
  </r>
  <r>
    <n v="343.5"/>
    <n v="5.89"/>
    <n v="24"/>
    <n v="0.97"/>
    <n v="0.1"/>
    <n v="0.04"/>
    <s v="Road"/>
    <n v="2.86"/>
    <n v="0.84"/>
    <n v="0.88"/>
    <n v="0.63"/>
    <n v="19"/>
    <n v="669.58"/>
    <n v="30"/>
    <n v="12"/>
    <n v="2"/>
    <n v="3"/>
    <n v="216"/>
    <n v="201"/>
    <n v="7"/>
    <n v="0.72"/>
    <n v="1"/>
    <x v="0"/>
    <s v="DDP"/>
    <s v="Amendment"/>
    <x v="7"/>
    <n v="0.873"/>
    <n v="0.86399999999999999"/>
    <n v="2.5920000000000023E-2"/>
    <n v="0.77"/>
    <s v="Extreme Risk"/>
    <n v="1.7147016011644832E-2"/>
    <s v="Poor"/>
    <s v="High"/>
    <s v="Inconsistent"/>
    <n v="93.055555555555557"/>
    <s v="Average (85–94.99%)"/>
    <n v="13.3916"/>
    <n v="262233.87200000003"/>
    <n v="81.34"/>
  </r>
  <r>
    <n v="477.74"/>
    <n v="7.25"/>
    <n v="23"/>
    <n v="0.77"/>
    <n v="0.02"/>
    <n v="0.05"/>
    <s v="Sea"/>
    <n v="4.7699999999999996"/>
    <n v="0.68"/>
    <n v="0.83"/>
    <n v="0.24"/>
    <n v="42"/>
    <n v="6221.32"/>
    <n v="45"/>
    <n v="54"/>
    <n v="3"/>
    <n v="2"/>
    <n v="247"/>
    <n v="707"/>
    <n v="9"/>
    <n v="0.97"/>
    <n v="1"/>
    <x v="0"/>
    <s v="CIF"/>
    <s v="Extension"/>
    <x v="0"/>
    <n v="0.75460000000000005"/>
    <n v="0.93099999999999994"/>
    <n v="0.21412999999999999"/>
    <n v="0.31"/>
    <s v="High Risk"/>
    <n v="1.5175618537279691E-2"/>
    <s v="Poor"/>
    <s v="High"/>
    <s v="Highly Inconsistent"/>
    <n v="286.23481781376518"/>
    <s v="Over-Delivery (&gt;100%)"/>
    <n v="62.213200000000001"/>
    <n v="3180333.3455719999"/>
    <n v="69.63000000000001"/>
  </r>
  <r>
    <n v="320.29000000000002"/>
    <n v="5.64"/>
    <n v="18"/>
    <n v="0.78"/>
    <n v="0.01"/>
    <n v="0.01"/>
    <s v="Air"/>
    <n v="3.68"/>
    <n v="0.75"/>
    <n v="0.96"/>
    <n v="0.02"/>
    <n v="20"/>
    <n v="4414.88"/>
    <n v="90"/>
    <n v="46"/>
    <n v="3"/>
    <n v="0"/>
    <n v="201"/>
    <n v="28"/>
    <n v="8"/>
    <n v="0.47"/>
    <n v="1"/>
    <x v="0"/>
    <s v="EXW"/>
    <s v="Extension"/>
    <x v="11"/>
    <n v="0.7722"/>
    <n v="0.98009999999999997"/>
    <n v="0.21562199999999995"/>
    <n v="0.04"/>
    <s v="Low Risk"/>
    <n v="1.7609041805863434E-2"/>
    <s v="Poor"/>
    <s v="High"/>
    <s v="Highly Inconsistent"/>
    <n v="13.930348258706468"/>
    <s v="Critical (&lt;80%)"/>
    <n v="220.74400000000003"/>
    <n v="1442567.070848"/>
    <n v="95.820000000000007"/>
  </r>
  <r>
    <n v="384.62"/>
    <n v="9.91"/>
    <n v="1"/>
    <n v="0.72"/>
    <n v="0.01"/>
    <n v="0.03"/>
    <s v="Sea"/>
    <n v="3.44"/>
    <n v="0.98"/>
    <n v="0.9"/>
    <n v="0.32"/>
    <n v="37"/>
    <n v="1266.3599999999999"/>
    <n v="60"/>
    <n v="45"/>
    <n v="3"/>
    <n v="1"/>
    <n v="37"/>
    <n v="348"/>
    <n v="3"/>
    <n v="0.69"/>
    <n v="0"/>
    <x v="1"/>
    <s v="FOB"/>
    <s v="Extension"/>
    <x v="3"/>
    <n v="0.71279999999999999"/>
    <n v="0.96029999999999993"/>
    <n v="0.26888400000000001"/>
    <n v="0.36"/>
    <s v="High Risk"/>
    <n v="2.5765690811710259E-2"/>
    <s v="Average"/>
    <s v="High"/>
    <s v="Highly Inconsistent"/>
    <n v="940.54054054054052"/>
    <s v="Over-Delivery (&gt;100%)"/>
    <n v="12.663599999999999"/>
    <n v="506589.20398400002"/>
    <n v="71.66"/>
  </r>
  <r>
    <n v="277.82"/>
    <n v="6.5"/>
    <n v="3"/>
    <n v="0.94"/>
    <n v="7.0000000000000007E-2"/>
    <n v="0.04"/>
    <s v="Sea"/>
    <n v="3.77"/>
    <n v="0.72"/>
    <n v="1.03"/>
    <n v="0.4"/>
    <n v="31"/>
    <n v="8525.41"/>
    <n v="15"/>
    <n v="26"/>
    <n v="0"/>
    <n v="2"/>
    <n v="116"/>
    <n v="780"/>
    <n v="4"/>
    <n v="0.98"/>
    <n v="0"/>
    <x v="1"/>
    <s v="CIF"/>
    <s v="New Procurement"/>
    <x v="6"/>
    <n v="0.87419999999999987"/>
    <n v="0.89279999999999993"/>
    <n v="5.3568000000000039E-2"/>
    <n v="0.51"/>
    <s v="Extreme Risk"/>
    <n v="2.3396443740551436E-2"/>
    <s v="Average"/>
    <s v="Medium"/>
    <s v="Highly Inconsistent"/>
    <n v="672.41379310344826"/>
    <s v="Over-Delivery (&gt;100%)"/>
    <n v="85.254099999999994"/>
    <n v="2629173.8426100002"/>
    <n v="69.33"/>
  </r>
  <r>
    <n v="335.35"/>
    <n v="4.34"/>
    <n v="21"/>
    <n v="0.83"/>
    <n v="7.0000000000000007E-2"/>
    <n v="0.05"/>
    <s v="Road"/>
    <n v="1.61"/>
    <n v="0.63"/>
    <n v="1.08"/>
    <n v="0.64"/>
    <n v="35"/>
    <n v="807.96"/>
    <n v="60"/>
    <n v="9"/>
    <n v="2"/>
    <n v="1"/>
    <n v="232"/>
    <n v="588"/>
    <n v="1"/>
    <n v="0.77"/>
    <n v="0"/>
    <x v="1"/>
    <s v="FOB"/>
    <s v="Amendment"/>
    <x v="2"/>
    <n v="0.77189999999999992"/>
    <n v="0.88349999999999995"/>
    <n v="0.15019500000000002"/>
    <n v="0.76"/>
    <s v="Extreme Risk"/>
    <n v="1.2941702698673027E-2"/>
    <s v="Poor"/>
    <s v="High"/>
    <s v="Moderately Consistent"/>
    <n v="253.44827586206895"/>
    <s v="Over-Delivery (&gt;100%)"/>
    <n v="16.159200000000002"/>
    <n v="303490.26979000011"/>
    <n v="83.289999999999992"/>
  </r>
  <r>
    <n v="81.92"/>
    <n v="7.95"/>
    <n v="26"/>
    <n v="0.77"/>
    <n v="7.0000000000000007E-2"/>
    <n v="0.03"/>
    <s v="Road"/>
    <n v="3.65"/>
    <n v="0.75"/>
    <n v="0.92"/>
    <n v="0.93"/>
    <n v="41"/>
    <n v="417.76"/>
    <n v="15"/>
    <n v="7"/>
    <n v="0"/>
    <n v="1"/>
    <n v="389"/>
    <n v="35"/>
    <n v="4"/>
    <n v="0.01"/>
    <n v="0"/>
    <x v="1"/>
    <s v="FOB"/>
    <s v="New Procurement"/>
    <x v="6"/>
    <n v="0.71609999999999996"/>
    <n v="0.9020999999999999"/>
    <n v="0.20748299999999997"/>
    <n v="1.03"/>
    <s v="Extreme Risk"/>
    <n v="9.70458984375E-2"/>
    <s v="Good"/>
    <s v="Low"/>
    <s v="Highly Inconsistent"/>
    <n v="8.9974293059125969"/>
    <s v="Critical (&lt;80%)"/>
    <n v="8.3552"/>
    <n v="37659.524479999993"/>
    <n v="81.649999999999991"/>
  </r>
  <r>
    <n v="164.48"/>
    <n v="2.5299999999999998"/>
    <n v="27"/>
    <n v="0.77"/>
    <n v="0.03"/>
    <n v="0.05"/>
    <s v="Road"/>
    <n v="1.1599999999999999"/>
    <n v="0.75"/>
    <n v="1.07"/>
    <n v="0.2"/>
    <n v="21"/>
    <n v="2055.4"/>
    <n v="15"/>
    <n v="29"/>
    <n v="2"/>
    <n v="3"/>
    <n v="438"/>
    <n v="15"/>
    <n v="12"/>
    <n v="0.94"/>
    <n v="1"/>
    <x v="0"/>
    <s v="DDP"/>
    <s v="Amendment"/>
    <x v="8"/>
    <n v="0.74690000000000001"/>
    <n v="0.92149999999999999"/>
    <n v="0.21194499999999997"/>
    <n v="0.28000000000000003"/>
    <s v="Medium Risk"/>
    <n v="1.53818093385214E-2"/>
    <s v="Poor"/>
    <s v="Medium"/>
    <s v="Moderately Consistent"/>
    <n v="3.4246575342465753"/>
    <s v="Critical (&lt;80%)"/>
    <n v="41.108000000000004"/>
    <n v="365162.89129600005"/>
    <n v="84.94"/>
  </r>
  <r>
    <n v="212.83"/>
    <n v="4.46"/>
    <n v="12"/>
    <n v="0.97"/>
    <n v="0.02"/>
    <n v="0.02"/>
    <s v="Road"/>
    <n v="2.14"/>
    <n v="0.79"/>
    <n v="0.94"/>
    <n v="0.69"/>
    <n v="47"/>
    <n v="3103.45"/>
    <n v="90"/>
    <n v="44"/>
    <n v="0"/>
    <n v="0"/>
    <n v="93"/>
    <n v="150"/>
    <n v="9"/>
    <n v="0.87"/>
    <n v="0"/>
    <x v="1"/>
    <s v="EXW"/>
    <s v="New Procurement"/>
    <x v="0"/>
    <n v="0.9506"/>
    <n v="0.96039999999999992"/>
    <n v="2.8812000000000025E-2"/>
    <n v="0.73"/>
    <s v="Extreme Risk"/>
    <n v="2.0955692336606681E-2"/>
    <s v="Average"/>
    <s v="Medium"/>
    <s v="Inconsistent"/>
    <n v="161.29032258064515"/>
    <s v="Over-Delivery (&gt;100%)"/>
    <n v="62.068999999999996"/>
    <n v="686998.73216399993"/>
    <n v="84.86"/>
  </r>
  <r>
    <n v="262.62"/>
    <n v="4.12"/>
    <n v="1"/>
    <n v="0.95"/>
    <n v="0.06"/>
    <n v="0.02"/>
    <s v="Air"/>
    <n v="4.45"/>
    <n v="0.82"/>
    <n v="1.05"/>
    <n v="0.1"/>
    <n v="46"/>
    <n v="702.72"/>
    <n v="30"/>
    <n v="9"/>
    <n v="3"/>
    <n v="3"/>
    <n v="507"/>
    <n v="759"/>
    <n v="5"/>
    <n v="0.27"/>
    <n v="1"/>
    <x v="0"/>
    <s v="DDP"/>
    <s v="Extension"/>
    <x v="10"/>
    <n v="0.8929999999999999"/>
    <n v="0.92119999999999991"/>
    <n v="4.6060000000000038E-2"/>
    <n v="0.18"/>
    <s v="Medium Risk"/>
    <n v="1.5688066407737414E-2"/>
    <s v="Poor"/>
    <s v="Medium"/>
    <s v="Highly Inconsistent"/>
    <n v="149.70414201183434"/>
    <s v="Over-Delivery (&gt;100%)"/>
    <n v="35.136000000000003"/>
    <n v="199370.701692"/>
    <n v="93.35"/>
  </r>
  <r>
    <n v="70.540000000000006"/>
    <n v="4.8899999999999997"/>
    <n v="3"/>
    <n v="0.87"/>
    <n v="0.05"/>
    <n v="0.03"/>
    <s v="Sea"/>
    <n v="0.09"/>
    <n v="1"/>
    <n v="1.05"/>
    <n v="0.19"/>
    <n v="43"/>
    <n v="6448.98"/>
    <n v="15"/>
    <n v="57"/>
    <n v="1"/>
    <n v="0"/>
    <n v="246"/>
    <n v="751"/>
    <n v="3"/>
    <n v="0.18"/>
    <n v="1"/>
    <x v="0"/>
    <s v="EXW"/>
    <s v="Renewal/Reorder"/>
    <x v="3"/>
    <n v="0.82650000000000001"/>
    <n v="0.92149999999999999"/>
    <n v="0.119795"/>
    <n v="0.27"/>
    <s v="Medium Risk"/>
    <n v="6.9322370286362331E-2"/>
    <s v="Good"/>
    <s v="Low"/>
    <s v="Very Consistent"/>
    <n v="305.28455284552842"/>
    <s v="Over-Delivery (&gt;100%)"/>
    <n v="64.489800000000002"/>
    <n v="491368.54990799999"/>
    <n v="73.81"/>
  </r>
  <r>
    <n v="113.01"/>
    <n v="8.0399999999999991"/>
    <n v="3"/>
    <n v="0.88"/>
    <n v="7.0000000000000007E-2"/>
    <n v="0.02"/>
    <s v="Sea"/>
    <n v="2.0699999999999998"/>
    <n v="0.9"/>
    <n v="0.91"/>
    <n v="0.51"/>
    <n v="13"/>
    <n v="4427.79"/>
    <n v="90"/>
    <n v="40"/>
    <n v="3"/>
    <n v="1"/>
    <n v="158"/>
    <n v="36"/>
    <n v="2"/>
    <n v="0.9"/>
    <n v="0"/>
    <x v="1"/>
    <s v="FOB"/>
    <s v="Extension"/>
    <x v="5"/>
    <n v="0.81839999999999991"/>
    <n v="0.91139999999999988"/>
    <n v="0.10936799999999999"/>
    <n v="0.6"/>
    <s v="Extreme Risk"/>
    <n v="7.1144146535704791E-2"/>
    <s v="Good"/>
    <s v="Low"/>
    <s v="Inconsistent"/>
    <n v="22.784810126582279"/>
    <s v="Critical (&lt;80%)"/>
    <n v="44.277900000000002"/>
    <n v="545468.11372499994"/>
    <n v="71.430000000000007"/>
  </r>
  <r>
    <n v="174.57"/>
    <n v="5.36"/>
    <n v="5"/>
    <n v="0.84"/>
    <n v="0.04"/>
    <n v="0"/>
    <s v="Sea"/>
    <n v="1.33"/>
    <n v="0.61"/>
    <n v="1.05"/>
    <n v="0.71"/>
    <n v="39"/>
    <n v="4180.67"/>
    <n v="30"/>
    <n v="23"/>
    <n v="0"/>
    <n v="3"/>
    <n v="804"/>
    <n v="114"/>
    <n v="6"/>
    <n v="0.69"/>
    <n v="1"/>
    <x v="0"/>
    <s v="DDP"/>
    <s v="New Procurement"/>
    <x v="4"/>
    <n v="0.80639999999999989"/>
    <n v="0.96"/>
    <n v="0.15360000000000001"/>
    <n v="0.75"/>
    <s v="Extreme Risk"/>
    <n v="3.070401558114224E-2"/>
    <s v="Average"/>
    <s v="Medium"/>
    <s v="Moderately Consistent"/>
    <n v="14.17910447761194"/>
    <s v="Critical (&lt;80%)"/>
    <n v="41.806699999999999"/>
    <n v="759058.79463799996"/>
    <n v="73.47"/>
  </r>
  <r>
    <n v="487.19"/>
    <n v="8.15"/>
    <n v="19"/>
    <n v="0.82"/>
    <n v="0.03"/>
    <n v="0.04"/>
    <s v="Sea"/>
    <n v="0.99"/>
    <n v="0.89"/>
    <n v="0.95"/>
    <n v="0.86"/>
    <n v="27"/>
    <n v="1538.87"/>
    <n v="30"/>
    <n v="54"/>
    <n v="3"/>
    <n v="1"/>
    <n v="860"/>
    <n v="865"/>
    <n v="4"/>
    <n v="0.24"/>
    <n v="1"/>
    <x v="0"/>
    <s v="FOB"/>
    <s v="Extension"/>
    <x v="6"/>
    <n v="0.79539999999999988"/>
    <n v="0.93119999999999992"/>
    <n v="0.16761600000000001"/>
    <n v="0.92999999999999994"/>
    <s v="Extreme Risk"/>
    <n v="1.6728586383135943E-2"/>
    <s v="Poor"/>
    <s v="High"/>
    <s v="Very Consistent"/>
    <n v="100.58139534883721"/>
    <s v="Over-Delivery (&gt;100%)"/>
    <n v="15.3887"/>
    <n v="802227.65563299996"/>
    <n v="73.31"/>
  </r>
  <r>
    <n v="199.11"/>
    <n v="6.19"/>
    <n v="29"/>
    <n v="0.97"/>
    <n v="0.03"/>
    <n v="0.04"/>
    <s v="Air"/>
    <n v="4.1900000000000004"/>
    <n v="0.93"/>
    <n v="0.93"/>
    <n v="0.74"/>
    <n v="25"/>
    <n v="4434.1099999999997"/>
    <n v="60"/>
    <n v="33"/>
    <n v="2"/>
    <n v="2"/>
    <n v="621"/>
    <n v="531"/>
    <n v="6"/>
    <n v="0.71"/>
    <n v="0"/>
    <x v="1"/>
    <s v="CIF"/>
    <s v="Amendment"/>
    <x v="4"/>
    <n v="0.94089999999999996"/>
    <n v="0.93119999999999992"/>
    <n v="2.7936000000000023E-2"/>
    <n v="0.81"/>
    <s v="Extreme Risk"/>
    <n v="3.1088343126914771E-2"/>
    <s v="Average"/>
    <s v="Medium"/>
    <s v="Highly Inconsistent"/>
    <n v="85.507246376811594"/>
    <s v="Average (85–94.99%)"/>
    <n v="221.7055"/>
    <n v="944915.32796499995"/>
    <n v="94.11"/>
  </r>
  <r>
    <n v="266.92"/>
    <n v="4.08"/>
    <n v="25"/>
    <n v="0.74"/>
    <n v="0.02"/>
    <n v="0.04"/>
    <s v="Road"/>
    <n v="3.48"/>
    <n v="0.96"/>
    <n v="0.92"/>
    <n v="0.02"/>
    <n v="2"/>
    <n v="3962.64"/>
    <n v="60"/>
    <n v="59"/>
    <n v="0"/>
    <n v="0"/>
    <n v="853"/>
    <n v="793"/>
    <n v="3"/>
    <n v="0.6"/>
    <n v="0"/>
    <x v="1"/>
    <s v="EXW"/>
    <s v="New Procurement"/>
    <x v="3"/>
    <n v="0.72519999999999996"/>
    <n v="0.94079999999999997"/>
    <n v="0.24460800000000002"/>
    <n v="0.08"/>
    <s v="Low Risk"/>
    <n v="1.5285478795144612E-2"/>
    <s v="Poor"/>
    <s v="Medium"/>
    <s v="Highly Inconsistent"/>
    <n v="92.966002344665881"/>
    <s v="Average (85–94.99%)"/>
    <n v="79.252799999999993"/>
    <n v="1121268.1713599998"/>
    <n v="83.12"/>
  </r>
  <r>
    <n v="138.24"/>
    <n v="8.2899999999999991"/>
    <n v="1"/>
    <n v="0.83"/>
    <n v="0.03"/>
    <n v="0.02"/>
    <s v="Sea"/>
    <n v="0.56000000000000005"/>
    <n v="0.77"/>
    <n v="0.94"/>
    <n v="0.68"/>
    <n v="35"/>
    <n v="3898.06"/>
    <n v="60"/>
    <n v="45"/>
    <n v="3"/>
    <n v="1"/>
    <n v="44"/>
    <n v="288"/>
    <n v="3"/>
    <n v="0.31"/>
    <n v="0"/>
    <x v="1"/>
    <s v="FOB"/>
    <s v="Extension"/>
    <x v="3"/>
    <n v="0.80509999999999993"/>
    <n v="0.9506"/>
    <n v="0.16160200000000005"/>
    <n v="0.73000000000000009"/>
    <s v="Extreme Risk"/>
    <n v="5.9968171296296287E-2"/>
    <s v="Good"/>
    <s v="Low"/>
    <s v="Very Consistent"/>
    <n v="654.54545454545462"/>
    <s v="Over-Delivery (&gt;100%)"/>
    <n v="38.980600000000003"/>
    <n v="565851.73400800012"/>
    <n v="74.14"/>
  </r>
  <r>
    <n v="324.85000000000002"/>
    <n v="3.14"/>
    <n v="4"/>
    <n v="0.8"/>
    <n v="0.01"/>
    <n v="0.03"/>
    <s v="Sea"/>
    <n v="2.4700000000000002"/>
    <n v="0.73"/>
    <n v="1.1100000000000001"/>
    <n v="0.82"/>
    <n v="8"/>
    <n v="2263.81"/>
    <n v="45"/>
    <n v="29"/>
    <n v="3"/>
    <n v="1"/>
    <n v="953"/>
    <n v="312"/>
    <n v="1"/>
    <n v="0.56000000000000005"/>
    <n v="0"/>
    <x v="1"/>
    <s v="FOB"/>
    <s v="Extension"/>
    <x v="2"/>
    <n v="0.79200000000000004"/>
    <n v="0.96029999999999993"/>
    <n v="0.19205999999999995"/>
    <n v="0.86"/>
    <s v="Extreme Risk"/>
    <n v="9.6659996921656145E-3"/>
    <s v="Poor"/>
    <s v="High"/>
    <s v="Inconsistent"/>
    <n v="32.738719832109133"/>
    <s v="Critical (&lt;80%)"/>
    <n v="22.638100000000001"/>
    <n v="764853.31132999994"/>
    <n v="72.63000000000001"/>
  </r>
  <r>
    <n v="176.31"/>
    <n v="3.02"/>
    <n v="29"/>
    <n v="0.85"/>
    <n v="0.03"/>
    <n v="0.02"/>
    <s v="Road"/>
    <n v="2.33"/>
    <n v="0.94"/>
    <n v="0.9"/>
    <n v="0.53"/>
    <n v="33"/>
    <n v="1034.93"/>
    <n v="30"/>
    <n v="44"/>
    <n v="1"/>
    <n v="0"/>
    <n v="106"/>
    <n v="21"/>
    <n v="9"/>
    <n v="0.53"/>
    <n v="1"/>
    <x v="0"/>
    <s v="EXW"/>
    <s v="Renewal/Reorder"/>
    <x v="0"/>
    <n v="0.82450000000000001"/>
    <n v="0.9506"/>
    <n v="0.14259000000000002"/>
    <n v="0.58000000000000007"/>
    <s v="Extreme Risk"/>
    <n v="1.7128920651125857E-2"/>
    <s v="Poor"/>
    <s v="Medium"/>
    <s v="Inconsistent"/>
    <n v="19.811320754716981"/>
    <s v="Critical (&lt;80%)"/>
    <n v="20.698600000000003"/>
    <n v="191620.84836100001"/>
    <n v="84.36999999999999"/>
  </r>
  <r>
    <n v="143.15"/>
    <n v="5.54"/>
    <n v="29"/>
    <n v="0.84"/>
    <n v="0"/>
    <n v="0"/>
    <s v="Road"/>
    <n v="0.71"/>
    <n v="0.91"/>
    <n v="1.07"/>
    <n v="0.97"/>
    <n v="25"/>
    <n v="2681.01"/>
    <n v="45"/>
    <n v="17"/>
    <n v="1"/>
    <n v="1"/>
    <n v="877"/>
    <n v="677"/>
    <n v="7"/>
    <n v="0.51"/>
    <n v="0"/>
    <x v="1"/>
    <s v="FOB"/>
    <s v="Renewal/Reorder"/>
    <x v="7"/>
    <n v="0.84"/>
    <n v="1"/>
    <n v="0.16000000000000003"/>
    <n v="0.97"/>
    <s v="Extreme Risk"/>
    <n v="3.8700663639538946E-2"/>
    <s v="Average"/>
    <s v="Low"/>
    <s v="Very Consistent"/>
    <n v="77.194982896237178"/>
    <s v="Critical (&lt;80%)"/>
    <n v="53.620200000000004"/>
    <n v="383842.23443000001"/>
    <n v="87.29"/>
  </r>
  <r>
    <n v="282.45999999999998"/>
    <n v="3.35"/>
    <n v="26"/>
    <n v="0.86"/>
    <n v="0.02"/>
    <n v="0.03"/>
    <s v="Sea"/>
    <n v="4"/>
    <n v="0.81"/>
    <n v="1.1599999999999999"/>
    <n v="0"/>
    <n v="21"/>
    <n v="6705.97"/>
    <n v="60"/>
    <n v="21"/>
    <n v="3"/>
    <n v="2"/>
    <n v="242"/>
    <n v="86"/>
    <n v="9"/>
    <n v="0.52"/>
    <n v="0"/>
    <x v="1"/>
    <s v="CIF"/>
    <s v="Extension"/>
    <x v="0"/>
    <n v="0.84279999999999999"/>
    <n v="0.9506"/>
    <n v="0.13308400000000001"/>
    <n v="0.05"/>
    <s v="Low Risk"/>
    <n v="1.1860086383912767E-2"/>
    <s v="Poor"/>
    <s v="Medium"/>
    <s v="Highly Inconsistent"/>
    <n v="35.537190082644628"/>
    <s v="Critical (&lt;80%)"/>
    <n v="67.059700000000007"/>
    <n v="1988966.3570099999"/>
    <n v="70.8"/>
  </r>
  <r>
    <n v="52.48"/>
    <n v="1.08"/>
    <n v="26"/>
    <n v="0.74"/>
    <n v="7.0000000000000007E-2"/>
    <n v="0.01"/>
    <s v="Road"/>
    <n v="1.83"/>
    <n v="0.65"/>
    <n v="0.94"/>
    <n v="0.82"/>
    <n v="36"/>
    <n v="821.94"/>
    <n v="90"/>
    <n v="32"/>
    <n v="2"/>
    <n v="1"/>
    <n v="416"/>
    <n v="27"/>
    <n v="11"/>
    <n v="0"/>
    <n v="0"/>
    <x v="1"/>
    <s v="FOB"/>
    <s v="Amendment"/>
    <x v="1"/>
    <n v="0.68819999999999992"/>
    <n v="0.92069999999999996"/>
    <n v="0.23938199999999998"/>
    <n v="0.89999999999999991"/>
    <s v="Extreme Risk"/>
    <n v="2.0579268292682928E-2"/>
    <s v="Average"/>
    <s v="Low"/>
    <s v="Moderately Consistent"/>
    <n v="6.4903846153846159"/>
    <s v="Critical (&lt;80%)"/>
    <n v="16.438800000000001"/>
    <n v="46604.603664000009"/>
    <n v="83.86999999999999"/>
  </r>
  <r>
    <n v="53.45"/>
    <n v="6.83"/>
    <n v="4"/>
    <n v="0.85"/>
    <n v="0.03"/>
    <n v="0"/>
    <s v="Sea"/>
    <n v="3.81"/>
    <n v="0.86"/>
    <n v="0.81"/>
    <n v="0.33"/>
    <n v="13"/>
    <n v="3885.01"/>
    <n v="60"/>
    <n v="17"/>
    <n v="2"/>
    <n v="1"/>
    <n v="969"/>
    <n v="579"/>
    <n v="1"/>
    <n v="0.27"/>
    <n v="1"/>
    <x v="0"/>
    <s v="FOB"/>
    <s v="Amendment"/>
    <x v="2"/>
    <n v="0.82450000000000001"/>
    <n v="0.97"/>
    <n v="0.14550000000000002"/>
    <n v="0.36"/>
    <s v="High Risk"/>
    <n v="0.12778297474275022"/>
    <s v="Excellent"/>
    <s v="Low"/>
    <s v="Highly Inconsistent"/>
    <n v="59.752321981424153"/>
    <s v="Critical (&lt;80%)"/>
    <n v="38.850100000000005"/>
    <n v="213926.32102500004"/>
    <n v="71.289999999999992"/>
  </r>
  <r>
    <n v="148.58000000000001"/>
    <n v="5.6"/>
    <n v="17"/>
    <n v="0.77"/>
    <n v="7.0000000000000007E-2"/>
    <n v="0.04"/>
    <s v="Sea"/>
    <n v="0.96"/>
    <n v="0.63"/>
    <n v="0.81"/>
    <n v="0.65"/>
    <n v="46"/>
    <n v="5192.32"/>
    <n v="15"/>
    <n v="13"/>
    <n v="2"/>
    <n v="0"/>
    <n v="534"/>
    <n v="651"/>
    <n v="8"/>
    <n v="0.43"/>
    <n v="0"/>
    <x v="1"/>
    <s v="EXW"/>
    <s v="Amendment"/>
    <x v="11"/>
    <n v="0.71609999999999996"/>
    <n v="0.89279999999999993"/>
    <n v="0.20534399999999997"/>
    <n v="0.76"/>
    <s v="Extreme Risk"/>
    <n v="3.7690133261542601E-2"/>
    <s v="Average"/>
    <s v="Low"/>
    <s v="Very Consistent"/>
    <n v="121.91011235955057"/>
    <s v="Over-Delivery (&gt;100%)"/>
    <n v="51.923200000000001"/>
    <n v="856391.92115199997"/>
    <n v="72.14"/>
  </r>
  <r>
    <n v="66.52"/>
    <n v="5.01"/>
    <n v="14"/>
    <n v="0.76"/>
    <n v="7.0000000000000007E-2"/>
    <n v="0"/>
    <s v="Sea"/>
    <n v="1.58"/>
    <n v="0.64"/>
    <n v="0.86"/>
    <n v="0.69"/>
    <n v="9"/>
    <n v="9635.2000000000007"/>
    <n v="90"/>
    <n v="53"/>
    <n v="3"/>
    <n v="0"/>
    <n v="767"/>
    <n v="183"/>
    <n v="2"/>
    <n v="0.13"/>
    <n v="1"/>
    <x v="0"/>
    <s v="EXW"/>
    <s v="Extension"/>
    <x v="5"/>
    <n v="0.70679999999999998"/>
    <n v="0.92999999999999994"/>
    <n v="0.22319999999999998"/>
    <n v="0.76"/>
    <s v="Extreme Risk"/>
    <n v="7.531569452796151E-2"/>
    <s v="Good"/>
    <s v="Low"/>
    <s v="Moderately Consistent"/>
    <n v="23.859191655801826"/>
    <s v="Critical (&lt;80%)"/>
    <n v="96.352000000000004"/>
    <n v="685897.30331199989"/>
    <n v="72.320000000000007"/>
  </r>
  <r>
    <n v="98.61"/>
    <n v="9.6999999999999993"/>
    <n v="18"/>
    <n v="0.72"/>
    <n v="0.06"/>
    <n v="0.05"/>
    <s v="Sea"/>
    <n v="0.48"/>
    <n v="0.73"/>
    <n v="0.84"/>
    <n v="0.31"/>
    <n v="35"/>
    <n v="8453.8700000000008"/>
    <n v="90"/>
    <n v="54"/>
    <n v="1"/>
    <n v="2"/>
    <n v="935"/>
    <n v="410"/>
    <n v="3"/>
    <n v="0.75"/>
    <n v="1"/>
    <x v="0"/>
    <s v="CIF"/>
    <s v="Renewal/Reorder"/>
    <x v="3"/>
    <n v="0.67679999999999996"/>
    <n v="0.8929999999999999"/>
    <n v="0.25003999999999998"/>
    <n v="0.42"/>
    <s v="High Risk"/>
    <n v="9.8367305547104752E-2"/>
    <s v="Good"/>
    <s v="Low"/>
    <s v="Very Consistent"/>
    <n v="43.850267379679138"/>
    <s v="Critical (&lt;80%)"/>
    <n v="84.538700000000006"/>
    <n v="925421.57933300012"/>
    <n v="72.720000000000013"/>
  </r>
  <r>
    <n v="202.49"/>
    <n v="6.14"/>
    <n v="27"/>
    <n v="0.93"/>
    <n v="0.1"/>
    <n v="0.03"/>
    <s v="Sea"/>
    <n v="0.72"/>
    <n v="0.75"/>
    <n v="1.1000000000000001"/>
    <n v="1"/>
    <n v="46"/>
    <n v="9174.4699999999993"/>
    <n v="30"/>
    <n v="14"/>
    <n v="3"/>
    <n v="1"/>
    <n v="979"/>
    <n v="96"/>
    <n v="1"/>
    <n v="0.85"/>
    <n v="1"/>
    <x v="0"/>
    <s v="FOB"/>
    <s v="Extension"/>
    <x v="2"/>
    <n v="0.83700000000000008"/>
    <n v="0.873"/>
    <n v="6.1109999999999956E-2"/>
    <n v="1.1299999999999999"/>
    <s v="Extreme Risk"/>
    <n v="3.0322485060990664E-2"/>
    <s v="Average"/>
    <s v="Medium"/>
    <s v="Very Consistent"/>
    <n v="9.8059244126659859"/>
    <s v="Critical (&lt;80%)"/>
    <n v="91.744699999999995"/>
    <n v="2099339.0867949999"/>
    <n v="71.680000000000007"/>
  </r>
  <r>
    <n v="411.16"/>
    <n v="8.77"/>
    <n v="1"/>
    <n v="0.83"/>
    <n v="0"/>
    <n v="0.05"/>
    <s v="Sea"/>
    <n v="4.42"/>
    <n v="0.78"/>
    <n v="0.92"/>
    <n v="0.1"/>
    <n v="36"/>
    <n v="8218.02"/>
    <n v="45"/>
    <n v="11"/>
    <n v="1"/>
    <n v="3"/>
    <n v="498"/>
    <n v="841"/>
    <n v="7"/>
    <n v="0.82"/>
    <n v="1"/>
    <x v="0"/>
    <s v="DDP"/>
    <s v="Renewal/Reorder"/>
    <x v="7"/>
    <n v="0.83"/>
    <n v="0.95"/>
    <n v="0.16150000000000003"/>
    <n v="0.15000000000000002"/>
    <s v="Medium Risk"/>
    <n v="2.132989590427084E-2"/>
    <s v="Average"/>
    <s v="High"/>
    <s v="Highly Inconsistent"/>
    <n v="168.87550200803213"/>
    <s v="Over-Delivery (&gt;100%)"/>
    <n v="82.180199999999999"/>
    <n v="3547985.6851039999"/>
    <n v="70.58"/>
  </r>
  <r>
    <n v="307.42"/>
    <n v="2.2599999999999998"/>
    <n v="22"/>
    <n v="0.89"/>
    <n v="7.0000000000000007E-2"/>
    <n v="0"/>
    <s v="Road"/>
    <n v="0.55000000000000004"/>
    <n v="0.74"/>
    <n v="1.06"/>
    <n v="0.16"/>
    <n v="49"/>
    <n v="5932.23"/>
    <n v="15"/>
    <n v="23"/>
    <n v="2"/>
    <n v="2"/>
    <n v="413"/>
    <n v="352"/>
    <n v="12"/>
    <n v="0.46"/>
    <n v="1"/>
    <x v="0"/>
    <s v="CIF"/>
    <s v="Amendment"/>
    <x v="8"/>
    <n v="0.82769999999999999"/>
    <n v="0.92999999999999994"/>
    <n v="0.10229999999999997"/>
    <n v="0.23"/>
    <s v="Medium Risk"/>
    <n v="7.3515060828833511E-3"/>
    <s v="Poor"/>
    <s v="High"/>
    <s v="Very Consistent"/>
    <n v="85.230024213075069"/>
    <s v="Average (85–94.99%)"/>
    <n v="118.6446"/>
    <n v="1951466.2030819997"/>
    <n v="85.35"/>
  </r>
  <r>
    <n v="280.7"/>
    <n v="6.12"/>
    <n v="16"/>
    <n v="0.92"/>
    <n v="0.1"/>
    <n v="0.03"/>
    <s v="Air"/>
    <n v="0.48"/>
    <n v="0.61"/>
    <n v="0.82"/>
    <n v="0.89"/>
    <n v="47"/>
    <n v="8621.7900000000009"/>
    <n v="90"/>
    <n v="29"/>
    <n v="1"/>
    <n v="3"/>
    <n v="783"/>
    <n v="458"/>
    <n v="11"/>
    <n v="0.69"/>
    <n v="0"/>
    <x v="1"/>
    <s v="DDP"/>
    <s v="Renewal/Reorder"/>
    <x v="1"/>
    <n v="0.82800000000000007"/>
    <n v="0.873"/>
    <n v="6.9839999999999972E-2"/>
    <n v="1.02"/>
    <s v="Extreme Risk"/>
    <n v="2.1802636266476667E-2"/>
    <s v="Average"/>
    <s v="Medium"/>
    <s v="Very Consistent"/>
    <n v="58.492975734355049"/>
    <s v="Critical (&lt;80%)"/>
    <n v="431.08950000000004"/>
    <n v="2735187.9761100002"/>
    <n v="95.92"/>
  </r>
  <r>
    <n v="182.07"/>
    <n v="8.81"/>
    <n v="3"/>
    <n v="0.9"/>
    <n v="0.09"/>
    <n v="0.02"/>
    <s v="Air"/>
    <n v="4.7"/>
    <n v="0.66"/>
    <n v="0.92"/>
    <n v="0.12"/>
    <n v="44"/>
    <n v="5695.95"/>
    <n v="45"/>
    <n v="8"/>
    <n v="3"/>
    <n v="1"/>
    <n v="232"/>
    <n v="63"/>
    <n v="5"/>
    <n v="0.08"/>
    <n v="0"/>
    <x v="1"/>
    <s v="FOB"/>
    <s v="Extension"/>
    <x v="10"/>
    <n v="0.81900000000000006"/>
    <n v="0.89180000000000004"/>
    <n v="8.9179999999999982E-2"/>
    <n v="0.22999999999999998"/>
    <s v="Medium Risk"/>
    <n v="4.8387982644038013E-2"/>
    <s v="Average"/>
    <s v="Medium"/>
    <s v="Highly Inconsistent"/>
    <n v="27.155172413793103"/>
    <s v="Critical (&lt;80%)"/>
    <n v="284.79750000000001"/>
    <n v="1151440.3063949998"/>
    <n v="92.2"/>
  </r>
  <r>
    <n v="469.29"/>
    <n v="6.25"/>
    <n v="23"/>
    <n v="0.84"/>
    <n v="0.02"/>
    <n v="0.04"/>
    <s v="Sea"/>
    <n v="3.23"/>
    <n v="0.65"/>
    <n v="0.89"/>
    <n v="0.38"/>
    <n v="46"/>
    <n v="3641.71"/>
    <n v="45"/>
    <n v="33"/>
    <n v="3"/>
    <n v="1"/>
    <n v="412"/>
    <n v="436"/>
    <n v="11"/>
    <n v="0.2"/>
    <n v="1"/>
    <x v="0"/>
    <s v="FOB"/>
    <s v="Extension"/>
    <x v="1"/>
    <n v="0.82319999999999993"/>
    <n v="0.94079999999999997"/>
    <n v="0.15052800000000002"/>
    <n v="0.44"/>
    <s v="High Risk"/>
    <n v="1.3317991007692471E-2"/>
    <s v="Poor"/>
    <s v="High"/>
    <s v="Highly Inconsistent"/>
    <n v="105.8252427184466"/>
    <s v="Over-Delivery (&gt;100%)"/>
    <n v="36.417099999999998"/>
    <n v="1811625.904288"/>
    <n v="71.37"/>
  </r>
  <r>
    <n v="228.66"/>
    <n v="7.46"/>
    <n v="21"/>
    <n v="0.82"/>
    <n v="0.03"/>
    <n v="0.02"/>
    <s v="Road"/>
    <n v="0.5"/>
    <n v="0.77"/>
    <n v="0.91"/>
    <n v="0.73"/>
    <n v="10"/>
    <n v="3786.19"/>
    <n v="15"/>
    <n v="27"/>
    <n v="3"/>
    <n v="0"/>
    <n v="460"/>
    <n v="87"/>
    <n v="3"/>
    <n v="0.05"/>
    <n v="1"/>
    <x v="0"/>
    <s v="EXW"/>
    <s v="Extension"/>
    <x v="3"/>
    <n v="0.79539999999999988"/>
    <n v="0.9506"/>
    <n v="0.17110800000000004"/>
    <n v="0.78"/>
    <s v="Extreme Risk"/>
    <n v="3.2624857867576317E-2"/>
    <s v="Average"/>
    <s v="Medium"/>
    <s v="Very Consistent"/>
    <n v="18.913043478260867"/>
    <s v="Critical (&lt;80%)"/>
    <n v="75.723799999999997"/>
    <n v="909115.72606999998"/>
    <n v="86.199999999999989"/>
  </r>
  <r>
    <n v="89.19"/>
    <n v="4.3499999999999996"/>
    <n v="9"/>
    <n v="0.81"/>
    <n v="0.02"/>
    <n v="0.01"/>
    <s v="Sea"/>
    <n v="4.8600000000000003"/>
    <n v="0.68"/>
    <n v="0.88"/>
    <n v="0.79"/>
    <n v="5"/>
    <n v="5698.07"/>
    <n v="15"/>
    <n v="13"/>
    <n v="1"/>
    <n v="2"/>
    <n v="595"/>
    <n v="725"/>
    <n v="4"/>
    <n v="0.97"/>
    <n v="1"/>
    <x v="0"/>
    <s v="CIF"/>
    <s v="Renewal/Reorder"/>
    <x v="6"/>
    <n v="0.79380000000000006"/>
    <n v="0.97019999999999995"/>
    <n v="0.18433799999999995"/>
    <n v="0.82000000000000006"/>
    <s v="Extreme Risk"/>
    <n v="4.8772283888328286E-2"/>
    <s v="Average"/>
    <s v="Low"/>
    <s v="Highly Inconsistent"/>
    <n v="121.84873949579831"/>
    <s v="Over-Delivery (&gt;100%)"/>
    <n v="56.980699999999999"/>
    <n v="523522.83916699997"/>
    <n v="70.34"/>
  </r>
  <r>
    <n v="327.68"/>
    <n v="1.83"/>
    <n v="23"/>
    <n v="0.89"/>
    <n v="0.06"/>
    <n v="0.04"/>
    <s v="Road"/>
    <n v="0.74"/>
    <n v="0.72"/>
    <n v="1.05"/>
    <n v="0.95"/>
    <n v="31"/>
    <n v="8113.45"/>
    <n v="60"/>
    <n v="59"/>
    <n v="2"/>
    <n v="3"/>
    <n v="787"/>
    <n v="448"/>
    <n v="12"/>
    <n v="0.56999999999999995"/>
    <n v="0"/>
    <x v="1"/>
    <s v="DDP"/>
    <s v="Amendment"/>
    <x v="8"/>
    <n v="0.83660000000000001"/>
    <n v="0.90239999999999987"/>
    <n v="9.9263999999999977E-2"/>
    <n v="1.05"/>
    <s v="Extreme Risk"/>
    <n v="5.584716796875E-3"/>
    <s v="Poor"/>
    <s v="High"/>
    <s v="Very Consistent"/>
    <n v="56.92503176620076"/>
    <s v="Critical (&lt;80%)"/>
    <n v="162.26900000000001"/>
    <n v="2924643.9442639998"/>
    <n v="84.66"/>
  </r>
  <r>
    <n v="101.23"/>
    <n v="5.12"/>
    <n v="4"/>
    <n v="0.85"/>
    <n v="7.0000000000000007E-2"/>
    <n v="0.02"/>
    <s v="Sea"/>
    <n v="3.83"/>
    <n v="0.79"/>
    <n v="1.07"/>
    <n v="0.79"/>
    <n v="24"/>
    <n v="1423.16"/>
    <n v="60"/>
    <n v="44"/>
    <n v="3"/>
    <n v="1"/>
    <n v="193"/>
    <n v="791"/>
    <n v="12"/>
    <n v="0.18"/>
    <n v="0"/>
    <x v="1"/>
    <s v="FOB"/>
    <s v="Extension"/>
    <x v="8"/>
    <n v="0.79049999999999998"/>
    <n v="0.91139999999999988"/>
    <n v="0.13671"/>
    <n v="0.88"/>
    <s v="Extreme Risk"/>
    <n v="5.057789192926998E-2"/>
    <s v="Good"/>
    <s v="Low"/>
    <s v="Highly Inconsistent"/>
    <n v="409.84455958549228"/>
    <s v="Over-Delivery (&gt;100%)"/>
    <n v="14.2316"/>
    <n v="157054.45643000002"/>
    <n v="69.67"/>
  </r>
  <r>
    <n v="205.35"/>
    <n v="4.55"/>
    <n v="21"/>
    <n v="0.95"/>
    <n v="0.03"/>
    <n v="0"/>
    <s v="Sea"/>
    <n v="0.17"/>
    <n v="0.69"/>
    <n v="0.86"/>
    <n v="0.84"/>
    <n v="32"/>
    <n v="488.73"/>
    <n v="90"/>
    <n v="32"/>
    <n v="3"/>
    <n v="1"/>
    <n v="286"/>
    <n v="506"/>
    <n v="10"/>
    <n v="0.71"/>
    <n v="1"/>
    <x v="0"/>
    <s v="FOB"/>
    <s v="Extension"/>
    <x v="9"/>
    <n v="0.92149999999999999"/>
    <n v="0.97"/>
    <n v="4.8500000000000043E-2"/>
    <n v="0.87"/>
    <s v="Extreme Risk"/>
    <n v="2.2157292427562699E-2"/>
    <s v="Average"/>
    <s v="Medium"/>
    <s v="Very Consistent"/>
    <n v="176.92307692307691"/>
    <s v="Over-Delivery (&gt;100%)"/>
    <n v="4.8873000000000006"/>
    <n v="103377.112155"/>
    <n v="74.930000000000007"/>
  </r>
  <r>
    <n v="278.33999999999997"/>
    <n v="8.8000000000000007"/>
    <n v="5"/>
    <n v="0.96"/>
    <n v="0.05"/>
    <n v="0.02"/>
    <s v="Air"/>
    <n v="3.12"/>
    <n v="0.7"/>
    <n v="1.1000000000000001"/>
    <n v="0.95"/>
    <n v="49"/>
    <n v="7916.73"/>
    <n v="90"/>
    <n v="36"/>
    <n v="1"/>
    <n v="0"/>
    <n v="904"/>
    <n v="181"/>
    <n v="6"/>
    <n v="0.49"/>
    <n v="1"/>
    <x v="0"/>
    <s v="EXW"/>
    <s v="Renewal/Reorder"/>
    <x v="4"/>
    <n v="0.91199999999999992"/>
    <n v="0.93099999999999994"/>
    <n v="3.724000000000003E-2"/>
    <n v="1.02"/>
    <s v="Extreme Risk"/>
    <n v="3.1616009197384498E-2"/>
    <s v="Average"/>
    <s v="Medium"/>
    <s v="Highly Inconsistent"/>
    <n v="20.022123893805311"/>
    <s v="Critical (&lt;80%)"/>
    <n v="395.8365"/>
    <n v="2358203.81709"/>
    <n v="94.98"/>
  </r>
  <r>
    <n v="443.4"/>
    <n v="3.2"/>
    <n v="11"/>
    <n v="0.75"/>
    <n v="7.0000000000000007E-2"/>
    <n v="0.03"/>
    <s v="Road"/>
    <n v="2.73"/>
    <n v="0.93"/>
    <n v="0.9"/>
    <n v="0.55000000000000004"/>
    <n v="49"/>
    <n v="6511.16"/>
    <n v="90"/>
    <n v="18"/>
    <n v="2"/>
    <n v="0"/>
    <n v="577"/>
    <n v="559"/>
    <n v="6"/>
    <n v="0.43"/>
    <n v="1"/>
    <x v="0"/>
    <s v="EXW"/>
    <s v="Amendment"/>
    <x v="4"/>
    <n v="0.69750000000000001"/>
    <n v="0.9020999999999999"/>
    <n v="0.22552499999999998"/>
    <n v="0.65"/>
    <s v="Extreme Risk"/>
    <n v="7.2169598556608037E-3"/>
    <s v="Poor"/>
    <s v="High"/>
    <s v="Inconsistent"/>
    <n v="96.880415944540729"/>
    <s v="High (95–96.99%)"/>
    <n v="130.22319999999999"/>
    <n v="3175907.6112399995"/>
    <n v="82.57"/>
  </r>
  <r>
    <n v="272.10000000000002"/>
    <n v="9.6999999999999993"/>
    <n v="21"/>
    <n v="0.74"/>
    <n v="0.04"/>
    <n v="0.01"/>
    <s v="Road"/>
    <n v="1.04"/>
    <n v="0.82"/>
    <n v="0.91"/>
    <n v="0.34"/>
    <n v="3"/>
    <n v="8230.9699999999993"/>
    <n v="60"/>
    <n v="54"/>
    <n v="1"/>
    <n v="0"/>
    <n v="578"/>
    <n v="707"/>
    <n v="2"/>
    <n v="0.91"/>
    <n v="0"/>
    <x v="1"/>
    <s v="EXW"/>
    <s v="Renewal/Reorder"/>
    <x v="5"/>
    <n v="0.71039999999999992"/>
    <n v="0.95039999999999991"/>
    <n v="0.24710399999999999"/>
    <n v="0.39"/>
    <s v="High Risk"/>
    <n v="3.564865858140389E-2"/>
    <s v="Average"/>
    <s v="Medium"/>
    <s v="Moderately Consistent"/>
    <n v="122.31833910034602"/>
    <s v="Over-Delivery (&gt;100%)"/>
    <n v="164.61939999999998"/>
    <n v="2351799.56293"/>
    <n v="85.56"/>
  </r>
  <r>
    <n v="366.02"/>
    <n v="9.6199999999999992"/>
    <n v="26"/>
    <n v="0.89"/>
    <n v="0.09"/>
    <n v="0.02"/>
    <s v="Air"/>
    <n v="3.22"/>
    <n v="0.94"/>
    <n v="1.1299999999999999"/>
    <n v="0.76"/>
    <n v="16"/>
    <n v="9769.1"/>
    <n v="90"/>
    <n v="17"/>
    <n v="0"/>
    <n v="2"/>
    <n v="395"/>
    <n v="370"/>
    <n v="7"/>
    <n v="0.71"/>
    <n v="1"/>
    <x v="0"/>
    <s v="CIF"/>
    <s v="New Procurement"/>
    <x v="7"/>
    <n v="0.80990000000000006"/>
    <n v="0.89180000000000004"/>
    <n v="9.8097999999999991E-2"/>
    <n v="0.87"/>
    <s v="Extreme Risk"/>
    <n v="2.628271679143216E-2"/>
    <s v="Average"/>
    <s v="High"/>
    <s v="Highly Inconsistent"/>
    <n v="93.670886075949369"/>
    <s v="Average (85–94.99%)"/>
    <n v="488.45500000000004"/>
    <n v="3969523.4667079998"/>
    <n v="93.679999999999993"/>
  </r>
  <r>
    <n v="496.77"/>
    <n v="3.23"/>
    <n v="9"/>
    <n v="0.79"/>
    <n v="0.08"/>
    <n v="0"/>
    <s v="Air"/>
    <n v="3.09"/>
    <n v="0.81"/>
    <n v="1.1599999999999999"/>
    <n v="0.16"/>
    <n v="41"/>
    <n v="2588.8000000000002"/>
    <n v="90"/>
    <n v="23"/>
    <n v="0"/>
    <n v="2"/>
    <n v="502"/>
    <n v="245"/>
    <n v="12"/>
    <n v="0.69"/>
    <n v="1"/>
    <x v="0"/>
    <s v="CIF"/>
    <s v="New Procurement"/>
    <x v="8"/>
    <n v="0.72680000000000011"/>
    <n v="0.92"/>
    <n v="0.19319999999999998"/>
    <n v="0.24"/>
    <s v="Medium Risk"/>
    <n v="6.5020029389858489E-3"/>
    <s v="Poor"/>
    <s v="High"/>
    <s v="Highly Inconsistent"/>
    <n v="48.804780876494021"/>
    <s v="Critical (&lt;80%)"/>
    <n v="129.44000000000003"/>
    <n v="1389081.3704659999"/>
    <n v="94.510000000000019"/>
  </r>
  <r>
    <n v="109.17"/>
    <n v="4.13"/>
    <n v="26"/>
    <n v="0.71"/>
    <n v="0.01"/>
    <n v="0.03"/>
    <s v="Air"/>
    <n v="3.99"/>
    <n v="0.96"/>
    <n v="1.1299999999999999"/>
    <n v="7.0000000000000007E-2"/>
    <n v="49"/>
    <n v="2023.49"/>
    <n v="60"/>
    <n v="16"/>
    <n v="3"/>
    <n v="1"/>
    <n v="304"/>
    <n v="442"/>
    <n v="2"/>
    <n v="0.1"/>
    <n v="1"/>
    <x v="0"/>
    <s v="FOB"/>
    <s v="Extension"/>
    <x v="5"/>
    <n v="0.70289999999999997"/>
    <n v="0.96029999999999993"/>
    <n v="0.27848700000000004"/>
    <n v="0.11000000000000001"/>
    <s v="Low Risk"/>
    <n v="3.7830905926536595E-2"/>
    <s v="Average"/>
    <s v="Low"/>
    <s v="Highly Inconsistent"/>
    <n v="145.39473684210526"/>
    <s v="Over-Delivery (&gt;100%)"/>
    <n v="101.17450000000001"/>
    <n v="229850.46569800001"/>
    <n v="95.11"/>
  </r>
  <r>
    <n v="173.63"/>
    <n v="9.06"/>
    <n v="3"/>
    <n v="0.97"/>
    <n v="0.06"/>
    <n v="0.04"/>
    <s v="Air"/>
    <n v="4.38"/>
    <n v="0.7"/>
    <n v="0.86"/>
    <n v="0.79"/>
    <n v="20"/>
    <n v="3475.69"/>
    <n v="60"/>
    <n v="54"/>
    <n v="1"/>
    <n v="3"/>
    <n v="70"/>
    <n v="25"/>
    <n v="9"/>
    <n v="0.09"/>
    <n v="0"/>
    <x v="1"/>
    <s v="DDP"/>
    <s v="Renewal/Reorder"/>
    <x v="0"/>
    <n v="0.91179999999999994"/>
    <n v="0.90239999999999987"/>
    <n v="2.7072000000000023E-2"/>
    <n v="0.89"/>
    <s v="Extreme Risk"/>
    <n v="5.2179922824396707E-2"/>
    <s v="Good"/>
    <s v="Medium"/>
    <s v="Highly Inconsistent"/>
    <n v="35.714285714285715"/>
    <s v="Critical (&lt;80%)"/>
    <n v="173.78450000000001"/>
    <n v="664021.45465799992"/>
    <n v="93.02"/>
  </r>
  <r>
    <n v="227.56"/>
    <n v="9.6999999999999993"/>
    <n v="6"/>
    <n v="0.77"/>
    <n v="0.02"/>
    <n v="0.02"/>
    <s v="Road"/>
    <n v="2.5499999999999998"/>
    <n v="0.85"/>
    <n v="1.2"/>
    <n v="0.95"/>
    <n v="44"/>
    <n v="8791.83"/>
    <n v="90"/>
    <n v="22"/>
    <n v="1"/>
    <n v="2"/>
    <n v="694"/>
    <n v="747"/>
    <n v="2"/>
    <n v="0.66"/>
    <n v="1"/>
    <x v="0"/>
    <s v="CIF"/>
    <s v="Renewal/Reorder"/>
    <x v="5"/>
    <n v="0.75460000000000005"/>
    <n v="0.96039999999999992"/>
    <n v="0.22089199999999998"/>
    <n v="0.99"/>
    <s v="Extreme Risk"/>
    <n v="4.2626120583582346E-2"/>
    <s v="Average"/>
    <s v="Medium"/>
    <s v="Inconsistent"/>
    <n v="107.63688760806916"/>
    <s v="Over-Delivery (&gt;100%)"/>
    <n v="175.8366"/>
    <n v="2080883.0303520004"/>
    <n v="84.45"/>
  </r>
  <r>
    <n v="239.82"/>
    <n v="4.99"/>
    <n v="24"/>
    <n v="0.98"/>
    <n v="0.06"/>
    <n v="0.02"/>
    <s v="Road"/>
    <n v="2.4500000000000002"/>
    <n v="0.8"/>
    <n v="1.07"/>
    <n v="0.44"/>
    <n v="24"/>
    <n v="238.24"/>
    <n v="90"/>
    <n v="21"/>
    <n v="3"/>
    <n v="0"/>
    <n v="999"/>
    <n v="859"/>
    <n v="5"/>
    <n v="0.16"/>
    <n v="1"/>
    <x v="0"/>
    <s v="EXW"/>
    <s v="Extension"/>
    <x v="10"/>
    <n v="0.92119999999999991"/>
    <n v="0.92119999999999991"/>
    <n v="1.8424000000000013E-2"/>
    <n v="0.52"/>
    <s v="Extreme Risk"/>
    <n v="2.0807272120757236E-2"/>
    <s v="Average"/>
    <s v="Medium"/>
    <s v="Inconsistent"/>
    <n v="85.985985985985991"/>
    <s v="Average (85–94.99%)"/>
    <n v="4.7648000000000001"/>
    <n v="61722.010124"/>
    <n v="83.350000000000009"/>
  </r>
  <r>
    <n v="234.96"/>
    <n v="3.89"/>
    <n v="11"/>
    <n v="0.92"/>
    <n v="0.1"/>
    <n v="0"/>
    <s v="Air"/>
    <n v="3.11"/>
    <n v="0.97"/>
    <n v="1"/>
    <n v="0.16"/>
    <n v="34"/>
    <n v="204.27"/>
    <n v="45"/>
    <n v="21"/>
    <n v="0"/>
    <n v="0"/>
    <n v="631"/>
    <n v="505"/>
    <n v="8"/>
    <n v="0.45"/>
    <n v="1"/>
    <x v="0"/>
    <s v="EXW"/>
    <s v="New Procurement"/>
    <x v="11"/>
    <n v="0.82800000000000007"/>
    <n v="0.9"/>
    <n v="7.1999999999999967E-2"/>
    <n v="0.26"/>
    <s v="Medium Risk"/>
    <n v="1.6556009533537624E-2"/>
    <s v="Poor"/>
    <s v="Medium"/>
    <s v="Highly Inconsistent"/>
    <n v="80.031695721077654"/>
    <s v="Needs Improvement (80–84.99%)"/>
    <n v="10.213500000000002"/>
    <n v="52819.635132000003"/>
    <n v="93.89"/>
  </r>
  <r>
    <n v="458.42"/>
    <n v="5.73"/>
    <n v="9"/>
    <n v="0.93"/>
    <n v="0.09"/>
    <n v="0.01"/>
    <s v="Sea"/>
    <n v="3.65"/>
    <n v="0.77"/>
    <n v="1.18"/>
    <n v="0.5"/>
    <n v="48"/>
    <n v="2246.19"/>
    <n v="30"/>
    <n v="26"/>
    <n v="2"/>
    <n v="2"/>
    <n v="933"/>
    <n v="595"/>
    <n v="8"/>
    <n v="0.56999999999999995"/>
    <n v="1"/>
    <x v="0"/>
    <s v="CIF"/>
    <s v="Amendment"/>
    <x v="11"/>
    <n v="0.84630000000000005"/>
    <n v="0.90090000000000003"/>
    <n v="6.3062999999999952E-2"/>
    <n v="0.6"/>
    <s v="Extreme Risk"/>
    <n v="1.2499454648575542E-2"/>
    <s v="Poor"/>
    <s v="High"/>
    <s v="Highly Inconsistent"/>
    <n v="63.772775991425512"/>
    <s v="Critical (&lt;80%)"/>
    <n v="22.4619"/>
    <n v="1132724.1883400001"/>
    <n v="69.45"/>
  </r>
  <r>
    <n v="371.31"/>
    <n v="7.19"/>
    <n v="29"/>
    <n v="0.76"/>
    <n v="0.04"/>
    <n v="0.01"/>
    <s v="Sea"/>
    <n v="1.78"/>
    <n v="0.94"/>
    <n v="1.1299999999999999"/>
    <n v="0.39"/>
    <n v="23"/>
    <n v="3821.57"/>
    <n v="60"/>
    <n v="10"/>
    <n v="2"/>
    <n v="1"/>
    <n v="155"/>
    <n v="220"/>
    <n v="11"/>
    <n v="0.39"/>
    <n v="0"/>
    <x v="1"/>
    <s v="FOB"/>
    <s v="Amendment"/>
    <x v="1"/>
    <n v="0.72960000000000003"/>
    <n v="0.95039999999999991"/>
    <n v="0.22809599999999999"/>
    <n v="0.44"/>
    <s v="High Risk"/>
    <n v="1.9363873852037382E-2"/>
    <s v="Poor"/>
    <s v="High"/>
    <s v="Moderately Consistent"/>
    <n v="141.93548387096774"/>
    <s v="Over-Delivery (&gt;100%)"/>
    <n v="38.215700000000005"/>
    <n v="1489987.9488710002"/>
    <n v="72.820000000000007"/>
  </r>
  <r>
    <n v="323.56"/>
    <n v="3.46"/>
    <n v="15"/>
    <n v="0.77"/>
    <n v="0.03"/>
    <n v="0.02"/>
    <s v="Sea"/>
    <n v="2.52"/>
    <n v="0.83"/>
    <n v="1.08"/>
    <n v="0.37"/>
    <n v="38"/>
    <n v="3093.23"/>
    <n v="30"/>
    <n v="38"/>
    <n v="0"/>
    <n v="1"/>
    <n v="535"/>
    <n v="807"/>
    <n v="4"/>
    <n v="0.09"/>
    <n v="1"/>
    <x v="0"/>
    <s v="FOB"/>
    <s v="New Procurement"/>
    <x v="6"/>
    <n v="0.74690000000000001"/>
    <n v="0.9506"/>
    <n v="0.21863799999999997"/>
    <n v="0.42"/>
    <s v="High Risk"/>
    <n v="1.0693534429472122E-2"/>
    <s v="Poor"/>
    <s v="High"/>
    <s v="Inconsistent"/>
    <n v="150.84112149532712"/>
    <s v="Over-Delivery (&gt;100%)"/>
    <n v="30.932300000000001"/>
    <n v="1050935.0134640001"/>
    <n v="72.180000000000007"/>
  </r>
  <r>
    <n v="189.22"/>
    <n v="7.63"/>
    <n v="23"/>
    <n v="0.86"/>
    <n v="0.02"/>
    <n v="0.03"/>
    <s v="Sea"/>
    <n v="2.93"/>
    <n v="0.88"/>
    <n v="1.1399999999999999"/>
    <n v="0.63"/>
    <n v="2"/>
    <n v="8266.69"/>
    <n v="60"/>
    <n v="28"/>
    <n v="3"/>
    <n v="1"/>
    <n v="192"/>
    <n v="845"/>
    <n v="7"/>
    <n v="0.74"/>
    <n v="1"/>
    <x v="0"/>
    <s v="FOB"/>
    <s v="Extension"/>
    <x v="7"/>
    <n v="0.84279999999999999"/>
    <n v="0.9506"/>
    <n v="0.13308400000000001"/>
    <n v="0.68"/>
    <s v="Extreme Risk"/>
    <n v="4.0323433040904764E-2"/>
    <s v="Average"/>
    <s v="Medium"/>
    <s v="Inconsistent"/>
    <n v="440.10416666666669"/>
    <s v="Over-Delivery (&gt;100%)"/>
    <n v="82.666900000000012"/>
    <n v="1642527.9910820001"/>
    <n v="71.87"/>
  </r>
  <r>
    <n v="420.71"/>
    <n v="1.46"/>
    <n v="28"/>
    <n v="0.75"/>
    <n v="0.05"/>
    <n v="0.05"/>
    <s v="Road"/>
    <n v="4.9400000000000004"/>
    <n v="0.95"/>
    <n v="0.95"/>
    <n v="0.17"/>
    <n v="41"/>
    <n v="6928.25"/>
    <n v="45"/>
    <n v="41"/>
    <n v="3"/>
    <n v="1"/>
    <n v="324"/>
    <n v="336"/>
    <n v="8"/>
    <n v="0.89"/>
    <n v="1"/>
    <x v="0"/>
    <s v="FOB"/>
    <s v="Extension"/>
    <x v="11"/>
    <n v="0.71249999999999991"/>
    <n v="0.90249999999999997"/>
    <n v="0.22562499999999999"/>
    <n v="0.27"/>
    <s v="Medium Risk"/>
    <n v="3.4703239761355803E-3"/>
    <s v="Poor"/>
    <s v="High"/>
    <s v="Highly Inconsistent"/>
    <n v="103.7037037037037"/>
    <s v="Over-Delivery (&gt;100%)"/>
    <n v="138.565"/>
    <n v="3206442.5943979993"/>
    <n v="80.559999999999988"/>
  </r>
  <r>
    <n v="479.78"/>
    <n v="1.44"/>
    <n v="3"/>
    <n v="0.79"/>
    <n v="0.01"/>
    <n v="0"/>
    <s v="Road"/>
    <n v="2.94"/>
    <n v="1"/>
    <n v="1.07"/>
    <n v="0.38"/>
    <n v="5"/>
    <n v="8394.5499999999993"/>
    <n v="30"/>
    <n v="20"/>
    <n v="2"/>
    <n v="0"/>
    <n v="886"/>
    <n v="857"/>
    <n v="8"/>
    <n v="0.16"/>
    <n v="0"/>
    <x v="1"/>
    <s v="EXW"/>
    <s v="Amendment"/>
    <x v="11"/>
    <n v="0.78210000000000002"/>
    <n v="0.99"/>
    <n v="0.20789999999999997"/>
    <n v="0.39"/>
    <s v="High Risk"/>
    <n v="3.0013756304973112E-3"/>
    <s v="Poor"/>
    <s v="High"/>
    <s v="Inconsistent"/>
    <n v="96.72686230248307"/>
    <s v="High (95–96.99%)"/>
    <n v="167.89099999999999"/>
    <n v="4068008.6730539994"/>
    <n v="84.759999999999991"/>
  </r>
  <r>
    <n v="419.54"/>
    <n v="4.4800000000000004"/>
    <n v="1"/>
    <n v="0.8"/>
    <n v="0.05"/>
    <n v="0.03"/>
    <s v="Road"/>
    <n v="1.1200000000000001"/>
    <n v="0.89"/>
    <n v="0.88"/>
    <n v="0.87"/>
    <n v="18"/>
    <n v="3899.23"/>
    <n v="45"/>
    <n v="36"/>
    <n v="2"/>
    <n v="2"/>
    <n v="668"/>
    <n v="636"/>
    <n v="5"/>
    <n v="0.85"/>
    <n v="1"/>
    <x v="0"/>
    <s v="CIF"/>
    <s v="Amendment"/>
    <x v="10"/>
    <n v="0.76"/>
    <n v="0.92149999999999999"/>
    <n v="0.18429999999999994"/>
    <n v="0.95"/>
    <s v="Extreme Risk"/>
    <n v="1.0678362015540831E-2"/>
    <s v="Poor"/>
    <s v="High"/>
    <s v="Moderately Consistent"/>
    <n v="95.209580838323348"/>
    <s v="High (95–96.99%)"/>
    <n v="77.9846"/>
    <n v="1766840.9728320001"/>
    <n v="84.779999999999987"/>
  </r>
  <r>
    <n v="50.7"/>
    <n v="4.18"/>
    <n v="20"/>
    <n v="0.75"/>
    <n v="0"/>
    <n v="0.03"/>
    <s v="Sea"/>
    <n v="2.94"/>
    <n v="0.73"/>
    <n v="1.2"/>
    <n v="0.73"/>
    <n v="29"/>
    <n v="5998.52"/>
    <n v="15"/>
    <n v="37"/>
    <n v="0"/>
    <n v="0"/>
    <n v="753"/>
    <n v="256"/>
    <n v="10"/>
    <n v="0.79"/>
    <n v="1"/>
    <x v="0"/>
    <s v="EXW"/>
    <s v="New Procurement"/>
    <x v="9"/>
    <n v="0.75"/>
    <n v="0.97"/>
    <n v="0.24249999999999999"/>
    <n v="0.76"/>
    <s v="Extreme Risk"/>
    <n v="8.2445759368836288E-2"/>
    <s v="Good"/>
    <s v="Low"/>
    <s v="Inconsistent"/>
    <n v="33.997343957503318"/>
    <s v="Critical (&lt;80%)"/>
    <n v="59.985200000000006"/>
    <n v="313311.67928000004"/>
    <n v="72.460000000000008"/>
  </r>
  <r>
    <n v="336.38"/>
    <n v="3.84"/>
    <n v="29"/>
    <n v="0.76"/>
    <n v="0.03"/>
    <n v="0.03"/>
    <s v="Air"/>
    <n v="4.0999999999999996"/>
    <n v="0.72"/>
    <n v="1.04"/>
    <n v="0.06"/>
    <n v="10"/>
    <n v="5203.01"/>
    <n v="30"/>
    <n v="16"/>
    <n v="0"/>
    <n v="3"/>
    <n v="818"/>
    <n v="558"/>
    <n v="2"/>
    <n v="0.56000000000000005"/>
    <n v="1"/>
    <x v="0"/>
    <s v="DDP"/>
    <s v="New Procurement"/>
    <x v="5"/>
    <n v="0.73719999999999997"/>
    <n v="0.94089999999999996"/>
    <n v="0.22581599999999996"/>
    <n v="0.12"/>
    <s v="Low Risk"/>
    <n v="1.1415660859741958E-2"/>
    <s v="Poor"/>
    <s v="High"/>
    <s v="Highly Inconsistent"/>
    <n v="68.215158924205383"/>
    <s v="Critical (&lt;80%)"/>
    <n v="260.15050000000002"/>
    <n v="1855487.5476879999"/>
    <n v="94.4"/>
  </r>
  <r>
    <n v="73.010000000000005"/>
    <n v="5.42"/>
    <n v="22"/>
    <n v="0.94"/>
    <n v="0.02"/>
    <n v="0.04"/>
    <s v="Sea"/>
    <n v="4.29"/>
    <n v="0.72"/>
    <n v="1.1299999999999999"/>
    <n v="0.51"/>
    <n v="42"/>
    <n v="4799.79"/>
    <n v="30"/>
    <n v="12"/>
    <n v="1"/>
    <n v="1"/>
    <n v="661"/>
    <n v="974"/>
    <n v="2"/>
    <n v="0.6"/>
    <n v="0"/>
    <x v="1"/>
    <s v="FOB"/>
    <s v="Renewal/Reorder"/>
    <x v="5"/>
    <n v="0.92119999999999991"/>
    <n v="0.94079999999999997"/>
    <n v="5.6448000000000047E-2"/>
    <n v="0.57000000000000006"/>
    <s v="Extreme Risk"/>
    <n v="7.4236405971784686E-2"/>
    <s v="Good"/>
    <s v="Low"/>
    <s v="Highly Inconsistent"/>
    <n v="147.35249621785172"/>
    <s v="Over-Delivery (&gt;100%)"/>
    <n v="47.997900000000001"/>
    <n v="371512.89013200003"/>
    <n v="70.31"/>
  </r>
  <r>
    <n v="165.92"/>
    <n v="3.89"/>
    <n v="19"/>
    <n v="0.75"/>
    <n v="0.1"/>
    <n v="0.01"/>
    <s v="Road"/>
    <n v="4"/>
    <n v="0.64"/>
    <n v="0.96"/>
    <n v="0.09"/>
    <n v="42"/>
    <n v="2952.22"/>
    <n v="30"/>
    <n v="33"/>
    <n v="0"/>
    <n v="1"/>
    <n v="669"/>
    <n v="512"/>
    <n v="5"/>
    <n v="0.65"/>
    <n v="0"/>
    <x v="1"/>
    <s v="FOB"/>
    <s v="New Procurement"/>
    <x v="10"/>
    <n v="0.67500000000000004"/>
    <n v="0.89100000000000001"/>
    <n v="0.22275"/>
    <n v="0.2"/>
    <s v="Medium Risk"/>
    <n v="2.3445033751205404E-2"/>
    <s v="Average"/>
    <s v="Medium"/>
    <s v="Highly Inconsistent"/>
    <n v="76.532137518684607"/>
    <s v="Critical (&lt;80%)"/>
    <n v="59.044399999999996"/>
    <n v="543786.21806399978"/>
    <n v="80.800000000000011"/>
  </r>
  <r>
    <n v="76.790000000000006"/>
    <n v="2.73"/>
    <n v="14"/>
    <n v="0.71"/>
    <n v="7.0000000000000007E-2"/>
    <n v="0"/>
    <s v="Sea"/>
    <n v="4.4400000000000004"/>
    <n v="0.62"/>
    <n v="1.1000000000000001"/>
    <n v="0.96"/>
    <n v="16"/>
    <n v="7121.28"/>
    <n v="15"/>
    <n v="17"/>
    <n v="0"/>
    <n v="3"/>
    <n v="939"/>
    <n v="576"/>
    <n v="4"/>
    <n v="0.52"/>
    <n v="0"/>
    <x v="1"/>
    <s v="DDP"/>
    <s v="New Procurement"/>
    <x v="6"/>
    <n v="0.66029999999999989"/>
    <n v="0.92999999999999994"/>
    <n v="0.2697"/>
    <n v="1.03"/>
    <s v="Extreme Risk"/>
    <n v="3.5551504102096627E-2"/>
    <s v="Average"/>
    <s v="Low"/>
    <s v="Highly Inconsistent"/>
    <n v="61.341853035143771"/>
    <s v="Critical (&lt;80%)"/>
    <n v="71.212800000000001"/>
    <n v="585200.13933599996"/>
    <n v="69.459999999999994"/>
  </r>
  <r>
    <n v="321.70999999999998"/>
    <n v="3.79"/>
    <n v="17"/>
    <n v="0.89"/>
    <n v="0.03"/>
    <n v="0.03"/>
    <s v="Air"/>
    <n v="1.67"/>
    <n v="0.83"/>
    <n v="0.95"/>
    <n v="0.24"/>
    <n v="23"/>
    <n v="5287.89"/>
    <n v="15"/>
    <n v="42"/>
    <n v="2"/>
    <n v="3"/>
    <n v="902"/>
    <n v="176"/>
    <n v="4"/>
    <n v="0.84"/>
    <n v="0"/>
    <x v="1"/>
    <s v="DDP"/>
    <s v="Amendment"/>
    <x v="6"/>
    <n v="0.86329999999999996"/>
    <n v="0.94089999999999996"/>
    <n v="0.10349899999999998"/>
    <n v="0.3"/>
    <s v="Medium Risk"/>
    <n v="1.1780796369401015E-2"/>
    <s v="Poor"/>
    <s v="High"/>
    <s v="Moderately Consistent"/>
    <n v="19.512195121951219"/>
    <s v="Critical (&lt;80%)"/>
    <n v="264.39450000000005"/>
    <n v="1803512.257028"/>
    <n v="96.83"/>
  </r>
  <r>
    <n v="358.97"/>
    <n v="9.77"/>
    <n v="22"/>
    <n v="0.99"/>
    <n v="0.01"/>
    <n v="0.02"/>
    <s v="Air"/>
    <n v="2.54"/>
    <n v="0.92"/>
    <n v="1.04"/>
    <n v="0.93"/>
    <n v="30"/>
    <n v="878.17"/>
    <n v="45"/>
    <n v="16"/>
    <n v="2"/>
    <n v="0"/>
    <n v="45"/>
    <n v="450"/>
    <n v="3"/>
    <n v="0.47"/>
    <n v="1"/>
    <x v="0"/>
    <s v="EXW"/>
    <s v="Amendment"/>
    <x v="3"/>
    <n v="0.98009999999999997"/>
    <n v="0.97019999999999995"/>
    <n v="9.7020000000000092E-3"/>
    <n v="0.96000000000000008"/>
    <s v="Extreme Risk"/>
    <n v="2.7216759060645732E-2"/>
    <s v="Average"/>
    <s v="High"/>
    <s v="Inconsistent"/>
    <n v="1000"/>
    <s v="Over-Delivery (&gt;100%)"/>
    <n v="43.908500000000004"/>
    <n v="324755.92962300003"/>
    <n v="96.76"/>
  </r>
  <r>
    <n v="101.52"/>
    <n v="4.7"/>
    <n v="14"/>
    <n v="0.8"/>
    <n v="0.05"/>
    <n v="0"/>
    <s v="Sea"/>
    <n v="3.9"/>
    <n v="0.61"/>
    <n v="1.1100000000000001"/>
    <n v="0.83"/>
    <n v="6"/>
    <n v="105.17"/>
    <n v="15"/>
    <n v="22"/>
    <n v="1"/>
    <n v="3"/>
    <n v="798"/>
    <n v="698"/>
    <n v="9"/>
    <n v="0.55000000000000004"/>
    <n v="1"/>
    <x v="0"/>
    <s v="DDP"/>
    <s v="Renewal/Reorder"/>
    <x v="0"/>
    <n v="0.76"/>
    <n v="0.95"/>
    <n v="0.18999999999999995"/>
    <n v="0.88"/>
    <s v="Extreme Risk"/>
    <n v="4.6296296296296301E-2"/>
    <s v="Average"/>
    <s v="Low"/>
    <s v="Highly Inconsistent"/>
    <n v="87.468671679197996"/>
    <s v="Average (85–94.99%)"/>
    <n v="1.0517000000000001"/>
    <n v="11219.671579999998"/>
    <n v="70.599999999999994"/>
  </r>
  <r>
    <n v="222.73"/>
    <n v="5"/>
    <n v="17"/>
    <n v="0.74"/>
    <n v="0.02"/>
    <n v="0.01"/>
    <s v="Road"/>
    <n v="1.32"/>
    <n v="0.83"/>
    <n v="0.85"/>
    <n v="0.55000000000000004"/>
    <n v="44"/>
    <n v="301.16000000000003"/>
    <n v="60"/>
    <n v="30"/>
    <n v="2"/>
    <n v="1"/>
    <n v="65"/>
    <n v="362"/>
    <n v="8"/>
    <n v="0.04"/>
    <n v="1"/>
    <x v="0"/>
    <s v="FOB"/>
    <s v="Amendment"/>
    <x v="11"/>
    <n v="0.72519999999999996"/>
    <n v="0.97019999999999995"/>
    <n v="0.25225200000000003"/>
    <n v="0.58000000000000007"/>
    <s v="Extreme Risk"/>
    <n v="2.2448704709738251E-2"/>
    <s v="Average"/>
    <s v="Medium"/>
    <s v="Moderately Consistent"/>
    <n v="556.92307692307691"/>
    <s v="Over-Delivery (&gt;100%)"/>
    <n v="6.023200000000001"/>
    <n v="69101.591075999997"/>
    <n v="85.88"/>
  </r>
  <r>
    <n v="255.31"/>
    <n v="6.19"/>
    <n v="25"/>
    <n v="0.87"/>
    <n v="0.05"/>
    <n v="0.02"/>
    <s v="Road"/>
    <n v="1.86"/>
    <n v="0.75"/>
    <n v="0.94"/>
    <n v="0.34"/>
    <n v="36"/>
    <n v="851.91"/>
    <n v="90"/>
    <n v="27"/>
    <n v="2"/>
    <n v="3"/>
    <n v="988"/>
    <n v="712"/>
    <n v="4"/>
    <n v="0.18"/>
    <n v="0"/>
    <x v="1"/>
    <s v="DDP"/>
    <s v="Amendment"/>
    <x v="6"/>
    <n v="0.82650000000000001"/>
    <n v="0.93099999999999994"/>
    <n v="0.12103"/>
    <n v="0.41000000000000003"/>
    <s v="High Risk"/>
    <n v="2.4245035447103522E-2"/>
    <s v="Average"/>
    <s v="Medium"/>
    <s v="Moderately Consistent"/>
    <n v="72.064777327935232"/>
    <s v="Critical (&lt;80%)"/>
    <n v="17.0382"/>
    <n v="232752.75777900004"/>
    <n v="84.24"/>
  </r>
  <r>
    <n v="216.07"/>
    <n v="9.85"/>
    <n v="27"/>
    <n v="0.97"/>
    <n v="0.08"/>
    <n v="0.03"/>
    <s v="Road"/>
    <n v="4.16"/>
    <n v="0.96"/>
    <n v="1.02"/>
    <n v="0.86"/>
    <n v="20"/>
    <n v="3772.45"/>
    <n v="30"/>
    <n v="46"/>
    <n v="2"/>
    <n v="0"/>
    <n v="50"/>
    <n v="108"/>
    <n v="7"/>
    <n v="0.9"/>
    <n v="0"/>
    <x v="1"/>
    <s v="EXW"/>
    <s v="Amendment"/>
    <x v="7"/>
    <n v="0.89239999999999997"/>
    <n v="0.89239999999999997"/>
    <n v="2.6772000000000025E-2"/>
    <n v="0.97"/>
    <s v="Extreme Risk"/>
    <n v="4.5587078261674456E-2"/>
    <s v="Average"/>
    <s v="Medium"/>
    <s v="Highly Inconsistent"/>
    <n v="216"/>
    <s v="Over-Delivery (&gt;100%)"/>
    <n v="75.448999999999998"/>
    <n v="904869.15738899994"/>
    <n v="80.84"/>
  </r>
  <r>
    <n v="104.46"/>
    <n v="3.17"/>
    <n v="14"/>
    <n v="0.94"/>
    <n v="0.06"/>
    <n v="0.01"/>
    <s v="Sea"/>
    <n v="3.85"/>
    <n v="0.66"/>
    <n v="0.93"/>
    <n v="0.15"/>
    <n v="16"/>
    <n v="3126.09"/>
    <n v="45"/>
    <n v="47"/>
    <n v="0"/>
    <n v="3"/>
    <n v="392"/>
    <n v="633"/>
    <n v="8"/>
    <n v="0.12"/>
    <n v="0"/>
    <x v="1"/>
    <s v="DDP"/>
    <s v="New Procurement"/>
    <x v="11"/>
    <n v="0.88359999999999994"/>
    <n v="0.93059999999999998"/>
    <n v="5.5836000000000045E-2"/>
    <n v="0.21999999999999997"/>
    <s v="Medium Risk"/>
    <n v="3.0346544131725064E-2"/>
    <s v="Average"/>
    <s v="Low"/>
    <s v="Highly Inconsistent"/>
    <n v="161.4795918367347"/>
    <s v="Over-Delivery (&gt;100%)"/>
    <n v="31.260900000000003"/>
    <n v="349449.26101799996"/>
    <n v="70.150000000000006"/>
  </r>
  <r>
    <n v="238.53"/>
    <n v="7.13"/>
    <n v="12"/>
    <n v="0.89"/>
    <n v="0.06"/>
    <n v="0.02"/>
    <s v="Road"/>
    <n v="4.8600000000000003"/>
    <n v="0.83"/>
    <n v="0.92"/>
    <n v="0.18"/>
    <n v="28"/>
    <n v="1650.76"/>
    <n v="45"/>
    <n v="42"/>
    <n v="2"/>
    <n v="3"/>
    <n v="178"/>
    <n v="127"/>
    <n v="6"/>
    <n v="0.9"/>
    <n v="0"/>
    <x v="1"/>
    <s v="DDP"/>
    <s v="Amendment"/>
    <x v="4"/>
    <n v="0.83660000000000001"/>
    <n v="0.92119999999999991"/>
    <n v="0.10133199999999998"/>
    <n v="0.26"/>
    <s v="Medium Risk"/>
    <n v="2.9891418270238543E-2"/>
    <s v="Average"/>
    <s v="Medium"/>
    <s v="Highly Inconsistent"/>
    <n v="71.348314606741567"/>
    <s v="Critical (&lt;80%)"/>
    <n v="33.0152"/>
    <n v="425312.44574"/>
    <n v="80.94"/>
  </r>
  <r>
    <n v="388.03"/>
    <n v="7.44"/>
    <n v="16"/>
    <n v="0.79"/>
    <n v="0.05"/>
    <n v="0.02"/>
    <s v="Sea"/>
    <n v="4.9800000000000004"/>
    <n v="0.99"/>
    <n v="0.91"/>
    <n v="0.22"/>
    <n v="26"/>
    <n v="5202.95"/>
    <n v="45"/>
    <n v="55"/>
    <n v="3"/>
    <n v="0"/>
    <n v="180"/>
    <n v="683"/>
    <n v="2"/>
    <n v="0.64"/>
    <n v="0"/>
    <x v="1"/>
    <s v="EXW"/>
    <s v="Extension"/>
    <x v="5"/>
    <n v="0.75049999999999994"/>
    <n v="0.93099999999999994"/>
    <n v="0.19550999999999996"/>
    <n v="0.29000000000000004"/>
    <s v="Medium Risk"/>
    <n v="1.9173775223565191E-2"/>
    <s v="Poor"/>
    <s v="High"/>
    <s v="Highly Inconsistent"/>
    <n v="379.44444444444446"/>
    <s v="Over-Delivery (&gt;100%)"/>
    <n v="52.029499999999999"/>
    <n v="2160314.4139829995"/>
    <n v="69.12"/>
  </r>
  <r>
    <n v="81.95"/>
    <n v="6.47"/>
    <n v="1"/>
    <n v="0.86"/>
    <n v="0.09"/>
    <n v="0.02"/>
    <s v="Road"/>
    <n v="1.2"/>
    <n v="0.74"/>
    <n v="0.89"/>
    <n v="0.6"/>
    <n v="22"/>
    <n v="9704.7999999999993"/>
    <n v="45"/>
    <n v="48"/>
    <n v="0"/>
    <n v="0"/>
    <n v="627"/>
    <n v="578"/>
    <n v="8"/>
    <n v="0.92"/>
    <n v="1"/>
    <x v="0"/>
    <s v="EXW"/>
    <s v="New Procurement"/>
    <x v="11"/>
    <n v="0.78259999999999996"/>
    <n v="0.89180000000000004"/>
    <n v="0.124852"/>
    <n v="0.71"/>
    <s v="Extreme Risk"/>
    <n v="7.8950579621720557E-2"/>
    <s v="Good"/>
    <s v="Low"/>
    <s v="Moderately Consistent"/>
    <n v="92.185007974481664"/>
    <s v="Average (85–94.99%)"/>
    <n v="194.096"/>
    <n v="882988.34240000008"/>
    <n v="83.699999999999989"/>
  </r>
  <r>
    <n v="86.08"/>
    <n v="1.8"/>
    <n v="13"/>
    <n v="0.73"/>
    <n v="0.09"/>
    <n v="0.05"/>
    <s v="Air"/>
    <n v="4.5"/>
    <n v="0.9"/>
    <n v="1.1399999999999999"/>
    <n v="0.31"/>
    <n v="11"/>
    <n v="1690.9"/>
    <n v="30"/>
    <n v="51"/>
    <n v="2"/>
    <n v="0"/>
    <n v="748"/>
    <n v="362"/>
    <n v="3"/>
    <n v="0.81"/>
    <n v="0"/>
    <x v="1"/>
    <s v="EXW"/>
    <s v="Amendment"/>
    <x v="3"/>
    <n v="0.6643"/>
    <n v="0.86449999999999994"/>
    <n v="0.23341500000000001"/>
    <n v="0.45"/>
    <s v="High Risk"/>
    <n v="2.0910780669144983E-2"/>
    <s v="Average"/>
    <s v="Low"/>
    <s v="Highly Inconsistent"/>
    <n v="48.395721925133692"/>
    <s v="Critical (&lt;80%)"/>
    <n v="84.545000000000016"/>
    <n v="166022.33828000003"/>
    <n v="91.8"/>
  </r>
  <r>
    <n v="209.65"/>
    <n v="7.09"/>
    <n v="6"/>
    <n v="0.9"/>
    <n v="0.05"/>
    <n v="0"/>
    <s v="Air"/>
    <n v="0.47"/>
    <n v="0.95"/>
    <n v="1.17"/>
    <n v="0.99"/>
    <n v="1"/>
    <n v="2580.86"/>
    <n v="45"/>
    <n v="29"/>
    <n v="0"/>
    <n v="1"/>
    <n v="465"/>
    <n v="583"/>
    <n v="4"/>
    <n v="0.87"/>
    <n v="1"/>
    <x v="0"/>
    <s v="FOB"/>
    <s v="New Procurement"/>
    <x v="6"/>
    <n v="0.85499999999999998"/>
    <n v="0.95"/>
    <n v="9.4999999999999973E-2"/>
    <n v="1.04"/>
    <s v="Extreme Risk"/>
    <n v="3.3818268542809442E-2"/>
    <s v="Average"/>
    <s v="Medium"/>
    <s v="Very Consistent"/>
    <n v="125.37634408602149"/>
    <s v="Over-Delivery (&gt;100%)"/>
    <n v="129.04300000000001"/>
    <n v="568262.17765999993"/>
    <n v="98.03"/>
  </r>
  <r>
    <n v="473.78"/>
    <n v="1.58"/>
    <n v="17"/>
    <n v="0.92"/>
    <n v="0.03"/>
    <n v="0.05"/>
    <s v="Road"/>
    <n v="3.55"/>
    <n v="0.67"/>
    <n v="1.08"/>
    <n v="0.2"/>
    <n v="5"/>
    <n v="4674.82"/>
    <n v="30"/>
    <n v="27"/>
    <n v="2"/>
    <n v="1"/>
    <n v="607"/>
    <n v="510"/>
    <n v="4"/>
    <n v="0.52"/>
    <n v="0"/>
    <x v="1"/>
    <s v="FOB"/>
    <s v="Amendment"/>
    <x v="6"/>
    <n v="0.89239999999999997"/>
    <n v="0.92149999999999999"/>
    <n v="7.3719999999999966E-2"/>
    <n v="0.28000000000000003"/>
    <s v="Medium Risk"/>
    <n v="3.3348811684748201E-3"/>
    <s v="Poor"/>
    <s v="High"/>
    <s v="Highly Inconsistent"/>
    <n v="84.019769357495875"/>
    <s v="Needs Improvement (80–84.99%)"/>
    <n v="93.496399999999994"/>
    <n v="2392150.2519479999"/>
    <n v="82.549999999999983"/>
  </r>
  <r>
    <n v="350.86"/>
    <n v="6.37"/>
    <n v="12"/>
    <n v="0.99"/>
    <n v="0.05"/>
    <n v="0.03"/>
    <s v="Sea"/>
    <n v="1.1000000000000001"/>
    <n v="1"/>
    <n v="0.81"/>
    <n v="0.81"/>
    <n v="49"/>
    <n v="6444.32"/>
    <n v="45"/>
    <n v="38"/>
    <n v="1"/>
    <n v="3"/>
    <n v="500"/>
    <n v="48"/>
    <n v="7"/>
    <n v="0.83"/>
    <n v="0"/>
    <x v="1"/>
    <s v="DDP"/>
    <s v="Renewal/Reorder"/>
    <x v="7"/>
    <n v="0.9405"/>
    <n v="0.92149999999999999"/>
    <n v="9.2150000000000079E-3"/>
    <n v="0.89"/>
    <s v="Extreme Risk"/>
    <n v="1.8155389614091091E-2"/>
    <s v="Poor"/>
    <s v="High"/>
    <s v="Moderately Consistent"/>
    <n v="9.6"/>
    <s v="Critical (&lt;80%)"/>
    <n v="64.443200000000004"/>
    <n v="2442010.6065359996"/>
    <n v="72.8"/>
  </r>
  <r>
    <n v="355.4"/>
    <n v="7.66"/>
    <n v="23"/>
    <n v="0.78"/>
    <n v="0.02"/>
    <n v="0.04"/>
    <s v="Road"/>
    <n v="1.5"/>
    <n v="0.92"/>
    <n v="1.1100000000000001"/>
    <n v="0.1"/>
    <n v="43"/>
    <n v="6042.47"/>
    <n v="45"/>
    <n v="59"/>
    <n v="1"/>
    <n v="1"/>
    <n v="303"/>
    <n v="339"/>
    <n v="8"/>
    <n v="0.46"/>
    <n v="1"/>
    <x v="0"/>
    <s v="FOB"/>
    <s v="Renewal/Reorder"/>
    <x v="11"/>
    <n v="0.76439999999999997"/>
    <n v="0.94079999999999997"/>
    <n v="0.20697599999999997"/>
    <n v="0.16"/>
    <s v="Medium Risk"/>
    <n v="2.155317951603827E-2"/>
    <s v="Average"/>
    <s v="High"/>
    <s v="Moderately Consistent"/>
    <n v="111.88118811881189"/>
    <s v="Over-Delivery (&gt;100%)"/>
    <n v="120.8494"/>
    <n v="2276474.9796799999"/>
    <n v="85.1"/>
  </r>
  <r>
    <n v="212.86"/>
    <n v="2.9"/>
    <n v="19"/>
    <n v="0.71"/>
    <n v="0.06"/>
    <n v="0.02"/>
    <s v="Sea"/>
    <n v="4.7300000000000004"/>
    <n v="0.66"/>
    <n v="1.01"/>
    <n v="0.35"/>
    <n v="46"/>
    <n v="5259.87"/>
    <n v="90"/>
    <n v="23"/>
    <n v="1"/>
    <n v="2"/>
    <n v="667"/>
    <n v="332"/>
    <n v="9"/>
    <n v="0.04"/>
    <n v="1"/>
    <x v="0"/>
    <s v="CIF"/>
    <s v="Renewal/Reorder"/>
    <x v="0"/>
    <n v="0.66739999999999988"/>
    <n v="0.92119999999999991"/>
    <n v="0.267148"/>
    <n v="0.43"/>
    <s v="High Risk"/>
    <n v="1.3623978201634876E-2"/>
    <s v="Poor"/>
    <s v="Medium"/>
    <s v="Highly Inconsistent"/>
    <n v="49.775112443778113"/>
    <s v="Critical (&lt;80%)"/>
    <n v="52.598700000000001"/>
    <n v="1209257.937712"/>
    <n v="69.069999999999993"/>
  </r>
  <r>
    <n v="317.14999999999998"/>
    <n v="8.57"/>
    <n v="6"/>
    <n v="0.86"/>
    <n v="0.05"/>
    <n v="0.02"/>
    <s v="Air"/>
    <n v="1.32"/>
    <n v="0.72"/>
    <n v="1.1000000000000001"/>
    <n v="0.24"/>
    <n v="41"/>
    <n v="7398.96"/>
    <n v="60"/>
    <n v="57"/>
    <n v="2"/>
    <n v="0"/>
    <n v="273"/>
    <n v="967"/>
    <n v="1"/>
    <n v="0.65"/>
    <n v="1"/>
    <x v="0"/>
    <s v="EXW"/>
    <s v="Amendment"/>
    <x v="2"/>
    <n v="0.81699999999999995"/>
    <n v="0.93099999999999994"/>
    <n v="0.13034000000000001"/>
    <n v="0.31"/>
    <s v="High Risk"/>
    <n v="2.7021913920857642E-2"/>
    <s v="Average"/>
    <s v="High"/>
    <s v="Moderately Consistent"/>
    <n v="354.21245421245419"/>
    <s v="Over-Delivery (&gt;100%)"/>
    <n v="369.94800000000004"/>
    <n v="2511219.0962399999"/>
    <n v="96.78"/>
  </r>
  <r>
    <n v="54.56"/>
    <n v="1.27"/>
    <n v="7"/>
    <n v="0.91"/>
    <n v="0.01"/>
    <n v="0.04"/>
    <s v="Sea"/>
    <n v="3.37"/>
    <n v="0.85"/>
    <n v="0.97"/>
    <n v="0.98"/>
    <n v="42"/>
    <n v="8474.86"/>
    <n v="15"/>
    <n v="23"/>
    <n v="1"/>
    <n v="2"/>
    <n v="256"/>
    <n v="507"/>
    <n v="1"/>
    <n v="0.73"/>
    <n v="1"/>
    <x v="0"/>
    <s v="CIF"/>
    <s v="Renewal/Reorder"/>
    <x v="2"/>
    <n v="0.90090000000000003"/>
    <n v="0.95039999999999991"/>
    <n v="8.5535999999999973E-2"/>
    <n v="1.03"/>
    <s v="Extreme Risk"/>
    <n v="2.3277126099706745E-2"/>
    <s v="Average"/>
    <s v="Low"/>
    <s v="Highly Inconsistent"/>
    <n v="198.046875"/>
    <s v="Over-Delivery (&gt;100%)"/>
    <n v="84.74860000000001"/>
    <n v="485596.20562400011"/>
    <n v="71.53"/>
  </r>
  <r>
    <n v="336.24"/>
    <n v="8.59"/>
    <n v="1"/>
    <n v="0.94"/>
    <n v="0.02"/>
    <n v="0.04"/>
    <s v="Road"/>
    <n v="0.89"/>
    <n v="0.95"/>
    <n v="0.82"/>
    <n v="0.03"/>
    <n v="36"/>
    <n v="9989.77"/>
    <n v="15"/>
    <n v="27"/>
    <n v="0"/>
    <n v="0"/>
    <n v="971"/>
    <n v="38"/>
    <n v="12"/>
    <n v="0.1"/>
    <n v="0"/>
    <x v="1"/>
    <s v="EXW"/>
    <s v="New Procurement"/>
    <x v="8"/>
    <n v="0.92119999999999991"/>
    <n v="0.94079999999999997"/>
    <n v="5.6448000000000047E-2"/>
    <n v="0.09"/>
    <s v="Low Risk"/>
    <n v="2.5547228170354506E-2"/>
    <s v="Average"/>
    <s v="High"/>
    <s v="Very Consistent"/>
    <n v="3.913491246138002"/>
    <s v="Critical (&lt;80%)"/>
    <n v="199.7954"/>
    <n v="3560703.6611600006"/>
    <n v="85.71"/>
  </r>
  <r>
    <n v="460.98"/>
    <n v="5.14"/>
    <n v="1"/>
    <n v="0.76"/>
    <n v="0.05"/>
    <n v="0.01"/>
    <s v="Air"/>
    <n v="0.47"/>
    <n v="0.68"/>
    <n v="1.07"/>
    <n v="0.72"/>
    <n v="2"/>
    <n v="4708.55"/>
    <n v="15"/>
    <n v="10"/>
    <n v="1"/>
    <n v="3"/>
    <n v="157"/>
    <n v="748"/>
    <n v="7"/>
    <n v="0.82"/>
    <n v="0"/>
    <x v="1"/>
    <s v="DDP"/>
    <s v="Renewal/Reorder"/>
    <x v="7"/>
    <n v="0.72199999999999998"/>
    <n v="0.9405"/>
    <n v="0.22571999999999998"/>
    <n v="0.78"/>
    <s v="Extreme Risk"/>
    <n v="1.1150158358280185E-2"/>
    <s v="Poor"/>
    <s v="High"/>
    <s v="Very Consistent"/>
    <n v="476.43312101910828"/>
    <s v="Over-Delivery (&gt;100%)"/>
    <n v="235.42750000000001"/>
    <n v="2301019.9824520005"/>
    <n v="97.83"/>
  </r>
  <r>
    <n v="325.66000000000003"/>
    <n v="2.96"/>
    <n v="29"/>
    <n v="0.78"/>
    <n v="0.09"/>
    <n v="0.01"/>
    <s v="Sea"/>
    <n v="1.7"/>
    <n v="0.89"/>
    <n v="0.98"/>
    <n v="0.25"/>
    <n v="6"/>
    <n v="9950.07"/>
    <n v="60"/>
    <n v="29"/>
    <n v="1"/>
    <n v="0"/>
    <n v="974"/>
    <n v="552"/>
    <n v="4"/>
    <n v="0.08"/>
    <n v="0"/>
    <x v="1"/>
    <s v="EXW"/>
    <s v="Renewal/Reorder"/>
    <x v="6"/>
    <n v="0.7098000000000001"/>
    <n v="0.90090000000000003"/>
    <n v="0.19819799999999999"/>
    <n v="0.35"/>
    <s v="High Risk"/>
    <n v="9.0892341706073805E-3"/>
    <s v="Poor"/>
    <s v="High"/>
    <s v="Moderately Consistent"/>
    <n v="56.67351129363449"/>
    <s v="Critical (&lt;80%)"/>
    <n v="99.500699999999995"/>
    <n v="3564484.3489600006"/>
    <n v="71.399999999999991"/>
  </r>
  <r>
    <n v="443.16"/>
    <n v="2.2000000000000002"/>
    <n v="5"/>
    <n v="0.85"/>
    <n v="0.06"/>
    <n v="0.02"/>
    <s v="Sea"/>
    <n v="3.12"/>
    <n v="0.71"/>
    <n v="1.1499999999999999"/>
    <n v="0.81"/>
    <n v="27"/>
    <n v="7331.94"/>
    <n v="30"/>
    <n v="31"/>
    <n v="1"/>
    <n v="1"/>
    <n v="450"/>
    <n v="325"/>
    <n v="10"/>
    <n v="0.44"/>
    <n v="0"/>
    <x v="1"/>
    <s v="FOB"/>
    <s v="Renewal/Reorder"/>
    <x v="9"/>
    <n v="0.79899999999999993"/>
    <n v="0.92119999999999991"/>
    <n v="0.13818000000000003"/>
    <n v="0.89"/>
    <s v="Extreme Risk"/>
    <n v="4.964346962722267E-3"/>
    <s v="Poor"/>
    <s v="High"/>
    <s v="Highly Inconsistent"/>
    <n v="72.222222222222214"/>
    <s v="Critical (&lt;80%)"/>
    <n v="73.319400000000002"/>
    <n v="3509261.3054160001"/>
    <n v="70.679999999999993"/>
  </r>
  <r>
    <n v="375.79"/>
    <n v="9.58"/>
    <n v="6"/>
    <n v="0.8"/>
    <n v="7.0000000000000007E-2"/>
    <n v="0.05"/>
    <s v="Air"/>
    <n v="1.24"/>
    <n v="0.92"/>
    <n v="1.1000000000000001"/>
    <n v="0.31"/>
    <n v="26"/>
    <n v="6607.68"/>
    <n v="15"/>
    <n v="38"/>
    <n v="1"/>
    <n v="3"/>
    <n v="371"/>
    <n v="560"/>
    <n v="8"/>
    <n v="0.49"/>
    <n v="0"/>
    <x v="1"/>
    <s v="DDP"/>
    <s v="Renewal/Reorder"/>
    <x v="11"/>
    <n v="0.74399999999999999"/>
    <n v="0.88349999999999995"/>
    <n v="0.17669999999999994"/>
    <n v="0.43"/>
    <s v="High Risk"/>
    <n v="2.5492961494451686E-2"/>
    <s v="Average"/>
    <s v="High"/>
    <s v="Moderately Consistent"/>
    <n v="150.9433962264151"/>
    <s v="Over-Delivery (&gt;100%)"/>
    <n v="330.38400000000001"/>
    <n v="2781411.7788560004"/>
    <n v="95.66"/>
  </r>
  <r>
    <n v="104.25"/>
    <n v="1.65"/>
    <n v="16"/>
    <n v="0.96"/>
    <n v="0.03"/>
    <n v="0.02"/>
    <s v="Road"/>
    <n v="1.5"/>
    <n v="0.87"/>
    <n v="0.94"/>
    <n v="0.19"/>
    <n v="35"/>
    <n v="6432.86"/>
    <n v="15"/>
    <n v="12"/>
    <n v="0"/>
    <n v="0"/>
    <n v="231"/>
    <n v="984"/>
    <n v="5"/>
    <n v="0.04"/>
    <n v="0"/>
    <x v="1"/>
    <s v="EXW"/>
    <s v="New Procurement"/>
    <x v="10"/>
    <n v="0.93119999999999992"/>
    <n v="0.9506"/>
    <n v="3.8024000000000037E-2"/>
    <n v="0.24"/>
    <s v="Medium Risk"/>
    <n v="1.5827338129496403E-2"/>
    <s v="Poor"/>
    <s v="Low"/>
    <s v="Moderately Consistent"/>
    <n v="425.97402597402595"/>
    <s v="Over-Delivery (&gt;100%)"/>
    <n v="128.65719999999999"/>
    <n v="704288.72244999988"/>
    <n v="85.199999999999989"/>
  </r>
  <r>
    <n v="456.1"/>
    <n v="2.79"/>
    <n v="25"/>
    <n v="0.84"/>
    <n v="0.06"/>
    <n v="0.03"/>
    <s v="Air"/>
    <n v="3.54"/>
    <n v="0.81"/>
    <n v="1.0900000000000001"/>
    <n v="0.69"/>
    <n v="13"/>
    <n v="9116.3700000000008"/>
    <n v="15"/>
    <n v="20"/>
    <n v="3"/>
    <n v="3"/>
    <n v="667"/>
    <n v="522"/>
    <n v="1"/>
    <n v="7.0000000000000007E-2"/>
    <n v="0"/>
    <x v="1"/>
    <s v="DDP"/>
    <s v="Extension"/>
    <x v="2"/>
    <n v="0.78959999999999997"/>
    <n v="0.91179999999999994"/>
    <n v="0.14588800000000002"/>
    <n v="0.77999999999999992"/>
    <s v="Extreme Risk"/>
    <n v="6.1170795878096908E-3"/>
    <s v="Poor"/>
    <s v="High"/>
    <s v="Highly Inconsistent"/>
    <n v="78.260869565217391"/>
    <s v="Critical (&lt;80%)"/>
    <n v="455.81850000000009"/>
    <n v="4532682.3395100012"/>
    <n v="94.059999999999988"/>
  </r>
  <r>
    <n v="79.900000000000006"/>
    <n v="4.13"/>
    <n v="16"/>
    <n v="0.94"/>
    <n v="0.04"/>
    <n v="0.04"/>
    <s v="Road"/>
    <n v="0.51"/>
    <n v="0.86"/>
    <n v="1"/>
    <n v="0.26"/>
    <n v="12"/>
    <n v="9484.5499999999993"/>
    <n v="30"/>
    <n v="47"/>
    <n v="1"/>
    <n v="3"/>
    <n v="117"/>
    <n v="577"/>
    <n v="2"/>
    <n v="0.45"/>
    <n v="1"/>
    <x v="0"/>
    <s v="DDP"/>
    <s v="Renewal/Reorder"/>
    <x v="5"/>
    <n v="0.90239999999999987"/>
    <n v="0.92159999999999997"/>
    <n v="5.5296000000000047E-2"/>
    <n v="0.34"/>
    <s v="High Risk"/>
    <n v="5.1689612015018767E-2"/>
    <s v="Good"/>
    <s v="Low"/>
    <s v="Very Consistent"/>
    <n v="493.16239316239319"/>
    <s v="Over-Delivery (&gt;100%)"/>
    <n v="189.691"/>
    <n v="818631.29457999999"/>
    <n v="85.49"/>
  </r>
  <r>
    <n v="290.29000000000002"/>
    <n v="6.58"/>
    <n v="14"/>
    <n v="0.87"/>
    <n v="7.0000000000000007E-2"/>
    <n v="0.04"/>
    <s v="Road"/>
    <n v="2.23"/>
    <n v="0.95"/>
    <n v="0.88"/>
    <n v="0.49"/>
    <n v="18"/>
    <n v="1867.08"/>
    <n v="60"/>
    <n v="44"/>
    <n v="2"/>
    <n v="3"/>
    <n v="965"/>
    <n v="476"/>
    <n v="10"/>
    <n v="0.31"/>
    <n v="0"/>
    <x v="1"/>
    <s v="DDP"/>
    <s v="Amendment"/>
    <x v="9"/>
    <n v="0.80909999999999993"/>
    <n v="0.89279999999999993"/>
    <n v="0.11606399999999999"/>
    <n v="0.6"/>
    <s v="Extreme Risk"/>
    <n v="2.2666988184229561E-2"/>
    <s v="Average"/>
    <s v="Medium"/>
    <s v="Inconsistent"/>
    <n v="49.326424870466326"/>
    <s v="Critical (&lt;80%)"/>
    <n v="37.3416"/>
    <n v="601664.35358600016"/>
    <n v="82.86999999999999"/>
  </r>
  <r>
    <n v="113.96"/>
    <n v="5.9"/>
    <n v="1"/>
    <n v="0.93"/>
    <n v="0.01"/>
    <n v="0.03"/>
    <s v="Sea"/>
    <n v="4.71"/>
    <n v="0.75"/>
    <n v="0.97"/>
    <n v="0.13"/>
    <n v="38"/>
    <n v="4984.8999999999996"/>
    <n v="60"/>
    <n v="48"/>
    <n v="3"/>
    <n v="2"/>
    <n v="224"/>
    <n v="878"/>
    <n v="3"/>
    <n v="0.82"/>
    <n v="1"/>
    <x v="0"/>
    <s v="CIF"/>
    <s v="Extension"/>
    <x v="3"/>
    <n v="0.92070000000000007"/>
    <n v="0.96029999999999993"/>
    <n v="6.7220999999999947E-2"/>
    <n v="0.17"/>
    <s v="Medium Risk"/>
    <n v="5.1772551772551779E-2"/>
    <s v="Good"/>
    <s v="Low"/>
    <s v="Highly Inconsistent"/>
    <n v="391.96428571428572"/>
    <s v="Over-Delivery (&gt;100%)"/>
    <n v="49.848999999999997"/>
    <n v="590862.95619199995"/>
    <n v="70.39"/>
  </r>
  <r>
    <n v="55.27"/>
    <n v="2.13"/>
    <n v="13"/>
    <n v="0.8"/>
    <n v="0.05"/>
    <n v="0.02"/>
    <s v="Road"/>
    <n v="1.98"/>
    <n v="0.91"/>
    <n v="0.89"/>
    <n v="0.72"/>
    <n v="42"/>
    <n v="9420.35"/>
    <n v="30"/>
    <n v="44"/>
    <n v="1"/>
    <n v="1"/>
    <n v="766"/>
    <n v="707"/>
    <n v="2"/>
    <n v="0.41"/>
    <n v="1"/>
    <x v="0"/>
    <s v="FOB"/>
    <s v="Renewal/Reorder"/>
    <x v="5"/>
    <n v="0.76"/>
    <n v="0.93099999999999994"/>
    <n v="0.18619999999999995"/>
    <n v="0.79"/>
    <s v="Extreme Risk"/>
    <n v="3.853808576081056E-2"/>
    <s v="Average"/>
    <s v="Low"/>
    <s v="Moderately Consistent"/>
    <n v="92.297650130548305"/>
    <s v="Average (85–94.99%)"/>
    <n v="188.40700000000001"/>
    <n v="557299.73230699997"/>
    <n v="84.11999999999999"/>
  </r>
  <r>
    <n v="239.92"/>
    <n v="3.61"/>
    <n v="20"/>
    <n v="0.95"/>
    <n v="0.03"/>
    <n v="0.05"/>
    <s v="Road"/>
    <n v="2.17"/>
    <n v="0.66"/>
    <n v="0.8"/>
    <n v="0.41"/>
    <n v="6"/>
    <n v="3882.92"/>
    <n v="90"/>
    <n v="47"/>
    <n v="3"/>
    <n v="3"/>
    <n v="139"/>
    <n v="612"/>
    <n v="9"/>
    <n v="0.11"/>
    <n v="1"/>
    <x v="0"/>
    <s v="DDP"/>
    <s v="Extension"/>
    <x v="0"/>
    <n v="0.92149999999999999"/>
    <n v="0.92149999999999999"/>
    <n v="4.607500000000004E-2"/>
    <n v="0.49"/>
    <s v="High Risk"/>
    <n v="1.5046682227409137E-2"/>
    <s v="Poor"/>
    <s v="Medium"/>
    <s v="Inconsistent"/>
    <n v="440.28776978417267"/>
    <s v="Over-Delivery (&gt;100%)"/>
    <n v="77.6584"/>
    <n v="1006205.4506399999"/>
    <n v="83.929999999999993"/>
  </r>
  <r>
    <n v="182.77"/>
    <n v="3.15"/>
    <n v="10"/>
    <n v="0.78"/>
    <n v="0.03"/>
    <n v="0.03"/>
    <s v="Air"/>
    <n v="3.69"/>
    <n v="0.88"/>
    <n v="0.9"/>
    <n v="0.14000000000000001"/>
    <n v="28"/>
    <n v="2403.5"/>
    <n v="45"/>
    <n v="51"/>
    <n v="2"/>
    <n v="1"/>
    <n v="947"/>
    <n v="926"/>
    <n v="7"/>
    <n v="0.16"/>
    <n v="0"/>
    <x v="1"/>
    <s v="FOB"/>
    <s v="Amendment"/>
    <x v="7"/>
    <n v="0.75660000000000005"/>
    <n v="0.94089999999999996"/>
    <n v="0.20699799999999996"/>
    <n v="0.2"/>
    <s v="Medium Risk"/>
    <n v="1.7234775947912676E-2"/>
    <s v="Poor"/>
    <s v="Medium"/>
    <s v="Highly Inconsistent"/>
    <n v="97.782470960929246"/>
    <s v="World-Class (97%–100%)"/>
    <n v="120.17500000000001"/>
    <n v="465778.62012600002"/>
    <n v="94.81"/>
  </r>
  <r>
    <n v="268.7"/>
    <n v="2.92"/>
    <n v="24"/>
    <n v="0.86"/>
    <n v="0.1"/>
    <n v="0.04"/>
    <s v="Air"/>
    <n v="3.9"/>
    <n v="0.9"/>
    <n v="0.88"/>
    <n v="0.74"/>
    <n v="28"/>
    <n v="1116.27"/>
    <n v="30"/>
    <n v="22"/>
    <n v="2"/>
    <n v="0"/>
    <n v="585"/>
    <n v="959"/>
    <n v="2"/>
    <n v="0.67"/>
    <n v="1"/>
    <x v="0"/>
    <s v="EXW"/>
    <s v="Amendment"/>
    <x v="5"/>
    <n v="0.77400000000000002"/>
    <n v="0.86399999999999999"/>
    <n v="0.12096000000000003"/>
    <n v="0.88"/>
    <s v="Extreme Risk"/>
    <n v="1.0867138072199479E-2"/>
    <s v="Poor"/>
    <s v="Medium"/>
    <s v="Highly Inconsistent"/>
    <n v="163.93162393162393"/>
    <s v="Over-Delivery (&gt;100%)"/>
    <n v="55.813500000000005"/>
    <n v="342010.36596000002"/>
    <n v="92.300000000000011"/>
  </r>
  <r>
    <n v="309.74"/>
    <n v="4.7"/>
    <n v="10"/>
    <n v="0.76"/>
    <n v="0.02"/>
    <n v="0.02"/>
    <s v="Road"/>
    <n v="3.85"/>
    <n v="0.78"/>
    <n v="0.8"/>
    <n v="0.1"/>
    <n v="25"/>
    <n v="6012.45"/>
    <n v="45"/>
    <n v="38"/>
    <n v="1"/>
    <n v="3"/>
    <n v="309"/>
    <n v="208"/>
    <n v="7"/>
    <n v="0.95"/>
    <n v="0"/>
    <x v="1"/>
    <s v="DDP"/>
    <s v="Renewal/Reorder"/>
    <x v="7"/>
    <n v="0.74480000000000002"/>
    <n v="0.96039999999999992"/>
    <n v="0.23049599999999998"/>
    <n v="0.14000000000000001"/>
    <s v="Low Risk"/>
    <n v="1.5174016917414606E-2"/>
    <s v="Poor"/>
    <s v="High"/>
    <s v="Highly Inconsistent"/>
    <n v="67.313915857605181"/>
    <s v="Critical (&lt;80%)"/>
    <n v="120.249"/>
    <n v="1936932.2124999999"/>
    <n v="83.15"/>
  </r>
  <r>
    <n v="69.680000000000007"/>
    <n v="7.34"/>
    <n v="9"/>
    <n v="0.84"/>
    <n v="0.03"/>
    <n v="0.03"/>
    <s v="Sea"/>
    <n v="4.99"/>
    <n v="0.92"/>
    <n v="1.1100000000000001"/>
    <n v="0.56999999999999995"/>
    <n v="5"/>
    <n v="7032.7"/>
    <n v="60"/>
    <n v="22"/>
    <n v="1"/>
    <n v="1"/>
    <n v="444"/>
    <n v="692"/>
    <n v="12"/>
    <n v="0.87"/>
    <n v="1"/>
    <x v="0"/>
    <s v="FOB"/>
    <s v="Renewal/Reorder"/>
    <x v="8"/>
    <n v="0.81479999999999997"/>
    <n v="0.94089999999999996"/>
    <n v="0.15054400000000004"/>
    <n v="0.62999999999999989"/>
    <s v="Extreme Risk"/>
    <n v="0.10533869115958668"/>
    <s v="Excellent"/>
    <s v="Low"/>
    <s v="Highly Inconsistent"/>
    <n v="155.85585585585585"/>
    <s v="Over-Delivery (&gt;100%)"/>
    <n v="70.326999999999998"/>
    <n v="519518.12922399997"/>
    <n v="69.510000000000005"/>
  </r>
  <r>
    <n v="105.35"/>
    <n v="2.96"/>
    <n v="13"/>
    <n v="0.8"/>
    <n v="0.05"/>
    <n v="0.01"/>
    <s v="Air"/>
    <n v="0.36"/>
    <n v="0.82"/>
    <n v="0.83"/>
    <n v="0.61"/>
    <n v="15"/>
    <n v="2035.93"/>
    <n v="45"/>
    <n v="25"/>
    <n v="2"/>
    <n v="3"/>
    <n v="878"/>
    <n v="746"/>
    <n v="12"/>
    <n v="0.13"/>
    <n v="1"/>
    <x v="0"/>
    <s v="DDP"/>
    <s v="Amendment"/>
    <x v="8"/>
    <n v="0.76"/>
    <n v="0.9405"/>
    <n v="0.18809999999999993"/>
    <n v="0.67"/>
    <s v="Extreme Risk"/>
    <n v="2.8096820123398196E-2"/>
    <s v="Average"/>
    <s v="Low"/>
    <s v="Very Consistent"/>
    <n v="84.965831435079735"/>
    <s v="Needs Improvement (80–84.99%)"/>
    <n v="101.79650000000001"/>
    <n v="227456.89405"/>
    <n v="97.94"/>
  </r>
  <r>
    <n v="301.39"/>
    <n v="4.3"/>
    <n v="3"/>
    <n v="0.78"/>
    <n v="0.09"/>
    <n v="0.01"/>
    <s v="Sea"/>
    <n v="4.91"/>
    <n v="0.97"/>
    <n v="0.98"/>
    <n v="0.93"/>
    <n v="47"/>
    <n v="6769.02"/>
    <n v="15"/>
    <n v="43"/>
    <n v="0"/>
    <n v="2"/>
    <n v="371"/>
    <n v="191"/>
    <n v="10"/>
    <n v="0.02"/>
    <n v="1"/>
    <x v="0"/>
    <s v="CIF"/>
    <s v="New Procurement"/>
    <x v="9"/>
    <n v="0.7098000000000001"/>
    <n v="0.90090000000000003"/>
    <n v="0.19819799999999999"/>
    <n v="1.03"/>
    <s v="Extreme Risk"/>
    <n v="1.4267228507913335E-2"/>
    <s v="Poor"/>
    <s v="High"/>
    <s v="Highly Inconsistent"/>
    <n v="51.482479784366575"/>
    <s v="Critical (&lt;80%)"/>
    <n v="67.690200000000004"/>
    <n v="2244223.7182779997"/>
    <n v="68.19"/>
  </r>
  <r>
    <n v="204.43"/>
    <n v="4.5199999999999996"/>
    <n v="27"/>
    <n v="0.99"/>
    <n v="0.04"/>
    <n v="0.04"/>
    <s v="Air"/>
    <n v="4.75"/>
    <n v="0.64"/>
    <n v="0.97"/>
    <n v="0.15"/>
    <n v="44"/>
    <n v="9006.23"/>
    <n v="45"/>
    <n v="49"/>
    <n v="3"/>
    <n v="0"/>
    <n v="233"/>
    <n v="139"/>
    <n v="1"/>
    <n v="0.03"/>
    <n v="1"/>
    <x v="0"/>
    <s v="EXW"/>
    <s v="Extension"/>
    <x v="2"/>
    <n v="0.95039999999999991"/>
    <n v="0.92159999999999997"/>
    <n v="9.2160000000000072E-3"/>
    <n v="0.22999999999999998"/>
    <s v="Medium Risk"/>
    <n v="2.2110257789952549E-2"/>
    <s v="Average"/>
    <s v="Medium"/>
    <s v="Highly Inconsistent"/>
    <n v="59.656652360515018"/>
    <s v="Critical (&lt;80%)"/>
    <n v="450.31150000000002"/>
    <n v="1988904.8191620002"/>
    <n v="93.249999999999986"/>
  </r>
  <r>
    <n v="378.13"/>
    <n v="9.7899999999999991"/>
    <n v="18"/>
    <n v="0.75"/>
    <n v="7.0000000000000007E-2"/>
    <n v="0.03"/>
    <s v="Air"/>
    <n v="4.26"/>
    <n v="0.65"/>
    <n v="0.87"/>
    <n v="0.65"/>
    <n v="9"/>
    <n v="2511.44"/>
    <n v="45"/>
    <n v="27"/>
    <n v="0"/>
    <n v="2"/>
    <n v="586"/>
    <n v="663"/>
    <n v="5"/>
    <n v="0.55000000000000004"/>
    <n v="0"/>
    <x v="1"/>
    <s v="CIF"/>
    <s v="New Procurement"/>
    <x v="10"/>
    <n v="0.69750000000000001"/>
    <n v="0.9020999999999999"/>
    <n v="0.22552499999999998"/>
    <n v="0.75"/>
    <s v="Extreme Risk"/>
    <n v="2.5890566736307616E-2"/>
    <s v="Average"/>
    <s v="High"/>
    <s v="Highly Inconsistent"/>
    <n v="113.13993174061434"/>
    <s v="Over-Delivery (&gt;100%)"/>
    <n v="125.572"/>
    <n v="1044773.6765960001"/>
    <n v="93.04"/>
  </r>
  <r>
    <n v="343.53"/>
    <n v="9.59"/>
    <n v="20"/>
    <n v="0.94"/>
    <n v="0.09"/>
    <n v="0.03"/>
    <s v="Road"/>
    <n v="2.27"/>
    <n v="0.94"/>
    <n v="1.19"/>
    <n v="0.38"/>
    <n v="45"/>
    <n v="1307.8"/>
    <n v="60"/>
    <n v="21"/>
    <n v="1"/>
    <n v="3"/>
    <n v="496"/>
    <n v="883"/>
    <n v="5"/>
    <n v="0.49"/>
    <n v="1"/>
    <x v="0"/>
    <s v="DDP"/>
    <s v="Renewal/Reorder"/>
    <x v="10"/>
    <n v="0.85539999999999994"/>
    <n v="0.88270000000000004"/>
    <n v="5.2962000000000051E-2"/>
    <n v="0.5"/>
    <s v="High Risk"/>
    <n v="2.7916048088958752E-2"/>
    <s v="Average"/>
    <s v="High"/>
    <s v="Inconsistent"/>
    <n v="178.0241935483871"/>
    <s v="Over-Delivery (&gt;100%)"/>
    <n v="26.155999999999999"/>
    <n v="503222.51034199994"/>
    <n v="82.429999999999993"/>
  </r>
  <r>
    <n v="430.52"/>
    <n v="8.1999999999999993"/>
    <n v="2"/>
    <n v="1"/>
    <n v="0.03"/>
    <n v="0.01"/>
    <s v="Air"/>
    <n v="4.3499999999999996"/>
    <n v="0.94"/>
    <n v="1.04"/>
    <n v="0.4"/>
    <n v="48"/>
    <n v="8370.7000000000007"/>
    <n v="90"/>
    <n v="32"/>
    <n v="0"/>
    <n v="1"/>
    <n v="586"/>
    <n v="140"/>
    <n v="9"/>
    <n v="0.01"/>
    <n v="0"/>
    <x v="1"/>
    <s v="FOB"/>
    <s v="New Procurement"/>
    <x v="0"/>
    <n v="0.97"/>
    <n v="0.96029999999999993"/>
    <n v="0"/>
    <n v="0.44"/>
    <s v="High Risk"/>
    <n v="1.9046734181919538E-2"/>
    <s v="Poor"/>
    <s v="High"/>
    <s v="Highly Inconsistent"/>
    <n v="23.890784982935152"/>
    <s v="Critical (&lt;80%)"/>
    <n v="418.53500000000008"/>
    <n v="3748359.9048000006"/>
    <n v="94.55"/>
  </r>
  <r>
    <n v="361.62"/>
    <n v="3.17"/>
    <n v="17"/>
    <n v="0.71"/>
    <n v="0.04"/>
    <n v="0.03"/>
    <s v="Air"/>
    <n v="1.1000000000000001"/>
    <n v="0.79"/>
    <n v="1.1299999999999999"/>
    <n v="0.5"/>
    <n v="2"/>
    <n v="9172.82"/>
    <n v="45"/>
    <n v="36"/>
    <n v="0"/>
    <n v="3"/>
    <n v="383"/>
    <n v="663"/>
    <n v="4"/>
    <n v="0.06"/>
    <n v="1"/>
    <x v="0"/>
    <s v="DDP"/>
    <s v="New Procurement"/>
    <x v="6"/>
    <n v="0.68159999999999998"/>
    <n v="0.93119999999999992"/>
    <n v="0.27004800000000001"/>
    <n v="0.57000000000000006"/>
    <s v="Extreme Risk"/>
    <n v="8.7661080692439577E-3"/>
    <s v="Poor"/>
    <s v="High"/>
    <s v="Moderately Consistent"/>
    <n v="173.10704960835511"/>
    <s v="Over-Delivery (&gt;100%)"/>
    <n v="458.64100000000002"/>
    <n v="3549737.0268279994"/>
    <n v="97.09999999999998"/>
  </r>
  <r>
    <n v="243.47"/>
    <n v="1.61"/>
    <n v="28"/>
    <n v="0.91"/>
    <n v="0.04"/>
    <n v="0.02"/>
    <s v="Sea"/>
    <n v="3.96"/>
    <n v="0.99"/>
    <n v="1"/>
    <n v="0.23"/>
    <n v="49"/>
    <n v="2227.13"/>
    <n v="60"/>
    <n v="46"/>
    <n v="3"/>
    <n v="3"/>
    <n v="901"/>
    <n v="14"/>
    <n v="4"/>
    <n v="1"/>
    <n v="1"/>
    <x v="0"/>
    <s v="DDP"/>
    <s v="Extension"/>
    <x v="6"/>
    <n v="0.87360000000000004"/>
    <n v="0.94079999999999997"/>
    <n v="8.4671999999999956E-2"/>
    <n v="0.29000000000000004"/>
    <s v="Medium Risk"/>
    <n v="6.6127243602907958E-3"/>
    <s v="Poor"/>
    <s v="Medium"/>
    <s v="Highly Inconsistent"/>
    <n v="1.553829078801332"/>
    <s v="Critical (&lt;80%)"/>
    <n v="22.2713"/>
    <n v="574815.25569000014"/>
    <n v="70.44"/>
  </r>
  <r>
    <n v="352.83"/>
    <n v="3.85"/>
    <n v="19"/>
    <n v="0.78"/>
    <n v="0.08"/>
    <n v="0.03"/>
    <s v="Air"/>
    <n v="0.93"/>
    <n v="0.87"/>
    <n v="1.0900000000000001"/>
    <n v="0.46"/>
    <n v="9"/>
    <n v="7241.67"/>
    <n v="15"/>
    <n v="21"/>
    <n v="1"/>
    <n v="3"/>
    <n v="703"/>
    <n v="858"/>
    <n v="6"/>
    <n v="0.96"/>
    <n v="0"/>
    <x v="1"/>
    <s v="DDP"/>
    <s v="Renewal/Reorder"/>
    <x v="4"/>
    <n v="0.71760000000000002"/>
    <n v="0.89239999999999997"/>
    <n v="0.196328"/>
    <n v="0.57000000000000006"/>
    <s v="Extreme Risk"/>
    <n v="1.0911770541053765E-2"/>
    <s v="Poor"/>
    <s v="High"/>
    <s v="Very Consistent"/>
    <n v="122.04836415362732"/>
    <s v="Over-Delivery (&gt;100%)"/>
    <n v="362.08350000000002"/>
    <n v="2836505.6991090002"/>
    <n v="96.070000000000007"/>
  </r>
  <r>
    <n v="173.92"/>
    <n v="3.4"/>
    <n v="23"/>
    <n v="0.71"/>
    <n v="0"/>
    <n v="0.01"/>
    <s v="Air"/>
    <n v="4.08"/>
    <n v="0.99"/>
    <n v="1.19"/>
    <n v="0.69"/>
    <n v="26"/>
    <n v="5950.1"/>
    <n v="45"/>
    <n v="49"/>
    <n v="3"/>
    <n v="2"/>
    <n v="117"/>
    <n v="176"/>
    <n v="11"/>
    <n v="0.13"/>
    <n v="1"/>
    <x v="0"/>
    <s v="CIF"/>
    <s v="Extension"/>
    <x v="1"/>
    <n v="0.71"/>
    <n v="0.99"/>
    <n v="0.28710000000000002"/>
    <n v="0.7"/>
    <s v="Extreme Risk"/>
    <n v="1.9549218031278751E-2"/>
    <s v="Poor"/>
    <s v="Medium"/>
    <s v="Highly Inconsistent"/>
    <n v="150.42735042735043"/>
    <s v="Over-Delivery (&gt;100%)"/>
    <n v="297.50500000000005"/>
    <n v="1045501.502792"/>
    <n v="95.72"/>
  </r>
  <r>
    <n v="187.84"/>
    <n v="5.55"/>
    <n v="13"/>
    <n v="0.82"/>
    <n v="0.03"/>
    <n v="0.04"/>
    <s v="Sea"/>
    <n v="3.07"/>
    <n v="0.81"/>
    <n v="0.94"/>
    <n v="0.46"/>
    <n v="23"/>
    <n v="2468.04"/>
    <n v="45"/>
    <n v="19"/>
    <n v="2"/>
    <n v="2"/>
    <n v="360"/>
    <n v="394"/>
    <n v="2"/>
    <n v="0.16"/>
    <n v="1"/>
    <x v="0"/>
    <s v="CIF"/>
    <s v="Amendment"/>
    <x v="5"/>
    <n v="0.79539999999999988"/>
    <n v="0.93119999999999992"/>
    <n v="0.16761600000000001"/>
    <n v="0.53"/>
    <s v="Extreme Risk"/>
    <n v="2.9546422487223167E-2"/>
    <s v="Average"/>
    <s v="Medium"/>
    <s v="Highly Inconsistent"/>
    <n v="109.44444444444446"/>
    <s v="Over-Delivery (&gt;100%)"/>
    <n v="24.680399999999999"/>
    <n v="496084.61172799999"/>
    <n v="71.23"/>
  </r>
  <r>
    <n v="405.04"/>
    <n v="8"/>
    <n v="13"/>
    <n v="0.98"/>
    <n v="7.0000000000000007E-2"/>
    <n v="0.04"/>
    <s v="Road"/>
    <n v="0.49"/>
    <n v="0.68"/>
    <n v="1"/>
    <n v="0.04"/>
    <n v="28"/>
    <n v="8254.2099999999991"/>
    <n v="15"/>
    <n v="33"/>
    <n v="3"/>
    <n v="1"/>
    <n v="432"/>
    <n v="641"/>
    <n v="10"/>
    <n v="0.9"/>
    <n v="1"/>
    <x v="0"/>
    <s v="FOB"/>
    <s v="Extension"/>
    <x v="9"/>
    <n v="0.91139999999999988"/>
    <n v="0.89279999999999993"/>
    <n v="1.7856000000000014E-2"/>
    <n v="0.15000000000000002"/>
    <s v="Medium Risk"/>
    <n v="1.975113569030219E-2"/>
    <s v="Poor"/>
    <s v="High"/>
    <s v="Very Consistent"/>
    <n v="148.37962962962962"/>
    <s v="Over-Delivery (&gt;100%)"/>
    <n v="165.08419999999998"/>
    <n v="3711215.6460159998"/>
    <n v="84.609999999999985"/>
  </r>
  <r>
    <n v="250.89"/>
    <n v="8.7200000000000006"/>
    <n v="1"/>
    <n v="0.7"/>
    <n v="0.06"/>
    <n v="0.01"/>
    <s v="Road"/>
    <n v="4.4800000000000004"/>
    <n v="0.78"/>
    <n v="1.01"/>
    <n v="0.26"/>
    <n v="6"/>
    <n v="4757.33"/>
    <n v="30"/>
    <n v="29"/>
    <n v="3"/>
    <n v="0"/>
    <n v="401"/>
    <n v="564"/>
    <n v="6"/>
    <n v="0.51"/>
    <n v="0"/>
    <x v="1"/>
    <s v="EXW"/>
    <s v="Extension"/>
    <x v="4"/>
    <n v="0.65799999999999992"/>
    <n v="0.93059999999999998"/>
    <n v="0.27918000000000004"/>
    <n v="0.33"/>
    <s v="High Risk"/>
    <n v="3.4756267687034166E-2"/>
    <s v="Average"/>
    <s v="Medium"/>
    <s v="Highly Inconsistent"/>
    <n v="140.64837905236908"/>
    <s v="Over-Delivery (&gt;100%)"/>
    <n v="95.146600000000007"/>
    <n v="1277233.8067030001"/>
    <n v="81.52000000000001"/>
  </r>
  <r>
    <n v="409.27"/>
    <n v="8.6"/>
    <n v="2"/>
    <n v="0.88"/>
    <n v="0.04"/>
    <n v="0.02"/>
    <s v="Air"/>
    <n v="2.89"/>
    <n v="0.99"/>
    <n v="1.2"/>
    <n v="0.35"/>
    <n v="4"/>
    <n v="7033.31"/>
    <n v="90"/>
    <n v="40"/>
    <n v="2"/>
    <n v="0"/>
    <n v="844"/>
    <n v="101"/>
    <n v="7"/>
    <n v="0.96"/>
    <n v="0"/>
    <x v="1"/>
    <s v="EXW"/>
    <s v="Amendment"/>
    <x v="7"/>
    <n v="0.8448"/>
    <n v="0.94079999999999997"/>
    <n v="0.112896"/>
    <n v="0.41"/>
    <s v="High Risk"/>
    <n v="2.101302318762675E-2"/>
    <s v="Average"/>
    <s v="High"/>
    <s v="Inconsistent"/>
    <n v="11.966824644549764"/>
    <s v="Critical (&lt;80%)"/>
    <n v="351.66550000000007"/>
    <n v="3051609.4720280003"/>
    <n v="95.509999999999991"/>
  </r>
  <r>
    <n v="420.09"/>
    <n v="4.24"/>
    <n v="1"/>
    <n v="0.85"/>
    <n v="0.05"/>
    <n v="0.03"/>
    <s v="Air"/>
    <n v="3.28"/>
    <n v="0.75"/>
    <n v="0.89"/>
    <n v="0.35"/>
    <n v="30"/>
    <n v="3084.09"/>
    <n v="15"/>
    <n v="40"/>
    <n v="0"/>
    <n v="1"/>
    <n v="632"/>
    <n v="751"/>
    <n v="4"/>
    <n v="0.52"/>
    <n v="0"/>
    <x v="1"/>
    <s v="FOB"/>
    <s v="New Procurement"/>
    <x v="6"/>
    <n v="0.8075"/>
    <n v="0.92149999999999999"/>
    <n v="0.13822500000000001"/>
    <n v="0.43"/>
    <s v="High Risk"/>
    <n v="1.0093075293389512E-2"/>
    <s v="Poor"/>
    <s v="High"/>
    <s v="Highly Inconsistent"/>
    <n v="118.82911392405062"/>
    <s v="Over-Delivery (&gt;100%)"/>
    <n v="154.20450000000002"/>
    <n v="1399424.7599519999"/>
    <n v="94.62"/>
  </r>
  <r>
    <n v="435.9"/>
    <n v="7.19"/>
    <n v="24"/>
    <n v="0.96"/>
    <n v="0.02"/>
    <n v="0.03"/>
    <s v="Sea"/>
    <n v="1.42"/>
    <n v="0.98"/>
    <n v="1.07"/>
    <n v="0.08"/>
    <n v="47"/>
    <n v="8176.24"/>
    <n v="15"/>
    <n v="29"/>
    <n v="3"/>
    <n v="3"/>
    <n v="85"/>
    <n v="761"/>
    <n v="10"/>
    <n v="0.57999999999999996"/>
    <n v="1"/>
    <x v="0"/>
    <s v="DDP"/>
    <s v="Extension"/>
    <x v="9"/>
    <n v="0.94079999999999997"/>
    <n v="0.9506"/>
    <n v="3.802400000000003E-2"/>
    <n v="0.13"/>
    <s v="Low Risk"/>
    <n v="1.6494608855242031E-2"/>
    <s v="Poor"/>
    <s v="High"/>
    <s v="Moderately Consistent"/>
    <n v="895.29411764705878"/>
    <s v="Over-Delivery (&gt;100%)"/>
    <n v="81.7624"/>
    <n v="3742318.3087599995"/>
    <n v="73.38"/>
  </r>
  <r>
    <n v="462.49"/>
    <n v="3.82"/>
    <n v="5"/>
    <n v="0.73"/>
    <n v="0.04"/>
    <n v="0.04"/>
    <s v="Road"/>
    <n v="4.3600000000000003"/>
    <n v="0.92"/>
    <n v="0.86"/>
    <n v="0.45"/>
    <n v="18"/>
    <n v="2716.43"/>
    <n v="15"/>
    <n v="50"/>
    <n v="2"/>
    <n v="0"/>
    <n v="259"/>
    <n v="196"/>
    <n v="9"/>
    <n v="0.22"/>
    <n v="1"/>
    <x v="0"/>
    <s v="EXW"/>
    <s v="Amendment"/>
    <x v="0"/>
    <n v="0.70079999999999998"/>
    <n v="0.92159999999999997"/>
    <n v="0.24883199999999997"/>
    <n v="0.53"/>
    <s v="Extreme Risk"/>
    <n v="8.2596380462280263E-3"/>
    <s v="Poor"/>
    <s v="High"/>
    <s v="Highly Inconsistent"/>
    <n v="75.675675675675677"/>
    <s v="Critical (&lt;80%)"/>
    <n v="54.328599999999994"/>
    <n v="1356922.1052839998"/>
    <n v="81.64"/>
  </r>
  <r>
    <n v="243.94"/>
    <n v="1.55"/>
    <n v="24"/>
    <n v="0.9"/>
    <n v="0.05"/>
    <n v="0.03"/>
    <s v="Road"/>
    <n v="2.73"/>
    <n v="0.78"/>
    <n v="1.17"/>
    <n v="0.69"/>
    <n v="30"/>
    <n v="3711.39"/>
    <n v="30"/>
    <n v="26"/>
    <n v="1"/>
    <n v="2"/>
    <n v="250"/>
    <n v="599"/>
    <n v="5"/>
    <n v="0.88"/>
    <n v="0"/>
    <x v="1"/>
    <s v="CIF"/>
    <s v="Renewal/Reorder"/>
    <x v="10"/>
    <n v="0.85499999999999998"/>
    <n v="0.92149999999999999"/>
    <n v="9.2149999999999968E-2"/>
    <n v="0.76999999999999991"/>
    <s v="Extreme Risk"/>
    <n v="6.3540214806919737E-3"/>
    <s v="Poor"/>
    <s v="Medium"/>
    <s v="Inconsistent"/>
    <n v="239.6"/>
    <s v="Over-Delivery (&gt;100%)"/>
    <n v="74.227800000000002"/>
    <n v="977872.54165199993"/>
    <n v="83.169999999999987"/>
  </r>
  <r>
    <n v="193.49"/>
    <n v="7.31"/>
    <n v="3"/>
    <n v="0.9"/>
    <n v="0.09"/>
    <n v="0.02"/>
    <s v="Road"/>
    <n v="2.11"/>
    <n v="0.82"/>
    <n v="1.04"/>
    <n v="0.05"/>
    <n v="27"/>
    <n v="3975.55"/>
    <n v="15"/>
    <n v="15"/>
    <n v="0"/>
    <n v="1"/>
    <n v="235"/>
    <n v="474"/>
    <n v="3"/>
    <n v="0.83"/>
    <n v="1"/>
    <x v="0"/>
    <s v="FOB"/>
    <s v="New Procurement"/>
    <x v="3"/>
    <n v="0.81900000000000006"/>
    <n v="0.89180000000000004"/>
    <n v="8.9179999999999982E-2"/>
    <n v="0.16"/>
    <s v="Medium Risk"/>
    <n v="3.7779730218615942E-2"/>
    <s v="Average"/>
    <s v="Medium"/>
    <s v="Inconsistent"/>
    <n v="201.70212765957447"/>
    <s v="Over-Delivery (&gt;100%)"/>
    <n v="79.51100000000001"/>
    <n v="853932.05442300008"/>
    <n v="82.789999999999992"/>
  </r>
  <r>
    <n v="311.99"/>
    <n v="1.0900000000000001"/>
    <n v="29"/>
    <n v="0.9"/>
    <n v="0.03"/>
    <n v="0.02"/>
    <s v="Sea"/>
    <n v="2.67"/>
    <n v="0.84"/>
    <n v="1.1399999999999999"/>
    <n v="0.75"/>
    <n v="44"/>
    <n v="2143.63"/>
    <n v="30"/>
    <n v="26"/>
    <n v="2"/>
    <n v="1"/>
    <n v="826"/>
    <n v="792"/>
    <n v="9"/>
    <n v="0.34"/>
    <n v="0"/>
    <x v="1"/>
    <s v="FOB"/>
    <s v="Amendment"/>
    <x v="0"/>
    <n v="0.873"/>
    <n v="0.9506"/>
    <n v="9.5059999999999978E-2"/>
    <n v="0.8"/>
    <s v="Extreme Risk"/>
    <n v="3.4937017212090132E-3"/>
    <s v="Poor"/>
    <s v="High"/>
    <s v="Inconsistent"/>
    <n v="95.883777239709445"/>
    <s v="High (95–96.99%)"/>
    <n v="21.436300000000003"/>
    <n v="702268.7764509999"/>
    <n v="72.03"/>
  </r>
  <r>
    <n v="217.03"/>
    <n v="4.68"/>
    <n v="28"/>
    <n v="0.98"/>
    <n v="0.09"/>
    <n v="0.01"/>
    <s v="Sea"/>
    <n v="3.52"/>
    <n v="0.87"/>
    <n v="1.1599999999999999"/>
    <n v="0.96"/>
    <n v="31"/>
    <n v="8756.26"/>
    <n v="90"/>
    <n v="53"/>
    <n v="0"/>
    <n v="3"/>
    <n v="482"/>
    <n v="567"/>
    <n v="1"/>
    <n v="0.61"/>
    <n v="0"/>
    <x v="1"/>
    <s v="DDP"/>
    <s v="New Procurement"/>
    <x v="2"/>
    <n v="0.89180000000000004"/>
    <n v="0.90090000000000003"/>
    <n v="1.8018000000000017E-2"/>
    <n v="1.06"/>
    <s v="Extreme Risk"/>
    <n v="2.156383910058517E-2"/>
    <s v="Average"/>
    <s v="Medium"/>
    <s v="Highly Inconsistent"/>
    <n v="117.63485477178423"/>
    <s v="Over-Delivery (&gt;100%)"/>
    <n v="87.562600000000003"/>
    <n v="2090511.0600920001"/>
    <n v="69.58"/>
  </r>
  <r>
    <n v="320.48"/>
    <n v="3.96"/>
    <n v="7"/>
    <n v="0.95"/>
    <n v="0.06"/>
    <n v="0.01"/>
    <s v="Sea"/>
    <n v="3.48"/>
    <n v="0.63"/>
    <n v="1.02"/>
    <n v="0.01"/>
    <n v="44"/>
    <n v="1223.53"/>
    <n v="30"/>
    <n v="45"/>
    <n v="2"/>
    <n v="0"/>
    <n v="685"/>
    <n v="528"/>
    <n v="8"/>
    <n v="0.34"/>
    <n v="1"/>
    <x v="0"/>
    <s v="EXW"/>
    <s v="Amendment"/>
    <x v="11"/>
    <n v="0.8929999999999999"/>
    <n v="0.93059999999999998"/>
    <n v="4.6530000000000044E-2"/>
    <n v="7.9999999999999988E-2"/>
    <s v="Low Risk"/>
    <n v="1.235646530204693E-2"/>
    <s v="Poor"/>
    <s v="High"/>
    <s v="Highly Inconsistent"/>
    <n v="77.080291970802918"/>
    <s v="Critical (&lt;80%)"/>
    <n v="12.235300000000001"/>
    <n v="419599.61771600001"/>
    <n v="70.52000000000001"/>
  </r>
  <r>
    <n v="367.51"/>
    <n v="7.24"/>
    <n v="24"/>
    <n v="0.71"/>
    <n v="0"/>
    <n v="0.03"/>
    <s v="Air"/>
    <n v="1.79"/>
    <n v="0.97"/>
    <n v="1.07"/>
    <n v="0.19"/>
    <n v="49"/>
    <n v="5674.98"/>
    <n v="90"/>
    <n v="20"/>
    <n v="3"/>
    <n v="0"/>
    <n v="272"/>
    <n v="691"/>
    <n v="1"/>
    <n v="0.46"/>
    <n v="0"/>
    <x v="1"/>
    <s v="EXW"/>
    <s v="Extension"/>
    <x v="2"/>
    <n v="0.71"/>
    <n v="0.97"/>
    <n v="0.28130000000000005"/>
    <n v="0.22"/>
    <s v="Medium Risk"/>
    <n v="1.9700144213762892E-2"/>
    <s v="Poor"/>
    <s v="High"/>
    <s v="Moderately Consistent"/>
    <n v="254.04411764705884"/>
    <s v="Over-Delivery (&gt;100%)"/>
    <n v="283.74899999999997"/>
    <n v="2148477.1626519999"/>
    <n v="97.61"/>
  </r>
  <r>
    <n v="359.78"/>
    <n v="7.9"/>
    <n v="22"/>
    <n v="0.84"/>
    <n v="7.0000000000000007E-2"/>
    <n v="0"/>
    <s v="Road"/>
    <n v="1.93"/>
    <n v="0.84"/>
    <n v="1.08"/>
    <n v="0.54"/>
    <n v="39"/>
    <n v="8160.09"/>
    <n v="90"/>
    <n v="55"/>
    <n v="0"/>
    <n v="3"/>
    <n v="24"/>
    <n v="124"/>
    <n v="10"/>
    <n v="0.85"/>
    <n v="1"/>
    <x v="0"/>
    <s v="DDP"/>
    <s v="New Procurement"/>
    <x v="9"/>
    <n v="0.78119999999999989"/>
    <n v="0.92999999999999994"/>
    <n v="0.14880000000000002"/>
    <n v="0.6100000000000001"/>
    <s v="Extreme Risk"/>
    <n v="2.1957863138584693E-2"/>
    <s v="Average"/>
    <s v="High"/>
    <s v="Moderately Consistent"/>
    <n v="516.66666666666674"/>
    <s v="Over-Delivery (&gt;100%)"/>
    <n v="163.20180000000002"/>
    <n v="3141522.8721219995"/>
    <n v="83.969999999999985"/>
  </r>
  <r>
    <n v="218.55"/>
    <n v="3.74"/>
    <n v="13"/>
    <n v="0.82"/>
    <n v="0"/>
    <n v="0.05"/>
    <s v="Air"/>
    <n v="2.81"/>
    <n v="0.97"/>
    <n v="0.98"/>
    <n v="0.22"/>
    <n v="30"/>
    <n v="5850.96"/>
    <n v="90"/>
    <n v="32"/>
    <n v="3"/>
    <n v="1"/>
    <n v="350"/>
    <n v="272"/>
    <n v="8"/>
    <n v="0.42"/>
    <n v="1"/>
    <x v="0"/>
    <s v="FOB"/>
    <s v="Extension"/>
    <x v="11"/>
    <n v="0.82"/>
    <n v="0.95"/>
    <n v="0.17100000000000004"/>
    <n v="0.27"/>
    <s v="Medium Risk"/>
    <n v="1.7112788835506747E-2"/>
    <s v="Poor"/>
    <s v="Medium"/>
    <s v="Inconsistent"/>
    <n v="77.714285714285708"/>
    <s v="Critical (&lt;80%)"/>
    <n v="292.548"/>
    <n v="1342968.50391"/>
    <n v="96.189999999999984"/>
  </r>
  <r>
    <n v="125.09"/>
    <n v="8.3000000000000007"/>
    <n v="29"/>
    <n v="0.79"/>
    <n v="0.1"/>
    <n v="0.04"/>
    <s v="Air"/>
    <n v="4.62"/>
    <n v="0.85"/>
    <n v="0.97"/>
    <n v="0.76"/>
    <n v="37"/>
    <n v="3336.28"/>
    <n v="60"/>
    <n v="33"/>
    <n v="2"/>
    <n v="1"/>
    <n v="674"/>
    <n v="952"/>
    <n v="5"/>
    <n v="0.84"/>
    <n v="0"/>
    <x v="1"/>
    <s v="FOB"/>
    <s v="Amendment"/>
    <x v="10"/>
    <n v="0.71100000000000008"/>
    <n v="0.86399999999999999"/>
    <n v="0.18143999999999996"/>
    <n v="0.9"/>
    <s v="Extreme Risk"/>
    <n v="6.6352226396994174E-2"/>
    <s v="Good"/>
    <s v="Low"/>
    <s v="Highly Inconsistent"/>
    <n v="141.24629080118694"/>
    <s v="Over-Delivery (&gt;100%)"/>
    <n v="166.81400000000002"/>
    <n v="475940.57464400004"/>
    <n v="91.580000000000013"/>
  </r>
  <r>
    <n v="243.74"/>
    <n v="3.65"/>
    <n v="23"/>
    <n v="0.84"/>
    <n v="0.09"/>
    <n v="0.04"/>
    <s v="Sea"/>
    <n v="3.73"/>
    <n v="0.77"/>
    <n v="0.87"/>
    <n v="0.31"/>
    <n v="12"/>
    <n v="7835.42"/>
    <n v="90"/>
    <n v="40"/>
    <n v="3"/>
    <n v="1"/>
    <n v="505"/>
    <n v="353"/>
    <n v="7"/>
    <n v="0.96"/>
    <n v="0"/>
    <x v="1"/>
    <s v="FOB"/>
    <s v="Extension"/>
    <x v="7"/>
    <n v="0.76439999999999997"/>
    <n v="0.87360000000000004"/>
    <n v="0.13977600000000004"/>
    <n v="0.44"/>
    <s v="High Risk"/>
    <n v="1.497497333223927E-2"/>
    <s v="Poor"/>
    <s v="Medium"/>
    <s v="Highly Inconsistent"/>
    <n v="69.900990099009903"/>
    <s v="Critical (&lt;80%)"/>
    <n v="78.354200000000006"/>
    <n v="2158176.493208"/>
    <n v="68.77"/>
  </r>
  <r>
    <n v="114.17"/>
    <n v="5.0199999999999996"/>
    <n v="28"/>
    <n v="0.82"/>
    <n v="0.03"/>
    <n v="0.05"/>
    <s v="Road"/>
    <n v="1.95"/>
    <n v="0.83"/>
    <n v="0.95"/>
    <n v="0.28999999999999998"/>
    <n v="17"/>
    <n v="5041.8599999999997"/>
    <n v="30"/>
    <n v="35"/>
    <n v="3"/>
    <n v="1"/>
    <n v="450"/>
    <n v="867"/>
    <n v="8"/>
    <n v="0.42"/>
    <n v="0"/>
    <x v="1"/>
    <s v="FOB"/>
    <s v="Extension"/>
    <x v="11"/>
    <n v="0.79539999999999988"/>
    <n v="0.92149999999999999"/>
    <n v="0.16587000000000002"/>
    <n v="0.37"/>
    <s v="High Risk"/>
    <n v="4.3969519138127348E-2"/>
    <s v="Average"/>
    <s v="Low"/>
    <s v="Moderately Consistent"/>
    <n v="192.66666666666669"/>
    <s v="Over-Delivery (&gt;100%)"/>
    <n v="100.8372"/>
    <n v="621784.77852599998"/>
    <n v="84.149999999999991"/>
  </r>
  <r>
    <n v="450.54"/>
    <n v="7.54"/>
    <n v="18"/>
    <n v="0.83"/>
    <n v="0.03"/>
    <n v="0.02"/>
    <s v="Air"/>
    <n v="1.69"/>
    <n v="0.93"/>
    <n v="1.2"/>
    <n v="0"/>
    <n v="34"/>
    <n v="1713.83"/>
    <n v="60"/>
    <n v="38"/>
    <n v="2"/>
    <n v="2"/>
    <n v="559"/>
    <n v="983"/>
    <n v="11"/>
    <n v="0.88"/>
    <n v="1"/>
    <x v="0"/>
    <s v="CIF"/>
    <s v="Amendment"/>
    <x v="1"/>
    <n v="0.80509999999999993"/>
    <n v="0.9506"/>
    <n v="0.16160200000000005"/>
    <n v="0.05"/>
    <s v="Low Risk"/>
    <n v="1.6735472987969992E-2"/>
    <s v="Poor"/>
    <s v="High"/>
    <s v="Moderately Consistent"/>
    <n v="175.84973166368516"/>
    <s v="Over-Delivery (&gt;100%)"/>
    <n v="85.691500000000005"/>
    <n v="810857.33636199997"/>
    <n v="97.009999999999991"/>
  </r>
  <r>
    <n v="205.64"/>
    <n v="7.24"/>
    <n v="24"/>
    <n v="0.99"/>
    <n v="0.04"/>
    <n v="0.04"/>
    <s v="Road"/>
    <n v="2.62"/>
    <n v="0.73"/>
    <n v="0.91"/>
    <n v="0.27"/>
    <n v="28"/>
    <n v="3236.95"/>
    <n v="15"/>
    <n v="47"/>
    <n v="3"/>
    <n v="2"/>
    <n v="46"/>
    <n v="248"/>
    <n v="12"/>
    <n v="0.3"/>
    <n v="0"/>
    <x v="1"/>
    <s v="CIF"/>
    <s v="Extension"/>
    <x v="8"/>
    <n v="0.95039999999999991"/>
    <n v="0.92159999999999997"/>
    <n v="9.2160000000000072E-3"/>
    <n v="0.35000000000000003"/>
    <s v="High Risk"/>
    <n v="3.5207158140439607E-2"/>
    <s v="Average"/>
    <s v="Medium"/>
    <s v="Inconsistent"/>
    <n v="539.13043478260875"/>
    <s v="Over-Delivery (&gt;100%)"/>
    <n v="64.739000000000004"/>
    <n v="718973.62437599991"/>
    <n v="83.38"/>
  </r>
  <r>
    <n v="119.51"/>
    <n v="9.89"/>
    <n v="21"/>
    <n v="0.73"/>
    <n v="0.04"/>
    <n v="0.01"/>
    <s v="Air"/>
    <n v="4.3499999999999996"/>
    <n v="0.98"/>
    <n v="1.1000000000000001"/>
    <n v="0.22"/>
    <n v="4"/>
    <n v="5960.2"/>
    <n v="15"/>
    <n v="51"/>
    <n v="3"/>
    <n v="1"/>
    <n v="643"/>
    <n v="796"/>
    <n v="1"/>
    <n v="0"/>
    <n v="1"/>
    <x v="0"/>
    <s v="FOB"/>
    <s v="Extension"/>
    <x v="2"/>
    <n v="0.70079999999999998"/>
    <n v="0.95039999999999991"/>
    <n v="0.256608"/>
    <n v="0.27"/>
    <s v="Medium Risk"/>
    <n v="8.2754581206593597E-2"/>
    <s v="Good"/>
    <s v="Low"/>
    <s v="Highly Inconsistent"/>
    <n v="123.79471228615864"/>
    <s v="Over-Delivery (&gt;100%)"/>
    <n v="298.01"/>
    <n v="748227.08447"/>
    <n v="94.249999999999986"/>
  </r>
  <r>
    <n v="61.45"/>
    <n v="3.03"/>
    <n v="7"/>
    <n v="0.98"/>
    <n v="0.04"/>
    <n v="0"/>
    <s v="Sea"/>
    <n v="0.04"/>
    <n v="0.79"/>
    <n v="0.82"/>
    <n v="0.34"/>
    <n v="34"/>
    <n v="6621.89"/>
    <n v="45"/>
    <n v="11"/>
    <n v="3"/>
    <n v="1"/>
    <n v="793"/>
    <n v="318"/>
    <n v="1"/>
    <n v="0.08"/>
    <n v="0"/>
    <x v="1"/>
    <s v="FOB"/>
    <s v="Extension"/>
    <x v="2"/>
    <n v="0.94079999999999997"/>
    <n v="0.96"/>
    <n v="1.9200000000000016E-2"/>
    <n v="0.38"/>
    <s v="High Risk"/>
    <n v="4.9308380797396252E-2"/>
    <s v="Average"/>
    <s v="Low"/>
    <s v="Very Consistent"/>
    <n v="40.100882723833543"/>
    <s v="Critical (&lt;80%)"/>
    <n v="66.218900000000005"/>
    <n v="423258.01418"/>
    <n v="74.760000000000005"/>
  </r>
  <r>
    <n v="340.62"/>
    <n v="6.96"/>
    <n v="1"/>
    <n v="0.84"/>
    <n v="0.03"/>
    <n v="0.04"/>
    <s v="Air"/>
    <n v="3.55"/>
    <n v="0.98"/>
    <n v="0.99"/>
    <n v="0.15"/>
    <n v="46"/>
    <n v="5526.51"/>
    <n v="90"/>
    <n v="10"/>
    <n v="1"/>
    <n v="1"/>
    <n v="778"/>
    <n v="867"/>
    <n v="7"/>
    <n v="0.74"/>
    <n v="0"/>
    <x v="1"/>
    <s v="FOB"/>
    <s v="Renewal/Reorder"/>
    <x v="7"/>
    <n v="0.81479999999999997"/>
    <n v="0.93119999999999992"/>
    <n v="0.14899200000000001"/>
    <n v="0.22"/>
    <s v="Medium Risk"/>
    <n v="2.0433327461687512E-2"/>
    <s v="Average"/>
    <s v="High"/>
    <s v="Highly Inconsistent"/>
    <n v="111.43958868894602"/>
    <s v="Over-Delivery (&gt;100%)"/>
    <n v="276.32550000000003"/>
    <n v="2014511.1342540001"/>
    <n v="94.75"/>
  </r>
  <r>
    <n v="336.61"/>
    <n v="6.49"/>
    <n v="5"/>
    <n v="0.89"/>
    <n v="0.06"/>
    <n v="0"/>
    <s v="Sea"/>
    <n v="1.47"/>
    <n v="0.95"/>
    <n v="0.82"/>
    <n v="0.59"/>
    <n v="14"/>
    <n v="2792.89"/>
    <n v="45"/>
    <n v="29"/>
    <n v="1"/>
    <n v="2"/>
    <n v="184"/>
    <n v="25"/>
    <n v="1"/>
    <n v="0.1"/>
    <n v="0"/>
    <x v="1"/>
    <s v="CIF"/>
    <s v="Renewal/Reorder"/>
    <x v="2"/>
    <n v="0.83660000000000001"/>
    <n v="0.94"/>
    <n v="0.10339999999999998"/>
    <n v="0.64999999999999991"/>
    <s v="Extreme Risk"/>
    <n v="1.9280472950892726E-2"/>
    <s v="Poor"/>
    <s v="High"/>
    <s v="Moderately Consistent"/>
    <n v="13.586956521739129"/>
    <s v="Critical (&lt;80%)"/>
    <n v="27.928899999999999"/>
    <n v="996559.41030800017"/>
    <n v="72.73"/>
  </r>
  <r>
    <n v="203.27"/>
    <n v="9.24"/>
    <n v="17"/>
    <n v="0.95"/>
    <n v="0.02"/>
    <n v="0.05"/>
    <s v="Road"/>
    <n v="1.04"/>
    <n v="0.91"/>
    <n v="0.99"/>
    <n v="0.24"/>
    <n v="13"/>
    <n v="5978.15"/>
    <n v="90"/>
    <n v="27"/>
    <n v="1"/>
    <n v="3"/>
    <n v="445"/>
    <n v="71"/>
    <n v="4"/>
    <n v="0.94"/>
    <n v="0"/>
    <x v="1"/>
    <s v="DDP"/>
    <s v="Renewal/Reorder"/>
    <x v="6"/>
    <n v="0.93099999999999994"/>
    <n v="0.93099999999999994"/>
    <n v="4.6550000000000036E-2"/>
    <n v="0.31"/>
    <s v="High Risk"/>
    <n v="4.5456781620504746E-2"/>
    <s v="Average"/>
    <s v="Medium"/>
    <s v="Moderately Consistent"/>
    <n v="15.955056179775282"/>
    <s v="Critical (&lt;80%)"/>
    <n v="119.56299999999999"/>
    <n v="1300364.840051"/>
    <n v="85.36"/>
  </r>
  <r>
    <n v="82.27"/>
    <n v="2.41"/>
    <n v="28"/>
    <n v="0.81"/>
    <n v="0.08"/>
    <n v="0.03"/>
    <s v="Air"/>
    <n v="0.06"/>
    <n v="0.79"/>
    <n v="0.81"/>
    <n v="0.83"/>
    <n v="49"/>
    <n v="3391.27"/>
    <n v="90"/>
    <n v="39"/>
    <n v="0"/>
    <n v="0"/>
    <n v="302"/>
    <n v="715"/>
    <n v="6"/>
    <n v="0.87"/>
    <n v="1"/>
    <x v="0"/>
    <s v="EXW"/>
    <s v="New Procurement"/>
    <x v="4"/>
    <n v="0.74520000000000008"/>
    <n v="0.89239999999999997"/>
    <n v="0.16955599999999996"/>
    <n v="0.94"/>
    <s v="Extreme Risk"/>
    <n v="2.9293788744378269E-2"/>
    <s v="Average"/>
    <s v="Low"/>
    <s v="Very Consistent"/>
    <n v="236.75496688741725"/>
    <s v="Over-Delivery (&gt;100%)"/>
    <n v="169.5635"/>
    <n v="309859.42124299996"/>
    <n v="96.940000000000012"/>
  </r>
  <r>
    <n v="234.33"/>
    <n v="7.77"/>
    <n v="29"/>
    <n v="0.83"/>
    <n v="0.08"/>
    <n v="0.04"/>
    <s v="Air"/>
    <n v="4.4800000000000004"/>
    <n v="0.83"/>
    <n v="1.05"/>
    <n v="0.28000000000000003"/>
    <n v="49"/>
    <n v="2326.7199999999998"/>
    <n v="30"/>
    <n v="47"/>
    <n v="3"/>
    <n v="2"/>
    <n v="310"/>
    <n v="330"/>
    <n v="2"/>
    <n v="0.51"/>
    <n v="1"/>
    <x v="0"/>
    <s v="CIF"/>
    <s v="Extension"/>
    <x v="5"/>
    <n v="0.76359999999999995"/>
    <n v="0.88319999999999999"/>
    <n v="0.15014400000000003"/>
    <n v="0.4"/>
    <s v="High Risk"/>
    <n v="3.3158366406350018E-2"/>
    <s v="Average"/>
    <s v="Medium"/>
    <s v="Highly Inconsistent"/>
    <n v="106.45161290322579"/>
    <s v="Over-Delivery (&gt;100%)"/>
    <n v="116.336"/>
    <n v="610784.06527999998"/>
    <n v="92.320000000000007"/>
  </r>
  <r>
    <n v="190.05"/>
    <n v="6.11"/>
    <n v="8"/>
    <n v="0.82"/>
    <n v="0.05"/>
    <n v="0.01"/>
    <s v="Sea"/>
    <n v="4.5599999999999996"/>
    <n v="0.94"/>
    <n v="1.03"/>
    <n v="0.21"/>
    <n v="3"/>
    <n v="9460.73"/>
    <n v="30"/>
    <n v="30"/>
    <n v="3"/>
    <n v="1"/>
    <n v="663"/>
    <n v="377"/>
    <n v="10"/>
    <n v="0.57999999999999996"/>
    <n v="0"/>
    <x v="1"/>
    <s v="FOB"/>
    <s v="Extension"/>
    <x v="9"/>
    <n v="0.77899999999999991"/>
    <n v="0.9405"/>
    <n v="0.16929000000000005"/>
    <n v="0.27"/>
    <s v="Medium Risk"/>
    <n v="3.2149434359379107E-2"/>
    <s v="Average"/>
    <s v="Medium"/>
    <s v="Highly Inconsistent"/>
    <n v="56.862745098039213"/>
    <s v="Critical (&lt;80%)"/>
    <n v="94.607299999999995"/>
    <n v="1906004.3805500001"/>
    <n v="69.740000000000009"/>
  </r>
  <r>
    <n v="354.7"/>
    <n v="3.47"/>
    <n v="15"/>
    <n v="0.81"/>
    <n v="0.09"/>
    <n v="0.03"/>
    <s v="Sea"/>
    <n v="0.31"/>
    <n v="0.82"/>
    <n v="1.1200000000000001"/>
    <n v="0.06"/>
    <n v="21"/>
    <n v="3217.25"/>
    <n v="15"/>
    <n v="22"/>
    <n v="3"/>
    <n v="1"/>
    <n v="962"/>
    <n v="444"/>
    <n v="5"/>
    <n v="0.69"/>
    <n v="0"/>
    <x v="1"/>
    <s v="FOB"/>
    <s v="Extension"/>
    <x v="10"/>
    <n v="0.73710000000000009"/>
    <n v="0.88270000000000004"/>
    <n v="0.16771299999999997"/>
    <n v="0.18"/>
    <s v="Medium Risk"/>
    <n v="9.7829151395545533E-3"/>
    <s v="Poor"/>
    <s v="High"/>
    <s v="Very Consistent"/>
    <n v="46.153846153846153"/>
    <s v="Critical (&lt;80%)"/>
    <n v="32.172499999999999"/>
    <n v="1278131.9756400001"/>
    <n v="72.39"/>
  </r>
  <r>
    <n v="322.60000000000002"/>
    <n v="5.27"/>
    <n v="20"/>
    <n v="0.98"/>
    <n v="0.02"/>
    <n v="0"/>
    <s v="Road"/>
    <n v="2.61"/>
    <n v="0.9"/>
    <n v="1.03"/>
    <n v="0.74"/>
    <n v="16"/>
    <n v="3422.64"/>
    <n v="60"/>
    <n v="38"/>
    <n v="0"/>
    <n v="1"/>
    <n v="683"/>
    <n v="301"/>
    <n v="10"/>
    <n v="0.73"/>
    <n v="0"/>
    <x v="1"/>
    <s v="FOB"/>
    <s v="New Procurement"/>
    <x v="9"/>
    <n v="0.96039999999999992"/>
    <n v="0.98"/>
    <n v="1.9600000000000017E-2"/>
    <n v="0.76"/>
    <s v="Extreme Risk"/>
    <n v="1.6336019838809668E-2"/>
    <s v="Poor"/>
    <s v="High"/>
    <s v="Inconsistent"/>
    <n v="44.07027818448023"/>
    <s v="Critical (&lt;80%)"/>
    <n v="68.452799999999996"/>
    <n v="1126311.8298000002"/>
    <n v="84.789999999999992"/>
  </r>
  <r>
    <n v="214.07"/>
    <n v="4"/>
    <n v="4"/>
    <n v="0.95"/>
    <n v="0"/>
    <n v="0.04"/>
    <s v="Sea"/>
    <n v="0.76"/>
    <n v="0.92"/>
    <n v="1.17"/>
    <n v="0.51"/>
    <n v="38"/>
    <n v="8978.09"/>
    <n v="15"/>
    <n v="25"/>
    <n v="0"/>
    <n v="1"/>
    <n v="971"/>
    <n v="172"/>
    <n v="10"/>
    <n v="0.49"/>
    <n v="0"/>
    <x v="1"/>
    <s v="FOB"/>
    <s v="New Procurement"/>
    <x v="9"/>
    <n v="0.95"/>
    <n v="0.96"/>
    <n v="4.8000000000000043E-2"/>
    <n v="0.55000000000000004"/>
    <s v="Extreme Risk"/>
    <n v="1.8685476713224645E-2"/>
    <s v="Poor"/>
    <s v="Medium"/>
    <s v="Very Consistent"/>
    <n v="17.713697219361482"/>
    <s v="Critical (&lt;80%)"/>
    <n v="89.780900000000003"/>
    <n v="1998910.350116"/>
    <n v="74.440000000000012"/>
  </r>
  <r>
    <n v="148.05000000000001"/>
    <n v="6.21"/>
    <n v="2"/>
    <n v="0.73"/>
    <n v="0.06"/>
    <n v="0.01"/>
    <s v="Road"/>
    <n v="3.79"/>
    <n v="0.81"/>
    <n v="1.1100000000000001"/>
    <n v="0.11"/>
    <n v="26"/>
    <n v="1512.66"/>
    <n v="90"/>
    <n v="32"/>
    <n v="2"/>
    <n v="3"/>
    <n v="936"/>
    <n v="756"/>
    <n v="11"/>
    <n v="0.31"/>
    <n v="0"/>
    <x v="1"/>
    <s v="DDP"/>
    <s v="Amendment"/>
    <x v="1"/>
    <n v="0.68619999999999992"/>
    <n v="0.93059999999999998"/>
    <n v="0.25126200000000004"/>
    <n v="0.18"/>
    <s v="Medium Risk"/>
    <n v="4.1945288753799388E-2"/>
    <s v="Average"/>
    <s v="Low"/>
    <s v="Highly Inconsistent"/>
    <n v="80.769230769230774"/>
    <s v="Needs Improvement (80–84.99%)"/>
    <n v="30.253200000000003"/>
    <n v="239667.24030000003"/>
    <n v="82.210000000000008"/>
  </r>
  <r>
    <n v="494.62"/>
    <n v="9"/>
    <n v="5"/>
    <n v="0.73"/>
    <n v="0.05"/>
    <n v="0.03"/>
    <s v="Air"/>
    <n v="3.33"/>
    <n v="0.81"/>
    <n v="0.85"/>
    <n v="0.22"/>
    <n v="6"/>
    <n v="5887.49"/>
    <n v="60"/>
    <n v="9"/>
    <n v="3"/>
    <n v="2"/>
    <n v="348"/>
    <n v="801"/>
    <n v="11"/>
    <n v="0.91"/>
    <n v="0"/>
    <x v="1"/>
    <s v="CIF"/>
    <s v="Extension"/>
    <x v="1"/>
    <n v="0.69350000000000001"/>
    <n v="0.92149999999999999"/>
    <n v="0.248805"/>
    <n v="0.3"/>
    <s v="Medium Risk"/>
    <n v="1.8195786664510129E-2"/>
    <s v="Poor"/>
    <s v="High"/>
    <s v="Highly Inconsistent"/>
    <n v="230.17241379310346"/>
    <s v="Over-Delivery (&gt;100%)"/>
    <n v="294.37450000000001"/>
    <n v="3145363.2442959999"/>
    <n v="94.57"/>
  </r>
  <r>
    <n v="254.3"/>
    <n v="6.12"/>
    <n v="1"/>
    <n v="0.83"/>
    <n v="0.06"/>
    <n v="0.01"/>
    <s v="Road"/>
    <n v="1.49"/>
    <n v="0.68"/>
    <n v="0.91"/>
    <n v="1"/>
    <n v="18"/>
    <n v="7858.74"/>
    <n v="45"/>
    <n v="41"/>
    <n v="2"/>
    <n v="0"/>
    <n v="988"/>
    <n v="250"/>
    <n v="10"/>
    <n v="0.05"/>
    <n v="0"/>
    <x v="1"/>
    <s v="EXW"/>
    <s v="Amendment"/>
    <x v="9"/>
    <n v="0.78019999999999989"/>
    <n v="0.93059999999999998"/>
    <n v="0.15820200000000004"/>
    <n v="1.07"/>
    <s v="Extreme Risk"/>
    <n v="2.4066063704286274E-2"/>
    <s v="Average"/>
    <s v="Medium"/>
    <s v="Moderately Consistent"/>
    <n v="25.303643724696357"/>
    <s v="Critical (&lt;80%)"/>
    <n v="157.1748"/>
    <n v="2138535.7656799997"/>
    <n v="84.509999999999991"/>
  </r>
  <r>
    <n v="359.72"/>
    <n v="6.69"/>
    <n v="25"/>
    <n v="0.73"/>
    <n v="0.09"/>
    <n v="0"/>
    <s v="Road"/>
    <n v="0.57999999999999996"/>
    <n v="0.7"/>
    <n v="0.81"/>
    <n v="0.81"/>
    <n v="41"/>
    <n v="2809.29"/>
    <n v="90"/>
    <n v="45"/>
    <n v="2"/>
    <n v="1"/>
    <n v="949"/>
    <n v="334"/>
    <n v="11"/>
    <n v="0.36"/>
    <n v="0"/>
    <x v="1"/>
    <s v="FOB"/>
    <s v="Amendment"/>
    <x v="1"/>
    <n v="0.6643"/>
    <n v="0.91"/>
    <n v="0.24570000000000003"/>
    <n v="0.9"/>
    <s v="Extreme Risk"/>
    <n v="1.8597798287556987E-2"/>
    <s v="Poor"/>
    <s v="High"/>
    <s v="Very Consistent"/>
    <n v="35.194942044257111"/>
    <s v="Critical (&lt;80%)"/>
    <n v="56.1858"/>
    <n v="1101568.3592439999"/>
    <n v="84.72"/>
  </r>
  <r>
    <n v="113.25"/>
    <n v="5.67"/>
    <n v="5"/>
    <n v="0.89"/>
    <n v="0.1"/>
    <n v="0.02"/>
    <s v="Road"/>
    <n v="4.16"/>
    <n v="0.96"/>
    <n v="0.95"/>
    <n v="0.35"/>
    <n v="6"/>
    <n v="8456.4"/>
    <n v="30"/>
    <n v="24"/>
    <n v="0"/>
    <n v="3"/>
    <n v="32"/>
    <n v="384"/>
    <n v="6"/>
    <n v="0.67"/>
    <n v="0"/>
    <x v="1"/>
    <s v="DDP"/>
    <s v="New Procurement"/>
    <x v="4"/>
    <n v="0.80100000000000005"/>
    <n v="0.88200000000000001"/>
    <n v="9.7019999999999995E-2"/>
    <n v="0.47"/>
    <s v="High Risk"/>
    <n v="5.0066225165562916E-2"/>
    <s v="Good"/>
    <s v="Low"/>
    <s v="Highly Inconsistent"/>
    <n v="1200"/>
    <s v="Over-Delivery (&gt;100%)"/>
    <n v="169.12799999999999"/>
    <n v="1072788.3264000001"/>
    <n v="80.44"/>
  </r>
  <r>
    <n v="268.52"/>
    <n v="1.46"/>
    <n v="6"/>
    <n v="0.74"/>
    <n v="0.06"/>
    <n v="0.01"/>
    <s v="Air"/>
    <n v="3.37"/>
    <n v="0.94"/>
    <n v="1"/>
    <n v="0.54"/>
    <n v="41"/>
    <n v="7719.52"/>
    <n v="15"/>
    <n v="58"/>
    <n v="1"/>
    <n v="3"/>
    <n v="359"/>
    <n v="934"/>
    <n v="5"/>
    <n v="0.89"/>
    <n v="0"/>
    <x v="1"/>
    <s v="DDP"/>
    <s v="Renewal/Reorder"/>
    <x v="10"/>
    <n v="0.6956"/>
    <n v="0.93059999999999998"/>
    <n v="0.241956"/>
    <n v="0.61"/>
    <s v="Extreme Risk"/>
    <n v="5.437211380902726E-3"/>
    <s v="Poor"/>
    <s v="Medium"/>
    <s v="Highly Inconsistent"/>
    <n v="260.16713091922003"/>
    <s v="Over-Delivery (&gt;100%)"/>
    <n v="385.97600000000006"/>
    <n v="2218348.7703759996"/>
    <n v="94.63"/>
  </r>
  <r>
    <n v="62.39"/>
    <n v="3.1"/>
    <n v="2"/>
    <n v="0.86"/>
    <n v="0.08"/>
    <n v="0.04"/>
    <s v="Air"/>
    <n v="0.03"/>
    <n v="0.6"/>
    <n v="1.18"/>
    <n v="0.42"/>
    <n v="25"/>
    <n v="4912.33"/>
    <n v="15"/>
    <n v="13"/>
    <n v="0"/>
    <n v="1"/>
    <n v="858"/>
    <n v="754"/>
    <n v="10"/>
    <n v="7.0000000000000007E-2"/>
    <n v="1"/>
    <x v="0"/>
    <s v="FOB"/>
    <s v="New Procurement"/>
    <x v="9"/>
    <n v="0.79120000000000001"/>
    <n v="0.88319999999999999"/>
    <n v="0.12364800000000002"/>
    <n v="0.54"/>
    <s v="Extreme Risk"/>
    <n v="4.9687449911844851E-2"/>
    <s v="Average"/>
    <s v="Low"/>
    <s v="Very Consistent"/>
    <n v="87.878787878787875"/>
    <s v="Average (85–94.99%)"/>
    <n v="245.6165"/>
    <n v="343503.55487800005"/>
    <n v="96.77000000000001"/>
  </r>
  <r>
    <n v="277.45"/>
    <n v="5.43"/>
    <n v="26"/>
    <n v="0.7"/>
    <n v="0.01"/>
    <n v="0.01"/>
    <s v="Sea"/>
    <n v="3.14"/>
    <n v="0.95"/>
    <n v="1.01"/>
    <n v="0.04"/>
    <n v="48"/>
    <n v="1275.29"/>
    <n v="45"/>
    <n v="38"/>
    <n v="0"/>
    <n v="1"/>
    <n v="75"/>
    <n v="138"/>
    <n v="8"/>
    <n v="0.66"/>
    <n v="0"/>
    <x v="1"/>
    <s v="FOB"/>
    <s v="New Procurement"/>
    <x v="11"/>
    <n v="0.69299999999999995"/>
    <n v="0.98009999999999997"/>
    <n v="0.29403000000000001"/>
    <n v="0.06"/>
    <s v="Low Risk"/>
    <n v="1.9571093890791133E-2"/>
    <s v="Poor"/>
    <s v="Medium"/>
    <s v="Highly Inconsistent"/>
    <n v="184"/>
    <s v="Over-Delivery (&gt;100%)"/>
    <n v="12.7529"/>
    <n v="360935.97146999999"/>
    <n v="72.36"/>
  </r>
  <r>
    <n v="483.81"/>
    <n v="3.79"/>
    <n v="26"/>
    <n v="0.79"/>
    <n v="0.02"/>
    <n v="0.02"/>
    <s v="Road"/>
    <n v="4.05"/>
    <n v="0.61"/>
    <n v="1.1100000000000001"/>
    <n v="0.78"/>
    <n v="24"/>
    <n v="9704.06"/>
    <n v="15"/>
    <n v="30"/>
    <n v="1"/>
    <n v="0"/>
    <n v="404"/>
    <n v="962"/>
    <n v="11"/>
    <n v="0.49"/>
    <n v="0"/>
    <x v="1"/>
    <s v="EXW"/>
    <s v="Renewal/Reorder"/>
    <x v="1"/>
    <n v="0.7742"/>
    <n v="0.96039999999999992"/>
    <n v="0.20168399999999995"/>
    <n v="0.82000000000000006"/>
    <s v="Extreme Risk"/>
    <n v="7.8336537070337522E-3"/>
    <s v="Poor"/>
    <s v="High"/>
    <s v="Highly Inconsistent"/>
    <n v="238.11881188118809"/>
    <s v="Over-Delivery (&gt;100%)"/>
    <n v="194.0812"/>
    <n v="4882951.3891539993"/>
    <n v="82.95"/>
  </r>
  <r>
    <n v="222.89"/>
    <n v="2.64"/>
    <n v="1"/>
    <n v="0.9"/>
    <n v="7.0000000000000007E-2"/>
    <n v="0.03"/>
    <s v="Air"/>
    <n v="2.95"/>
    <n v="0.78"/>
    <n v="0.91"/>
    <n v="0.72"/>
    <n v="30"/>
    <n v="6279.88"/>
    <n v="15"/>
    <n v="22"/>
    <n v="1"/>
    <n v="2"/>
    <n v="442"/>
    <n v="132"/>
    <n v="4"/>
    <n v="0.69"/>
    <n v="0"/>
    <x v="1"/>
    <s v="CIF"/>
    <s v="Renewal/Reorder"/>
    <x v="6"/>
    <n v="0.83699999999999997"/>
    <n v="0.9020999999999999"/>
    <n v="9.0209999999999971E-2"/>
    <n v="0.82"/>
    <s v="Extreme Risk"/>
    <n v="1.1844407555296336E-2"/>
    <s v="Poor"/>
    <s v="Medium"/>
    <s v="Inconsistent"/>
    <n v="29.864253393665159"/>
    <s v="Critical (&lt;80%)"/>
    <n v="313.99400000000003"/>
    <n v="1540021.8430299999"/>
    <n v="94.35"/>
  </r>
  <r>
    <n v="67.55"/>
    <n v="5.54"/>
    <n v="4"/>
    <n v="0.85"/>
    <n v="0.04"/>
    <n v="0.01"/>
    <s v="Road"/>
    <n v="2.12"/>
    <n v="0.63"/>
    <n v="0.86"/>
    <n v="0.41"/>
    <n v="23"/>
    <n v="5219.2700000000004"/>
    <n v="60"/>
    <n v="59"/>
    <n v="0"/>
    <n v="0"/>
    <n v="983"/>
    <n v="658"/>
    <n v="8"/>
    <n v="0.32"/>
    <n v="0"/>
    <x v="1"/>
    <s v="EXW"/>
    <s v="New Procurement"/>
    <x v="11"/>
    <n v="0.81599999999999995"/>
    <n v="0.95039999999999991"/>
    <n v="0.14256000000000002"/>
    <n v="0.45999999999999996"/>
    <s v="High Risk"/>
    <n v="8.2013323464100674E-2"/>
    <s v="Good"/>
    <s v="Low"/>
    <s v="Inconsistent"/>
    <n v="66.937945066124101"/>
    <s v="Critical (&lt;80%)"/>
    <n v="104.3854"/>
    <n v="370297.02244500001"/>
    <n v="84.48"/>
  </r>
  <r>
    <n v="63.93"/>
    <n v="3.91"/>
    <n v="7"/>
    <n v="0.99"/>
    <n v="0.04"/>
    <n v="0.02"/>
    <s v="Road"/>
    <n v="2.92"/>
    <n v="0.99"/>
    <n v="1.1200000000000001"/>
    <n v="0.85"/>
    <n v="45"/>
    <n v="8865.9500000000007"/>
    <n v="90"/>
    <n v="30"/>
    <n v="3"/>
    <n v="2"/>
    <n v="579"/>
    <n v="877"/>
    <n v="11"/>
    <n v="0.71"/>
    <n v="1"/>
    <x v="0"/>
    <s v="CIF"/>
    <s v="Extension"/>
    <x v="1"/>
    <n v="0.95039999999999991"/>
    <n v="0.94079999999999997"/>
    <n v="9.4080000000000084E-3"/>
    <n v="0.90999999999999992"/>
    <s v="Extreme Risk"/>
    <n v="6.1160644454872522E-2"/>
    <s v="Good"/>
    <s v="Low"/>
    <s v="Inconsistent"/>
    <n v="151.46804835924007"/>
    <s v="Over-Delivery (&gt;100%)"/>
    <n v="177.31900000000002"/>
    <n v="600989.24702200003"/>
    <n v="83.48"/>
  </r>
  <r>
    <n v="224.59"/>
    <n v="3.32"/>
    <n v="22"/>
    <n v="0.96"/>
    <n v="0.03"/>
    <n v="0.04"/>
    <s v="Road"/>
    <n v="3.1"/>
    <n v="0.99"/>
    <n v="0.9"/>
    <n v="0.53"/>
    <n v="43"/>
    <n v="4271.43"/>
    <n v="60"/>
    <n v="10"/>
    <n v="2"/>
    <n v="3"/>
    <n v="38"/>
    <n v="473"/>
    <n v="3"/>
    <n v="0.18"/>
    <n v="1"/>
    <x v="0"/>
    <s v="DDP"/>
    <s v="Amendment"/>
    <x v="3"/>
    <n v="0.93119999999999992"/>
    <n v="0.93119999999999992"/>
    <n v="3.7248000000000031E-2"/>
    <n v="0.60000000000000009"/>
    <s v="Extreme Risk"/>
    <n v="1.4782492541965358E-2"/>
    <s v="Poor"/>
    <s v="Medium"/>
    <s v="Highly Inconsistent"/>
    <n v="1244.7368421052631"/>
    <s v="Over-Delivery (&gt;100%)"/>
    <n v="85.428600000000003"/>
    <n v="1026572.249339"/>
    <n v="83.199999999999989"/>
  </r>
  <r>
    <n v="122.01"/>
    <n v="5.18"/>
    <n v="26"/>
    <n v="0.81"/>
    <n v="0.06"/>
    <n v="0.01"/>
    <s v="Air"/>
    <n v="3.2"/>
    <n v="0.84"/>
    <n v="1.1499999999999999"/>
    <n v="7.0000000000000007E-2"/>
    <n v="8"/>
    <n v="5680.05"/>
    <n v="60"/>
    <n v="51"/>
    <n v="3"/>
    <n v="3"/>
    <n v="92"/>
    <n v="536"/>
    <n v="7"/>
    <n v="0.78"/>
    <n v="1"/>
    <x v="0"/>
    <s v="DDP"/>
    <s v="Extension"/>
    <x v="7"/>
    <n v="0.76139999999999997"/>
    <n v="0.93059999999999998"/>
    <n v="0.17681399999999994"/>
    <n v="0.14000000000000001"/>
    <s v="Low Risk"/>
    <n v="4.2455536431440039E-2"/>
    <s v="Average"/>
    <s v="Low"/>
    <s v="Highly Inconsistent"/>
    <n v="582.60869565217388"/>
    <s v="Over-Delivery (&gt;100%)"/>
    <n v="284.0025"/>
    <n v="741826.31467499991"/>
    <n v="94.799999999999983"/>
  </r>
  <r>
    <n v="60.51"/>
    <n v="2.2000000000000002"/>
    <n v="1"/>
    <n v="0.71"/>
    <n v="0.02"/>
    <n v="0"/>
    <s v="Road"/>
    <n v="4.84"/>
    <n v="0.76"/>
    <n v="0.87"/>
    <n v="0.26"/>
    <n v="49"/>
    <n v="8598.2900000000009"/>
    <n v="15"/>
    <n v="38"/>
    <n v="2"/>
    <n v="1"/>
    <n v="485"/>
    <n v="851"/>
    <n v="12"/>
    <n v="0.75"/>
    <n v="1"/>
    <x v="0"/>
    <s v="FOB"/>
    <s v="Amendment"/>
    <x v="8"/>
    <n v="0.69579999999999997"/>
    <n v="0.98"/>
    <n v="0.28420000000000001"/>
    <n v="0.28000000000000003"/>
    <s v="Medium Risk"/>
    <n v="3.6357626838539089E-2"/>
    <s v="Average"/>
    <s v="Low"/>
    <s v="Highly Inconsistent"/>
    <n v="175.46391752577318"/>
    <s v="Over-Delivery (&gt;100%)"/>
    <n v="171.96580000000003"/>
    <n v="530866.00162600004"/>
    <n v="82.56"/>
  </r>
  <r>
    <n v="390.3"/>
    <n v="9.35"/>
    <n v="1"/>
    <n v="0.95"/>
    <n v="0.06"/>
    <n v="0.02"/>
    <s v="Road"/>
    <n v="0.89"/>
    <n v="0.8"/>
    <n v="1.1399999999999999"/>
    <n v="0.46"/>
    <n v="9"/>
    <n v="3990.42"/>
    <n v="90"/>
    <n v="48"/>
    <n v="3"/>
    <n v="0"/>
    <n v="444"/>
    <n v="238"/>
    <n v="5"/>
    <n v="0.95"/>
    <n v="1"/>
    <x v="0"/>
    <s v="EXW"/>
    <s v="Extension"/>
    <x v="10"/>
    <n v="0.8929999999999999"/>
    <n v="0.92119999999999991"/>
    <n v="4.6060000000000038E-2"/>
    <n v="0.54"/>
    <s v="Extreme Risk"/>
    <n v="2.395593133487061E-2"/>
    <s v="Average"/>
    <s v="High"/>
    <s v="Very Consistent"/>
    <n v="53.603603603603602"/>
    <s v="Critical (&lt;80%)"/>
    <n v="79.808400000000006"/>
    <n v="1682144.5558200001"/>
    <n v="84.91"/>
  </r>
  <r>
    <n v="256.33999999999997"/>
    <n v="8.81"/>
    <n v="8"/>
    <n v="0.97"/>
    <n v="0.02"/>
    <n v="0.02"/>
    <s v="Sea"/>
    <n v="3.12"/>
    <n v="0.9"/>
    <n v="1.1100000000000001"/>
    <n v="0.1"/>
    <n v="6"/>
    <n v="7746.68"/>
    <n v="15"/>
    <n v="40"/>
    <n v="1"/>
    <n v="0"/>
    <n v="650"/>
    <n v="153"/>
    <n v="12"/>
    <n v="0.17"/>
    <n v="1"/>
    <x v="0"/>
    <s v="EXW"/>
    <s v="Renewal/Reorder"/>
    <x v="8"/>
    <n v="0.9506"/>
    <n v="0.96039999999999992"/>
    <n v="2.8812000000000025E-2"/>
    <n v="0.14000000000000001"/>
    <s v="Low Risk"/>
    <n v="3.4368416946243277E-2"/>
    <s v="Average"/>
    <s v="Medium"/>
    <s v="Highly Inconsistent"/>
    <n v="23.53846153846154"/>
    <s v="Critical (&lt;80%)"/>
    <n v="77.466800000000006"/>
    <n v="2065308.7716639997"/>
    <n v="71.88"/>
  </r>
  <r>
    <n v="180.16"/>
    <n v="7.37"/>
    <n v="20"/>
    <n v="0.95"/>
    <n v="0.01"/>
    <n v="0.03"/>
    <s v="Road"/>
    <n v="0.94"/>
    <n v="0.69"/>
    <n v="1.04"/>
    <n v="0.56999999999999995"/>
    <n v="33"/>
    <n v="2635.76"/>
    <n v="15"/>
    <n v="25"/>
    <n v="3"/>
    <n v="1"/>
    <n v="142"/>
    <n v="751"/>
    <n v="5"/>
    <n v="0.72"/>
    <n v="1"/>
    <x v="0"/>
    <s v="FOB"/>
    <s v="Extension"/>
    <x v="10"/>
    <n v="0.9405"/>
    <n v="0.96029999999999993"/>
    <n v="4.8015000000000044E-2"/>
    <n v="0.61"/>
    <s v="Extreme Risk"/>
    <n v="4.0908081705150978E-2"/>
    <s v="Average"/>
    <s v="Medium"/>
    <s v="Very Consistent"/>
    <n v="528.87323943661966"/>
    <s v="Over-Delivery (&gt;100%)"/>
    <n v="52.715200000000003"/>
    <n v="493908.96467199997"/>
    <n v="86.16"/>
  </r>
  <r>
    <n v="455.04"/>
    <n v="1.96"/>
    <n v="16"/>
    <n v="0.74"/>
    <n v="0.03"/>
    <n v="0.02"/>
    <s v="Sea"/>
    <n v="1.05"/>
    <n v="0.78"/>
    <n v="1.1399999999999999"/>
    <n v="0.12"/>
    <n v="33"/>
    <n v="7053.41"/>
    <n v="60"/>
    <n v="20"/>
    <n v="0"/>
    <n v="0"/>
    <n v="124"/>
    <n v="185"/>
    <n v="6"/>
    <n v="0.32"/>
    <n v="0"/>
    <x v="1"/>
    <s v="EXW"/>
    <s v="New Procurement"/>
    <x v="4"/>
    <n v="0.71779999999999999"/>
    <n v="0.9506"/>
    <n v="0.24715599999999999"/>
    <n v="0.16999999999999998"/>
    <s v="Medium Risk"/>
    <n v="4.3073136427566805E-3"/>
    <s v="Poor"/>
    <s v="High"/>
    <s v="Moderately Consistent"/>
    <n v="149.19354838709677"/>
    <s v="Over-Delivery (&gt;100%)"/>
    <n v="70.534099999999995"/>
    <n v="3370142.9606599999"/>
    <n v="73.650000000000006"/>
  </r>
  <r>
    <n v="102.26"/>
    <n v="7.98"/>
    <n v="21"/>
    <n v="1"/>
    <n v="0.02"/>
    <n v="0.04"/>
    <s v="Road"/>
    <n v="3.35"/>
    <n v="0.89"/>
    <n v="0.93"/>
    <n v="0.2"/>
    <n v="45"/>
    <n v="5153.3100000000004"/>
    <n v="30"/>
    <n v="44"/>
    <n v="2"/>
    <n v="3"/>
    <n v="43"/>
    <n v="813"/>
    <n v="12"/>
    <n v="0.28000000000000003"/>
    <n v="0"/>
    <x v="1"/>
    <s v="DDP"/>
    <s v="Amendment"/>
    <x v="8"/>
    <n v="0.98"/>
    <n v="0.94079999999999997"/>
    <n v="0"/>
    <n v="0.26"/>
    <s v="Medium Risk"/>
    <n v="7.8036377860355957E-2"/>
    <s v="Good"/>
    <s v="Low"/>
    <s v="Highly Inconsistent"/>
    <n v="1890.6976744186047"/>
    <s v="Over-Delivery (&gt;100%)"/>
    <n v="103.06620000000001"/>
    <n v="558706.04705599998"/>
    <n v="83.25"/>
  </r>
  <r>
    <n v="480.16"/>
    <n v="8.27"/>
    <n v="13"/>
    <n v="0.78"/>
    <n v="0.09"/>
    <n v="0"/>
    <s v="Sea"/>
    <n v="4.58"/>
    <n v="0.76"/>
    <n v="0.87"/>
    <n v="0.89"/>
    <n v="7"/>
    <n v="1732.58"/>
    <n v="30"/>
    <n v="19"/>
    <n v="2"/>
    <n v="3"/>
    <n v="646"/>
    <n v="767"/>
    <n v="5"/>
    <n v="0.4"/>
    <n v="1"/>
    <x v="0"/>
    <s v="DDP"/>
    <s v="Amendment"/>
    <x v="10"/>
    <n v="0.7098000000000001"/>
    <n v="0.91"/>
    <n v="0.20019999999999999"/>
    <n v="0.98"/>
    <s v="Extreme Risk"/>
    <n v="1.7223425524825055E-2"/>
    <s v="Poor"/>
    <s v="High"/>
    <s v="Highly Inconsistent"/>
    <n v="118.73065015479875"/>
    <s v="Over-Delivery (&gt;100%)"/>
    <n v="17.325800000000001"/>
    <n v="906849.32640799996"/>
    <n v="68.72"/>
  </r>
  <r>
    <n v="191.29"/>
    <n v="7.91"/>
    <n v="23"/>
    <n v="0.92"/>
    <n v="0.01"/>
    <n v="0.02"/>
    <s v="Air"/>
    <n v="0.8"/>
    <n v="0.61"/>
    <n v="0.86"/>
    <n v="1"/>
    <n v="42"/>
    <n v="1446.47"/>
    <n v="60"/>
    <n v="28"/>
    <n v="3"/>
    <n v="1"/>
    <n v="87"/>
    <n v="62"/>
    <n v="1"/>
    <n v="0.28999999999999998"/>
    <n v="0"/>
    <x v="1"/>
    <s v="FOB"/>
    <s v="Extension"/>
    <x v="2"/>
    <n v="0.91080000000000005"/>
    <n v="0.97019999999999995"/>
    <n v="7.7615999999999963E-2"/>
    <n v="1.03"/>
    <s v="Extreme Risk"/>
    <n v="4.1350828584871144E-2"/>
    <s v="Average"/>
    <s v="Medium"/>
    <s v="Very Consistent"/>
    <n v="71.264367816091962"/>
    <s v="Critical (&lt;80%)"/>
    <n v="72.32350000000001"/>
    <n v="285071.48782899999"/>
    <n v="98.5"/>
  </r>
  <r>
    <n v="449.78"/>
    <n v="2.0299999999999998"/>
    <n v="24"/>
    <n v="0.97"/>
    <n v="0.02"/>
    <n v="0.02"/>
    <s v="Air"/>
    <n v="4.8099999999999996"/>
    <n v="0.8"/>
    <n v="0.91"/>
    <n v="0.55000000000000004"/>
    <n v="18"/>
    <n v="4631.1099999999997"/>
    <n v="60"/>
    <n v="37"/>
    <n v="1"/>
    <n v="1"/>
    <n v="284"/>
    <n v="344"/>
    <n v="9"/>
    <n v="0.25"/>
    <n v="0"/>
    <x v="1"/>
    <s v="FOB"/>
    <s v="Renewal/Reorder"/>
    <x v="0"/>
    <n v="0.9506"/>
    <n v="0.96039999999999992"/>
    <n v="2.8812000000000025E-2"/>
    <n v="0.59000000000000008"/>
    <s v="Extreme Risk"/>
    <n v="4.5133176219485076E-3"/>
    <s v="Poor"/>
    <s v="High"/>
    <s v="Highly Inconsistent"/>
    <n v="121.12676056338027"/>
    <s v="Over-Delivery (&gt;100%)"/>
    <n v="231.55549999999999"/>
    <n v="2166574.7063679998"/>
    <n v="94.19"/>
  </r>
  <r>
    <n v="321.32"/>
    <n v="6.8"/>
    <n v="26"/>
    <n v="0.77"/>
    <n v="0.05"/>
    <n v="0.03"/>
    <s v="Road"/>
    <n v="1.6"/>
    <n v="0.89"/>
    <n v="0.98"/>
    <n v="0.62"/>
    <n v="6"/>
    <n v="7137.39"/>
    <n v="15"/>
    <n v="50"/>
    <n v="0"/>
    <n v="2"/>
    <n v="353"/>
    <n v="908"/>
    <n v="11"/>
    <n v="0.77"/>
    <n v="1"/>
    <x v="0"/>
    <s v="CIF"/>
    <s v="New Procurement"/>
    <x v="1"/>
    <n v="0.73149999999999993"/>
    <n v="0.92149999999999999"/>
    <n v="0.21194499999999997"/>
    <n v="0.7"/>
    <s v="Extreme Risk"/>
    <n v="2.116270384663264E-2"/>
    <s v="Average"/>
    <s v="High"/>
    <s v="Moderately Consistent"/>
    <n v="257.22379603399435"/>
    <s v="Over-Delivery (&gt;100%)"/>
    <n v="142.74780000000001"/>
    <n v="2477010.0772240004"/>
    <n v="84.299999999999983"/>
  </r>
  <r>
    <n v="422.02"/>
    <n v="8.51"/>
    <n v="23"/>
    <n v="0.97"/>
    <n v="0.05"/>
    <n v="0.05"/>
    <s v="Sea"/>
    <n v="1.96"/>
    <n v="0.99"/>
    <n v="1.1499999999999999"/>
    <n v="0.8"/>
    <n v="45"/>
    <n v="6072.63"/>
    <n v="90"/>
    <n v="50"/>
    <n v="1"/>
    <n v="3"/>
    <n v="689"/>
    <n v="668"/>
    <n v="4"/>
    <n v="0.7"/>
    <n v="1"/>
    <x v="0"/>
    <s v="DDP"/>
    <s v="Renewal/Reorder"/>
    <x v="6"/>
    <n v="0.92149999999999999"/>
    <n v="0.90249999999999997"/>
    <n v="2.7075000000000023E-2"/>
    <n v="0.9"/>
    <s v="Extreme Risk"/>
    <n v="2.0164921093787026E-2"/>
    <s v="Average"/>
    <s v="High"/>
    <s v="Moderately Consistent"/>
    <n v="96.952104499274299"/>
    <s v="High (95–96.99%)"/>
    <n v="60.726300000000002"/>
    <n v="2819125.7133440003"/>
    <n v="71.540000000000006"/>
  </r>
  <r>
    <n v="492.81"/>
    <n v="6.2"/>
    <n v="18"/>
    <n v="0.79"/>
    <n v="0"/>
    <n v="0.03"/>
    <s v="Air"/>
    <n v="0.77"/>
    <n v="0.61"/>
    <n v="0.84"/>
    <n v="0.7"/>
    <n v="37"/>
    <n v="8561.7800000000007"/>
    <n v="15"/>
    <n v="36"/>
    <n v="0"/>
    <n v="3"/>
    <n v="90"/>
    <n v="562"/>
    <n v="5"/>
    <n v="0.11"/>
    <n v="0"/>
    <x v="1"/>
    <s v="DDP"/>
    <s v="New Procurement"/>
    <x v="10"/>
    <n v="0.79"/>
    <n v="0.97"/>
    <n v="0.20369999999999996"/>
    <n v="0.73"/>
    <s v="Extreme Risk"/>
    <n v="1.2580913536657129E-2"/>
    <s v="Poor"/>
    <s v="High"/>
    <s v="Very Consistent"/>
    <n v="624.44444444444446"/>
    <s v="Over-Delivery (&gt;100%)"/>
    <n v="428.08900000000006"/>
    <n v="4346346.4041280001"/>
    <n v="98.63"/>
  </r>
  <r>
    <n v="179.78"/>
    <n v="6.82"/>
    <n v="20"/>
    <n v="0.99"/>
    <n v="0"/>
    <n v="0.05"/>
    <s v="Road"/>
    <n v="3.08"/>
    <n v="0.82"/>
    <n v="1.17"/>
    <n v="0.18"/>
    <n v="21"/>
    <n v="3957.65"/>
    <n v="15"/>
    <n v="29"/>
    <n v="0"/>
    <n v="3"/>
    <n v="971"/>
    <n v="302"/>
    <n v="1"/>
    <n v="0.56000000000000005"/>
    <n v="1"/>
    <x v="0"/>
    <s v="DDP"/>
    <s v="New Procurement"/>
    <x v="2"/>
    <n v="0.99"/>
    <n v="0.95"/>
    <n v="9.5000000000000084E-3"/>
    <n v="0.22999999999999998"/>
    <s v="Medium Risk"/>
    <n v="3.7935254199577259E-2"/>
    <s v="Average"/>
    <s v="Medium"/>
    <s v="Highly Inconsistent"/>
    <n v="31.10195674562307"/>
    <s v="Critical (&lt;80%)"/>
    <n v="79.153000000000006"/>
    <n v="747171.86029800016"/>
    <n v="83.92"/>
  </r>
  <r>
    <n v="482.51"/>
    <n v="5.13"/>
    <n v="10"/>
    <n v="0.78"/>
    <n v="0.1"/>
    <n v="0.02"/>
    <s v="Road"/>
    <n v="2.98"/>
    <n v="0.78"/>
    <n v="1.17"/>
    <n v="0.41"/>
    <n v="26"/>
    <n v="8452.06"/>
    <n v="45"/>
    <n v="18"/>
    <n v="0"/>
    <n v="3"/>
    <n v="616"/>
    <n v="249"/>
    <n v="3"/>
    <n v="0.33"/>
    <n v="1"/>
    <x v="0"/>
    <s v="DDP"/>
    <s v="New Procurement"/>
    <x v="3"/>
    <n v="0.70200000000000007"/>
    <n v="0.88200000000000001"/>
    <n v="0.19403999999999999"/>
    <n v="0.53"/>
    <s v="Extreme Risk"/>
    <n v="1.0631904001989595E-2"/>
    <s v="Poor"/>
    <s v="High"/>
    <s v="Inconsistent"/>
    <n v="40.422077922077918"/>
    <s v="Critical (&lt;80%)"/>
    <n v="169.0412"/>
    <n v="4567785.6858679987"/>
    <n v="81.62"/>
  </r>
  <r>
    <n v="225.27"/>
    <n v="5.76"/>
    <n v="12"/>
    <n v="0.99"/>
    <n v="7.0000000000000007E-2"/>
    <n v="0"/>
    <s v="Sea"/>
    <n v="2.21"/>
    <n v="0.7"/>
    <n v="1.0900000000000001"/>
    <n v="0.54"/>
    <n v="15"/>
    <n v="466.58"/>
    <n v="15"/>
    <n v="49"/>
    <n v="3"/>
    <n v="3"/>
    <n v="730"/>
    <n v="452"/>
    <n v="3"/>
    <n v="0.97"/>
    <n v="0"/>
    <x v="1"/>
    <s v="DDP"/>
    <s v="Extension"/>
    <x v="3"/>
    <n v="0.92069999999999996"/>
    <n v="0.92999999999999994"/>
    <n v="9.3000000000000079E-3"/>
    <n v="0.6100000000000001"/>
    <s v="Extreme Risk"/>
    <n v="2.556931681981622E-2"/>
    <s v="Average"/>
    <s v="Medium"/>
    <s v="Inconsistent"/>
    <n v="61.917808219178085"/>
    <s v="Critical (&lt;80%)"/>
    <n v="4.6657999999999999"/>
    <n v="112478.552696"/>
    <n v="71.69"/>
  </r>
  <r>
    <n v="223.48"/>
    <n v="1.31"/>
    <n v="1"/>
    <n v="0.72"/>
    <n v="0.04"/>
    <n v="0.01"/>
    <s v="Sea"/>
    <n v="2.38"/>
    <n v="0.86"/>
    <n v="1.1599999999999999"/>
    <n v="0.36"/>
    <n v="44"/>
    <n v="3721.47"/>
    <n v="90"/>
    <n v="20"/>
    <n v="0"/>
    <n v="2"/>
    <n v="969"/>
    <n v="716"/>
    <n v="8"/>
    <n v="0.43"/>
    <n v="1"/>
    <x v="0"/>
    <s v="CIF"/>
    <s v="New Procurement"/>
    <x v="11"/>
    <n v="0.69119999999999993"/>
    <n v="0.95039999999999991"/>
    <n v="0.26611200000000002"/>
    <n v="0.41"/>
    <s v="High Risk"/>
    <n v="5.8618220869876506E-3"/>
    <s v="Poor"/>
    <s v="Medium"/>
    <s v="Inconsistent"/>
    <n v="73.89060887512899"/>
    <s v="Critical (&lt;80%)"/>
    <n v="37.214700000000001"/>
    <n v="873305.67372799991"/>
    <n v="72.220000000000013"/>
  </r>
  <r>
    <n v="203.17"/>
    <n v="6.75"/>
    <n v="10"/>
    <n v="0.91"/>
    <n v="0.05"/>
    <n v="0.02"/>
    <s v="Road"/>
    <n v="3.11"/>
    <n v="0.67"/>
    <n v="1.1100000000000001"/>
    <n v="0.18"/>
    <n v="30"/>
    <n v="822.53"/>
    <n v="15"/>
    <n v="42"/>
    <n v="0"/>
    <n v="1"/>
    <n v="81"/>
    <n v="145"/>
    <n v="11"/>
    <n v="0.04"/>
    <n v="1"/>
    <x v="0"/>
    <s v="FOB"/>
    <s v="New Procurement"/>
    <x v="1"/>
    <n v="0.86449999999999994"/>
    <n v="0.93099999999999994"/>
    <n v="8.3789999999999962E-2"/>
    <n v="0.25"/>
    <s v="Medium Risk"/>
    <n v="3.3223408967859427E-2"/>
    <s v="Average"/>
    <s v="Medium"/>
    <s v="Highly Inconsistent"/>
    <n v="179.01234567901236"/>
    <s v="Over-Delivery (&gt;100%)"/>
    <n v="16.450600000000001"/>
    <n v="178840.447281"/>
    <n v="82.989999999999981"/>
  </r>
  <r>
    <n v="293.63"/>
    <n v="1.73"/>
    <n v="9"/>
    <n v="0.86"/>
    <n v="0.03"/>
    <n v="0.02"/>
    <s v="Sea"/>
    <n v="2.92"/>
    <n v="0.71"/>
    <n v="1.01"/>
    <n v="0.74"/>
    <n v="11"/>
    <n v="9200.52"/>
    <n v="60"/>
    <n v="51"/>
    <n v="0"/>
    <n v="1"/>
    <n v="154"/>
    <n v="609"/>
    <n v="8"/>
    <n v="0.33"/>
    <n v="1"/>
    <x v="0"/>
    <s v="FOB"/>
    <s v="New Procurement"/>
    <x v="11"/>
    <n v="0.83419999999999994"/>
    <n v="0.9506"/>
    <n v="0.13308400000000001"/>
    <n v="0.79"/>
    <s v="Extreme Risk"/>
    <n v="5.8917685522596464E-3"/>
    <s v="Poor"/>
    <s v="Medium"/>
    <s v="Inconsistent"/>
    <n v="395.45454545454544"/>
    <s v="Over-Delivery (&gt;100%)"/>
    <n v="92.005200000000002"/>
    <n v="2836735.2751720003"/>
    <n v="71.78"/>
  </r>
  <r>
    <n v="119.37"/>
    <n v="4.92"/>
    <n v="3"/>
    <n v="0.84"/>
    <n v="0.03"/>
    <n v="0"/>
    <s v="Sea"/>
    <n v="1.87"/>
    <n v="0.91"/>
    <n v="1.04"/>
    <n v="0.2"/>
    <n v="8"/>
    <n v="4805.59"/>
    <n v="90"/>
    <n v="14"/>
    <n v="2"/>
    <n v="0"/>
    <n v="47"/>
    <n v="791"/>
    <n v="9"/>
    <n v="0.31"/>
    <n v="0"/>
    <x v="1"/>
    <s v="EXW"/>
    <s v="Amendment"/>
    <x v="0"/>
    <n v="0.81479999999999997"/>
    <n v="0.97"/>
    <n v="0.15520000000000003"/>
    <n v="0.23"/>
    <s v="Medium Risk"/>
    <n v="4.1216386026639858E-2"/>
    <s v="Average"/>
    <s v="Low"/>
    <s v="Moderately Consistent"/>
    <n v="1682.9787234042551"/>
    <s v="Over-Delivery (&gt;100%)"/>
    <n v="48.055900000000001"/>
    <n v="590905.09698700008"/>
    <n v="73.23"/>
  </r>
  <r>
    <n v="299.17"/>
    <n v="3.63"/>
    <n v="28"/>
    <n v="0.77"/>
    <n v="0.06"/>
    <n v="0.02"/>
    <s v="Air"/>
    <n v="4.42"/>
    <n v="0.78"/>
    <n v="1.05"/>
    <n v="0.26"/>
    <n v="5"/>
    <n v="3229.95"/>
    <n v="60"/>
    <n v="30"/>
    <n v="2"/>
    <n v="3"/>
    <n v="483"/>
    <n v="775"/>
    <n v="10"/>
    <n v="0.01"/>
    <n v="0"/>
    <x v="1"/>
    <s v="DDP"/>
    <s v="Amendment"/>
    <x v="9"/>
    <n v="0.7238"/>
    <n v="0.92119999999999991"/>
    <n v="0.21187599999999998"/>
    <n v="0.34"/>
    <s v="High Risk"/>
    <n v="1.213356954240064E-2"/>
    <s v="Poor"/>
    <s v="Medium"/>
    <s v="Highly Inconsistent"/>
    <n v="160.45548654244305"/>
    <s v="Over-Delivery (&gt;100%)"/>
    <n v="161.4975"/>
    <n v="1043796.4169480001"/>
    <n v="93.379999999999981"/>
  </r>
  <r>
    <n v="293.77"/>
    <n v="5.91"/>
    <n v="19"/>
    <n v="0.91"/>
    <n v="0.09"/>
    <n v="0.02"/>
    <s v="Sea"/>
    <n v="3.34"/>
    <n v="1"/>
    <n v="0.85"/>
    <n v="0.28999999999999998"/>
    <n v="8"/>
    <n v="4975.63"/>
    <n v="45"/>
    <n v="9"/>
    <n v="3"/>
    <n v="3"/>
    <n v="180"/>
    <n v="710"/>
    <n v="7"/>
    <n v="0.49"/>
    <n v="1"/>
    <x v="0"/>
    <s v="DDP"/>
    <s v="Extension"/>
    <x v="7"/>
    <n v="0.82810000000000006"/>
    <n v="0.89180000000000004"/>
    <n v="8.0261999999999972E-2"/>
    <n v="0.39999999999999997"/>
    <s v="High Risk"/>
    <n v="2.0117779215032171E-2"/>
    <s v="Average"/>
    <s v="Medium"/>
    <s v="Highly Inconsistent"/>
    <n v="394.44444444444446"/>
    <s v="Over-Delivery (&gt;100%)"/>
    <n v="49.756300000000003"/>
    <n v="1622546.195997"/>
    <n v="69.56"/>
  </r>
  <r>
    <n v="392.86"/>
    <n v="2.2000000000000002"/>
    <n v="26"/>
    <n v="0.76"/>
    <n v="0.02"/>
    <n v="0.01"/>
    <s v="Road"/>
    <n v="1.03"/>
    <n v="0.75"/>
    <n v="0.88"/>
    <n v="0.16"/>
    <n v="5"/>
    <n v="5375.18"/>
    <n v="45"/>
    <n v="20"/>
    <n v="3"/>
    <n v="1"/>
    <n v="49"/>
    <n v="812"/>
    <n v="6"/>
    <n v="0.91"/>
    <n v="1"/>
    <x v="0"/>
    <s v="FOB"/>
    <s v="Extension"/>
    <x v="4"/>
    <n v="0.74480000000000002"/>
    <n v="0.97019999999999995"/>
    <n v="0.232848"/>
    <n v="0.19"/>
    <s v="Medium Risk"/>
    <n v="5.5999592730234691E-3"/>
    <s v="Poor"/>
    <s v="High"/>
    <s v="Moderately Consistent"/>
    <n v="1657.1428571428573"/>
    <s v="Over-Delivery (&gt;100%)"/>
    <n v="107.50360000000001"/>
    <n v="2175159.6077600005"/>
    <n v="86.17"/>
  </r>
  <r>
    <n v="425.14"/>
    <n v="7.22"/>
    <n v="9"/>
    <n v="0.87"/>
    <n v="0.08"/>
    <n v="0.01"/>
    <s v="Sea"/>
    <n v="1.6"/>
    <n v="0.79"/>
    <n v="1.01"/>
    <n v="0.85"/>
    <n v="10"/>
    <n v="8477.7000000000007"/>
    <n v="90"/>
    <n v="57"/>
    <n v="2"/>
    <n v="3"/>
    <n v="182"/>
    <n v="921"/>
    <n v="8"/>
    <n v="0.8"/>
    <n v="0"/>
    <x v="1"/>
    <s v="DDP"/>
    <s v="Amendment"/>
    <x v="11"/>
    <n v="0.8004"/>
    <n v="0.91080000000000005"/>
    <n v="0.11840400000000001"/>
    <n v="0.94"/>
    <s v="Extreme Risk"/>
    <n v="1.6982641012372394E-2"/>
    <s v="Poor"/>
    <s v="High"/>
    <s v="Moderately Consistent"/>
    <n v="506.04395604395603"/>
    <s v="Over-Delivery (&gt;100%)"/>
    <n v="84.777000000000015"/>
    <n v="3928686.6035000002"/>
    <n v="71.800000000000011"/>
  </r>
  <r>
    <n v="248.2"/>
    <n v="8.16"/>
    <n v="10"/>
    <n v="0.78"/>
    <n v="0.01"/>
    <n v="0.04"/>
    <s v="Road"/>
    <n v="3.94"/>
    <n v="0.72"/>
    <n v="0.85"/>
    <n v="0.61"/>
    <n v="15"/>
    <n v="5470.03"/>
    <n v="30"/>
    <n v="56"/>
    <n v="2"/>
    <n v="3"/>
    <n v="433"/>
    <n v="80"/>
    <n v="3"/>
    <n v="0.68"/>
    <n v="1"/>
    <x v="0"/>
    <s v="DDP"/>
    <s v="Amendment"/>
    <x v="3"/>
    <n v="0.7722"/>
    <n v="0.95039999999999991"/>
    <n v="0.20908799999999997"/>
    <n v="0.66"/>
    <s v="Extreme Risk"/>
    <n v="3.2876712328767127E-2"/>
    <s v="Average"/>
    <s v="Medium"/>
    <s v="Highly Inconsistent"/>
    <n v="18.475750577367204"/>
    <s v="Critical (&lt;80%)"/>
    <n v="109.4006"/>
    <n v="1425673.4770599999"/>
    <n v="82.96"/>
  </r>
  <r>
    <n v="186.05"/>
    <n v="2.4700000000000002"/>
    <n v="19"/>
    <n v="0.99"/>
    <n v="0.02"/>
    <n v="0.02"/>
    <s v="Road"/>
    <n v="0.52"/>
    <n v="0.69"/>
    <n v="1.19"/>
    <n v="0.83"/>
    <n v="38"/>
    <n v="4370.68"/>
    <n v="30"/>
    <n v="17"/>
    <n v="0"/>
    <n v="3"/>
    <n v="208"/>
    <n v="754"/>
    <n v="10"/>
    <n v="0.34"/>
    <n v="0"/>
    <x v="1"/>
    <s v="DDP"/>
    <s v="New Procurement"/>
    <x v="9"/>
    <n v="0.97019999999999995"/>
    <n v="0.96039999999999992"/>
    <n v="9.6040000000000084E-3"/>
    <n v="0.87"/>
    <s v="Extreme Risk"/>
    <n v="1.3276001074979844E-2"/>
    <s v="Poor"/>
    <s v="Medium"/>
    <s v="Very Consistent"/>
    <n v="362.5"/>
    <s v="Over-Delivery (&gt;100%)"/>
    <n v="87.413600000000002"/>
    <n v="845780.96308000002"/>
    <n v="86.48"/>
  </r>
  <r>
    <n v="166.7"/>
    <n v="1.94"/>
    <n v="16"/>
    <n v="0.71"/>
    <n v="0"/>
    <n v="0.04"/>
    <s v="Sea"/>
    <n v="3.75"/>
    <n v="0.97"/>
    <n v="1"/>
    <n v="0.49"/>
    <n v="3"/>
    <n v="9617.41"/>
    <n v="90"/>
    <n v="51"/>
    <n v="2"/>
    <n v="1"/>
    <n v="897"/>
    <n v="940"/>
    <n v="10"/>
    <n v="0.23"/>
    <n v="0"/>
    <x v="1"/>
    <s v="FOB"/>
    <s v="Amendment"/>
    <x v="9"/>
    <n v="0.71"/>
    <n v="0.96"/>
    <n v="0.27840000000000004"/>
    <n v="0.53"/>
    <s v="Extreme Risk"/>
    <n v="1.1637672465506899E-2"/>
    <s v="Poor"/>
    <s v="Medium"/>
    <s v="Highly Inconsistent"/>
    <n v="104.79375696767002"/>
    <s v="Over-Delivery (&gt;100%)"/>
    <n v="96.174099999999996"/>
    <n v="1667459.8134799998"/>
    <n v="71.45"/>
  </r>
  <r>
    <n v="137.58000000000001"/>
    <n v="2.31"/>
    <n v="24"/>
    <n v="0.76"/>
    <n v="0.01"/>
    <n v="0.03"/>
    <s v="Sea"/>
    <n v="1.79"/>
    <n v="0.9"/>
    <n v="0.95"/>
    <n v="0.52"/>
    <n v="41"/>
    <n v="9688.73"/>
    <n v="90"/>
    <n v="44"/>
    <n v="3"/>
    <n v="0"/>
    <n v="865"/>
    <n v="17"/>
    <n v="10"/>
    <n v="0.34"/>
    <n v="0"/>
    <x v="1"/>
    <s v="EXW"/>
    <s v="Extension"/>
    <x v="9"/>
    <n v="0.75239999999999996"/>
    <n v="0.96029999999999993"/>
    <n v="0.23047199999999998"/>
    <n v="0.56000000000000005"/>
    <s v="Extreme Risk"/>
    <n v="1.6790231138246837E-2"/>
    <s v="Poor"/>
    <s v="Low"/>
    <s v="Moderately Consistent"/>
    <n v="1.9653179190751446"/>
    <s v="Critical (&lt;80%)"/>
    <n v="96.887299999999996"/>
    <n v="1386396.3050000002"/>
    <n v="73.31"/>
  </r>
  <r>
    <n v="75.94"/>
    <n v="8.89"/>
    <n v="18"/>
    <n v="0.77"/>
    <n v="0.09"/>
    <n v="0.02"/>
    <s v="Sea"/>
    <n v="2.76"/>
    <n v="0.73"/>
    <n v="0.86"/>
    <n v="0.62"/>
    <n v="10"/>
    <n v="480.33"/>
    <n v="60"/>
    <n v="34"/>
    <n v="3"/>
    <n v="1"/>
    <n v="231"/>
    <n v="965"/>
    <n v="8"/>
    <n v="0.12"/>
    <n v="0"/>
    <x v="1"/>
    <s v="FOB"/>
    <s v="Extension"/>
    <x v="11"/>
    <n v="0.70069999999999999"/>
    <n v="0.89180000000000004"/>
    <n v="0.20511399999999999"/>
    <n v="0.73"/>
    <s v="Extreme Risk"/>
    <n v="0.11706610481959442"/>
    <s v="Excellent"/>
    <s v="Low"/>
    <s v="Inconsistent"/>
    <n v="417.74891774891773"/>
    <s v="Over-Delivery (&gt;100%)"/>
    <n v="4.8033000000000001"/>
    <n v="40497.644009999996"/>
    <n v="70.14"/>
  </r>
  <r>
    <n v="204.1"/>
    <n v="5.75"/>
    <n v="14"/>
    <n v="0.82"/>
    <n v="0.05"/>
    <n v="0.01"/>
    <s v="Air"/>
    <n v="1.4"/>
    <n v="0.88"/>
    <n v="0.97"/>
    <n v="0.37"/>
    <n v="7"/>
    <n v="7097.77"/>
    <n v="45"/>
    <n v="29"/>
    <n v="0"/>
    <n v="3"/>
    <n v="611"/>
    <n v="789"/>
    <n v="3"/>
    <n v="0.1"/>
    <n v="0"/>
    <x v="1"/>
    <s v="DDP"/>
    <s v="New Procurement"/>
    <x v="3"/>
    <n v="0.77899999999999991"/>
    <n v="0.9405"/>
    <n v="0.16929000000000005"/>
    <n v="0.43"/>
    <s v="High Risk"/>
    <n v="2.8172464478196962E-2"/>
    <s v="Average"/>
    <s v="Medium"/>
    <s v="Moderately Consistent"/>
    <n v="129.13256955810147"/>
    <s v="Over-Delivery (&gt;100%)"/>
    <n v="354.88850000000002"/>
    <n v="1535934.7517200001"/>
    <n v="96.899999999999991"/>
  </r>
  <r>
    <n v="171.61"/>
    <n v="5.21"/>
    <n v="29"/>
    <n v="0.77"/>
    <n v="0.01"/>
    <n v="0.02"/>
    <s v="Air"/>
    <n v="4.93"/>
    <n v="0.99"/>
    <n v="0.92"/>
    <n v="0.5"/>
    <n v="24"/>
    <n v="3780.4"/>
    <n v="90"/>
    <n v="24"/>
    <n v="1"/>
    <n v="1"/>
    <n v="807"/>
    <n v="442"/>
    <n v="2"/>
    <n v="0.56999999999999995"/>
    <n v="0"/>
    <x v="1"/>
    <s v="FOB"/>
    <s v="Renewal/Reorder"/>
    <x v="5"/>
    <n v="0.76229999999999998"/>
    <n v="0.97019999999999995"/>
    <n v="0.22314599999999998"/>
    <n v="0.53"/>
    <s v="Extreme Risk"/>
    <n v="3.0359536157566574E-2"/>
    <s v="Average"/>
    <s v="Medium"/>
    <s v="Highly Inconsistent"/>
    <n v="54.770755885997524"/>
    <s v="Critical (&lt;80%)"/>
    <n v="189.02"/>
    <n v="668423.01806600008"/>
    <n v="94.37"/>
  </r>
  <r>
    <n v="484.89"/>
    <n v="1.96"/>
    <n v="3"/>
    <n v="0.85"/>
    <n v="0.1"/>
    <n v="0.03"/>
    <s v="Sea"/>
    <n v="4.53"/>
    <n v="0.63"/>
    <n v="0.84"/>
    <n v="0.55000000000000004"/>
    <n v="26"/>
    <n v="6784.48"/>
    <n v="15"/>
    <n v="26"/>
    <n v="1"/>
    <n v="2"/>
    <n v="684"/>
    <n v="887"/>
    <n v="9"/>
    <n v="0.81"/>
    <n v="0"/>
    <x v="1"/>
    <s v="CIF"/>
    <s v="Renewal/Reorder"/>
    <x v="0"/>
    <n v="0.76500000000000001"/>
    <n v="0.873"/>
    <n v="0.13095000000000004"/>
    <n v="0.68"/>
    <s v="Extreme Risk"/>
    <n v="4.0421538905731193E-3"/>
    <s v="Poor"/>
    <s v="High"/>
    <s v="Highly Inconsistent"/>
    <n v="129.67836257309941"/>
    <s v="Over-Delivery (&gt;100%)"/>
    <n v="67.844799999999992"/>
    <n v="3717502.7289700005"/>
    <n v="67.87"/>
  </r>
  <r>
    <n v="300.97000000000003"/>
    <n v="6.85"/>
    <n v="2"/>
    <n v="0.96"/>
    <n v="0.09"/>
    <n v="0.02"/>
    <s v="Road"/>
    <n v="4.6399999999999997"/>
    <n v="0.71"/>
    <n v="1.19"/>
    <n v="0.95"/>
    <n v="34"/>
    <n v="6405.53"/>
    <n v="60"/>
    <n v="39"/>
    <n v="2"/>
    <n v="3"/>
    <n v="459"/>
    <n v="345"/>
    <n v="1"/>
    <n v="0.1"/>
    <n v="0"/>
    <x v="1"/>
    <s v="DDP"/>
    <s v="Amendment"/>
    <x v="2"/>
    <n v="0.87360000000000004"/>
    <n v="0.89180000000000004"/>
    <n v="3.5672000000000037E-2"/>
    <n v="1.06"/>
    <s v="Extreme Risk"/>
    <n v="2.2759743496029501E-2"/>
    <s v="Average"/>
    <s v="High"/>
    <s v="Highly Inconsistent"/>
    <n v="75.16339869281046"/>
    <s v="Critical (&lt;80%)"/>
    <n v="128.11060000000001"/>
    <n v="2140094.3647670001"/>
    <n v="80.259999999999991"/>
  </r>
  <r>
    <n v="206.27"/>
    <n v="8.81"/>
    <n v="1"/>
    <n v="0.91"/>
    <n v="0.08"/>
    <n v="0.01"/>
    <s v="Sea"/>
    <n v="0.92"/>
    <n v="0.68"/>
    <n v="0.91"/>
    <n v="0.88"/>
    <n v="8"/>
    <n v="3368.03"/>
    <n v="45"/>
    <n v="8"/>
    <n v="0"/>
    <n v="1"/>
    <n v="437"/>
    <n v="636"/>
    <n v="10"/>
    <n v="0.34"/>
    <n v="0"/>
    <x v="1"/>
    <s v="FOB"/>
    <s v="New Procurement"/>
    <x v="9"/>
    <n v="0.83720000000000006"/>
    <n v="0.91080000000000005"/>
    <n v="8.1971999999999975E-2"/>
    <n v="0.97"/>
    <s v="Extreme Risk"/>
    <n v="4.2711009841469916E-2"/>
    <s v="Average"/>
    <s v="Medium"/>
    <s v="Very Consistent"/>
    <n v="145.53775743707092"/>
    <s v="Over-Delivery (&gt;100%)"/>
    <n v="33.680300000000003"/>
    <n v="757286.1430970002"/>
    <n v="72.480000000000018"/>
  </r>
  <r>
    <n v="311.20999999999998"/>
    <n v="8.4499999999999993"/>
    <n v="18"/>
    <n v="0.87"/>
    <n v="0.09"/>
    <n v="0.01"/>
    <s v="Air"/>
    <n v="4.21"/>
    <n v="0.95"/>
    <n v="1.08"/>
    <n v="0.13"/>
    <n v="39"/>
    <n v="9867.92"/>
    <n v="60"/>
    <n v="45"/>
    <n v="2"/>
    <n v="1"/>
    <n v="909"/>
    <n v="845"/>
    <n v="10"/>
    <n v="0.12"/>
    <n v="1"/>
    <x v="0"/>
    <s v="FOB"/>
    <s v="Amendment"/>
    <x v="9"/>
    <n v="0.79170000000000007"/>
    <n v="0.90090000000000003"/>
    <n v="0.117117"/>
    <n v="0.22999999999999998"/>
    <s v="Medium Risk"/>
    <n v="2.7152083801934384E-2"/>
    <s v="Average"/>
    <s v="High"/>
    <s v="Highly Inconsistent"/>
    <n v="92.959295929592955"/>
    <s v="Average (85–94.99%)"/>
    <n v="493.39600000000002"/>
    <n v="3378614.5214020004"/>
    <n v="92.89"/>
  </r>
  <r>
    <n v="112.64"/>
    <n v="6.63"/>
    <n v="24"/>
    <n v="0.73"/>
    <n v="0.02"/>
    <n v="0.04"/>
    <s v="Air"/>
    <n v="2.68"/>
    <n v="0.67"/>
    <n v="0.84"/>
    <n v="0.04"/>
    <n v="5"/>
    <n v="3635.38"/>
    <n v="45"/>
    <n v="43"/>
    <n v="0"/>
    <n v="0"/>
    <n v="457"/>
    <n v="428"/>
    <n v="2"/>
    <n v="0.31"/>
    <n v="1"/>
    <x v="0"/>
    <s v="EXW"/>
    <s v="New Procurement"/>
    <x v="5"/>
    <n v="0.71539999999999992"/>
    <n v="0.94079999999999997"/>
    <n v="0.25401600000000002"/>
    <n v="0.1"/>
    <s v="Low Risk"/>
    <n v="5.8860085227272728E-2"/>
    <s v="Good"/>
    <s v="Low"/>
    <s v="Inconsistent"/>
    <n v="93.6542669584245"/>
    <s v="Average (85–94.99%)"/>
    <n v="181.76900000000001"/>
    <n v="434246.36189599999"/>
    <n v="95.919999999999987"/>
  </r>
  <r>
    <n v="249.82"/>
    <n v="1.68"/>
    <n v="9"/>
    <n v="0.91"/>
    <n v="0.08"/>
    <n v="0.02"/>
    <s v="Sea"/>
    <n v="3.54"/>
    <n v="0.72"/>
    <n v="1.17"/>
    <n v="0.68"/>
    <n v="36"/>
    <n v="6356.62"/>
    <n v="15"/>
    <n v="32"/>
    <n v="2"/>
    <n v="3"/>
    <n v="654"/>
    <n v="310"/>
    <n v="7"/>
    <n v="0.83"/>
    <n v="0"/>
    <x v="1"/>
    <s v="DDP"/>
    <s v="Amendment"/>
    <x v="7"/>
    <n v="0.83720000000000006"/>
    <n v="0.90160000000000007"/>
    <n v="8.1143999999999966E-2"/>
    <n v="0.78"/>
    <s v="Extreme Risk"/>
    <n v="6.7248418861580337E-3"/>
    <s v="Poor"/>
    <s v="Medium"/>
    <s v="Highly Inconsistent"/>
    <n v="47.400611620795111"/>
    <s v="Critical (&lt;80%)"/>
    <n v="63.566200000000002"/>
    <n v="1746893.1426959999"/>
    <n v="69.660000000000011"/>
  </r>
  <r>
    <n v="331.81"/>
    <n v="2.0099999999999998"/>
    <n v="13"/>
    <n v="0.75"/>
    <n v="7.0000000000000007E-2"/>
    <n v="0.03"/>
    <s v="Road"/>
    <n v="1.0900000000000001"/>
    <n v="0.82"/>
    <n v="1.04"/>
    <n v="0.05"/>
    <n v="43"/>
    <n v="8152.53"/>
    <n v="45"/>
    <n v="57"/>
    <n v="3"/>
    <n v="2"/>
    <n v="441"/>
    <n v="818"/>
    <n v="1"/>
    <n v="0.03"/>
    <n v="1"/>
    <x v="0"/>
    <s v="CIF"/>
    <s v="Extension"/>
    <x v="2"/>
    <n v="0.69750000000000001"/>
    <n v="0.9020999999999999"/>
    <n v="0.22552499999999998"/>
    <n v="0.15000000000000002"/>
    <s v="Medium Risk"/>
    <n v="6.0576836141165115E-3"/>
    <s v="Poor"/>
    <s v="High"/>
    <s v="Moderately Consistent"/>
    <n v="185.4875283446712"/>
    <s v="Over-Delivery (&gt;100%)"/>
    <n v="163.0506"/>
    <n v="2975770.3612879999"/>
    <n v="84.20999999999998"/>
  </r>
  <r>
    <n v="270"/>
    <n v="1.44"/>
    <n v="2"/>
    <n v="0.94"/>
    <n v="0.09"/>
    <n v="0.02"/>
    <s v="Road"/>
    <n v="3.56"/>
    <n v="0.85"/>
    <n v="1.06"/>
    <n v="0.06"/>
    <n v="26"/>
    <n v="1540.1"/>
    <n v="60"/>
    <n v="8"/>
    <n v="3"/>
    <n v="2"/>
    <n v="331"/>
    <n v="246"/>
    <n v="12"/>
    <n v="0.65"/>
    <n v="1"/>
    <x v="0"/>
    <s v="CIF"/>
    <s v="Extension"/>
    <x v="8"/>
    <n v="0.85539999999999994"/>
    <n v="0.89180000000000004"/>
    <n v="5.3508000000000049E-2"/>
    <n v="0.16999999999999998"/>
    <s v="Medium Risk"/>
    <n v="5.3333333333333332E-3"/>
    <s v="Poor"/>
    <s v="Medium"/>
    <s v="Highly Inconsistent"/>
    <n v="74.320241691842909"/>
    <s v="Critical (&lt;80%)"/>
    <n v="30.802"/>
    <n v="461617.99599999998"/>
    <n v="81.339999999999989"/>
  </r>
  <r>
    <n v="230.8"/>
    <n v="3.32"/>
    <n v="7"/>
    <n v="0.78"/>
    <n v="0.08"/>
    <n v="0.04"/>
    <s v="Air"/>
    <n v="4.57"/>
    <n v="0.92"/>
    <n v="1.1100000000000001"/>
    <n v="0.16"/>
    <n v="10"/>
    <n v="3075.63"/>
    <n v="45"/>
    <n v="9"/>
    <n v="1"/>
    <n v="3"/>
    <n v="872"/>
    <n v="838"/>
    <n v="5"/>
    <n v="0.06"/>
    <n v="0"/>
    <x v="1"/>
    <s v="DDP"/>
    <s v="Renewal/Reorder"/>
    <x v="10"/>
    <n v="0.71760000000000002"/>
    <n v="0.88319999999999999"/>
    <n v="0.19430399999999998"/>
    <n v="0.28000000000000003"/>
    <s v="Medium Risk"/>
    <n v="1.4384748700173309E-2"/>
    <s v="Poor"/>
    <s v="Medium"/>
    <s v="Highly Inconsistent"/>
    <n v="96.100917431192656"/>
    <s v="High (95–96.99%)"/>
    <n v="153.78150000000002"/>
    <n v="795212.92910000007"/>
    <n v="92.230000000000018"/>
  </r>
  <r>
    <n v="497.23"/>
    <n v="2.2200000000000002"/>
    <n v="16"/>
    <n v="0.83"/>
    <n v="0.03"/>
    <n v="0.03"/>
    <s v="Air"/>
    <n v="1.34"/>
    <n v="0.76"/>
    <n v="1.04"/>
    <n v="0.35"/>
    <n v="33"/>
    <n v="2069.83"/>
    <n v="60"/>
    <n v="26"/>
    <n v="1"/>
    <n v="1"/>
    <n v="804"/>
    <n v="597"/>
    <n v="12"/>
    <n v="0.43"/>
    <n v="0"/>
    <x v="1"/>
    <s v="FOB"/>
    <s v="Renewal/Reorder"/>
    <x v="8"/>
    <n v="0.80509999999999993"/>
    <n v="0.94089999999999996"/>
    <n v="0.15995300000000004"/>
    <n v="0.41"/>
    <s v="High Risk"/>
    <n v="4.464734629849366E-3"/>
    <s v="Poor"/>
    <s v="High"/>
    <s v="Moderately Consistent"/>
    <n v="74.253731343283576"/>
    <s v="Critical (&lt;80%)"/>
    <n v="103.4915"/>
    <n v="1091049.282418"/>
    <n v="97.16"/>
  </r>
  <r>
    <n v="446.14"/>
    <n v="3.34"/>
    <n v="21"/>
    <n v="0.81"/>
    <n v="0.08"/>
    <n v="0.02"/>
    <s v="Air"/>
    <n v="1.17"/>
    <n v="0.81"/>
    <n v="0.83"/>
    <n v="0.43"/>
    <n v="36"/>
    <n v="7840.04"/>
    <n v="90"/>
    <n v="16"/>
    <n v="2"/>
    <n v="2"/>
    <n v="161"/>
    <n v="515"/>
    <n v="9"/>
    <n v="0.47"/>
    <n v="0"/>
    <x v="1"/>
    <s v="CIF"/>
    <s v="Amendment"/>
    <x v="0"/>
    <n v="0.74520000000000008"/>
    <n v="0.90160000000000007"/>
    <n v="0.17130399999999996"/>
    <n v="0.53"/>
    <s v="Extreme Risk"/>
    <n v="7.4864392343210653E-3"/>
    <s v="Poor"/>
    <s v="High"/>
    <s v="Moderately Consistent"/>
    <n v="319.87577639751549"/>
    <s v="Over-Delivery (&gt;100%)"/>
    <n v="392.00200000000001"/>
    <n v="3847933.4318359992"/>
    <n v="96.030000000000015"/>
  </r>
  <r>
    <n v="330.53"/>
    <n v="4.47"/>
    <n v="19"/>
    <n v="0.96"/>
    <n v="0.03"/>
    <n v="0.05"/>
    <s v="Road"/>
    <n v="0.52"/>
    <n v="0.99"/>
    <n v="0.97"/>
    <n v="0.52"/>
    <n v="31"/>
    <n v="8031.96"/>
    <n v="15"/>
    <n v="48"/>
    <n v="3"/>
    <n v="3"/>
    <n v="833"/>
    <n v="990"/>
    <n v="9"/>
    <n v="0.4"/>
    <n v="1"/>
    <x v="0"/>
    <s v="DDP"/>
    <s v="Extension"/>
    <x v="0"/>
    <n v="0.93119999999999992"/>
    <n v="0.92149999999999999"/>
    <n v="3.6860000000000032E-2"/>
    <n v="0.6"/>
    <s v="Extreme Risk"/>
    <n v="1.3523734608053731E-2"/>
    <s v="Poor"/>
    <s v="High"/>
    <s v="Very Consistent"/>
    <n v="118.84753901560626"/>
    <s v="Over-Delivery (&gt;100%)"/>
    <n v="160.63920000000002"/>
    <n v="2867352.1146160001"/>
    <n v="85.579999999999984"/>
  </r>
  <r>
    <n v="306.22000000000003"/>
    <n v="9.49"/>
    <n v="25"/>
    <n v="0.74"/>
    <n v="0.03"/>
    <n v="0.04"/>
    <s v="Air"/>
    <n v="1.33"/>
    <n v="0.72"/>
    <n v="0.9"/>
    <n v="0.99"/>
    <n v="38"/>
    <n v="2633.84"/>
    <n v="60"/>
    <n v="27"/>
    <n v="2"/>
    <n v="2"/>
    <n v="54"/>
    <n v="408"/>
    <n v="11"/>
    <n v="0.64"/>
    <n v="0"/>
    <x v="1"/>
    <s v="CIF"/>
    <s v="Amendment"/>
    <x v="1"/>
    <n v="0.71779999999999999"/>
    <n v="0.93119999999999992"/>
    <n v="0.24211199999999997"/>
    <n v="1.06"/>
    <s v="Extreme Risk"/>
    <n v="3.0990790934622165E-2"/>
    <s v="Average"/>
    <s v="High"/>
    <s v="Moderately Consistent"/>
    <n v="755.55555555555554"/>
    <s v="Over-Delivery (&gt;100%)"/>
    <n v="131.69200000000001"/>
    <n v="863131.73618800018"/>
    <n v="96.97"/>
  </r>
  <r>
    <n v="329.3"/>
    <n v="6.49"/>
    <n v="15"/>
    <n v="0.87"/>
    <n v="0.01"/>
    <n v="0.01"/>
    <s v="Air"/>
    <n v="2.68"/>
    <n v="0.7"/>
    <n v="0.99"/>
    <n v="0.39"/>
    <n v="25"/>
    <n v="140.88999999999999"/>
    <n v="30"/>
    <n v="46"/>
    <n v="3"/>
    <n v="3"/>
    <n v="333"/>
    <n v="620"/>
    <n v="4"/>
    <n v="0.97"/>
    <n v="0"/>
    <x v="1"/>
    <s v="DDP"/>
    <s v="Extension"/>
    <x v="6"/>
    <n v="0.86129999999999995"/>
    <n v="0.98009999999999997"/>
    <n v="0.127413"/>
    <n v="0.41000000000000003"/>
    <s v="High Risk"/>
    <n v="1.970847251746128E-2"/>
    <s v="Poor"/>
    <s v="High"/>
    <s v="Inconsistent"/>
    <n v="186.18618618618618"/>
    <s v="Over-Delivery (&gt;100%)"/>
    <n v="7.0444999999999993"/>
    <n v="47347.673520000004"/>
    <n v="96.820000000000007"/>
  </r>
  <r>
    <n v="140.59"/>
    <n v="8.51"/>
    <n v="22"/>
    <n v="0.74"/>
    <n v="0.09"/>
    <n v="0.01"/>
    <s v="Road"/>
    <n v="4.16"/>
    <n v="0.88"/>
    <n v="0.96"/>
    <n v="0.24"/>
    <n v="45"/>
    <n v="4291.17"/>
    <n v="30"/>
    <n v="15"/>
    <n v="0"/>
    <n v="2"/>
    <n v="421"/>
    <n v="332"/>
    <n v="10"/>
    <n v="0.27"/>
    <n v="1"/>
    <x v="0"/>
    <s v="CIF"/>
    <s v="New Procurement"/>
    <x v="9"/>
    <n v="0.6734"/>
    <n v="0.90090000000000003"/>
    <n v="0.234234"/>
    <n v="0.33999999999999997"/>
    <s v="High Risk"/>
    <n v="6.0530620954548683E-2"/>
    <s v="Good"/>
    <s v="Low"/>
    <s v="Highly Inconsistent"/>
    <n v="78.859857482185276"/>
    <s v="Critical (&lt;80%)"/>
    <n v="85.823400000000007"/>
    <n v="663722.66981800005"/>
    <n v="80.939999999999984"/>
  </r>
  <r>
    <n v="227.81"/>
    <n v="7.39"/>
    <n v="11"/>
    <n v="0.91"/>
    <n v="0.03"/>
    <n v="0.04"/>
    <s v="Air"/>
    <n v="1.39"/>
    <n v="0.91"/>
    <n v="1.1299999999999999"/>
    <n v="0.57999999999999996"/>
    <n v="13"/>
    <n v="6902.66"/>
    <n v="45"/>
    <n v="8"/>
    <n v="3"/>
    <n v="0"/>
    <n v="270"/>
    <n v="964"/>
    <n v="2"/>
    <n v="0.61"/>
    <n v="1"/>
    <x v="0"/>
    <s v="EXW"/>
    <s v="Extension"/>
    <x v="5"/>
    <n v="0.88270000000000004"/>
    <n v="0.93119999999999992"/>
    <n v="8.3807999999999966E-2"/>
    <n v="0.64999999999999991"/>
    <s v="Extreme Risk"/>
    <n v="3.2439313462973532E-2"/>
    <s v="Average"/>
    <s v="Medium"/>
    <s v="Moderately Consistent"/>
    <n v="357.03703703703707"/>
    <s v="Over-Delivery (&gt;100%)"/>
    <n v="345.13300000000004"/>
    <n v="1682921.0889400002"/>
    <n v="96.910000000000011"/>
  </r>
  <r>
    <n v="67.760000000000005"/>
    <n v="2.0099999999999998"/>
    <n v="1"/>
    <n v="0.97"/>
    <n v="0.05"/>
    <n v="0.04"/>
    <s v="Air"/>
    <n v="3.11"/>
    <n v="0.77"/>
    <n v="0.9"/>
    <n v="0.22"/>
    <n v="1"/>
    <n v="6262.77"/>
    <n v="90"/>
    <n v="34"/>
    <n v="1"/>
    <n v="3"/>
    <n v="228"/>
    <n v="11"/>
    <n v="9"/>
    <n v="0.35"/>
    <n v="1"/>
    <x v="0"/>
    <s v="DDP"/>
    <s v="Renewal/Reorder"/>
    <x v="0"/>
    <n v="0.92149999999999999"/>
    <n v="0.91199999999999992"/>
    <n v="2.7360000000000023E-2"/>
    <n v="0.31"/>
    <s v="High Risk"/>
    <n v="2.9663518299881932E-2"/>
    <s v="Average"/>
    <s v="Low"/>
    <s v="Highly Inconsistent"/>
    <n v="4.8245614035087714"/>
    <s v="Critical (&lt;80%)"/>
    <n v="313.13850000000002"/>
    <n v="462875.52494000003"/>
    <n v="94.59"/>
  </r>
  <r>
    <n v="264"/>
    <n v="7.62"/>
    <n v="21"/>
    <n v="0.83"/>
    <n v="0.04"/>
    <n v="0.03"/>
    <s v="Sea"/>
    <n v="2.4"/>
    <n v="0.69"/>
    <n v="0.88"/>
    <n v="0.94"/>
    <n v="36"/>
    <n v="4512.43"/>
    <n v="90"/>
    <n v="9"/>
    <n v="3"/>
    <n v="0"/>
    <n v="629"/>
    <n v="643"/>
    <n v="11"/>
    <n v="1"/>
    <n v="0"/>
    <x v="1"/>
    <s v="EXW"/>
    <s v="Extension"/>
    <x v="1"/>
    <n v="0.79679999999999995"/>
    <n v="0.93119999999999992"/>
    <n v="0.15830400000000003"/>
    <n v="1.01"/>
    <s v="Extreme Risk"/>
    <n v="2.8863636363636366E-2"/>
    <s v="Average"/>
    <s v="Medium"/>
    <s v="Inconsistent"/>
    <n v="102.22575516693165"/>
    <s v="Over-Delivery (&gt;100%)"/>
    <n v="45.124300000000005"/>
    <n v="1274729.0227000001"/>
    <n v="71.8"/>
  </r>
  <r>
    <n v="294.36"/>
    <n v="3.48"/>
    <n v="7"/>
    <n v="0.85"/>
    <n v="0.1"/>
    <n v="0.03"/>
    <s v="Air"/>
    <n v="1.44"/>
    <n v="0.91"/>
    <n v="1.18"/>
    <n v="0.26"/>
    <n v="36"/>
    <n v="3089.22"/>
    <n v="30"/>
    <n v="22"/>
    <n v="2"/>
    <n v="3"/>
    <n v="56"/>
    <n v="911"/>
    <n v="4"/>
    <n v="0.95"/>
    <n v="1"/>
    <x v="0"/>
    <s v="DDP"/>
    <s v="Amendment"/>
    <x v="6"/>
    <n v="0.76500000000000001"/>
    <n v="0.873"/>
    <n v="0.13095000000000004"/>
    <n v="0.39"/>
    <s v="High Risk"/>
    <n v="1.1822258459029759E-2"/>
    <s v="Poor"/>
    <s v="Medium"/>
    <s v="Moderately Consistent"/>
    <n v="1626.7857142857142"/>
    <s v="Over-Delivery (&gt;100%)"/>
    <n v="154.46100000000001"/>
    <n v="1027720.301664"/>
    <n v="94.960000000000008"/>
  </r>
  <r>
    <n v="152.49"/>
    <n v="6.75"/>
    <n v="20"/>
    <n v="0.98"/>
    <n v="0.03"/>
    <n v="0.03"/>
    <s v="Sea"/>
    <n v="2.5499999999999998"/>
    <n v="0.87"/>
    <n v="1.18"/>
    <n v="0.99"/>
    <n v="24"/>
    <n v="4796.43"/>
    <n v="45"/>
    <n v="10"/>
    <n v="0"/>
    <n v="2"/>
    <n v="654"/>
    <n v="194"/>
    <n v="3"/>
    <n v="0.09"/>
    <n v="0"/>
    <x v="1"/>
    <s v="CIF"/>
    <s v="New Procurement"/>
    <x v="3"/>
    <n v="0.9506"/>
    <n v="0.94089999999999996"/>
    <n v="1.8818000000000015E-2"/>
    <n v="1.05"/>
    <s v="Extreme Risk"/>
    <n v="4.4265197717883134E-2"/>
    <s v="Average"/>
    <s v="Medium"/>
    <s v="Inconsistent"/>
    <n v="29.663608562691131"/>
    <s v="Critical (&lt;80%)"/>
    <n v="47.964300000000001"/>
    <n v="775347.80863200012"/>
    <n v="71.95"/>
  </r>
  <r>
    <n v="483.81"/>
    <n v="4.07"/>
    <n v="8"/>
    <n v="0.86"/>
    <n v="0.08"/>
    <n v="0.02"/>
    <s v="Air"/>
    <n v="0.84"/>
    <n v="0.95"/>
    <n v="1.2"/>
    <n v="0.42"/>
    <n v="27"/>
    <n v="249.52"/>
    <n v="90"/>
    <n v="29"/>
    <n v="1"/>
    <n v="2"/>
    <n v="782"/>
    <n v="25"/>
    <n v="3"/>
    <n v="0.97"/>
    <n v="1"/>
    <x v="0"/>
    <s v="CIF"/>
    <s v="Renewal/Reorder"/>
    <x v="3"/>
    <n v="0.79120000000000001"/>
    <n v="0.90160000000000007"/>
    <n v="0.12622400000000003"/>
    <n v="0.52"/>
    <s v="Extreme Risk"/>
    <n v="8.4123932948884893E-3"/>
    <s v="Poor"/>
    <s v="High"/>
    <s v="Very Consistent"/>
    <n v="3.1969309462915603"/>
    <s v="Critical (&lt;80%)"/>
    <n v="12.476000000000001"/>
    <n v="132812.902328"/>
    <n v="96.360000000000014"/>
  </r>
  <r>
    <n v="459.25"/>
    <n v="9.98"/>
    <n v="10"/>
    <n v="0.85"/>
    <n v="0.09"/>
    <n v="0.03"/>
    <s v="Air"/>
    <n v="3.2"/>
    <n v="0.94"/>
    <n v="1.03"/>
    <n v="0.81"/>
    <n v="18"/>
    <n v="831.32"/>
    <n v="90"/>
    <n v="36"/>
    <n v="0"/>
    <n v="1"/>
    <n v="697"/>
    <n v="288"/>
    <n v="7"/>
    <n v="0.74"/>
    <n v="1"/>
    <x v="0"/>
    <s v="FOB"/>
    <s v="New Procurement"/>
    <x v="7"/>
    <n v="0.77349999999999997"/>
    <n v="0.88270000000000004"/>
    <n v="0.13240500000000002"/>
    <n v="0.93"/>
    <s v="Extreme Risk"/>
    <n v="2.1731083287969518E-2"/>
    <s v="Average"/>
    <s v="High"/>
    <s v="Highly Inconsistent"/>
    <n v="41.319942611190818"/>
    <s v="Critical (&lt;80%)"/>
    <n v="41.566000000000003"/>
    <n v="427668.7132"/>
    <n v="93.5"/>
  </r>
  <r>
    <n v="374.96"/>
    <n v="3.37"/>
    <n v="5"/>
    <n v="0.87"/>
    <n v="0.04"/>
    <n v="0.01"/>
    <s v="Sea"/>
    <n v="0.57999999999999996"/>
    <n v="0.68"/>
    <n v="0.85"/>
    <n v="0.65"/>
    <n v="47"/>
    <n v="1710.5"/>
    <n v="45"/>
    <n v="44"/>
    <n v="1"/>
    <n v="2"/>
    <n v="642"/>
    <n v="360"/>
    <n v="12"/>
    <n v="0.99"/>
    <n v="1"/>
    <x v="0"/>
    <s v="CIF"/>
    <s v="Renewal/Reorder"/>
    <x v="8"/>
    <n v="0.83519999999999994"/>
    <n v="0.95039999999999991"/>
    <n v="0.123552"/>
    <n v="0.70000000000000007"/>
    <s v="Extreme Risk"/>
    <n v="8.9876253467036493E-3"/>
    <s v="Poor"/>
    <s v="High"/>
    <s v="Very Consistent"/>
    <n v="56.074766355140184"/>
    <s v="Critical (&lt;80%)"/>
    <n v="17.105"/>
    <n v="673458.98853600002"/>
    <n v="74.02"/>
  </r>
  <r>
    <n v="290.02"/>
    <n v="3.51"/>
    <n v="9"/>
    <n v="0.91"/>
    <n v="0.04"/>
    <n v="0.05"/>
    <s v="Air"/>
    <n v="3.65"/>
    <n v="0.93"/>
    <n v="1.1499999999999999"/>
    <n v="0.93"/>
    <n v="15"/>
    <n v="6291.51"/>
    <n v="60"/>
    <n v="19"/>
    <n v="1"/>
    <n v="0"/>
    <n v="850"/>
    <n v="379"/>
    <n v="2"/>
    <n v="0.77"/>
    <n v="1"/>
    <x v="0"/>
    <s v="EXW"/>
    <s v="Renewal/Reorder"/>
    <x v="5"/>
    <n v="0.87360000000000004"/>
    <n v="0.91199999999999992"/>
    <n v="8.2079999999999959E-2"/>
    <n v="1.02"/>
    <s v="Extreme Risk"/>
    <n v="1.2102613612854286E-2"/>
    <s v="Poor"/>
    <s v="Medium"/>
    <s v="Highly Inconsistent"/>
    <n v="44.588235294117645"/>
    <s v="Critical (&lt;80%)"/>
    <n v="314.57550000000003"/>
    <n v="1989219.212878"/>
    <n v="94.149999999999991"/>
  </r>
  <r>
    <n v="441.49"/>
    <n v="9.3800000000000008"/>
    <n v="25"/>
    <n v="0.73"/>
    <n v="7.0000000000000007E-2"/>
    <n v="0.04"/>
    <s v="Sea"/>
    <n v="0.89"/>
    <n v="0.67"/>
    <n v="0.86"/>
    <n v="0.63"/>
    <n v="17"/>
    <n v="2266.11"/>
    <n v="30"/>
    <n v="12"/>
    <n v="0"/>
    <n v="1"/>
    <n v="312"/>
    <n v="562"/>
    <n v="5"/>
    <n v="0.13"/>
    <n v="0"/>
    <x v="1"/>
    <s v="FOB"/>
    <s v="New Procurement"/>
    <x v="10"/>
    <n v="0.67889999999999995"/>
    <n v="0.89279999999999993"/>
    <n v="0.24105599999999999"/>
    <n v="0.74"/>
    <s v="Extreme Risk"/>
    <n v="2.1246234342793723E-2"/>
    <s v="Average"/>
    <s v="High"/>
    <s v="Very Consistent"/>
    <n v="180.12820512820514"/>
    <s v="Over-Delivery (&gt;100%)"/>
    <n v="22.661100000000001"/>
    <n v="1110546.5629509999"/>
    <n v="72.209999999999994"/>
  </r>
  <r>
    <n v="108.79"/>
    <n v="1.22"/>
    <n v="25"/>
    <n v="0.95"/>
    <n v="0.09"/>
    <n v="0.03"/>
    <s v="Air"/>
    <n v="4.99"/>
    <n v="0.95"/>
    <n v="0.86"/>
    <n v="0.57999999999999996"/>
    <n v="29"/>
    <n v="4291.45"/>
    <n v="90"/>
    <n v="16"/>
    <n v="0"/>
    <n v="0"/>
    <n v="199"/>
    <n v="935"/>
    <n v="2"/>
    <n v="0.75"/>
    <n v="1"/>
    <x v="0"/>
    <s v="EXW"/>
    <s v="New Procurement"/>
    <x v="5"/>
    <n v="0.86449999999999994"/>
    <n v="0.88270000000000004"/>
    <n v="4.4135000000000035E-2"/>
    <n v="0.7"/>
    <s v="Extreme Risk"/>
    <n v="1.1214266017097159E-2"/>
    <s v="Poor"/>
    <s v="Low"/>
    <s v="Highly Inconsistent"/>
    <n v="469.8492462311558"/>
    <s v="Over-Delivery (&gt;100%)"/>
    <n v="214.57249999999999"/>
    <n v="523116.29670200002"/>
    <n v="91.710000000000008"/>
  </r>
  <r>
    <n v="405.73"/>
    <n v="7.27"/>
    <n v="1"/>
    <n v="0.83"/>
    <n v="0.08"/>
    <n v="0.02"/>
    <s v="Sea"/>
    <n v="4.12"/>
    <n v="0.91"/>
    <n v="0.88"/>
    <n v="0.65"/>
    <n v="5"/>
    <n v="6251.97"/>
    <n v="60"/>
    <n v="23"/>
    <n v="3"/>
    <n v="0"/>
    <n v="932"/>
    <n v="972"/>
    <n v="7"/>
    <n v="0.73"/>
    <n v="0"/>
    <x v="1"/>
    <s v="EXW"/>
    <s v="Extension"/>
    <x v="7"/>
    <n v="0.76359999999999995"/>
    <n v="0.90160000000000007"/>
    <n v="0.15327200000000005"/>
    <n v="0.75"/>
    <s v="Extreme Risk"/>
    <n v="1.79183200650679E-2"/>
    <s v="Poor"/>
    <s v="High"/>
    <s v="Highly Inconsistent"/>
    <n v="104.29184549356223"/>
    <s v="Over-Delivery (&gt;100%)"/>
    <n v="62.519700000000007"/>
    <n v="2790368.9187619998"/>
    <n v="69.080000000000013"/>
  </r>
  <r>
    <n v="106.17"/>
    <n v="7.53"/>
    <n v="2"/>
    <n v="0.72"/>
    <n v="0.02"/>
    <n v="0.01"/>
    <s v="Sea"/>
    <n v="1.72"/>
    <n v="0.83"/>
    <n v="1.06"/>
    <n v="0.79"/>
    <n v="11"/>
    <n v="8322.7099999999991"/>
    <n v="60"/>
    <n v="14"/>
    <n v="3"/>
    <n v="0"/>
    <n v="781"/>
    <n v="896"/>
    <n v="7"/>
    <n v="0.17"/>
    <n v="0"/>
    <x v="1"/>
    <s v="EXW"/>
    <s v="Extension"/>
    <x v="7"/>
    <n v="0.7056"/>
    <n v="0.97019999999999995"/>
    <n v="0.27165600000000001"/>
    <n v="0.82000000000000006"/>
    <s v="Extreme Risk"/>
    <n v="7.0923989827634926E-2"/>
    <s v="Good"/>
    <s v="Low"/>
    <s v="Moderately Consistent"/>
    <n v="114.7247119078105"/>
    <s v="Over-Delivery (&gt;100%)"/>
    <n v="83.227099999999993"/>
    <n v="910217.66366900003"/>
    <n v="73.48"/>
  </r>
  <r>
    <n v="407.39"/>
    <n v="8.5299999999999994"/>
    <n v="19"/>
    <n v="0.94"/>
    <n v="0.09"/>
    <n v="0.02"/>
    <s v="Air"/>
    <n v="2.13"/>
    <n v="0.86"/>
    <n v="0.84"/>
    <n v="0.9"/>
    <n v="16"/>
    <n v="5541.6"/>
    <n v="60"/>
    <n v="15"/>
    <n v="1"/>
    <n v="0"/>
    <n v="698"/>
    <n v="387"/>
    <n v="3"/>
    <n v="0.75"/>
    <n v="0"/>
    <x v="1"/>
    <s v="EXW"/>
    <s v="Renewal/Reorder"/>
    <x v="3"/>
    <n v="0.85539999999999994"/>
    <n v="0.89180000000000004"/>
    <n v="5.3508000000000049E-2"/>
    <n v="1.01"/>
    <s v="Extreme Risk"/>
    <n v="2.0938167358059843E-2"/>
    <s v="Average"/>
    <s v="High"/>
    <s v="Inconsistent"/>
    <n v="55.44412607449857"/>
    <s v="Critical (&lt;80%)"/>
    <n v="277.08000000000004"/>
    <n v="2506222.0254540001"/>
    <n v="94.77"/>
  </r>
  <r>
    <n v="174.1"/>
    <n v="9.77"/>
    <n v="14"/>
    <n v="0.81"/>
    <n v="0.04"/>
    <n v="0.03"/>
    <s v="Air"/>
    <n v="1.3"/>
    <n v="0.64"/>
    <n v="1.1100000000000001"/>
    <n v="0.27"/>
    <n v="34"/>
    <n v="1853.55"/>
    <n v="60"/>
    <n v="40"/>
    <n v="3"/>
    <n v="0"/>
    <n v="993"/>
    <n v="64"/>
    <n v="3"/>
    <n v="0.67"/>
    <n v="0"/>
    <x v="1"/>
    <s v="EXW"/>
    <s v="Extension"/>
    <x v="3"/>
    <n v="0.77760000000000007"/>
    <n v="0.93119999999999992"/>
    <n v="0.17692799999999995"/>
    <n v="0.34"/>
    <s v="High Risk"/>
    <n v="5.6117174037909244E-2"/>
    <s v="Good"/>
    <s v="Medium"/>
    <s v="Moderately Consistent"/>
    <n v="6.4451158106747233"/>
    <s v="Critical (&lt;80%)"/>
    <n v="92.677500000000009"/>
    <n v="345389.47294999997"/>
    <n v="96.899999999999991"/>
  </r>
  <r>
    <n v="444.69"/>
    <n v="9.7799999999999994"/>
    <n v="20"/>
    <n v="0.73"/>
    <n v="0.06"/>
    <n v="0.03"/>
    <s v="Sea"/>
    <n v="3.84"/>
    <n v="0.62"/>
    <n v="0.82"/>
    <n v="0.2"/>
    <n v="17"/>
    <n v="9522.2199999999993"/>
    <n v="15"/>
    <n v="23"/>
    <n v="3"/>
    <n v="3"/>
    <n v="868"/>
    <n v="217"/>
    <n v="8"/>
    <n v="0.99"/>
    <n v="0"/>
    <x v="1"/>
    <s v="DDP"/>
    <s v="Extension"/>
    <x v="11"/>
    <n v="0.68619999999999992"/>
    <n v="0.91179999999999994"/>
    <n v="0.24618600000000002"/>
    <n v="0.29000000000000004"/>
    <s v="Medium Risk"/>
    <n v="2.1992848950954595E-2"/>
    <s v="Average"/>
    <s v="High"/>
    <s v="Highly Inconsistent"/>
    <n v="25"/>
    <s v="Critical (&lt;80%)"/>
    <n v="95.222200000000001"/>
    <n v="4615664.6272539999"/>
    <n v="69.760000000000005"/>
  </r>
  <r>
    <n v="474.82"/>
    <n v="1.59"/>
    <n v="10"/>
    <n v="0.89"/>
    <n v="0.08"/>
    <n v="0.02"/>
    <s v="Road"/>
    <n v="1.9"/>
    <n v="0.73"/>
    <n v="0.84"/>
    <n v="0.03"/>
    <n v="33"/>
    <n v="991.15"/>
    <n v="15"/>
    <n v="58"/>
    <n v="1"/>
    <n v="3"/>
    <n v="586"/>
    <n v="141"/>
    <n v="7"/>
    <n v="0.62"/>
    <n v="0"/>
    <x v="1"/>
    <s v="DDP"/>
    <s v="Renewal/Reorder"/>
    <x v="7"/>
    <n v="0.81880000000000008"/>
    <n v="0.90160000000000007"/>
    <n v="9.9176E-2"/>
    <n v="0.13"/>
    <s v="Low Risk"/>
    <n v="3.3486373783749635E-3"/>
    <s v="Poor"/>
    <s v="High"/>
    <s v="Moderately Consistent"/>
    <n v="24.061433447098977"/>
    <s v="Critical (&lt;80%)"/>
    <n v="19.823"/>
    <n v="517717.49345999997"/>
    <n v="83.3"/>
  </r>
  <r>
    <n v="116.96"/>
    <n v="8.4"/>
    <n v="9"/>
    <n v="0.96"/>
    <n v="0.02"/>
    <n v="0.03"/>
    <s v="Air"/>
    <n v="3.78"/>
    <n v="0.93"/>
    <n v="0.97"/>
    <n v="0.37"/>
    <n v="49"/>
    <n v="3734.48"/>
    <n v="45"/>
    <n v="49"/>
    <n v="3"/>
    <n v="1"/>
    <n v="873"/>
    <n v="375"/>
    <n v="4"/>
    <n v="0.41"/>
    <n v="1"/>
    <x v="0"/>
    <s v="FOB"/>
    <s v="Extension"/>
    <x v="6"/>
    <n v="0.94079999999999997"/>
    <n v="0.9506"/>
    <n v="3.802400000000003E-2"/>
    <n v="0.42"/>
    <s v="High Risk"/>
    <n v="7.1819425444596449E-2"/>
    <s v="Good"/>
    <s v="Low"/>
    <s v="Highly Inconsistent"/>
    <n v="42.955326460481096"/>
    <s v="Critical (&lt;80%)"/>
    <n v="186.72400000000002"/>
    <n v="458819.58601599996"/>
    <n v="95.02"/>
  </r>
  <r>
    <n v="258.2"/>
    <n v="6.82"/>
    <n v="10"/>
    <n v="0.97"/>
    <n v="0.08"/>
    <n v="0.04"/>
    <s v="Air"/>
    <n v="0.09"/>
    <n v="0.79"/>
    <n v="0.95"/>
    <n v="0.85"/>
    <n v="31"/>
    <n v="9221.11"/>
    <n v="30"/>
    <n v="56"/>
    <n v="0"/>
    <n v="0"/>
    <n v="345"/>
    <n v="365"/>
    <n v="2"/>
    <n v="0.95"/>
    <n v="0"/>
    <x v="1"/>
    <s v="EXW"/>
    <s v="New Procurement"/>
    <x v="5"/>
    <n v="0.89239999999999997"/>
    <n v="0.88319999999999999"/>
    <n v="2.6496000000000026E-2"/>
    <n v="0.97"/>
    <s v="Extreme Risk"/>
    <n v="2.6413632842757554E-2"/>
    <s v="Average"/>
    <s v="Medium"/>
    <s v="Very Consistent"/>
    <n v="105.79710144927536"/>
    <s v="Over-Delivery (&gt;100%)"/>
    <n v="461.05550000000005"/>
    <n v="2667058.9944999996"/>
    <n v="96.710000000000008"/>
  </r>
  <r>
    <n v="491.44"/>
    <n v="6.83"/>
    <n v="29"/>
    <n v="0.99"/>
    <n v="0.06"/>
    <n v="0"/>
    <s v="Road"/>
    <n v="0.68"/>
    <n v="0.69"/>
    <n v="1.2"/>
    <n v="7.0000000000000007E-2"/>
    <n v="18"/>
    <n v="6063.1"/>
    <n v="45"/>
    <n v="28"/>
    <n v="2"/>
    <n v="3"/>
    <n v="864"/>
    <n v="805"/>
    <n v="12"/>
    <n v="0.63"/>
    <n v="1"/>
    <x v="0"/>
    <s v="DDP"/>
    <s v="Amendment"/>
    <x v="8"/>
    <n v="0.93059999999999998"/>
    <n v="0.94"/>
    <n v="9.4000000000000073E-3"/>
    <n v="0.13"/>
    <s v="Low Risk"/>
    <n v="1.3897932606218461E-2"/>
    <s v="Poor"/>
    <s v="High"/>
    <s v="Very Consistent"/>
    <n v="93.171296296296291"/>
    <s v="Average (85–94.99%)"/>
    <n v="121.26200000000001"/>
    <n v="3158556.8014239999"/>
    <n v="85.52"/>
  </r>
  <r>
    <n v="267.52999999999997"/>
    <n v="2.16"/>
    <n v="6"/>
    <n v="0.96"/>
    <n v="0.09"/>
    <n v="0.02"/>
    <s v="Road"/>
    <n v="1.82"/>
    <n v="0.93"/>
    <n v="1.19"/>
    <n v="0.54"/>
    <n v="25"/>
    <n v="6660.26"/>
    <n v="15"/>
    <n v="9"/>
    <n v="0"/>
    <n v="2"/>
    <n v="229"/>
    <n v="187"/>
    <n v="3"/>
    <n v="0.35"/>
    <n v="1"/>
    <x v="0"/>
    <s v="CIF"/>
    <s v="New Procurement"/>
    <x v="3"/>
    <n v="0.87360000000000004"/>
    <n v="0.89180000000000004"/>
    <n v="3.5672000000000037E-2"/>
    <n v="0.65"/>
    <s v="Extreme Risk"/>
    <n v="8.0738608754158427E-3"/>
    <s v="Poor"/>
    <s v="Medium"/>
    <s v="Moderately Consistent"/>
    <n v="81.659388646288207"/>
    <s v="Needs Improvement (80–84.99%)"/>
    <n v="133.20520000000002"/>
    <n v="1977962.4304499996"/>
    <n v="83.079999999999984"/>
  </r>
  <r>
    <n v="438.6"/>
    <n v="6.85"/>
    <n v="17"/>
    <n v="0.7"/>
    <n v="0.02"/>
    <n v="0.04"/>
    <s v="Sea"/>
    <n v="0.54"/>
    <n v="0.69"/>
    <n v="0.88"/>
    <n v="0.69"/>
    <n v="5"/>
    <n v="3086.76"/>
    <n v="45"/>
    <n v="47"/>
    <n v="2"/>
    <n v="1"/>
    <n v="838"/>
    <n v="251"/>
    <n v="11"/>
    <n v="0.02"/>
    <n v="0"/>
    <x v="1"/>
    <s v="FOB"/>
    <s v="Amendment"/>
    <x v="1"/>
    <n v="0.68599999999999994"/>
    <n v="0.94079999999999997"/>
    <n v="0.28224000000000005"/>
    <n v="0.75"/>
    <s v="Extreme Risk"/>
    <n v="1.5617875056999542E-2"/>
    <s v="Poor"/>
    <s v="High"/>
    <s v="Very Consistent"/>
    <n v="29.952267303102627"/>
    <s v="Critical (&lt;80%)"/>
    <n v="30.867600000000003"/>
    <n v="1435119.7166400002"/>
    <n v="74.06"/>
  </r>
  <r>
    <n v="314.93"/>
    <n v="9.84"/>
    <n v="28"/>
    <n v="0.81"/>
    <n v="0.04"/>
    <n v="0.03"/>
    <s v="Air"/>
    <n v="3.01"/>
    <n v="0.93"/>
    <n v="1.18"/>
    <n v="0.84"/>
    <n v="30"/>
    <n v="877.53"/>
    <n v="45"/>
    <n v="46"/>
    <n v="0"/>
    <n v="3"/>
    <n v="669"/>
    <n v="763"/>
    <n v="11"/>
    <n v="0.76"/>
    <n v="1"/>
    <x v="0"/>
    <s v="DDP"/>
    <s v="New Procurement"/>
    <x v="1"/>
    <n v="0.77760000000000007"/>
    <n v="0.93119999999999992"/>
    <n v="0.17692799999999995"/>
    <n v="0.90999999999999992"/>
    <s v="Extreme Risk"/>
    <n v="3.1245038580001903E-2"/>
    <s v="Average"/>
    <s v="High"/>
    <s v="Highly Inconsistent"/>
    <n v="114.05082212257101"/>
    <s v="Over-Delivery (&gt;100%)"/>
    <n v="43.8765"/>
    <n v="295768.59478899994"/>
    <n v="95.189999999999984"/>
  </r>
  <r>
    <n v="218.9"/>
    <n v="9.2100000000000009"/>
    <n v="25"/>
    <n v="0.95"/>
    <n v="0.08"/>
    <n v="0.03"/>
    <s v="Sea"/>
    <n v="0.25"/>
    <n v="0.78"/>
    <n v="1.08"/>
    <n v="0.57999999999999996"/>
    <n v="45"/>
    <n v="3721.03"/>
    <n v="60"/>
    <n v="35"/>
    <n v="2"/>
    <n v="2"/>
    <n v="986"/>
    <n v="293"/>
    <n v="11"/>
    <n v="0.12"/>
    <n v="0"/>
    <x v="1"/>
    <s v="CIF"/>
    <s v="Amendment"/>
    <x v="1"/>
    <n v="0.874"/>
    <n v="0.89239999999999997"/>
    <n v="4.4620000000000042E-2"/>
    <n v="0.69"/>
    <s v="Extreme Risk"/>
    <n v="4.2074006395614441E-2"/>
    <s v="Average"/>
    <s v="Medium"/>
    <s v="Very Consistent"/>
    <n v="29.71602434077079"/>
    <s v="Critical (&lt;80%)"/>
    <n v="37.210300000000004"/>
    <n v="904170.45317000011"/>
    <n v="72.750000000000014"/>
  </r>
  <r>
    <n v="178.6"/>
    <n v="4.95"/>
    <n v="6"/>
    <n v="0.81"/>
    <n v="0"/>
    <n v="0.03"/>
    <s v="Air"/>
    <n v="4.3"/>
    <n v="0.79"/>
    <n v="0.96"/>
    <n v="0.19"/>
    <n v="23"/>
    <n v="4081.36"/>
    <n v="90"/>
    <n v="45"/>
    <n v="2"/>
    <n v="1"/>
    <n v="621"/>
    <n v="644"/>
    <n v="3"/>
    <n v="0.92"/>
    <n v="1"/>
    <x v="0"/>
    <s v="FOB"/>
    <s v="Amendment"/>
    <x v="3"/>
    <n v="0.81"/>
    <n v="0.97"/>
    <n v="0.18429999999999994"/>
    <n v="0.22"/>
    <s v="Medium Risk"/>
    <n v="2.7715565509518481E-2"/>
    <s v="Average"/>
    <s v="Medium"/>
    <s v="Highly Inconsistent"/>
    <n v="103.7037037037037"/>
    <s v="Over-Delivery (&gt;100%)"/>
    <n v="204.06800000000001"/>
    <n v="751018.25047999993"/>
    <n v="95.1"/>
  </r>
  <r>
    <n v="141.44999999999999"/>
    <n v="1.36"/>
    <n v="4"/>
    <n v="0.88"/>
    <n v="0.01"/>
    <n v="0.05"/>
    <s v="Road"/>
    <n v="3.81"/>
    <n v="0.71"/>
    <n v="1.1000000000000001"/>
    <n v="0.96"/>
    <n v="38"/>
    <n v="2775.7"/>
    <n v="15"/>
    <n v="33"/>
    <n v="3"/>
    <n v="2"/>
    <n v="128"/>
    <n v="446"/>
    <n v="5"/>
    <n v="0.96"/>
    <n v="0"/>
    <x v="1"/>
    <s v="CIF"/>
    <s v="Extension"/>
    <x v="10"/>
    <n v="0.87119999999999997"/>
    <n v="0.9405"/>
    <n v="0.11285999999999999"/>
    <n v="1.02"/>
    <s v="Extreme Risk"/>
    <n v="9.614704842700602E-3"/>
    <s v="Poor"/>
    <s v="Low"/>
    <s v="Highly Inconsistent"/>
    <n v="348.4375"/>
    <s v="Over-Delivery (&gt;100%)"/>
    <n v="55.513999999999996"/>
    <n v="416246.42339000001"/>
    <n v="82.889999999999986"/>
  </r>
  <r>
    <n v="392.81"/>
    <n v="4.26"/>
    <n v="20"/>
    <n v="0.88"/>
    <n v="0.1"/>
    <n v="0"/>
    <s v="Sea"/>
    <n v="1.08"/>
    <n v="0.96"/>
    <n v="1.1599999999999999"/>
    <n v="0.09"/>
    <n v="45"/>
    <n v="2233.31"/>
    <n v="15"/>
    <n v="45"/>
    <n v="1"/>
    <n v="0"/>
    <n v="630"/>
    <n v="972"/>
    <n v="7"/>
    <n v="0.24"/>
    <n v="0"/>
    <x v="1"/>
    <s v="EXW"/>
    <s v="Renewal/Reorder"/>
    <x v="7"/>
    <n v="0.79200000000000004"/>
    <n v="0.9"/>
    <n v="0.108"/>
    <n v="0.19"/>
    <s v="Medium Risk"/>
    <n v="1.0844937756167104E-2"/>
    <s v="Poor"/>
    <s v="High"/>
    <s v="Moderately Consistent"/>
    <n v="154.28571428571431"/>
    <s v="Over-Delivery (&gt;100%)"/>
    <n v="22.333099999999998"/>
    <n v="965023.96900600009"/>
    <n v="71.92"/>
  </r>
  <r>
    <n v="223.94"/>
    <n v="8.44"/>
    <n v="3"/>
    <n v="0.81"/>
    <n v="0.03"/>
    <n v="0.02"/>
    <s v="Air"/>
    <n v="2.42"/>
    <n v="0.64"/>
    <n v="0.87"/>
    <n v="0.77"/>
    <n v="18"/>
    <n v="3619.54"/>
    <n v="45"/>
    <n v="59"/>
    <n v="0"/>
    <n v="2"/>
    <n v="913"/>
    <n v="803"/>
    <n v="4"/>
    <n v="0.11"/>
    <n v="1"/>
    <x v="0"/>
    <s v="CIF"/>
    <s v="New Procurement"/>
    <x v="6"/>
    <n v="0.78570000000000007"/>
    <n v="0.9506"/>
    <n v="0.18061399999999994"/>
    <n v="0.82000000000000006"/>
    <s v="Extreme Risk"/>
    <n v="3.7688666607126907E-2"/>
    <s v="Average"/>
    <s v="Medium"/>
    <s v="Inconsistent"/>
    <n v="87.951807228915655"/>
    <s v="Average (85–94.99%)"/>
    <n v="180.977"/>
    <n v="851279.59267599997"/>
    <n v="96.28"/>
  </r>
  <r>
    <n v="280.07"/>
    <n v="7.31"/>
    <n v="23"/>
    <n v="0.97"/>
    <n v="0.1"/>
    <n v="0"/>
    <s v="Air"/>
    <n v="2.2599999999999998"/>
    <n v="0.66"/>
    <n v="0.88"/>
    <n v="0.09"/>
    <n v="32"/>
    <n v="6430.23"/>
    <n v="90"/>
    <n v="46"/>
    <n v="3"/>
    <n v="0"/>
    <n v="91"/>
    <n v="688"/>
    <n v="1"/>
    <n v="0.6"/>
    <n v="0"/>
    <x v="1"/>
    <s v="EXW"/>
    <s v="Extension"/>
    <x v="2"/>
    <n v="0.873"/>
    <n v="0.9"/>
    <n v="2.7000000000000024E-2"/>
    <n v="0.19"/>
    <s v="Medium Risk"/>
    <n v="2.6100617702717176E-2"/>
    <s v="Average"/>
    <s v="Medium"/>
    <s v="Inconsistent"/>
    <n v="756.04395604395597"/>
    <s v="Over-Delivery (&gt;100%)"/>
    <n v="321.51150000000001"/>
    <n v="1981340.1383740001"/>
    <n v="94.740000000000009"/>
  </r>
  <r>
    <n v="271.55"/>
    <n v="5.13"/>
    <n v="19"/>
    <n v="0.85"/>
    <n v="0.02"/>
    <n v="0.01"/>
    <s v="Road"/>
    <n v="3.62"/>
    <n v="0.85"/>
    <n v="0.96"/>
    <n v="0.14000000000000001"/>
    <n v="30"/>
    <n v="9495.44"/>
    <n v="45"/>
    <n v="58"/>
    <n v="0"/>
    <n v="1"/>
    <n v="22"/>
    <n v="534"/>
    <n v="3"/>
    <n v="0.21"/>
    <n v="0"/>
    <x v="1"/>
    <s v="FOB"/>
    <s v="New Procurement"/>
    <x v="3"/>
    <n v="0.83299999999999996"/>
    <n v="0.97019999999999995"/>
    <n v="0.14553000000000002"/>
    <n v="0.17"/>
    <s v="Medium Risk"/>
    <n v="1.8891548517768364E-2"/>
    <s v="Poor"/>
    <s v="Medium"/>
    <s v="Highly Inconsistent"/>
    <n v="2427.2727272727275"/>
    <s v="Over-Delivery (&gt;100%)"/>
    <n v="189.90880000000001"/>
    <n v="2656050.9029800002"/>
    <n v="83.58"/>
  </r>
  <r>
    <n v="309.77999999999997"/>
    <n v="1.5"/>
    <n v="18"/>
    <n v="0.84"/>
    <n v="0.04"/>
    <n v="0.02"/>
    <s v="Road"/>
    <n v="2.0099999999999998"/>
    <n v="0.94"/>
    <n v="0.87"/>
    <n v="0.9"/>
    <n v="29"/>
    <n v="7067.43"/>
    <n v="30"/>
    <n v="43"/>
    <n v="0"/>
    <n v="0"/>
    <n v="978"/>
    <n v="80"/>
    <n v="3"/>
    <n v="0.54"/>
    <n v="1"/>
    <x v="0"/>
    <s v="EXW"/>
    <s v="New Procurement"/>
    <x v="3"/>
    <n v="0.80639999999999989"/>
    <n v="0.94079999999999997"/>
    <n v="0.15052800000000002"/>
    <n v="0.96"/>
    <s v="Extreme Risk"/>
    <n v="4.8421460391245407E-3"/>
    <s v="Poor"/>
    <s v="High"/>
    <s v="Inconsistent"/>
    <n v="8.1799591002044991"/>
    <s v="Critical (&lt;80%)"/>
    <n v="141.3486"/>
    <n v="2320863.1750800004"/>
    <n v="84.39"/>
  </r>
  <r>
    <n v="439.51"/>
    <n v="4.84"/>
    <n v="26"/>
    <n v="1"/>
    <n v="0.08"/>
    <n v="0.01"/>
    <s v="Air"/>
    <n v="0.16"/>
    <n v="0.64"/>
    <n v="0.94"/>
    <n v="0.75"/>
    <n v="36"/>
    <n v="7818.07"/>
    <n v="15"/>
    <n v="9"/>
    <n v="2"/>
    <n v="2"/>
    <n v="942"/>
    <n v="63"/>
    <n v="1"/>
    <n v="0.41"/>
    <n v="0"/>
    <x v="1"/>
    <s v="CIF"/>
    <s v="Amendment"/>
    <x v="2"/>
    <n v="0.92"/>
    <n v="0.91080000000000005"/>
    <n v="0"/>
    <n v="0.84"/>
    <s v="Extreme Risk"/>
    <n v="1.101226365725467E-2"/>
    <s v="Poor"/>
    <s v="High"/>
    <s v="Very Consistent"/>
    <n v="6.6878980891719744"/>
    <s v="Critical (&lt;80%)"/>
    <n v="390.90350000000001"/>
    <n v="3745763.0507449997"/>
    <n v="97.240000000000009"/>
  </r>
  <r>
    <n v="491.33"/>
    <n v="5.22"/>
    <n v="24"/>
    <n v="0.85"/>
    <n v="7.0000000000000007E-2"/>
    <n v="0.05"/>
    <s v="Road"/>
    <n v="1.37"/>
    <n v="0.89"/>
    <n v="1.06"/>
    <n v="0.37"/>
    <n v="9"/>
    <n v="3130.06"/>
    <n v="60"/>
    <n v="25"/>
    <n v="2"/>
    <n v="0"/>
    <n v="487"/>
    <n v="22"/>
    <n v="8"/>
    <n v="0.79"/>
    <n v="1"/>
    <x v="0"/>
    <s v="EXW"/>
    <s v="Amendment"/>
    <x v="11"/>
    <n v="0.79049999999999998"/>
    <n v="0.88349999999999995"/>
    <n v="0.132525"/>
    <n v="0.49"/>
    <s v="High Risk"/>
    <n v="1.0624224044939247E-2"/>
    <s v="Poor"/>
    <s v="High"/>
    <s v="Moderately Consistent"/>
    <n v="4.517453798767967"/>
    <s v="Critical (&lt;80%)"/>
    <n v="62.601199999999999"/>
    <n v="1722515.529018"/>
    <n v="83.529999999999987"/>
  </r>
  <r>
    <n v="233.41"/>
    <n v="9.36"/>
    <n v="4"/>
    <n v="0.75"/>
    <n v="0.06"/>
    <n v="0.05"/>
    <s v="Road"/>
    <n v="2.33"/>
    <n v="0.9"/>
    <n v="1.1299999999999999"/>
    <n v="0.64"/>
    <n v="23"/>
    <n v="1136.46"/>
    <n v="60"/>
    <n v="40"/>
    <n v="1"/>
    <n v="0"/>
    <n v="308"/>
    <n v="385"/>
    <n v="4"/>
    <n v="1"/>
    <n v="0"/>
    <x v="1"/>
    <s v="EXW"/>
    <s v="Renewal/Reorder"/>
    <x v="6"/>
    <n v="0.70499999999999996"/>
    <n v="0.8929999999999999"/>
    <n v="0.22324999999999998"/>
    <n v="0.75"/>
    <s v="Extreme Risk"/>
    <n v="4.0101109635405509E-2"/>
    <s v="Average"/>
    <s v="Medium"/>
    <s v="Inconsistent"/>
    <n v="125"/>
    <s v="Over-Delivery (&gt;100%)"/>
    <n v="22.729200000000002"/>
    <n v="294473.45885200001"/>
    <n v="82.87"/>
  </r>
  <r>
    <n v="422.38"/>
    <n v="6.77"/>
    <n v="8"/>
    <n v="0.85"/>
    <n v="0.05"/>
    <n v="0.02"/>
    <s v="Sea"/>
    <n v="4.87"/>
    <n v="0.83"/>
    <n v="0.92"/>
    <n v="0.46"/>
    <n v="3"/>
    <n v="2985.98"/>
    <n v="60"/>
    <n v="20"/>
    <n v="2"/>
    <n v="1"/>
    <n v="101"/>
    <n v="580"/>
    <n v="5"/>
    <n v="0.46"/>
    <n v="1"/>
    <x v="0"/>
    <s v="FOB"/>
    <s v="Amendment"/>
    <x v="10"/>
    <n v="0.8075"/>
    <n v="0.93099999999999994"/>
    <n v="0.13965000000000002"/>
    <n v="0.53"/>
    <s v="Extreme Risk"/>
    <n v="1.602822103319286E-2"/>
    <s v="Poor"/>
    <s v="High"/>
    <s v="Highly Inconsistent"/>
    <n v="574.25742574257424"/>
    <s v="Over-Delivery (&gt;100%)"/>
    <n v="29.8598"/>
    <n v="1349574.5082800002"/>
    <n v="69.23"/>
  </r>
  <r>
    <n v="394.04"/>
    <n v="3.8"/>
    <n v="17"/>
    <n v="0.94"/>
    <n v="0.08"/>
    <n v="0.03"/>
    <s v="Air"/>
    <n v="4.41"/>
    <n v="0.79"/>
    <n v="0.91"/>
    <n v="7.0000000000000007E-2"/>
    <n v="22"/>
    <n v="4086.28"/>
    <n v="15"/>
    <n v="27"/>
    <n v="0"/>
    <n v="0"/>
    <n v="759"/>
    <n v="269"/>
    <n v="3"/>
    <n v="0.69"/>
    <n v="0"/>
    <x v="1"/>
    <s v="EXW"/>
    <s v="New Procurement"/>
    <x v="3"/>
    <n v="0.86480000000000001"/>
    <n v="0.89239999999999997"/>
    <n v="5.354400000000005E-2"/>
    <n v="0.18"/>
    <s v="Medium Risk"/>
    <n v="9.6436909958379849E-3"/>
    <s v="Poor"/>
    <s v="High"/>
    <s v="Highly Inconsistent"/>
    <n v="35.441370223978922"/>
    <s v="Critical (&lt;80%)"/>
    <n v="204.31400000000002"/>
    <n v="1787514.1943600001"/>
    <n v="92.59"/>
  </r>
  <r>
    <n v="308.08999999999997"/>
    <n v="5.73"/>
    <n v="5"/>
    <n v="0.93"/>
    <n v="0.02"/>
    <n v="0.03"/>
    <s v="Sea"/>
    <n v="0.91"/>
    <n v="0.73"/>
    <n v="1.1100000000000001"/>
    <n v="0.72"/>
    <n v="40"/>
    <n v="6929.83"/>
    <n v="15"/>
    <n v="8"/>
    <n v="2"/>
    <n v="3"/>
    <n v="705"/>
    <n v="89"/>
    <n v="4"/>
    <n v="0.34"/>
    <n v="1"/>
    <x v="0"/>
    <s v="DDP"/>
    <s v="Amendment"/>
    <x v="6"/>
    <n v="0.91139999999999999"/>
    <n v="0.9506"/>
    <n v="6.6541999999999948E-2"/>
    <n v="0.77"/>
    <s v="Extreme Risk"/>
    <n v="1.8598461488526084E-2"/>
    <s v="Poor"/>
    <s v="High"/>
    <s v="Very Consistent"/>
    <n v="12.624113475177303"/>
    <s v="Critical (&lt;80%)"/>
    <n v="69.298299999999998"/>
    <n v="2241836.7964729993"/>
    <n v="73.89"/>
  </r>
  <r>
    <n v="480.22"/>
    <n v="1.59"/>
    <n v="13"/>
    <n v="0.94"/>
    <n v="0.04"/>
    <n v="0.04"/>
    <s v="Road"/>
    <n v="3.62"/>
    <n v="0.74"/>
    <n v="0.95"/>
    <n v="0.76"/>
    <n v="45"/>
    <n v="9399.65"/>
    <n v="60"/>
    <n v="16"/>
    <n v="3"/>
    <n v="1"/>
    <n v="699"/>
    <n v="962"/>
    <n v="1"/>
    <n v="0.86"/>
    <n v="0"/>
    <x v="1"/>
    <s v="FOB"/>
    <s v="Extension"/>
    <x v="2"/>
    <n v="0.90239999999999987"/>
    <n v="0.92159999999999997"/>
    <n v="5.5296000000000047E-2"/>
    <n v="0.84"/>
    <s v="Extreme Risk"/>
    <n v="3.3109824663695806E-3"/>
    <s v="Poor"/>
    <s v="High"/>
    <s v="Highly Inconsistent"/>
    <n v="137.62517882689556"/>
    <s v="Over-Delivery (&gt;100%)"/>
    <n v="187.99299999999999"/>
    <n v="4875234.6777679995"/>
    <n v="82.38"/>
  </r>
  <r>
    <n v="140.21"/>
    <n v="9.75"/>
    <n v="25"/>
    <n v="0.91"/>
    <n v="0.02"/>
    <n v="0.03"/>
    <s v="Air"/>
    <n v="4.68"/>
    <n v="0.87"/>
    <n v="1.1299999999999999"/>
    <n v="0.88"/>
    <n v="31"/>
    <n v="8112"/>
    <n v="15"/>
    <n v="58"/>
    <n v="3"/>
    <n v="2"/>
    <n v="731"/>
    <n v="485"/>
    <n v="4"/>
    <n v="0.04"/>
    <n v="0"/>
    <x v="1"/>
    <s v="CIF"/>
    <s v="Extension"/>
    <x v="6"/>
    <n v="0.89180000000000004"/>
    <n v="0.9506"/>
    <n v="8.5553999999999977E-2"/>
    <n v="0.93"/>
    <s v="Extreme Risk"/>
    <n v="6.9538549318878817E-2"/>
    <s v="Good"/>
    <s v="Low"/>
    <s v="Highly Inconsistent"/>
    <n v="66.347469220246239"/>
    <s v="Critical (&lt;80%)"/>
    <n v="405.6"/>
    <n v="1194671.4196560001"/>
    <n v="94.11999999999999"/>
  </r>
  <r>
    <n v="99.17"/>
    <n v="4.24"/>
    <n v="1"/>
    <n v="0.78"/>
    <n v="0.06"/>
    <n v="0"/>
    <s v="Road"/>
    <n v="0.04"/>
    <n v="0.63"/>
    <n v="1.2"/>
    <n v="0.54"/>
    <n v="22"/>
    <n v="2737.36"/>
    <n v="60"/>
    <n v="48"/>
    <n v="2"/>
    <n v="1"/>
    <n v="285"/>
    <n v="69"/>
    <n v="2"/>
    <n v="0.49"/>
    <n v="0"/>
    <x v="1"/>
    <s v="FOB"/>
    <s v="Amendment"/>
    <x v="5"/>
    <n v="0.73319999999999996"/>
    <n v="0.94"/>
    <n v="0.20679999999999996"/>
    <n v="0.60000000000000009"/>
    <s v="Extreme Risk"/>
    <n v="4.2754865382676213E-2"/>
    <s v="Average"/>
    <s v="Low"/>
    <s v="Very Consistent"/>
    <n v="24.210526315789473"/>
    <s v="Critical (&lt;80%)"/>
    <n v="54.747200000000007"/>
    <n v="287806.65720800002"/>
    <n v="86.16"/>
  </r>
  <r>
    <n v="434.28"/>
    <n v="5.3"/>
    <n v="27"/>
    <n v="0.96"/>
    <n v="0.03"/>
    <n v="0.04"/>
    <s v="Road"/>
    <n v="3.6"/>
    <n v="0.83"/>
    <n v="1.19"/>
    <n v="0.67"/>
    <n v="11"/>
    <n v="8220.98"/>
    <n v="30"/>
    <n v="23"/>
    <n v="1"/>
    <n v="2"/>
    <n v="313"/>
    <n v="56"/>
    <n v="10"/>
    <n v="0.18"/>
    <n v="1"/>
    <x v="0"/>
    <s v="CIF"/>
    <s v="Renewal/Reorder"/>
    <x v="9"/>
    <n v="0.93119999999999992"/>
    <n v="0.93119999999999992"/>
    <n v="3.7248000000000031E-2"/>
    <n v="0.74"/>
    <s v="Extreme Risk"/>
    <n v="1.22041079487888E-2"/>
    <s v="Poor"/>
    <s v="High"/>
    <s v="Highly Inconsistent"/>
    <n v="17.891373801916931"/>
    <s v="Critical (&lt;80%)"/>
    <n v="164.4196"/>
    <n v="3820317.3857679996"/>
    <n v="82.699999999999989"/>
  </r>
  <r>
    <n v="247.62"/>
    <n v="4.2"/>
    <n v="13"/>
    <n v="0.97"/>
    <n v="0.03"/>
    <n v="0.04"/>
    <s v="Air"/>
    <n v="2.2999999999999998"/>
    <n v="0.71"/>
    <n v="1.07"/>
    <n v="0.44"/>
    <n v="42"/>
    <n v="4176.29"/>
    <n v="30"/>
    <n v="8"/>
    <n v="2"/>
    <n v="2"/>
    <n v="877"/>
    <n v="854"/>
    <n v="6"/>
    <n v="0.18"/>
    <n v="0"/>
    <x v="1"/>
    <s v="CIF"/>
    <s v="Amendment"/>
    <x v="4"/>
    <n v="0.94089999999999996"/>
    <n v="0.93119999999999992"/>
    <n v="2.7936000000000023E-2"/>
    <n v="0.51"/>
    <s v="Extreme Risk"/>
    <n v="1.6961473225102979E-2"/>
    <s v="Poor"/>
    <s v="Medium"/>
    <s v="Inconsistent"/>
    <n v="97.377423033067274"/>
    <s v="World-Class (97%–100%)"/>
    <n v="208.81450000000001"/>
    <n v="1106742.4399059999"/>
    <n v="96"/>
  </r>
  <r>
    <n v="431.14"/>
    <n v="7.14"/>
    <n v="4"/>
    <n v="0.76"/>
    <n v="0.05"/>
    <n v="0.03"/>
    <s v="Road"/>
    <n v="3.4"/>
    <n v="0.79"/>
    <n v="0.95"/>
    <n v="0.32"/>
    <n v="43"/>
    <n v="1836.84"/>
    <n v="30"/>
    <n v="33"/>
    <n v="3"/>
    <n v="0"/>
    <n v="796"/>
    <n v="499"/>
    <n v="2"/>
    <n v="0.53"/>
    <n v="0"/>
    <x v="1"/>
    <s v="EXW"/>
    <s v="Extension"/>
    <x v="5"/>
    <n v="0.72199999999999998"/>
    <n v="0.92149999999999999"/>
    <n v="0.22115999999999997"/>
    <n v="0.4"/>
    <s v="High Risk"/>
    <n v="1.6560745929396485E-2"/>
    <s v="Poor"/>
    <s v="High"/>
    <s v="Highly Inconsistent"/>
    <n v="62.688442211055275"/>
    <s v="Critical (&lt;80%)"/>
    <n v="36.736800000000002"/>
    <n v="855356.06772799999"/>
    <n v="82.5"/>
  </r>
  <r>
    <n v="451.89"/>
    <n v="6.96"/>
    <n v="22"/>
    <n v="0.74"/>
    <n v="0"/>
    <n v="0.05"/>
    <s v="Sea"/>
    <n v="3.03"/>
    <n v="0.82"/>
    <n v="0.83"/>
    <n v="0.41"/>
    <n v="3"/>
    <n v="4666.41"/>
    <n v="45"/>
    <n v="7"/>
    <n v="0"/>
    <n v="1"/>
    <n v="846"/>
    <n v="723"/>
    <n v="9"/>
    <n v="0.31"/>
    <n v="1"/>
    <x v="0"/>
    <s v="FOB"/>
    <s v="New Procurement"/>
    <x v="0"/>
    <n v="0.74"/>
    <n v="0.95"/>
    <n v="0.247"/>
    <n v="0.45999999999999996"/>
    <s v="High Risk"/>
    <n v="1.5401978357564895E-2"/>
    <s v="Poor"/>
    <s v="High"/>
    <s v="Highly Inconsistent"/>
    <n v="85.460992907801412"/>
    <s v="Average (85–94.99%)"/>
    <n v="46.664099999999998"/>
    <n v="2214213.264279"/>
    <n v="71.97"/>
  </r>
  <r>
    <n v="78.11"/>
    <n v="7.44"/>
    <n v="26"/>
    <n v="0.99"/>
    <n v="0.01"/>
    <n v="0.05"/>
    <s v="Air"/>
    <n v="4.92"/>
    <n v="0.95"/>
    <n v="1.1000000000000001"/>
    <n v="0.91"/>
    <n v="14"/>
    <n v="5675.88"/>
    <n v="45"/>
    <n v="56"/>
    <n v="0"/>
    <n v="2"/>
    <n v="282"/>
    <n v="782"/>
    <n v="2"/>
    <n v="0.46"/>
    <n v="1"/>
    <x v="0"/>
    <s v="CIF"/>
    <s v="New Procurement"/>
    <x v="5"/>
    <n v="0.98009999999999997"/>
    <n v="0.9405"/>
    <n v="9.4050000000000088E-3"/>
    <n v="0.97000000000000008"/>
    <s v="Extreme Risk"/>
    <n v="9.5250288055306623E-2"/>
    <s v="Good"/>
    <s v="Low"/>
    <s v="Highly Inconsistent"/>
    <n v="277.30496453900713"/>
    <s v="Over-Delivery (&gt;100%)"/>
    <n v="283.79400000000004"/>
    <n v="470235.04603199998"/>
    <n v="93.78"/>
  </r>
  <r>
    <n v="447.56"/>
    <n v="3.41"/>
    <n v="24"/>
    <n v="0.96"/>
    <n v="7.0000000000000007E-2"/>
    <n v="0.03"/>
    <s v="Road"/>
    <n v="1.44"/>
    <n v="0.83"/>
    <n v="1.19"/>
    <n v="0.16"/>
    <n v="46"/>
    <n v="7657.71"/>
    <n v="90"/>
    <n v="42"/>
    <n v="0"/>
    <n v="3"/>
    <n v="421"/>
    <n v="45"/>
    <n v="4"/>
    <n v="0.31"/>
    <n v="0"/>
    <x v="1"/>
    <s v="DDP"/>
    <s v="New Procurement"/>
    <x v="6"/>
    <n v="0.89279999999999993"/>
    <n v="0.9020999999999999"/>
    <n v="3.6084000000000033E-2"/>
    <n v="0.26"/>
    <s v="Medium Risk"/>
    <n v="7.6190901778532489E-3"/>
    <s v="Poor"/>
    <s v="High"/>
    <s v="Moderately Consistent"/>
    <n v="10.688836104513063"/>
    <s v="Critical (&lt;80%)"/>
    <n v="153.1542"/>
    <n v="3770179.2002880001"/>
    <n v="83.859999999999985"/>
  </r>
  <r>
    <n v="251.74"/>
    <n v="3.84"/>
    <n v="14"/>
    <n v="0.97"/>
    <n v="0.04"/>
    <n v="0.03"/>
    <s v="Road"/>
    <n v="3.93"/>
    <n v="0.69"/>
    <n v="0.83"/>
    <n v="0.25"/>
    <n v="19"/>
    <n v="3563.98"/>
    <n v="90"/>
    <n v="39"/>
    <n v="3"/>
    <n v="0"/>
    <n v="45"/>
    <n v="540"/>
    <n v="4"/>
    <n v="0.46"/>
    <n v="1"/>
    <x v="0"/>
    <s v="EXW"/>
    <s v="Extension"/>
    <x v="6"/>
    <n v="0.93119999999999992"/>
    <n v="0.93119999999999992"/>
    <n v="2.7936000000000023E-2"/>
    <n v="0.32"/>
    <s v="High Risk"/>
    <n v="1.5253833320092157E-2"/>
    <s v="Poor"/>
    <s v="Medium"/>
    <s v="Highly Inconsistent"/>
    <n v="1200"/>
    <s v="Over-Delivery (&gt;100%)"/>
    <n v="71.279600000000002"/>
    <n v="960091.13432800001"/>
    <n v="82.27"/>
  </r>
  <r>
    <n v="279.69"/>
    <n v="2.13"/>
    <n v="3"/>
    <n v="0.97"/>
    <n v="0.09"/>
    <n v="0.05"/>
    <s v="Road"/>
    <n v="1.17"/>
    <n v="0.63"/>
    <n v="0.8"/>
    <n v="0.61"/>
    <n v="31"/>
    <n v="1553.12"/>
    <n v="90"/>
    <n v="28"/>
    <n v="3"/>
    <n v="0"/>
    <n v="431"/>
    <n v="265"/>
    <n v="12"/>
    <n v="0.28999999999999998"/>
    <n v="0"/>
    <x v="1"/>
    <s v="EXW"/>
    <s v="Extension"/>
    <x v="8"/>
    <n v="0.88270000000000004"/>
    <n v="0.86449999999999994"/>
    <n v="2.5935000000000024E-2"/>
    <n v="0.75"/>
    <s v="Extreme Risk"/>
    <n v="7.6155743859272762E-3"/>
    <s v="Poor"/>
    <s v="Medium"/>
    <s v="Moderately Consistent"/>
    <n v="61.484918793503482"/>
    <s v="Critical (&lt;80%)"/>
    <n v="31.0624"/>
    <n v="495244.638538"/>
    <n v="83.13"/>
  </r>
  <r>
    <n v="331.97"/>
    <n v="6.9"/>
    <n v="5"/>
    <n v="0.86"/>
    <n v="7.0000000000000007E-2"/>
    <n v="0.01"/>
    <s v="Air"/>
    <n v="2.1800000000000002"/>
    <n v="0.85"/>
    <n v="1.1299999999999999"/>
    <n v="0.12"/>
    <n v="36"/>
    <n v="1034.0999999999999"/>
    <n v="30"/>
    <n v="55"/>
    <n v="0"/>
    <n v="2"/>
    <n v="487"/>
    <n v="295"/>
    <n v="11"/>
    <n v="0.8"/>
    <n v="1"/>
    <x v="0"/>
    <s v="CIF"/>
    <s v="New Procurement"/>
    <x v="1"/>
    <n v="0.79979999999999996"/>
    <n v="0.92069999999999996"/>
    <n v="0.12889800000000001"/>
    <n v="0.2"/>
    <s v="Medium Risk"/>
    <n v="2.0785010693737387E-2"/>
    <s v="Average"/>
    <s v="High"/>
    <s v="Inconsistent"/>
    <n v="60.574948665297747"/>
    <s v="Critical (&lt;80%)"/>
    <n v="51.704999999999998"/>
    <n v="370819.570052"/>
    <n v="95.52000000000001"/>
  </r>
  <r>
    <n v="466.87"/>
    <n v="1.36"/>
    <n v="7"/>
    <n v="0.89"/>
    <n v="0"/>
    <n v="0.02"/>
    <s v="Sea"/>
    <n v="4.88"/>
    <n v="0.82"/>
    <n v="0.84"/>
    <n v="0.89"/>
    <n v="32"/>
    <n v="1213.22"/>
    <n v="30"/>
    <n v="41"/>
    <n v="1"/>
    <n v="3"/>
    <n v="511"/>
    <n v="376"/>
    <n v="1"/>
    <n v="0.56000000000000005"/>
    <n v="1"/>
    <x v="0"/>
    <s v="DDP"/>
    <s v="Renewal/Reorder"/>
    <x v="2"/>
    <n v="0.89"/>
    <n v="0.98"/>
    <n v="0.10779999999999998"/>
    <n v="0.91"/>
    <s v="Extreme Risk"/>
    <n v="2.913016471394607E-3"/>
    <s v="Poor"/>
    <s v="High"/>
    <s v="Highly Inconsistent"/>
    <n v="73.581213307240702"/>
    <s v="Critical (&lt;80%)"/>
    <n v="12.132200000000001"/>
    <n v="577802.04053999996"/>
    <n v="70.72"/>
  </r>
  <r>
    <n v="58.6"/>
    <n v="6.38"/>
    <n v="1"/>
    <n v="0.86"/>
    <n v="0.06"/>
    <n v="0.01"/>
    <s v="Road"/>
    <n v="3.83"/>
    <n v="0.87"/>
    <n v="0.83"/>
    <n v="0.05"/>
    <n v="26"/>
    <n v="9505.23"/>
    <n v="30"/>
    <n v="40"/>
    <n v="1"/>
    <n v="0"/>
    <n v="347"/>
    <n v="562"/>
    <n v="11"/>
    <n v="0.16"/>
    <n v="1"/>
    <x v="0"/>
    <s v="EXW"/>
    <s v="Renewal/Reorder"/>
    <x v="1"/>
    <n v="0.8083999999999999"/>
    <n v="0.93059999999999998"/>
    <n v="0.13028399999999998"/>
    <n v="0.12"/>
    <s v="Low Risk"/>
    <n v="0.10887372013651876"/>
    <s v="Excellent"/>
    <s v="Low"/>
    <s v="Highly Inconsistent"/>
    <n v="161.95965417867436"/>
    <s v="Over-Delivery (&gt;100%)"/>
    <n v="190.1046"/>
    <n v="596191.52481999993"/>
    <n v="82.17"/>
  </r>
  <r>
    <n v="264.58"/>
    <n v="8.83"/>
    <n v="23"/>
    <n v="0.72"/>
    <n v="0.01"/>
    <n v="0.04"/>
    <s v="Road"/>
    <n v="1.58"/>
    <n v="0.78"/>
    <n v="1.1599999999999999"/>
    <n v="0.76"/>
    <n v="1"/>
    <n v="9522.34"/>
    <n v="15"/>
    <n v="24"/>
    <n v="0"/>
    <n v="1"/>
    <n v="591"/>
    <n v="953"/>
    <n v="7"/>
    <n v="0.01"/>
    <n v="0"/>
    <x v="1"/>
    <s v="FOB"/>
    <s v="New Procurement"/>
    <x v="7"/>
    <n v="0.71279999999999999"/>
    <n v="0.95039999999999991"/>
    <n v="0.26611200000000002"/>
    <n v="0.81"/>
    <s v="Extreme Risk"/>
    <n v="3.337364880187467E-2"/>
    <s v="Average"/>
    <s v="Medium"/>
    <s v="Moderately Consistent"/>
    <n v="161.25211505922167"/>
    <s v="Over-Delivery (&gt;100%)"/>
    <n v="190.4468"/>
    <n v="2645590.5605879994"/>
    <n v="85.32"/>
  </r>
  <r>
    <n v="359.47"/>
    <n v="9.02"/>
    <n v="29"/>
    <n v="0.92"/>
    <n v="0.08"/>
    <n v="0.04"/>
    <s v="Road"/>
    <n v="3.1"/>
    <n v="0.93"/>
    <n v="0.83"/>
    <n v="0.37"/>
    <n v="2"/>
    <n v="9690.69"/>
    <n v="15"/>
    <n v="42"/>
    <n v="0"/>
    <n v="2"/>
    <n v="637"/>
    <n v="805"/>
    <n v="1"/>
    <n v="0.02"/>
    <n v="0"/>
    <x v="1"/>
    <s v="CIF"/>
    <s v="New Procurement"/>
    <x v="2"/>
    <n v="0.84640000000000004"/>
    <n v="0.88319999999999999"/>
    <n v="7.0655999999999969E-2"/>
    <n v="0.49"/>
    <s v="High Risk"/>
    <n v="2.5092497287673515E-2"/>
    <s v="Average"/>
    <s v="High"/>
    <s v="Highly Inconsistent"/>
    <n v="126.37362637362637"/>
    <s v="Over-Delivery (&gt;100%)"/>
    <n v="193.81380000000001"/>
    <n v="3901749.9153560004"/>
    <n v="81.699999999999989"/>
  </r>
  <r>
    <n v="375.22"/>
    <n v="5.04"/>
    <n v="12"/>
    <n v="0.85"/>
    <n v="0.1"/>
    <n v="0.01"/>
    <s v="Air"/>
    <n v="0.25"/>
    <n v="0.97"/>
    <n v="0.85"/>
    <n v="0.05"/>
    <n v="6"/>
    <n v="3094.64"/>
    <n v="30"/>
    <n v="9"/>
    <n v="3"/>
    <n v="3"/>
    <n v="419"/>
    <n v="808"/>
    <n v="8"/>
    <n v="0.42"/>
    <n v="0"/>
    <x v="1"/>
    <s v="DDP"/>
    <s v="Extension"/>
    <x v="11"/>
    <n v="0.76500000000000001"/>
    <n v="0.89100000000000001"/>
    <n v="0.13365000000000005"/>
    <n v="0.16"/>
    <s v="Medium Risk"/>
    <n v="1.343211982303715E-2"/>
    <s v="Poor"/>
    <s v="High"/>
    <s v="Very Consistent"/>
    <n v="192.8400954653938"/>
    <s v="Over-Delivery (&gt;100%)"/>
    <n v="154.732"/>
    <n v="1289056.2191880003"/>
    <n v="96.550000000000011"/>
  </r>
  <r>
    <n v="361.64"/>
    <n v="5.13"/>
    <n v="11"/>
    <n v="0.89"/>
    <n v="0.05"/>
    <n v="0.05"/>
    <s v="Road"/>
    <n v="1.33"/>
    <n v="0.62"/>
    <n v="1.03"/>
    <n v="0.84"/>
    <n v="45"/>
    <n v="1996.98"/>
    <n v="60"/>
    <n v="50"/>
    <n v="2"/>
    <n v="2"/>
    <n v="472"/>
    <n v="237"/>
    <n v="3"/>
    <n v="0.31"/>
    <n v="0"/>
    <x v="1"/>
    <s v="CIF"/>
    <s v="Amendment"/>
    <x v="3"/>
    <n v="0.84549999999999992"/>
    <n v="0.90249999999999997"/>
    <n v="9.9274999999999974E-2"/>
    <n v="0.94"/>
    <s v="Extreme Risk"/>
    <n v="1.4185377723703131E-2"/>
    <s v="Poor"/>
    <s v="High"/>
    <s v="Moderately Consistent"/>
    <n v="50.211864406779661"/>
    <s v="Critical (&lt;80%)"/>
    <n v="39.939599999999999"/>
    <n v="794456.19114400004"/>
    <n v="84.169999999999987"/>
  </r>
  <r>
    <n v="110.5"/>
    <n v="1.69"/>
    <n v="24"/>
    <n v="0.85"/>
    <n v="7.0000000000000007E-2"/>
    <n v="0.04"/>
    <s v="Road"/>
    <n v="3.59"/>
    <n v="0.9"/>
    <n v="1.1000000000000001"/>
    <n v="0.64"/>
    <n v="14"/>
    <n v="9811.0499999999993"/>
    <n v="90"/>
    <n v="22"/>
    <n v="3"/>
    <n v="0"/>
    <n v="522"/>
    <n v="962"/>
    <n v="8"/>
    <n v="0.26"/>
    <n v="1"/>
    <x v="0"/>
    <s v="EXW"/>
    <s v="Extension"/>
    <x v="11"/>
    <n v="0.79049999999999998"/>
    <n v="0.89279999999999993"/>
    <n v="0.13392000000000001"/>
    <n v="0.75"/>
    <s v="Extreme Risk"/>
    <n v="1.5294117647058823E-2"/>
    <s v="Poor"/>
    <s v="Low"/>
    <s v="Highly Inconsistent"/>
    <n v="184.2911877394636"/>
    <s v="Over-Delivery (&gt;100%)"/>
    <n v="196.221"/>
    <n v="1203578.4926499999"/>
    <n v="81.509999999999991"/>
  </r>
  <r>
    <n v="184.73"/>
    <n v="7.04"/>
    <n v="8"/>
    <n v="0.85"/>
    <n v="0.02"/>
    <n v="0.04"/>
    <s v="Road"/>
    <n v="2.85"/>
    <n v="0.61"/>
    <n v="0.96"/>
    <n v="0.01"/>
    <n v="28"/>
    <n v="9883.81"/>
    <n v="45"/>
    <n v="17"/>
    <n v="2"/>
    <n v="3"/>
    <n v="90"/>
    <n v="180"/>
    <n v="8"/>
    <n v="0.62"/>
    <n v="0"/>
    <x v="1"/>
    <s v="DDP"/>
    <s v="Amendment"/>
    <x v="11"/>
    <n v="0.83299999999999996"/>
    <n v="0.94079999999999997"/>
    <n v="0.14112000000000002"/>
    <n v="6.9999999999999993E-2"/>
    <s v="Low Risk"/>
    <n v="3.8109673577653873E-2"/>
    <s v="Average"/>
    <s v="Medium"/>
    <s v="Inconsistent"/>
    <n v="200"/>
    <s v="Over-Delivery (&gt;100%)"/>
    <n v="197.67619999999999"/>
    <n v="1935594.600388"/>
    <n v="83.75"/>
  </r>
  <r>
    <n v="211.42"/>
    <n v="8.39"/>
    <n v="25"/>
    <n v="0.75"/>
    <n v="0.04"/>
    <n v="0"/>
    <s v="Air"/>
    <n v="2.35"/>
    <n v="0.78"/>
    <n v="0.97"/>
    <n v="0.27"/>
    <n v="33"/>
    <n v="875.67"/>
    <n v="90"/>
    <n v="16"/>
    <n v="2"/>
    <n v="2"/>
    <n v="488"/>
    <n v="506"/>
    <n v="10"/>
    <n v="0.81"/>
    <n v="0"/>
    <x v="1"/>
    <s v="CIF"/>
    <s v="Amendment"/>
    <x v="9"/>
    <n v="0.72"/>
    <n v="0.96"/>
    <n v="0.24"/>
    <n v="0.31"/>
    <s v="High Risk"/>
    <n v="3.9684041244915341E-2"/>
    <s v="Average"/>
    <s v="Medium"/>
    <s v="Inconsistent"/>
    <n v="103.68852459016394"/>
    <s v="Over-Delivery (&gt;100%)"/>
    <n v="43.783500000000004"/>
    <n v="192593.23769599997"/>
    <n v="96.449999999999989"/>
  </r>
  <r>
    <n v="412"/>
    <n v="3.2"/>
    <n v="6"/>
    <n v="0.78"/>
    <n v="0.09"/>
    <n v="0.03"/>
    <s v="Sea"/>
    <n v="3.45"/>
    <n v="0.78"/>
    <n v="1.05"/>
    <n v="0.35"/>
    <n v="25"/>
    <n v="7550.03"/>
    <n v="60"/>
    <n v="57"/>
    <n v="2"/>
    <n v="2"/>
    <n v="395"/>
    <n v="254"/>
    <n v="12"/>
    <n v="0.06"/>
    <n v="0"/>
    <x v="1"/>
    <s v="CIF"/>
    <s v="Amendment"/>
    <x v="8"/>
    <n v="0.7098000000000001"/>
    <n v="0.88270000000000004"/>
    <n v="0.19419399999999998"/>
    <n v="0.47"/>
    <s v="High Risk"/>
    <n v="7.7669902912621365E-3"/>
    <s v="Poor"/>
    <s v="High"/>
    <s v="Highly Inconsistent"/>
    <n v="64.303797468354432"/>
    <s v="Critical (&lt;80%)"/>
    <n v="75.500299999999996"/>
    <n v="3483989.7714999998"/>
    <n v="69.25"/>
  </r>
  <r>
    <n v="175.44"/>
    <n v="4.79"/>
    <n v="28"/>
    <n v="0.75"/>
    <n v="0.02"/>
    <n v="0.03"/>
    <s v="Air"/>
    <n v="1.99"/>
    <n v="0.88"/>
    <n v="1"/>
    <n v="0.32"/>
    <n v="40"/>
    <n v="2957.77"/>
    <n v="15"/>
    <n v="48"/>
    <n v="2"/>
    <n v="2"/>
    <n v="429"/>
    <n v="970"/>
    <n v="10"/>
    <n v="0.11"/>
    <n v="1"/>
    <x v="0"/>
    <s v="CIF"/>
    <s v="Amendment"/>
    <x v="9"/>
    <n v="0.73499999999999999"/>
    <n v="0.9506"/>
    <n v="0.23765"/>
    <n v="0.37"/>
    <s v="High Risk"/>
    <n v="2.7302781577747379E-2"/>
    <s v="Average"/>
    <s v="Medium"/>
    <s v="Moderately Consistent"/>
    <n v="226.1072261072261"/>
    <s v="Over-Delivery (&gt;100%)"/>
    <n v="147.88849999999999"/>
    <n v="545011.59825199994"/>
    <n v="96.81"/>
  </r>
  <r>
    <n v="144.82"/>
    <n v="8.5500000000000007"/>
    <n v="22"/>
    <n v="0.76"/>
    <n v="0.03"/>
    <n v="0.03"/>
    <s v="Sea"/>
    <n v="0.13"/>
    <n v="0.74"/>
    <n v="0.81"/>
    <n v="0.5"/>
    <n v="18"/>
    <n v="9102.06"/>
    <n v="30"/>
    <n v="27"/>
    <n v="0"/>
    <n v="1"/>
    <n v="449"/>
    <n v="402"/>
    <n v="5"/>
    <n v="0.37"/>
    <n v="1"/>
    <x v="0"/>
    <s v="FOB"/>
    <s v="New Procurement"/>
    <x v="10"/>
    <n v="0.73719999999999997"/>
    <n v="0.94089999999999996"/>
    <n v="0.22581599999999996"/>
    <n v="0.56000000000000005"/>
    <s v="Extreme Risk"/>
    <n v="5.903880679464163E-2"/>
    <s v="Good"/>
    <s v="Low"/>
    <s v="Very Consistent"/>
    <n v="89.532293986636972"/>
    <s v="Average (85–94.99%)"/>
    <n v="91.020600000000002"/>
    <n v="1397341.3460839998"/>
    <n v="74.37"/>
  </r>
  <r>
    <n v="480.85"/>
    <n v="8.89"/>
    <n v="2"/>
    <n v="0.99"/>
    <n v="0.04"/>
    <n v="0.03"/>
    <s v="Sea"/>
    <n v="2.21"/>
    <n v="0.93"/>
    <n v="0.85"/>
    <n v="0.53"/>
    <n v="46"/>
    <n v="983.33"/>
    <n v="15"/>
    <n v="31"/>
    <n v="2"/>
    <n v="1"/>
    <n v="44"/>
    <n v="533"/>
    <n v="3"/>
    <n v="0.44"/>
    <n v="0"/>
    <x v="1"/>
    <s v="FOB"/>
    <s v="Amendment"/>
    <x v="3"/>
    <n v="0.95039999999999991"/>
    <n v="0.93119999999999992"/>
    <n v="9.3120000000000078E-3"/>
    <n v="0.60000000000000009"/>
    <s v="Extreme Risk"/>
    <n v="1.8488094000207966E-2"/>
    <s v="Poor"/>
    <s v="High"/>
    <s v="Inconsistent"/>
    <n v="1211.3636363636363"/>
    <s v="Over-Delivery (&gt;100%)"/>
    <n v="9.8333000000000013"/>
    <n v="505963.71350500005"/>
    <n v="71.989999999999995"/>
  </r>
  <r>
    <n v="53.99"/>
    <n v="3.19"/>
    <n v="19"/>
    <n v="0.75"/>
    <n v="7.0000000000000007E-2"/>
    <n v="0.04"/>
    <s v="Air"/>
    <n v="4.51"/>
    <n v="0.74"/>
    <n v="1.03"/>
    <n v="0.4"/>
    <n v="34"/>
    <n v="8896.92"/>
    <n v="15"/>
    <n v="41"/>
    <n v="2"/>
    <n v="1"/>
    <n v="904"/>
    <n v="736"/>
    <n v="11"/>
    <n v="0.4"/>
    <n v="1"/>
    <x v="0"/>
    <s v="FOB"/>
    <s v="Amendment"/>
    <x v="1"/>
    <n v="0.69750000000000001"/>
    <n v="0.89279999999999993"/>
    <n v="0.22319999999999998"/>
    <n v="0.51"/>
    <s v="Extreme Risk"/>
    <n v="5.9085015743656231E-2"/>
    <s v="Good"/>
    <s v="Low"/>
    <s v="Highly Inconsistent"/>
    <n v="81.415929203539832"/>
    <s v="Needs Improvement (80–84.99%)"/>
    <n v="444.846"/>
    <n v="533632.34488600004"/>
    <n v="92.589999999999989"/>
  </r>
  <r>
    <n v="499.02"/>
    <n v="5.96"/>
    <n v="20"/>
    <n v="0.78"/>
    <n v="0.04"/>
    <n v="0.02"/>
    <s v="Road"/>
    <n v="4.28"/>
    <n v="0.74"/>
    <n v="1.1200000000000001"/>
    <n v="0.33"/>
    <n v="12"/>
    <n v="125.95"/>
    <n v="60"/>
    <n v="12"/>
    <n v="2"/>
    <n v="1"/>
    <n v="804"/>
    <n v="661"/>
    <n v="11"/>
    <n v="0.64"/>
    <n v="1"/>
    <x v="0"/>
    <s v="FOB"/>
    <s v="Amendment"/>
    <x v="1"/>
    <n v="0.74880000000000002"/>
    <n v="0.94079999999999997"/>
    <n v="0.20697599999999997"/>
    <n v="0.39"/>
    <s v="High Risk"/>
    <n v="1.1943409081800329E-2"/>
    <s v="Poor"/>
    <s v="High"/>
    <s v="Highly Inconsistent"/>
    <n v="82.2139303482587"/>
    <s v="Needs Improvement (80–84.99%)"/>
    <n v="2.5190000000000001"/>
    <n v="66667.898251999984"/>
    <n v="82.12"/>
  </r>
  <r>
    <n v="354.57"/>
    <n v="2.73"/>
    <n v="20"/>
    <n v="0.88"/>
    <n v="0.09"/>
    <n v="0.04"/>
    <s v="Sea"/>
    <n v="2.04"/>
    <n v="0.69"/>
    <n v="1.1100000000000001"/>
    <n v="0.5"/>
    <n v="27"/>
    <n v="5267.58"/>
    <n v="15"/>
    <n v="52"/>
    <n v="3"/>
    <n v="0"/>
    <n v="510"/>
    <n v="307"/>
    <n v="12"/>
    <n v="0.09"/>
    <n v="1"/>
    <x v="0"/>
    <s v="EXW"/>
    <s v="Extension"/>
    <x v="8"/>
    <n v="0.80080000000000007"/>
    <n v="0.87360000000000004"/>
    <n v="0.10483199999999999"/>
    <n v="0.63"/>
    <s v="Extreme Risk"/>
    <n v="7.6994669599796941E-3"/>
    <s v="Poor"/>
    <s v="High"/>
    <s v="Inconsistent"/>
    <n v="60.196078431372548"/>
    <s v="Critical (&lt;80%)"/>
    <n v="52.675800000000002"/>
    <n v="2110597.3421340003"/>
    <n v="70.459999999999994"/>
  </r>
  <r>
    <n v="422.81"/>
    <n v="1.92"/>
    <n v="24"/>
    <n v="0.88"/>
    <n v="0.01"/>
    <n v="0.01"/>
    <s v="Road"/>
    <n v="0.11"/>
    <n v="0.87"/>
    <n v="1.1000000000000001"/>
    <n v="0.03"/>
    <n v="24"/>
    <n v="3422.08"/>
    <n v="15"/>
    <n v="50"/>
    <n v="3"/>
    <n v="2"/>
    <n v="716"/>
    <n v="466"/>
    <n v="11"/>
    <n v="0.49"/>
    <n v="1"/>
    <x v="0"/>
    <s v="CIF"/>
    <s v="Extension"/>
    <x v="1"/>
    <n v="0.87119999999999997"/>
    <n v="0.98009999999999997"/>
    <n v="0.11761199999999999"/>
    <n v="0.05"/>
    <s v="Low Risk"/>
    <n v="4.5410468058939002E-3"/>
    <s v="Poor"/>
    <s v="High"/>
    <s v="Very Consistent"/>
    <n v="65.083798882681563"/>
    <s v="Critical (&lt;80%)"/>
    <n v="68.441599999999994"/>
    <n v="1475896.809478"/>
    <n v="87.389999999999986"/>
  </r>
  <r>
    <n v="182.58"/>
    <n v="9.1999999999999993"/>
    <n v="14"/>
    <n v="0.75"/>
    <n v="0.04"/>
    <n v="0.01"/>
    <s v="Sea"/>
    <n v="3.18"/>
    <n v="0.63"/>
    <n v="1.1100000000000001"/>
    <n v="0.65"/>
    <n v="33"/>
    <n v="4330.6000000000004"/>
    <n v="90"/>
    <n v="14"/>
    <n v="3"/>
    <n v="1"/>
    <n v="193"/>
    <n v="446"/>
    <n v="9"/>
    <n v="0.81"/>
    <n v="1"/>
    <x v="0"/>
    <s v="FOB"/>
    <s v="Extension"/>
    <x v="0"/>
    <n v="0.72"/>
    <n v="0.95039999999999991"/>
    <n v="0.23759999999999998"/>
    <n v="0.70000000000000007"/>
    <s v="Extreme Risk"/>
    <n v="5.0388870632051698E-2"/>
    <s v="Good"/>
    <s v="Medium"/>
    <s v="Highly Inconsistent"/>
    <n v="231.08808290155443"/>
    <s v="Over-Delivery (&gt;100%)"/>
    <n v="43.306000000000004"/>
    <n v="830269.91348800017"/>
    <n v="71.42"/>
  </r>
  <r>
    <n v="56.44"/>
    <n v="8.3800000000000008"/>
    <n v="1"/>
    <n v="0.94"/>
    <n v="7.0000000000000007E-2"/>
    <n v="0"/>
    <s v="Road"/>
    <n v="3.71"/>
    <n v="0.75"/>
    <n v="0.82"/>
    <n v="0.61"/>
    <n v="15"/>
    <n v="4394.47"/>
    <n v="90"/>
    <n v="40"/>
    <n v="1"/>
    <n v="0"/>
    <n v="567"/>
    <n v="355"/>
    <n v="1"/>
    <n v="0.93"/>
    <n v="0"/>
    <x v="1"/>
    <s v="EXW"/>
    <s v="Renewal/Reorder"/>
    <x v="2"/>
    <n v="0.87419999999999987"/>
    <n v="0.92999999999999994"/>
    <n v="5.5800000000000044E-2"/>
    <n v="0.67999999999999994"/>
    <s v="Extreme Risk"/>
    <n v="0.14847625797306876"/>
    <s v="Excellent"/>
    <s v="Low"/>
    <s v="Highly Inconsistent"/>
    <n v="62.610229276895943"/>
    <s v="Critical (&lt;80%)"/>
    <n v="87.889400000000009"/>
    <n v="265477.63612399995"/>
    <n v="82.189999999999984"/>
  </r>
  <r>
    <n v="382.04"/>
    <n v="7.84"/>
    <n v="10"/>
    <n v="0.94"/>
    <n v="0.02"/>
    <n v="0.02"/>
    <s v="Road"/>
    <n v="1.47"/>
    <n v="0.71"/>
    <n v="1.1599999999999999"/>
    <n v="0.28000000000000003"/>
    <n v="43"/>
    <n v="6570.67"/>
    <n v="60"/>
    <n v="47"/>
    <n v="3"/>
    <n v="1"/>
    <n v="157"/>
    <n v="487"/>
    <n v="1"/>
    <n v="0.56000000000000005"/>
    <n v="1"/>
    <x v="0"/>
    <s v="FOB"/>
    <s v="Extension"/>
    <x v="2"/>
    <n v="0.92119999999999991"/>
    <n v="0.96039999999999992"/>
    <n v="5.762400000000005E-2"/>
    <n v="0.32"/>
    <s v="High Risk"/>
    <n v="2.0521411370537115E-2"/>
    <s v="Average"/>
    <s v="High"/>
    <s v="Moderately Consistent"/>
    <n v="310.19108280254778"/>
    <s v="Over-Delivery (&gt;100%)"/>
    <n v="131.4134"/>
    <n v="2610811.7628480005"/>
    <n v="85.53"/>
  </r>
  <r>
    <n v="425.37"/>
    <n v="1.44"/>
    <n v="16"/>
    <n v="0.77"/>
    <n v="7.0000000000000007E-2"/>
    <n v="0.02"/>
    <s v="Air"/>
    <n v="2.38"/>
    <n v="0.69"/>
    <n v="1.1599999999999999"/>
    <n v="0.18"/>
    <n v="32"/>
    <n v="328.66"/>
    <n v="30"/>
    <n v="52"/>
    <n v="1"/>
    <n v="0"/>
    <n v="273"/>
    <n v="194"/>
    <n v="2"/>
    <n v="0.14000000000000001"/>
    <n v="1"/>
    <x v="0"/>
    <s v="EXW"/>
    <s v="Renewal/Reorder"/>
    <x v="5"/>
    <n v="0.71609999999999996"/>
    <n v="0.91139999999999988"/>
    <n v="0.20962199999999998"/>
    <n v="0.27"/>
    <s v="Medium Risk"/>
    <n v="3.3852881021228577E-3"/>
    <s v="Poor"/>
    <s v="High"/>
    <s v="Inconsistent"/>
    <n v="71.062271062271066"/>
    <s v="Critical (&lt;80%)"/>
    <n v="16.433000000000003"/>
    <n v="152420.97418999998"/>
    <n v="95.12"/>
  </r>
  <r>
    <n v="383.21"/>
    <n v="8.59"/>
    <n v="4"/>
    <n v="0.79"/>
    <n v="0.02"/>
    <n v="0.04"/>
    <s v="Road"/>
    <n v="4.96"/>
    <n v="0.62"/>
    <n v="1.01"/>
    <n v="7.0000000000000007E-2"/>
    <n v="17"/>
    <n v="6944.5"/>
    <n v="90"/>
    <n v="7"/>
    <n v="3"/>
    <n v="3"/>
    <n v="614"/>
    <n v="733"/>
    <n v="10"/>
    <n v="0.73"/>
    <n v="1"/>
    <x v="0"/>
    <s v="DDP"/>
    <s v="Extension"/>
    <x v="9"/>
    <n v="0.7742"/>
    <n v="0.94079999999999997"/>
    <n v="0.19756799999999994"/>
    <n v="0.13"/>
    <s v="Low Risk"/>
    <n v="2.2415907726833852E-2"/>
    <s v="Average"/>
    <s v="High"/>
    <s v="Highly Inconsistent"/>
    <n v="119.38110749185668"/>
    <s v="Over-Delivery (&gt;100%)"/>
    <n v="138.89000000000001"/>
    <n v="2821050.8601319999"/>
    <n v="81.64"/>
  </r>
  <r>
    <n v="114.28"/>
    <n v="4.9400000000000004"/>
    <n v="27"/>
    <n v="0.98"/>
    <n v="0.01"/>
    <n v="0.03"/>
    <s v="Sea"/>
    <n v="2.88"/>
    <n v="0.68"/>
    <n v="0.9"/>
    <n v="0.59"/>
    <n v="35"/>
    <n v="319.76"/>
    <n v="15"/>
    <n v="9"/>
    <n v="1"/>
    <n v="1"/>
    <n v="849"/>
    <n v="281"/>
    <n v="6"/>
    <n v="0.8"/>
    <n v="0"/>
    <x v="1"/>
    <s v="FOB"/>
    <s v="Renewal/Reorder"/>
    <x v="4"/>
    <n v="0.97019999999999995"/>
    <n v="0.96029999999999993"/>
    <n v="1.9206000000000018E-2"/>
    <n v="0.63"/>
    <s v="Extreme Risk"/>
    <n v="4.3227161358067909E-2"/>
    <s v="Average"/>
    <s v="Low"/>
    <s v="Inconsistent"/>
    <n v="33.097762073027091"/>
    <s v="Critical (&lt;80%)"/>
    <n v="3.1976"/>
    <n v="38013.639840000003"/>
    <n v="72.220000000000013"/>
  </r>
  <r>
    <n v="389.04"/>
    <n v="4.08"/>
    <n v="28"/>
    <n v="0.95"/>
    <n v="0.01"/>
    <n v="0.02"/>
    <s v="Road"/>
    <n v="1.76"/>
    <n v="0.78"/>
    <n v="1.04"/>
    <n v="0.56999999999999995"/>
    <n v="47"/>
    <n v="1934.21"/>
    <n v="45"/>
    <n v="58"/>
    <n v="3"/>
    <n v="1"/>
    <n v="498"/>
    <n v="470"/>
    <n v="2"/>
    <n v="0.2"/>
    <n v="1"/>
    <x v="0"/>
    <s v="FOB"/>
    <s v="Extension"/>
    <x v="5"/>
    <n v="0.9405"/>
    <n v="0.97019999999999995"/>
    <n v="4.8510000000000039E-2"/>
    <n v="0.6"/>
    <s v="Extreme Risk"/>
    <n v="1.0487353485502776E-2"/>
    <s v="Poor"/>
    <s v="High"/>
    <s v="Moderately Consistent"/>
    <n v="94.377510040160644"/>
    <s v="Average (85–94.99%)"/>
    <n v="38.684200000000004"/>
    <n v="775111.98856000009"/>
    <n v="85.539999999999992"/>
  </r>
  <r>
    <n v="396.02"/>
    <n v="5.92"/>
    <n v="29"/>
    <n v="0.91"/>
    <n v="0.09"/>
    <n v="0.03"/>
    <s v="Road"/>
    <n v="3.14"/>
    <n v="0.8"/>
    <n v="1.02"/>
    <n v="0.53"/>
    <n v="45"/>
    <n v="6106.74"/>
    <n v="90"/>
    <n v="44"/>
    <n v="0"/>
    <n v="2"/>
    <n v="635"/>
    <n v="108"/>
    <n v="4"/>
    <n v="0.68"/>
    <n v="1"/>
    <x v="0"/>
    <s v="CIF"/>
    <s v="New Procurement"/>
    <x v="6"/>
    <n v="0.82810000000000006"/>
    <n v="0.88270000000000004"/>
    <n v="7.9442999999999972E-2"/>
    <n v="0.65"/>
    <s v="Extreme Risk"/>
    <n v="1.494873996262815E-2"/>
    <s v="Poor"/>
    <s v="High"/>
    <s v="Highly Inconsistent"/>
    <n v="17.00787401574803"/>
    <s v="Critical (&lt;80%)"/>
    <n v="122.1348"/>
    <n v="2708745.1206319998"/>
    <n v="81.559999999999988"/>
  </r>
  <r>
    <n v="346.34"/>
    <n v="1.82"/>
    <n v="11"/>
    <n v="0.72"/>
    <n v="0.06"/>
    <n v="0"/>
    <s v="Road"/>
    <n v="0.9"/>
    <n v="0.71"/>
    <n v="0.89"/>
    <n v="0.99"/>
    <n v="35"/>
    <n v="955.73"/>
    <n v="45"/>
    <n v="33"/>
    <n v="3"/>
    <n v="1"/>
    <n v="868"/>
    <n v="443"/>
    <n v="6"/>
    <n v="0.93"/>
    <n v="1"/>
    <x v="0"/>
    <s v="FOB"/>
    <s v="Extension"/>
    <x v="4"/>
    <n v="0.67679999999999996"/>
    <n v="0.94"/>
    <n v="0.26319999999999999"/>
    <n v="1.05"/>
    <s v="Extreme Risk"/>
    <n v="5.2549517814864015E-3"/>
    <s v="Poor"/>
    <s v="High"/>
    <s v="Very Consistent"/>
    <n v="51.036866359447011"/>
    <s v="Critical (&lt;80%)"/>
    <n v="19.114599999999999"/>
    <n v="350893.32861199992"/>
    <n v="85.3"/>
  </r>
  <r>
    <n v="394.75"/>
    <n v="7.81"/>
    <n v="16"/>
    <n v="0.83"/>
    <n v="0.08"/>
    <n v="0.01"/>
    <s v="Sea"/>
    <n v="1"/>
    <n v="0.86"/>
    <n v="1.04"/>
    <n v="0.53"/>
    <n v="13"/>
    <n v="9909.9500000000007"/>
    <n v="30"/>
    <n v="58"/>
    <n v="1"/>
    <n v="1"/>
    <n v="291"/>
    <n v="653"/>
    <n v="2"/>
    <n v="0.72"/>
    <n v="1"/>
    <x v="0"/>
    <s v="FOB"/>
    <s v="Renewal/Reorder"/>
    <x v="5"/>
    <n v="0.76359999999999995"/>
    <n v="0.91080000000000005"/>
    <n v="0.15483600000000003"/>
    <n v="0.62"/>
    <s v="Extreme Risk"/>
    <n v="1.9784673844205191E-2"/>
    <s v="Poor"/>
    <s v="High"/>
    <s v="Very Consistent"/>
    <n v="224.39862542955328"/>
    <s v="Over-Delivery (&gt;100%)"/>
    <n v="99.099500000000006"/>
    <n v="4264135.5056250002"/>
    <n v="72.400000000000006"/>
  </r>
  <r>
    <n v="430.66"/>
    <n v="6.24"/>
    <n v="27"/>
    <n v="0.87"/>
    <n v="0.03"/>
    <n v="0.03"/>
    <s v="Sea"/>
    <n v="4.62"/>
    <n v="0.73"/>
    <n v="1.1200000000000001"/>
    <n v="0.72"/>
    <n v="9"/>
    <n v="7865.4"/>
    <n v="15"/>
    <n v="19"/>
    <n v="2"/>
    <n v="0"/>
    <n v="624"/>
    <n v="636"/>
    <n v="4"/>
    <n v="0.42"/>
    <n v="0"/>
    <x v="1"/>
    <s v="EXW"/>
    <s v="Amendment"/>
    <x v="6"/>
    <n v="0.84389999999999998"/>
    <n v="0.94089999999999996"/>
    <n v="0.12231699999999998"/>
    <n v="0.78"/>
    <s v="Extreme Risk"/>
    <n v="1.4489388380625086E-2"/>
    <s v="Poor"/>
    <s v="High"/>
    <s v="Highly Inconsistent"/>
    <n v="101.92307692307692"/>
    <s v="Over-Delivery (&gt;100%)"/>
    <n v="78.653999999999996"/>
    <n v="3590670.4008239997"/>
    <n v="69.88"/>
  </r>
  <r>
    <n v="326.12"/>
    <n v="2.68"/>
    <n v="20"/>
    <n v="0.76"/>
    <n v="0.06"/>
    <n v="0.03"/>
    <s v="Sea"/>
    <n v="1.2"/>
    <n v="0.75"/>
    <n v="1.1200000000000001"/>
    <n v="0.11"/>
    <n v="10"/>
    <n v="7086.09"/>
    <n v="90"/>
    <n v="49"/>
    <n v="3"/>
    <n v="2"/>
    <n v="211"/>
    <n v="482"/>
    <n v="7"/>
    <n v="0.44"/>
    <n v="0"/>
    <x v="1"/>
    <s v="CIF"/>
    <s v="Extension"/>
    <x v="7"/>
    <n v="0.71439999999999992"/>
    <n v="0.91179999999999994"/>
    <n v="0.21883199999999997"/>
    <n v="0.2"/>
    <s v="Medium Risk"/>
    <n v="8.2178339261621495E-3"/>
    <s v="Poor"/>
    <s v="High"/>
    <s v="Moderately Consistent"/>
    <n v="228.43601895734596"/>
    <s v="Over-Delivery (&gt;100%)"/>
    <n v="70.860900000000001"/>
    <n v="2518976.7689520004"/>
    <n v="72.399999999999991"/>
  </r>
  <r>
    <n v="89.87"/>
    <n v="2.69"/>
    <n v="1"/>
    <n v="0.83"/>
    <n v="0.05"/>
    <n v="0.04"/>
    <s v="Road"/>
    <n v="1.55"/>
    <n v="0.91"/>
    <n v="0.82"/>
    <n v="0.3"/>
    <n v="1"/>
    <n v="2750.04"/>
    <n v="30"/>
    <n v="53"/>
    <n v="2"/>
    <n v="2"/>
    <n v="583"/>
    <n v="278"/>
    <n v="1"/>
    <n v="0.08"/>
    <n v="0"/>
    <x v="1"/>
    <s v="CIF"/>
    <s v="Amendment"/>
    <x v="2"/>
    <n v="0.78849999999999998"/>
    <n v="0.91199999999999992"/>
    <n v="0.15504000000000004"/>
    <n v="0.39"/>
    <s v="High Risk"/>
    <n v="2.99321241793702E-2"/>
    <s v="Average"/>
    <s v="Low"/>
    <s v="Moderately Consistent"/>
    <n v="47.684391080617495"/>
    <s v="Critical (&lt;80%)"/>
    <n v="55.000799999999998"/>
    <n v="269447.03010200005"/>
    <n v="84.149999999999991"/>
  </r>
  <r>
    <n v="269.43"/>
    <n v="2.66"/>
    <n v="16"/>
    <n v="0.88"/>
    <n v="0.09"/>
    <n v="0.02"/>
    <s v="Air"/>
    <n v="2.72"/>
    <n v="0.82"/>
    <n v="0.88"/>
    <n v="0.28000000000000003"/>
    <n v="34"/>
    <n v="580.79"/>
    <n v="60"/>
    <n v="56"/>
    <n v="2"/>
    <n v="3"/>
    <n v="615"/>
    <n v="581"/>
    <n v="9"/>
    <n v="0.53"/>
    <n v="0"/>
    <x v="1"/>
    <s v="DDP"/>
    <s v="Amendment"/>
    <x v="0"/>
    <n v="0.80080000000000007"/>
    <n v="0.89180000000000004"/>
    <n v="0.107016"/>
    <n v="0.39"/>
    <s v="High Risk"/>
    <n v="9.8726942062873479E-3"/>
    <s v="Poor"/>
    <s v="Medium"/>
    <s v="Inconsistent"/>
    <n v="94.471544715447152"/>
    <s v="Average (85–94.99%)"/>
    <n v="29.0395"/>
    <n v="173738.993659"/>
    <n v="94.179999999999993"/>
  </r>
  <r>
    <n v="84.94"/>
    <n v="1.51"/>
    <n v="19"/>
    <n v="0.8"/>
    <n v="7.0000000000000007E-2"/>
    <n v="0.04"/>
    <s v="Sea"/>
    <n v="4.5"/>
    <n v="0.98"/>
    <n v="1.07"/>
    <n v="0.57999999999999996"/>
    <n v="46"/>
    <n v="9789.93"/>
    <n v="30"/>
    <n v="25"/>
    <n v="3"/>
    <n v="0"/>
    <n v="426"/>
    <n v="805"/>
    <n v="10"/>
    <n v="0.8"/>
    <n v="1"/>
    <x v="0"/>
    <s v="EXW"/>
    <s v="Extension"/>
    <x v="9"/>
    <n v="0.74399999999999999"/>
    <n v="0.89279999999999993"/>
    <n v="0.17855999999999994"/>
    <n v="0.69"/>
    <s v="Extreme Risk"/>
    <n v="1.7777254532611256E-2"/>
    <s v="Poor"/>
    <s v="Low"/>
    <s v="Highly Inconsistent"/>
    <n v="188.96713615023475"/>
    <s v="Over-Delivery (&gt;100%)"/>
    <n v="97.899300000000011"/>
    <n v="923133.43006199994"/>
    <n v="68.600000000000009"/>
  </r>
  <r>
    <n v="233.39"/>
    <n v="6.29"/>
    <n v="21"/>
    <n v="0.93"/>
    <n v="7.0000000000000007E-2"/>
    <n v="0.03"/>
    <s v="Road"/>
    <n v="3.91"/>
    <n v="0.74"/>
    <n v="1.1399999999999999"/>
    <n v="0.33"/>
    <n v="37"/>
    <n v="1563.7"/>
    <n v="60"/>
    <n v="25"/>
    <n v="3"/>
    <n v="1"/>
    <n v="326"/>
    <n v="630"/>
    <n v="10"/>
    <n v="0.98"/>
    <n v="0"/>
    <x v="1"/>
    <s v="FOB"/>
    <s v="Extension"/>
    <x v="9"/>
    <n v="0.8649"/>
    <n v="0.9020999999999999"/>
    <n v="6.3146999999999953E-2"/>
    <n v="0.43000000000000005"/>
    <s v="High Risk"/>
    <n v="2.6950597711984235E-2"/>
    <s v="Average"/>
    <s v="Medium"/>
    <s v="Highly Inconsistent"/>
    <n v="193.25153374233128"/>
    <s v="Over-Delivery (&gt;100%)"/>
    <n v="31.274000000000001"/>
    <n v="401496.66239799996"/>
    <n v="81.389999999999986"/>
  </r>
  <r>
    <n v="233.2"/>
    <n v="8.56"/>
    <n v="22"/>
    <n v="0.95"/>
    <n v="0"/>
    <n v="0.05"/>
    <s v="Sea"/>
    <n v="0.22"/>
    <n v="0.93"/>
    <n v="1.01"/>
    <n v="0.64"/>
    <n v="25"/>
    <n v="8322.6200000000008"/>
    <n v="60"/>
    <n v="12"/>
    <n v="0"/>
    <n v="0"/>
    <n v="237"/>
    <n v="405"/>
    <n v="7"/>
    <n v="0.4"/>
    <n v="0"/>
    <x v="1"/>
    <s v="EXW"/>
    <s v="New Procurement"/>
    <x v="7"/>
    <n v="0.95"/>
    <n v="0.95"/>
    <n v="4.7500000000000042E-2"/>
    <n v="0.69000000000000006"/>
    <s v="Extreme Risk"/>
    <n v="3.6706689536878223E-2"/>
    <s v="Average"/>
    <s v="Medium"/>
    <s v="Very Consistent"/>
    <n v="170.8860759493671"/>
    <s v="Over-Delivery (&gt;100%)"/>
    <n v="83.226200000000006"/>
    <n v="2037960.98548"/>
    <n v="74.78"/>
  </r>
  <r>
    <n v="79.7"/>
    <n v="1.1599999999999999"/>
    <n v="9"/>
    <n v="0.8"/>
    <n v="0.05"/>
    <n v="0.01"/>
    <s v="Air"/>
    <n v="3.47"/>
    <n v="0.9"/>
    <n v="1.08"/>
    <n v="0.69"/>
    <n v="22"/>
    <n v="2055.42"/>
    <n v="90"/>
    <n v="53"/>
    <n v="1"/>
    <n v="1"/>
    <n v="925"/>
    <n v="417"/>
    <n v="9"/>
    <n v="0.44"/>
    <n v="0"/>
    <x v="1"/>
    <s v="FOB"/>
    <s v="Renewal/Reorder"/>
    <x v="0"/>
    <n v="0.76"/>
    <n v="0.9405"/>
    <n v="0.18809999999999993"/>
    <n v="0.75"/>
    <s v="Extreme Risk"/>
    <n v="1.4554579673776661E-2"/>
    <s v="Poor"/>
    <s v="Low"/>
    <s v="Highly Inconsistent"/>
    <n v="45.081081081081081"/>
    <s v="Critical (&lt;80%)"/>
    <n v="102.77100000000002"/>
    <n v="173754.29462000003"/>
    <n v="94.83"/>
  </r>
  <r>
    <n v="206.97"/>
    <n v="1.44"/>
    <n v="9"/>
    <n v="0.95"/>
    <n v="0.05"/>
    <n v="0.03"/>
    <s v="Road"/>
    <n v="2.52"/>
    <n v="0.96"/>
    <n v="0.81"/>
    <n v="0.03"/>
    <n v="10"/>
    <n v="3803.54"/>
    <n v="45"/>
    <n v="59"/>
    <n v="3"/>
    <n v="3"/>
    <n v="77"/>
    <n v="869"/>
    <n v="7"/>
    <n v="0.05"/>
    <n v="1"/>
    <x v="0"/>
    <s v="DDP"/>
    <s v="Extension"/>
    <x v="7"/>
    <n v="0.90249999999999997"/>
    <n v="0.92149999999999999"/>
    <n v="4.607500000000004E-2"/>
    <n v="0.11"/>
    <s v="Low Risk"/>
    <n v="6.9575300768227278E-3"/>
    <s v="Poor"/>
    <s v="Medium"/>
    <s v="Inconsistent"/>
    <n v="1128.5714285714287"/>
    <s v="Over-Delivery (&gt;100%)"/>
    <n v="76.070800000000006"/>
    <n v="850282.66979199997"/>
    <n v="83.379999999999981"/>
  </r>
  <r>
    <n v="99.95"/>
    <n v="6.15"/>
    <n v="9"/>
    <n v="0.73"/>
    <n v="0.09"/>
    <n v="0.03"/>
    <s v="Sea"/>
    <n v="2.38"/>
    <n v="0.98"/>
    <n v="1.04"/>
    <n v="0.64"/>
    <n v="26"/>
    <n v="6966.54"/>
    <n v="60"/>
    <n v="20"/>
    <n v="1"/>
    <n v="1"/>
    <n v="992"/>
    <n v="906"/>
    <n v="11"/>
    <n v="0.78"/>
    <n v="0"/>
    <x v="1"/>
    <s v="FOB"/>
    <s v="Renewal/Reorder"/>
    <x v="1"/>
    <n v="0.6643"/>
    <n v="0.88270000000000004"/>
    <n v="0.23832900000000001"/>
    <n v="0.76"/>
    <s v="Extreme Risk"/>
    <n v="6.1530765382691345E-2"/>
    <s v="Good"/>
    <s v="Low"/>
    <s v="Inconsistent"/>
    <n v="91.33064516129032"/>
    <s v="Average (85–94.99%)"/>
    <n v="69.665400000000005"/>
    <n v="779936.77678000019"/>
    <n v="70.320000000000007"/>
  </r>
  <r>
    <n v="413.71"/>
    <n v="8.3800000000000008"/>
    <n v="27"/>
    <n v="0.95"/>
    <n v="0.03"/>
    <n v="0.05"/>
    <s v="Sea"/>
    <n v="3.46"/>
    <n v="0.6"/>
    <n v="1.18"/>
    <n v="0.12"/>
    <n v="19"/>
    <n v="9459.11"/>
    <n v="15"/>
    <n v="11"/>
    <n v="3"/>
    <n v="2"/>
    <n v="806"/>
    <n v="939"/>
    <n v="1"/>
    <n v="0.72"/>
    <n v="1"/>
    <x v="0"/>
    <s v="CIF"/>
    <s v="Extension"/>
    <x v="2"/>
    <n v="0.92149999999999999"/>
    <n v="0.92149999999999999"/>
    <n v="4.607500000000004E-2"/>
    <n v="0.2"/>
    <s v="Medium Risk"/>
    <n v="2.0255734693384257E-2"/>
    <s v="Average"/>
    <s v="High"/>
    <s v="Highly Inconsistent"/>
    <n v="116.50124069478909"/>
    <s v="Over-Delivery (&gt;100%)"/>
    <n v="94.591100000000012"/>
    <n v="4226517.8897799999"/>
    <n v="70.64"/>
  </r>
  <r>
    <n v="476.46"/>
    <n v="3.94"/>
    <n v="17"/>
    <n v="0.75"/>
    <n v="0.03"/>
    <n v="0.01"/>
    <s v="Air"/>
    <n v="0.98"/>
    <n v="0.64"/>
    <n v="1.06"/>
    <n v="0.47"/>
    <n v="40"/>
    <n v="295.85000000000002"/>
    <n v="90"/>
    <n v="49"/>
    <n v="2"/>
    <n v="3"/>
    <n v="823"/>
    <n v="396"/>
    <n v="7"/>
    <n v="0.4"/>
    <n v="1"/>
    <x v="0"/>
    <s v="DDP"/>
    <s v="Amendment"/>
    <x v="7"/>
    <n v="0.72750000000000004"/>
    <n v="0.96029999999999993"/>
    <n v="0.24007499999999998"/>
    <n v="0.51"/>
    <s v="Extreme Risk"/>
    <n v="8.2693195651261393E-3"/>
    <s v="Poor"/>
    <s v="High"/>
    <s v="Very Consistent"/>
    <n v="48.116646415552857"/>
    <s v="Critical (&lt;80%)"/>
    <n v="14.792500000000002"/>
    <n v="146623.249756"/>
    <n v="97.92"/>
  </r>
  <r>
    <n v="82.54"/>
    <n v="4.1500000000000004"/>
    <n v="12"/>
    <n v="0.72"/>
    <n v="0.04"/>
    <n v="0.03"/>
    <s v="Sea"/>
    <n v="4.91"/>
    <n v="0.87"/>
    <n v="1.17"/>
    <n v="0.73"/>
    <n v="45"/>
    <n v="2681.6"/>
    <n v="60"/>
    <n v="58"/>
    <n v="2"/>
    <n v="1"/>
    <n v="489"/>
    <n v="543"/>
    <n v="11"/>
    <n v="0.71"/>
    <n v="1"/>
    <x v="0"/>
    <s v="FOB"/>
    <s v="Amendment"/>
    <x v="1"/>
    <n v="0.69119999999999993"/>
    <n v="0.93119999999999992"/>
    <n v="0.26073600000000002"/>
    <n v="0.8"/>
    <s v="Extreme Risk"/>
    <n v="5.0278652774412409E-2"/>
    <s v="Good"/>
    <s v="Low"/>
    <s v="Highly Inconsistent"/>
    <n v="111.04294478527608"/>
    <s v="Over-Delivery (&gt;100%)"/>
    <n v="26.815999999999999"/>
    <n v="236867.93390799998"/>
    <n v="69.290000000000006"/>
  </r>
  <r>
    <n v="479.8"/>
    <n v="6.37"/>
    <n v="25"/>
    <n v="0.89"/>
    <n v="0.02"/>
    <n v="0.02"/>
    <s v="Road"/>
    <n v="3.23"/>
    <n v="0.76"/>
    <n v="1.03"/>
    <n v="0.7"/>
    <n v="41"/>
    <n v="7673.16"/>
    <n v="90"/>
    <n v="51"/>
    <n v="3"/>
    <n v="3"/>
    <n v="686"/>
    <n v="350"/>
    <n v="9"/>
    <n v="0.62"/>
    <n v="0"/>
    <x v="1"/>
    <s v="DDP"/>
    <s v="Extension"/>
    <x v="0"/>
    <n v="0.87219999999999998"/>
    <n v="0.96039999999999992"/>
    <n v="0.10564399999999997"/>
    <n v="0.74"/>
    <s v="Extreme Risk"/>
    <n v="1.3276365152146728E-2"/>
    <s v="Poor"/>
    <s v="High"/>
    <s v="Highly Inconsistent"/>
    <n v="51.020408163265309"/>
    <s v="Critical (&lt;80%)"/>
    <n v="153.4632"/>
    <n v="3829029.9130000002"/>
    <n v="83.77"/>
  </r>
  <r>
    <n v="285.16000000000003"/>
    <n v="3.47"/>
    <n v="13"/>
    <n v="0.84"/>
    <n v="0.01"/>
    <n v="0.03"/>
    <s v="Road"/>
    <n v="1.83"/>
    <n v="0.93"/>
    <n v="1.1399999999999999"/>
    <n v="0.3"/>
    <n v="4"/>
    <n v="1816.6"/>
    <n v="15"/>
    <n v="51"/>
    <n v="1"/>
    <n v="2"/>
    <n v="110"/>
    <n v="548"/>
    <n v="8"/>
    <n v="0.77"/>
    <n v="0"/>
    <x v="1"/>
    <s v="CIF"/>
    <s v="Renewal/Reorder"/>
    <x v="11"/>
    <n v="0.83160000000000001"/>
    <n v="0.96029999999999993"/>
    <n v="0.15364800000000003"/>
    <n v="0.33999999999999997"/>
    <s v="High Risk"/>
    <n v="1.2168607097769672E-2"/>
    <s v="Poor"/>
    <s v="Medium"/>
    <s v="Moderately Consistent"/>
    <n v="498.18181818181813"/>
    <s v="Over-Delivery (&gt;100%)"/>
    <n v="36.332000000000001"/>
    <n v="538789.291096"/>
    <n v="85.27"/>
  </r>
  <r>
    <n v="184.8"/>
    <n v="1.24"/>
    <n v="8"/>
    <n v="0.97"/>
    <n v="0.09"/>
    <n v="0.01"/>
    <s v="Air"/>
    <n v="3"/>
    <n v="0.6"/>
    <n v="0.85"/>
    <n v="0.27"/>
    <n v="40"/>
    <n v="1203.4100000000001"/>
    <n v="90"/>
    <n v="42"/>
    <n v="1"/>
    <n v="2"/>
    <n v="252"/>
    <n v="926"/>
    <n v="12"/>
    <n v="0.31"/>
    <n v="0"/>
    <x v="1"/>
    <s v="CIF"/>
    <s v="Renewal/Reorder"/>
    <x v="8"/>
    <n v="0.88270000000000004"/>
    <n v="0.90090000000000003"/>
    <n v="2.7027000000000027E-2"/>
    <n v="0.37"/>
    <s v="High Risk"/>
    <n v="6.7099567099567093E-3"/>
    <s v="Poor"/>
    <s v="Medium"/>
    <s v="Inconsistent"/>
    <n v="367.46031746031747"/>
    <s v="Over-Delivery (&gt;100%)"/>
    <n v="60.170500000000004"/>
    <n v="244700.44330000004"/>
    <n v="94.1"/>
  </r>
  <r>
    <n v="84.59"/>
    <n v="7.62"/>
    <n v="16"/>
    <n v="0.81"/>
    <n v="0.06"/>
    <n v="0"/>
    <s v="Air"/>
    <n v="1.08"/>
    <n v="0.92"/>
    <n v="0.85"/>
    <n v="0.44"/>
    <n v="5"/>
    <n v="557.23"/>
    <n v="90"/>
    <n v="15"/>
    <n v="2"/>
    <n v="0"/>
    <n v="99"/>
    <n v="223"/>
    <n v="4"/>
    <n v="0.65"/>
    <n v="0"/>
    <x v="1"/>
    <s v="EXW"/>
    <s v="Amendment"/>
    <x v="6"/>
    <n v="0.76139999999999997"/>
    <n v="0.94"/>
    <n v="0.17859999999999995"/>
    <n v="0.5"/>
    <s v="High Risk"/>
    <n v="9.0081569925523103E-2"/>
    <s v="Good"/>
    <s v="Low"/>
    <s v="Moderately Consistent"/>
    <n v="225.25252525252526"/>
    <s v="Over-Delivery (&gt;100%)"/>
    <n v="27.861500000000003"/>
    <n v="49993.939486000003"/>
    <n v="97.11999999999999"/>
  </r>
  <r>
    <n v="275.27999999999997"/>
    <n v="6.63"/>
    <n v="18"/>
    <n v="0.79"/>
    <n v="0.09"/>
    <n v="0.03"/>
    <s v="Air"/>
    <n v="3.17"/>
    <n v="0.65"/>
    <n v="0.85"/>
    <n v="0.19"/>
    <n v="29"/>
    <n v="5074.6499999999996"/>
    <n v="60"/>
    <n v="29"/>
    <n v="1"/>
    <n v="1"/>
    <n v="958"/>
    <n v="406"/>
    <n v="5"/>
    <n v="0.63"/>
    <n v="1"/>
    <x v="0"/>
    <s v="FOB"/>
    <s v="Renewal/Reorder"/>
    <x v="10"/>
    <n v="0.71890000000000009"/>
    <n v="0.88270000000000004"/>
    <n v="0.18536699999999995"/>
    <n v="0.31"/>
    <s v="High Risk"/>
    <n v="2.408456843940715E-2"/>
    <s v="Average"/>
    <s v="Medium"/>
    <s v="Highly Inconsistent"/>
    <n v="42.379958246346554"/>
    <s v="Critical (&lt;80%)"/>
    <n v="253.73249999999999"/>
    <n v="1564854.7954919995"/>
    <n v="93.53"/>
  </r>
  <r>
    <n v="407.53"/>
    <n v="6.23"/>
    <n v="29"/>
    <n v="0.85"/>
    <n v="0.08"/>
    <n v="0.02"/>
    <s v="Road"/>
    <n v="0.14000000000000001"/>
    <n v="0.72"/>
    <n v="1"/>
    <n v="0.97"/>
    <n v="38"/>
    <n v="7700.56"/>
    <n v="30"/>
    <n v="38"/>
    <n v="1"/>
    <n v="3"/>
    <n v="910"/>
    <n v="53"/>
    <n v="3"/>
    <n v="0.09"/>
    <n v="0"/>
    <x v="1"/>
    <s v="DDP"/>
    <s v="Renewal/Reorder"/>
    <x v="3"/>
    <n v="0.78200000000000003"/>
    <n v="0.90160000000000007"/>
    <n v="0.13524000000000003"/>
    <n v="1.07"/>
    <s v="Extreme Risk"/>
    <n v="1.5287218118911493E-2"/>
    <s v="Poor"/>
    <s v="High"/>
    <s v="Very Consistent"/>
    <n v="5.8241758241758239"/>
    <s v="Critical (&lt;80%)"/>
    <n v="154.0112"/>
    <n v="3452185.2907640003"/>
    <n v="85.06"/>
  </r>
  <r>
    <n v="368.19"/>
    <n v="7.68"/>
    <n v="27"/>
    <n v="0.84"/>
    <n v="0.03"/>
    <n v="0.01"/>
    <s v="Air"/>
    <n v="1.71"/>
    <n v="0.99"/>
    <n v="0.93"/>
    <n v="0.34"/>
    <n v="5"/>
    <n v="9621.17"/>
    <n v="90"/>
    <n v="35"/>
    <n v="0"/>
    <n v="0"/>
    <n v="609"/>
    <n v="601"/>
    <n v="10"/>
    <n v="0.28000000000000003"/>
    <n v="0"/>
    <x v="1"/>
    <s v="EXW"/>
    <s v="New Procurement"/>
    <x v="9"/>
    <n v="0.81479999999999997"/>
    <n v="0.96029999999999993"/>
    <n v="0.15364800000000003"/>
    <n v="0.38"/>
    <s v="High Risk"/>
    <n v="2.0858795730465247E-2"/>
    <s v="Average"/>
    <s v="High"/>
    <s v="Moderately Consistent"/>
    <n v="98.686371100164209"/>
    <s v="World-Class (97%–100%)"/>
    <n v="481.05850000000004"/>
    <n v="3684608.9761899998"/>
    <n v="97.19"/>
  </r>
  <r>
    <n v="72.599999999999994"/>
    <n v="7.08"/>
    <n v="1"/>
    <n v="0.8"/>
    <n v="0.05"/>
    <n v="0.02"/>
    <s v="Sea"/>
    <n v="3.74"/>
    <n v="0.62"/>
    <n v="1.0900000000000001"/>
    <n v="0.92"/>
    <n v="1"/>
    <n v="2748.11"/>
    <n v="60"/>
    <n v="51"/>
    <n v="2"/>
    <n v="3"/>
    <n v="136"/>
    <n v="375"/>
    <n v="10"/>
    <n v="0.86"/>
    <n v="0"/>
    <x v="1"/>
    <s v="DDP"/>
    <s v="Amendment"/>
    <x v="9"/>
    <n v="0.76"/>
    <n v="0.93099999999999994"/>
    <n v="0.18619999999999995"/>
    <n v="0.99"/>
    <s v="Extreme Risk"/>
    <n v="9.7520661157024804E-2"/>
    <s v="Good"/>
    <s v="Low"/>
    <s v="Highly Inconsistent"/>
    <n v="275.73529411764707"/>
    <s v="Over-Delivery (&gt;100%)"/>
    <n v="27.481100000000001"/>
    <n v="213511.5926"/>
    <n v="70.36"/>
  </r>
  <r>
    <n v="82.81"/>
    <n v="2.85"/>
    <n v="1"/>
    <n v="0.91"/>
    <n v="0.01"/>
    <n v="0"/>
    <s v="Sea"/>
    <n v="4.04"/>
    <n v="0.74"/>
    <n v="1.1599999999999999"/>
    <n v="0.91"/>
    <n v="28"/>
    <n v="1301.5899999999999"/>
    <n v="15"/>
    <n v="34"/>
    <n v="1"/>
    <n v="0"/>
    <n v="628"/>
    <n v="801"/>
    <n v="12"/>
    <n v="0.16"/>
    <n v="1"/>
    <x v="0"/>
    <s v="EXW"/>
    <s v="Renewal/Reorder"/>
    <x v="8"/>
    <n v="0.90090000000000003"/>
    <n v="0.99"/>
    <n v="8.9099999999999971E-2"/>
    <n v="0.92"/>
    <s v="Extreme Risk"/>
    <n v="3.4416133317232221E-2"/>
    <s v="Average"/>
    <s v="Low"/>
    <s v="Highly Inconsistent"/>
    <n v="127.54777070063695"/>
    <s v="Over-Delivery (&gt;100%)"/>
    <n v="13.0159"/>
    <n v="108882.22152699999"/>
    <n v="71.66"/>
  </r>
  <r>
    <n v="231.29"/>
    <n v="4.17"/>
    <n v="12"/>
    <n v="0.93"/>
    <n v="0.09"/>
    <n v="0.05"/>
    <s v="Road"/>
    <n v="1.26"/>
    <n v="0.63"/>
    <n v="1.05"/>
    <n v="0.36"/>
    <n v="19"/>
    <n v="4085.28"/>
    <n v="15"/>
    <n v="46"/>
    <n v="0"/>
    <n v="0"/>
    <n v="843"/>
    <n v="183"/>
    <n v="2"/>
    <n v="0.38"/>
    <n v="1"/>
    <x v="0"/>
    <s v="EXW"/>
    <s v="New Procurement"/>
    <x v="5"/>
    <n v="0.84630000000000005"/>
    <n v="0.86449999999999994"/>
    <n v="6.0514999999999951E-2"/>
    <n v="0.5"/>
    <s v="High Risk"/>
    <n v="1.8029313848415409E-2"/>
    <s v="Poor"/>
    <s v="Medium"/>
    <s v="Moderately Consistent"/>
    <n v="21.708185053380781"/>
    <s v="Critical (&lt;80%)"/>
    <n v="81.705600000000004"/>
    <n v="1077255.7628759998"/>
    <n v="83.039999999999992"/>
  </r>
  <r>
    <n v="182.88"/>
    <n v="2.13"/>
    <n v="6"/>
    <n v="0.96"/>
    <n v="0.04"/>
    <n v="0.03"/>
    <s v="Sea"/>
    <n v="2.7"/>
    <n v="0.94"/>
    <n v="0.89"/>
    <n v="0.25"/>
    <n v="36"/>
    <n v="648.86"/>
    <n v="30"/>
    <n v="58"/>
    <n v="3"/>
    <n v="0"/>
    <n v="408"/>
    <n v="282"/>
    <n v="3"/>
    <n v="0.23"/>
    <n v="1"/>
    <x v="0"/>
    <s v="EXW"/>
    <s v="Extension"/>
    <x v="3"/>
    <n v="0.92159999999999997"/>
    <n v="0.93119999999999992"/>
    <n v="3.7248000000000031E-2"/>
    <n v="0.32"/>
    <s v="High Risk"/>
    <n v="1.1646981627296587E-2"/>
    <s v="Poor"/>
    <s v="Medium"/>
    <s v="Inconsistent"/>
    <n v="69.117647058823522"/>
    <s v="Critical (&lt;80%)"/>
    <n v="6.4885999999999999"/>
    <n v="126986.32709599999"/>
    <n v="71.5"/>
  </r>
  <r>
    <n v="154.57"/>
    <n v="2.17"/>
    <n v="9"/>
    <n v="0.99"/>
    <n v="0.04"/>
    <n v="0.04"/>
    <s v="Air"/>
    <n v="2.64"/>
    <n v="0.88"/>
    <n v="1.17"/>
    <n v="0.77"/>
    <n v="1"/>
    <n v="3380.46"/>
    <n v="15"/>
    <n v="17"/>
    <n v="0"/>
    <n v="2"/>
    <n v="311"/>
    <n v="782"/>
    <n v="7"/>
    <n v="0.14000000000000001"/>
    <n v="1"/>
    <x v="0"/>
    <s v="CIF"/>
    <s v="New Procurement"/>
    <x v="7"/>
    <n v="0.95039999999999991"/>
    <n v="0.92159999999999997"/>
    <n v="9.2160000000000072E-3"/>
    <n v="0.85"/>
    <s v="Extreme Risk"/>
    <n v="1.4038946755515301E-2"/>
    <s v="Poor"/>
    <s v="Medium"/>
    <s v="Inconsistent"/>
    <n v="251.4469453376206"/>
    <s v="Over-Delivery (&gt;100%)"/>
    <n v="169.02300000000002"/>
    <n v="564496.3026719999"/>
    <n v="95.359999999999985"/>
  </r>
  <r>
    <n v="176.45"/>
    <n v="7.09"/>
    <n v="23"/>
    <n v="0.78"/>
    <n v="0.03"/>
    <n v="0.02"/>
    <s v="Sea"/>
    <n v="2.11"/>
    <n v="0.92"/>
    <n v="1.01"/>
    <n v="0.23"/>
    <n v="29"/>
    <n v="6466.49"/>
    <n v="60"/>
    <n v="25"/>
    <n v="0"/>
    <n v="2"/>
    <n v="503"/>
    <n v="559"/>
    <n v="8"/>
    <n v="0.14000000000000001"/>
    <n v="0"/>
    <x v="1"/>
    <s v="CIF"/>
    <s v="New Procurement"/>
    <x v="11"/>
    <n v="0.75660000000000005"/>
    <n v="0.9506"/>
    <n v="0.20913199999999998"/>
    <n v="0.28000000000000003"/>
    <s v="Medium Risk"/>
    <n v="4.0181354491357325E-2"/>
    <s v="Average"/>
    <s v="Medium"/>
    <s v="Inconsistent"/>
    <n v="111.13320079522863"/>
    <s v="Over-Delivery (&gt;100%)"/>
    <n v="64.664900000000003"/>
    <n v="1198134.879615"/>
    <n v="72.59"/>
  </r>
  <r>
    <n v="411.57"/>
    <n v="8.73"/>
    <n v="5"/>
    <n v="0.91"/>
    <n v="0.05"/>
    <n v="0.05"/>
    <s v="Air"/>
    <n v="1.1399999999999999"/>
    <n v="0.81"/>
    <n v="1.0900000000000001"/>
    <n v="0.52"/>
    <n v="36"/>
    <n v="1764.84"/>
    <n v="30"/>
    <n v="7"/>
    <n v="0"/>
    <n v="2"/>
    <n v="765"/>
    <n v="580"/>
    <n v="2"/>
    <n v="0.35"/>
    <n v="1"/>
    <x v="0"/>
    <s v="CIF"/>
    <s v="New Procurement"/>
    <x v="5"/>
    <n v="0.86449999999999994"/>
    <n v="0.90249999999999997"/>
    <n v="8.1224999999999964E-2"/>
    <n v="0.62"/>
    <s v="Extreme Risk"/>
    <n v="2.1211458561119615E-2"/>
    <s v="Average"/>
    <s v="High"/>
    <s v="Moderately Consistent"/>
    <n v="75.816993464052288"/>
    <s v="Critical (&lt;80%)"/>
    <n v="88.242000000000004"/>
    <n v="799088.34447599994"/>
    <n v="96.36"/>
  </r>
  <r>
    <n v="468.15"/>
    <n v="9.66"/>
    <n v="27"/>
    <n v="0.82"/>
    <n v="0.03"/>
    <n v="0.02"/>
    <s v="Sea"/>
    <n v="3.52"/>
    <n v="0.74"/>
    <n v="1.1599999999999999"/>
    <n v="0.11"/>
    <n v="32"/>
    <n v="6355.58"/>
    <n v="60"/>
    <n v="15"/>
    <n v="0"/>
    <n v="2"/>
    <n v="706"/>
    <n v="499"/>
    <n v="9"/>
    <n v="0.8"/>
    <n v="1"/>
    <x v="0"/>
    <s v="CIF"/>
    <s v="New Procurement"/>
    <x v="0"/>
    <n v="0.79539999999999988"/>
    <n v="0.9506"/>
    <n v="0.17110800000000004"/>
    <n v="0.16"/>
    <s v="Medium Risk"/>
    <n v="2.0634412047420701E-2"/>
    <s v="Average"/>
    <s v="High"/>
    <s v="Highly Inconsistent"/>
    <n v="70.679886685552404"/>
    <s v="Critical (&lt;80%)"/>
    <n v="63.555799999999998"/>
    <n v="3124229.52941"/>
    <n v="71.179999999999993"/>
  </r>
  <r>
    <n v="232.3"/>
    <n v="6.66"/>
    <n v="16"/>
    <n v="0.9"/>
    <n v="0.04"/>
    <n v="0.03"/>
    <s v="Road"/>
    <n v="1.26"/>
    <n v="0.6"/>
    <n v="1.2"/>
    <n v="0.39"/>
    <n v="14"/>
    <n v="9722.2999999999993"/>
    <n v="30"/>
    <n v="8"/>
    <n v="0"/>
    <n v="3"/>
    <n v="785"/>
    <n v="932"/>
    <n v="4"/>
    <n v="0.97"/>
    <n v="0"/>
    <x v="1"/>
    <s v="DDP"/>
    <s v="New Procurement"/>
    <x v="6"/>
    <n v="0.86399999999999999"/>
    <n v="0.93119999999999992"/>
    <n v="9.3119999999999967E-2"/>
    <n v="0.46"/>
    <s v="High Risk"/>
    <n v="2.8669823504089538E-2"/>
    <s v="Average"/>
    <s v="Medium"/>
    <s v="Moderately Consistent"/>
    <n v="118.72611464968152"/>
    <s v="Over-Delivery (&gt;100%)"/>
    <n v="194.446"/>
    <n v="2416784.9102599998"/>
    <n v="84.94"/>
  </r>
  <r>
    <n v="457.75"/>
    <n v="2.66"/>
    <n v="18"/>
    <n v="0.84"/>
    <n v="0.08"/>
    <n v="0.02"/>
    <s v="Air"/>
    <n v="4.5599999999999996"/>
    <n v="0.71"/>
    <n v="1"/>
    <n v="0.08"/>
    <n v="32"/>
    <n v="8655.58"/>
    <n v="30"/>
    <n v="10"/>
    <n v="0"/>
    <n v="1"/>
    <n v="430"/>
    <n v="191"/>
    <n v="2"/>
    <n v="0.56999999999999995"/>
    <n v="0"/>
    <x v="1"/>
    <s v="FOB"/>
    <s v="New Procurement"/>
    <x v="5"/>
    <n v="0.77280000000000004"/>
    <n v="0.90160000000000007"/>
    <n v="0.14425600000000002"/>
    <n v="0.18"/>
    <s v="Medium Risk"/>
    <n v="5.8110322228290554E-3"/>
    <s v="Poor"/>
    <s v="High"/>
    <s v="Highly Inconsistent"/>
    <n v="44.418604651162788"/>
    <s v="Critical (&lt;80%)"/>
    <n v="432.779"/>
    <n v="4358775.4452999998"/>
    <n v="92.640000000000015"/>
  </r>
  <r>
    <n v="194.67"/>
    <n v="1.95"/>
    <n v="17"/>
    <n v="1"/>
    <n v="0.08"/>
    <n v="0.04"/>
    <s v="Sea"/>
    <n v="2.64"/>
    <n v="0.81"/>
    <n v="1.1200000000000001"/>
    <n v="0.28000000000000003"/>
    <n v="46"/>
    <n v="3632.67"/>
    <n v="60"/>
    <n v="35"/>
    <n v="3"/>
    <n v="2"/>
    <n v="622"/>
    <n v="626"/>
    <n v="7"/>
    <n v="0.64"/>
    <n v="0"/>
    <x v="1"/>
    <s v="CIF"/>
    <s v="Extension"/>
    <x v="7"/>
    <n v="0.92"/>
    <n v="0.88319999999999999"/>
    <n v="0"/>
    <n v="0.4"/>
    <s v="High Risk"/>
    <n v="1.001695176452458E-2"/>
    <s v="Poor"/>
    <s v="Medium"/>
    <s v="Inconsistent"/>
    <n v="100.64308681672026"/>
    <s v="Over-Delivery (&gt;100%)"/>
    <n v="36.326700000000002"/>
    <n v="792079.098444"/>
    <n v="70.160000000000011"/>
  </r>
  <r>
    <n v="264.39999999999998"/>
    <n v="8.32"/>
    <n v="18"/>
    <n v="0.92"/>
    <n v="0.03"/>
    <n v="0.03"/>
    <s v="Road"/>
    <n v="4.3499999999999996"/>
    <n v="0.87"/>
    <n v="1.03"/>
    <n v="0.67"/>
    <n v="9"/>
    <n v="4272.8100000000004"/>
    <n v="30"/>
    <n v="10"/>
    <n v="3"/>
    <n v="1"/>
    <n v="962"/>
    <n v="105"/>
    <n v="11"/>
    <n v="0.78"/>
    <n v="1"/>
    <x v="0"/>
    <s v="FOB"/>
    <s v="Extension"/>
    <x v="1"/>
    <n v="0.89239999999999997"/>
    <n v="0.94089999999999996"/>
    <n v="7.5271999999999964E-2"/>
    <n v="0.73"/>
    <s v="Extreme Risk"/>
    <n v="3.1467473524962181E-2"/>
    <s v="Average"/>
    <s v="Medium"/>
    <s v="Highly Inconsistent"/>
    <n v="10.914760914760915"/>
    <s v="Critical (&lt;80%)"/>
    <n v="85.45620000000001"/>
    <n v="1197623.2808399999"/>
    <n v="82.149999999999991"/>
  </r>
  <r>
    <n v="151.71"/>
    <n v="6.21"/>
    <n v="1"/>
    <n v="0.99"/>
    <n v="0.05"/>
    <n v="0.01"/>
    <s v="Sea"/>
    <n v="1.45"/>
    <n v="0.69"/>
    <n v="0.99"/>
    <n v="0.99"/>
    <n v="19"/>
    <n v="4251.2700000000004"/>
    <n v="60"/>
    <n v="7"/>
    <n v="2"/>
    <n v="0"/>
    <n v="774"/>
    <n v="611"/>
    <n v="2"/>
    <n v="0.66"/>
    <n v="1"/>
    <x v="0"/>
    <s v="EXW"/>
    <s v="Amendment"/>
    <x v="5"/>
    <n v="0.9405"/>
    <n v="0.9405"/>
    <n v="9.4050000000000088E-3"/>
    <n v="1.05"/>
    <s v="Extreme Risk"/>
    <n v="4.0933359699426533E-2"/>
    <s v="Average"/>
    <s v="Medium"/>
    <s v="Moderately Consistent"/>
    <n v="78.940568475452196"/>
    <s v="Critical (&lt;80%)"/>
    <n v="42.512700000000002"/>
    <n v="683704.69429200015"/>
    <n v="72.850000000000009"/>
  </r>
  <r>
    <n v="338.21"/>
    <n v="6.56"/>
    <n v="19"/>
    <n v="0.95"/>
    <n v="0.09"/>
    <n v="0.01"/>
    <s v="Road"/>
    <n v="4.04"/>
    <n v="0.66"/>
    <n v="1.02"/>
    <n v="0.25"/>
    <n v="11"/>
    <n v="8613.02"/>
    <n v="15"/>
    <n v="34"/>
    <n v="2"/>
    <n v="1"/>
    <n v="151"/>
    <n v="80"/>
    <n v="7"/>
    <n v="0.85"/>
    <n v="0"/>
    <x v="1"/>
    <s v="FOB"/>
    <s v="Amendment"/>
    <x v="7"/>
    <n v="0.86449999999999994"/>
    <n v="0.90090000000000003"/>
    <n v="4.5045000000000036E-2"/>
    <n v="0.35"/>
    <s v="High Risk"/>
    <n v="1.9396233109606458E-2"/>
    <s v="Poor"/>
    <s v="High"/>
    <s v="Highly Inconsistent"/>
    <n v="52.980132450331126"/>
    <s v="Critical (&lt;80%)"/>
    <n v="172.2604"/>
    <n v="3204510.0313880006"/>
    <n v="81.059999999999988"/>
  </r>
  <r>
    <n v="490.54"/>
    <n v="8.0299999999999994"/>
    <n v="22"/>
    <n v="0.97"/>
    <n v="0.01"/>
    <n v="0.03"/>
    <s v="Sea"/>
    <n v="0.56999999999999995"/>
    <n v="0.68"/>
    <n v="0.99"/>
    <n v="0.47"/>
    <n v="48"/>
    <n v="9938.89"/>
    <n v="15"/>
    <n v="24"/>
    <n v="3"/>
    <n v="2"/>
    <n v="910"/>
    <n v="621"/>
    <n v="8"/>
    <n v="0.88"/>
    <n v="1"/>
    <x v="0"/>
    <s v="CIF"/>
    <s v="Extension"/>
    <x v="11"/>
    <n v="0.96029999999999993"/>
    <n v="0.96029999999999993"/>
    <n v="2.8809000000000022E-2"/>
    <n v="0.51"/>
    <s v="Extreme Risk"/>
    <n v="1.6369715007950422E-2"/>
    <s v="Poor"/>
    <s v="High"/>
    <s v="Very Consistent"/>
    <n v="68.241758241758248"/>
    <s v="Critical (&lt;80%)"/>
    <n v="99.388899999999992"/>
    <n v="5070545.0056799995"/>
    <n v="74.53"/>
  </r>
  <r>
    <n v="321.57"/>
    <n v="7.33"/>
    <n v="29"/>
    <n v="0.94"/>
    <n v="0.09"/>
    <n v="0.02"/>
    <s v="Air"/>
    <n v="3.83"/>
    <n v="0.74"/>
    <n v="0.97"/>
    <n v="0.45"/>
    <n v="4"/>
    <n v="8276.3700000000008"/>
    <n v="90"/>
    <n v="52"/>
    <n v="3"/>
    <n v="3"/>
    <n v="262"/>
    <n v="320"/>
    <n v="9"/>
    <n v="0.63"/>
    <n v="0"/>
    <x v="1"/>
    <s v="DDP"/>
    <s v="Extension"/>
    <x v="0"/>
    <n v="0.85539999999999994"/>
    <n v="0.89180000000000004"/>
    <n v="5.3508000000000049E-2"/>
    <n v="0.56000000000000005"/>
    <s v="Extreme Risk"/>
    <n v="2.2794414901887616E-2"/>
    <s v="Average"/>
    <s v="High"/>
    <s v="Highly Inconsistent"/>
    <n v="122.13740458015268"/>
    <s v="Over-Delivery (&gt;100%)"/>
    <n v="413.81850000000009"/>
    <n v="2954628.304761"/>
    <n v="93.07"/>
  </r>
  <r>
    <n v="211.02"/>
    <n v="8.51"/>
    <n v="8"/>
    <n v="0.84"/>
    <n v="0.02"/>
    <n v="0"/>
    <s v="Air"/>
    <n v="1.93"/>
    <n v="0.66"/>
    <n v="1.0900000000000001"/>
    <n v="0.18"/>
    <n v="41"/>
    <n v="5625.37"/>
    <n v="45"/>
    <n v="19"/>
    <n v="2"/>
    <n v="2"/>
    <n v="82"/>
    <n v="336"/>
    <n v="12"/>
    <n v="0.53"/>
    <n v="0"/>
    <x v="1"/>
    <s v="CIF"/>
    <s v="Amendment"/>
    <x v="8"/>
    <n v="0.82319999999999993"/>
    <n v="0.98"/>
    <n v="0.15680000000000002"/>
    <n v="0.19999999999999998"/>
    <s v="Medium Risk"/>
    <n v="4.0327931001800772E-2"/>
    <s v="Average"/>
    <s v="Medium"/>
    <s v="Moderately Consistent"/>
    <n v="409.7560975609756"/>
    <s v="Over-Delivery (&gt;100%)"/>
    <n v="281.26850000000002"/>
    <n v="1211096.3028200001"/>
    <n v="97.469999999999985"/>
  </r>
  <r>
    <n v="341.52"/>
    <n v="1.51"/>
    <n v="3"/>
    <n v="0.78"/>
    <n v="7.0000000000000007E-2"/>
    <n v="0.02"/>
    <s v="Air"/>
    <n v="2.35"/>
    <n v="0.66"/>
    <n v="0.9"/>
    <n v="0.61"/>
    <n v="25"/>
    <n v="1063.92"/>
    <n v="45"/>
    <n v="46"/>
    <n v="0"/>
    <n v="3"/>
    <n v="223"/>
    <n v="692"/>
    <n v="12"/>
    <n v="0.39"/>
    <n v="1"/>
    <x v="0"/>
    <s v="DDP"/>
    <s v="New Procurement"/>
    <x v="8"/>
    <n v="0.72539999999999993"/>
    <n v="0.91139999999999988"/>
    <n v="0.20050799999999994"/>
    <n v="0.7"/>
    <s v="Extreme Risk"/>
    <n v="4.4214101663152964E-3"/>
    <s v="Poor"/>
    <s v="High"/>
    <s v="Inconsistent"/>
    <n v="310.31390134529147"/>
    <s v="Over-Delivery (&gt;100%)"/>
    <n v="53.196000000000005"/>
    <n v="396120.70209600002"/>
    <n v="95.15"/>
  </r>
  <r>
    <n v="105.31"/>
    <n v="7.73"/>
    <n v="26"/>
    <n v="0.81"/>
    <n v="0.06"/>
    <n v="0.03"/>
    <s v="Air"/>
    <n v="0.83"/>
    <n v="0.62"/>
    <n v="1.05"/>
    <n v="0.72"/>
    <n v="17"/>
    <n v="9549.39"/>
    <n v="15"/>
    <n v="12"/>
    <n v="1"/>
    <n v="2"/>
    <n v="388"/>
    <n v="356"/>
    <n v="11"/>
    <n v="0.46"/>
    <n v="0"/>
    <x v="1"/>
    <s v="CIF"/>
    <s v="Renewal/Reorder"/>
    <x v="1"/>
    <n v="0.76139999999999997"/>
    <n v="0.91179999999999994"/>
    <n v="0.17324199999999995"/>
    <n v="0.80999999999999994"/>
    <s v="Extreme Risk"/>
    <n v="7.3402335960497583E-2"/>
    <s v="Good"/>
    <s v="Low"/>
    <s v="Very Consistent"/>
    <n v="91.75257731958763"/>
    <s v="Average (85–94.99%)"/>
    <n v="477.46949999999998"/>
    <n v="1096633.6420270002"/>
    <n v="96.77"/>
  </r>
  <r>
    <n v="449.9"/>
    <n v="8.66"/>
    <n v="25"/>
    <n v="0.71"/>
    <n v="0.06"/>
    <n v="0.04"/>
    <s v="Air"/>
    <n v="0.09"/>
    <n v="0.94"/>
    <n v="1.0900000000000001"/>
    <n v="0.15"/>
    <n v="47"/>
    <n v="8614.4500000000007"/>
    <n v="90"/>
    <n v="55"/>
    <n v="0"/>
    <n v="0"/>
    <n v="308"/>
    <n v="175"/>
    <n v="1"/>
    <n v="0.35"/>
    <n v="0"/>
    <x v="1"/>
    <s v="EXW"/>
    <s v="New Procurement"/>
    <x v="2"/>
    <n v="0.66739999999999988"/>
    <n v="0.90239999999999987"/>
    <n v="0.26169599999999998"/>
    <n v="0.25"/>
    <s v="Medium Risk"/>
    <n v="1.9248721938208493E-2"/>
    <s v="Poor"/>
    <s v="High"/>
    <s v="Very Consistent"/>
    <n v="56.81818181818182"/>
    <s v="Critical (&lt;80%)"/>
    <n v="430.72250000000008"/>
    <n v="4263636.6928200005"/>
    <n v="97.309999999999988"/>
  </r>
  <r>
    <n v="276.39"/>
    <n v="3.58"/>
    <n v="26"/>
    <n v="0.86"/>
    <n v="0.09"/>
    <n v="0"/>
    <s v="Sea"/>
    <n v="3.33"/>
    <n v="0.69"/>
    <n v="1.1599999999999999"/>
    <n v="0.76"/>
    <n v="8"/>
    <n v="8429.9699999999993"/>
    <n v="45"/>
    <n v="49"/>
    <n v="3"/>
    <n v="3"/>
    <n v="954"/>
    <n v="889"/>
    <n v="2"/>
    <n v="0.43"/>
    <n v="1"/>
    <x v="0"/>
    <s v="DDP"/>
    <s v="Extension"/>
    <x v="5"/>
    <n v="0.78259999999999996"/>
    <n v="0.91"/>
    <n v="0.12740000000000001"/>
    <n v="0.85"/>
    <s v="Extreme Risk"/>
    <n v="1.2952711747892472E-2"/>
    <s v="Poor"/>
    <s v="Medium"/>
    <s v="Highly Inconsistent"/>
    <n v="93.186582809224319"/>
    <s v="Average (85–94.99%)"/>
    <n v="84.299700000000001"/>
    <n v="2539758.4623209992"/>
    <n v="69.97"/>
  </r>
  <r>
    <n v="252.21"/>
    <n v="6.76"/>
    <n v="5"/>
    <n v="0.85"/>
    <n v="0.01"/>
    <n v="0.02"/>
    <s v="Sea"/>
    <n v="2.94"/>
    <n v="0.93"/>
    <n v="0.93"/>
    <n v="0.7"/>
    <n v="45"/>
    <n v="3979"/>
    <n v="60"/>
    <n v="53"/>
    <n v="2"/>
    <n v="0"/>
    <n v="388"/>
    <n v="761"/>
    <n v="2"/>
    <n v="0.9"/>
    <n v="1"/>
    <x v="0"/>
    <s v="EXW"/>
    <s v="Amendment"/>
    <x v="5"/>
    <n v="0.84150000000000003"/>
    <n v="0.97019999999999995"/>
    <n v="0.14553000000000002"/>
    <n v="0.73"/>
    <s v="Extreme Risk"/>
    <n v="2.6803060941279089E-2"/>
    <s v="Average"/>
    <s v="Medium"/>
    <s v="Inconsistent"/>
    <n v="196.13402061855669"/>
    <s v="Over-Delivery (&gt;100%)"/>
    <n v="39.79"/>
    <n v="1033704.5176480002"/>
    <n v="72.36"/>
  </r>
  <r>
    <n v="313.64"/>
    <n v="3.83"/>
    <n v="23"/>
    <n v="0.86"/>
    <n v="0.03"/>
    <n v="0.04"/>
    <s v="Sea"/>
    <n v="3.11"/>
    <n v="0.78"/>
    <n v="1.1399999999999999"/>
    <n v="0.2"/>
    <n v="1"/>
    <n v="4527"/>
    <n v="60"/>
    <n v="45"/>
    <n v="2"/>
    <n v="2"/>
    <n v="501"/>
    <n v="225"/>
    <n v="7"/>
    <n v="0.97"/>
    <n v="1"/>
    <x v="0"/>
    <s v="CIF"/>
    <s v="Amendment"/>
    <x v="7"/>
    <n v="0.83419999999999994"/>
    <n v="0.93119999999999992"/>
    <n v="0.13036800000000001"/>
    <n v="0.27"/>
    <s v="Medium Risk"/>
    <n v="1.221145262083918E-2"/>
    <s v="Poor"/>
    <s v="High"/>
    <s v="Highly Inconsistent"/>
    <n v="44.91017964071856"/>
    <s v="Critical (&lt;80%)"/>
    <n v="45.27"/>
    <n v="1519302.4380080001"/>
    <n v="71.19"/>
  </r>
  <r>
    <n v="331.15"/>
    <n v="9.6199999999999992"/>
    <n v="8"/>
    <n v="0.99"/>
    <n v="0.05"/>
    <n v="0.03"/>
    <s v="Sea"/>
    <n v="1.28"/>
    <n v="0.85"/>
    <n v="1.18"/>
    <n v="0.65"/>
    <n v="2"/>
    <n v="1284.6500000000001"/>
    <n v="30"/>
    <n v="28"/>
    <n v="0"/>
    <n v="0"/>
    <n v="693"/>
    <n v="353"/>
    <n v="6"/>
    <n v="0.36"/>
    <n v="1"/>
    <x v="0"/>
    <s v="EXW"/>
    <s v="New Procurement"/>
    <x v="4"/>
    <n v="0.9405"/>
    <n v="0.92149999999999999"/>
    <n v="9.2150000000000079E-3"/>
    <n v="0.73"/>
    <s v="Extreme Risk"/>
    <n v="2.9050279329608939E-2"/>
    <s v="Average"/>
    <s v="High"/>
    <s v="Moderately Consistent"/>
    <n v="50.937950937950937"/>
    <s v="Critical (&lt;80%)"/>
    <n v="12.846500000000001"/>
    <n v="459466.11923999997"/>
    <n v="72.61999999999999"/>
  </r>
  <r>
    <n v="82.3"/>
    <n v="1.3"/>
    <n v="19"/>
    <n v="0.97"/>
    <n v="0.08"/>
    <n v="0.01"/>
    <s v="Air"/>
    <n v="1.2"/>
    <n v="0.63"/>
    <n v="1.06"/>
    <n v="0.39"/>
    <n v="10"/>
    <n v="9384.94"/>
    <n v="45"/>
    <n v="36"/>
    <n v="2"/>
    <n v="1"/>
    <n v="961"/>
    <n v="70"/>
    <n v="11"/>
    <n v="0.22"/>
    <n v="0"/>
    <x v="1"/>
    <s v="FOB"/>
    <s v="Amendment"/>
    <x v="1"/>
    <n v="0.89239999999999997"/>
    <n v="0.91080000000000005"/>
    <n v="2.7324000000000025E-2"/>
    <n v="0.48"/>
    <s v="High Risk"/>
    <n v="1.5795868772782506E-2"/>
    <s v="Poor"/>
    <s v="Low"/>
    <s v="Moderately Consistent"/>
    <n v="7.2840790842872014"/>
    <s v="Critical (&lt;80%)"/>
    <n v="469.24700000000007"/>
    <n v="842366.03477999999"/>
    <n v="96.2"/>
  </r>
  <r>
    <n v="357.18"/>
    <n v="6.22"/>
    <n v="18"/>
    <n v="0.75"/>
    <n v="0.02"/>
    <n v="0.04"/>
    <s v="Road"/>
    <n v="4.1500000000000004"/>
    <n v="0.83"/>
    <n v="1.1100000000000001"/>
    <n v="0.68"/>
    <n v="27"/>
    <n v="9438.02"/>
    <n v="60"/>
    <n v="33"/>
    <n v="3"/>
    <n v="1"/>
    <n v="313"/>
    <n v="950"/>
    <n v="9"/>
    <n v="0.08"/>
    <n v="1"/>
    <x v="0"/>
    <s v="FOB"/>
    <s v="Extension"/>
    <x v="0"/>
    <n v="0.73499999999999999"/>
    <n v="0.94079999999999997"/>
    <n v="0.23519999999999999"/>
    <n v="0.74"/>
    <s v="Extreme Risk"/>
    <n v="1.7414188924351866E-2"/>
    <s v="Poor"/>
    <s v="High"/>
    <s v="Highly Inconsistent"/>
    <n v="303.51437699680514"/>
    <s v="Over-Delivery (&gt;100%)"/>
    <n v="188.7604"/>
    <n v="3573554.7089560009"/>
    <n v="82.45"/>
  </r>
  <r>
    <n v="158.87"/>
    <n v="2.5"/>
    <n v="18"/>
    <n v="0.81"/>
    <n v="0.08"/>
    <n v="0.02"/>
    <s v="Air"/>
    <n v="3.81"/>
    <n v="0.72"/>
    <n v="0.96"/>
    <n v="0.5"/>
    <n v="27"/>
    <n v="2618.9699999999998"/>
    <n v="45"/>
    <n v="14"/>
    <n v="3"/>
    <n v="3"/>
    <n v="935"/>
    <n v="195"/>
    <n v="3"/>
    <n v="0.84"/>
    <n v="1"/>
    <x v="0"/>
    <s v="DDP"/>
    <s v="Extension"/>
    <x v="3"/>
    <n v="0.74520000000000008"/>
    <n v="0.90160000000000007"/>
    <n v="0.17130399999999996"/>
    <n v="0.6"/>
    <s v="Extreme Risk"/>
    <n v="1.5736136463775412E-2"/>
    <s v="Poor"/>
    <s v="Medium"/>
    <s v="Highly Inconsistent"/>
    <n v="20.855614973262032"/>
    <s v="Critical (&lt;80%)"/>
    <n v="130.9485"/>
    <n v="457826.39468399994"/>
    <n v="93.39"/>
  </r>
  <r>
    <n v="371.28"/>
    <n v="7.41"/>
    <n v="21"/>
    <n v="0.83"/>
    <n v="0.04"/>
    <n v="0.02"/>
    <s v="Sea"/>
    <n v="1.68"/>
    <n v="0.64"/>
    <n v="1.18"/>
    <n v="0.05"/>
    <n v="13"/>
    <n v="6990.48"/>
    <n v="30"/>
    <n v="49"/>
    <n v="1"/>
    <n v="1"/>
    <n v="938"/>
    <n v="373"/>
    <n v="8"/>
    <n v="0.87"/>
    <n v="0"/>
    <x v="1"/>
    <s v="FOB"/>
    <s v="Renewal/Reorder"/>
    <x v="11"/>
    <n v="0.79679999999999995"/>
    <n v="0.94079999999999997"/>
    <n v="0.15993600000000002"/>
    <n v="0.11"/>
    <s v="Low Risk"/>
    <n v="1.9957983193277313E-2"/>
    <s v="Poor"/>
    <s v="High"/>
    <s v="Moderately Consistent"/>
    <n v="39.765458422174838"/>
    <s v="Critical (&lt;80%)"/>
    <n v="69.904799999999994"/>
    <n v="2751233.3190719998"/>
    <n v="72.720000000000013"/>
  </r>
  <r>
    <n v="420.14"/>
    <n v="2.58"/>
    <n v="1"/>
    <n v="0.81"/>
    <n v="0.02"/>
    <n v="0.05"/>
    <s v="Air"/>
    <n v="3.19"/>
    <n v="0.96"/>
    <n v="1.07"/>
    <n v="0.79"/>
    <n v="11"/>
    <n v="2114.5500000000002"/>
    <n v="15"/>
    <n v="34"/>
    <n v="3"/>
    <n v="1"/>
    <n v="507"/>
    <n v="934"/>
    <n v="5"/>
    <n v="0.45"/>
    <n v="0"/>
    <x v="1"/>
    <s v="FOB"/>
    <s v="Extension"/>
    <x v="10"/>
    <n v="0.79380000000000006"/>
    <n v="0.93099999999999994"/>
    <n v="0.17688999999999994"/>
    <n v="0.8600000000000001"/>
    <s v="Extreme Risk"/>
    <n v="6.140810206121769E-3"/>
    <s v="Poor"/>
    <s v="High"/>
    <s v="Highly Inconsistent"/>
    <n v="184.22090729783039"/>
    <s v="Over-Delivery (&gt;100%)"/>
    <n v="105.72750000000002"/>
    <n v="950728.06202199997"/>
    <n v="95.21"/>
  </r>
  <r>
    <n v="411.78"/>
    <n v="3.12"/>
    <n v="15"/>
    <n v="0.94"/>
    <n v="0.08"/>
    <n v="0.05"/>
    <s v="Air"/>
    <n v="4.1399999999999997"/>
    <n v="0.84"/>
    <n v="0.92"/>
    <n v="0.56000000000000005"/>
    <n v="14"/>
    <n v="3990.18"/>
    <n v="90"/>
    <n v="59"/>
    <n v="1"/>
    <n v="2"/>
    <n v="751"/>
    <n v="191"/>
    <n v="5"/>
    <n v="0.54"/>
    <n v="0"/>
    <x v="1"/>
    <s v="CIF"/>
    <s v="Renewal/Reorder"/>
    <x v="10"/>
    <n v="0.86480000000000001"/>
    <n v="0.874"/>
    <n v="5.2440000000000049E-2"/>
    <n v="0.69000000000000006"/>
    <s v="Extreme Risk"/>
    <n v="7.57686143086114E-3"/>
    <s v="Poor"/>
    <s v="High"/>
    <s v="Highly Inconsistent"/>
    <n v="25.432756324900136"/>
    <s v="Critical (&lt;80%)"/>
    <n v="199.50900000000001"/>
    <n v="1856909.846436"/>
    <n v="92.460000000000008"/>
  </r>
  <r>
    <n v="298.63"/>
    <n v="5.45"/>
    <n v="18"/>
    <n v="0.86"/>
    <n v="0.01"/>
    <n v="0.02"/>
    <s v="Air"/>
    <n v="4.4400000000000004"/>
    <n v="0.7"/>
    <n v="0.96"/>
    <n v="0.72"/>
    <n v="32"/>
    <n v="3093.58"/>
    <n v="30"/>
    <n v="8"/>
    <n v="1"/>
    <n v="2"/>
    <n v="942"/>
    <n v="740"/>
    <n v="10"/>
    <n v="0.74"/>
    <n v="0"/>
    <x v="1"/>
    <s v="CIF"/>
    <s v="Renewal/Reorder"/>
    <x v="9"/>
    <n v="0.85139999999999993"/>
    <n v="0.97019999999999995"/>
    <n v="0.135828"/>
    <n v="0.75"/>
    <s v="Extreme Risk"/>
    <n v="1.8250008371563473E-2"/>
    <s v="Poor"/>
    <s v="Medium"/>
    <s v="Highly Inconsistent"/>
    <n v="78.556263269639075"/>
    <s v="Critical (&lt;80%)"/>
    <n v="154.679"/>
    <n v="951732.06660599995"/>
    <n v="94.86"/>
  </r>
  <r>
    <n v="284.08"/>
    <n v="9.23"/>
    <n v="29"/>
    <n v="0.87"/>
    <n v="0.05"/>
    <n v="0.01"/>
    <s v="Road"/>
    <n v="0.03"/>
    <n v="0.77"/>
    <n v="1.05"/>
    <n v="0.13"/>
    <n v="16"/>
    <n v="3956.95"/>
    <n v="30"/>
    <n v="26"/>
    <n v="0"/>
    <n v="1"/>
    <n v="955"/>
    <n v="43"/>
    <n v="11"/>
    <n v="0.38"/>
    <n v="1"/>
    <x v="0"/>
    <s v="FOB"/>
    <s v="New Procurement"/>
    <x v="1"/>
    <n v="0.82650000000000001"/>
    <n v="0.9405"/>
    <n v="0.122265"/>
    <n v="0.19"/>
    <s v="Medium Risk"/>
    <n v="3.249084764854971E-2"/>
    <s v="Average"/>
    <s v="Medium"/>
    <s v="Very Consistent"/>
    <n v="4.5026178010471209"/>
    <s v="Critical (&lt;80%)"/>
    <n v="79.138999999999996"/>
    <n v="1191615.086808"/>
    <n v="86.27"/>
  </r>
  <r>
    <n v="114.29"/>
    <n v="2.91"/>
    <n v="25"/>
    <n v="0.96"/>
    <n v="0.01"/>
    <n v="0.02"/>
    <s v="Air"/>
    <n v="4.07"/>
    <n v="0.74"/>
    <n v="0.89"/>
    <n v="0.72"/>
    <n v="29"/>
    <n v="3158.83"/>
    <n v="30"/>
    <n v="17"/>
    <n v="2"/>
    <n v="3"/>
    <n v="246"/>
    <n v="414"/>
    <n v="12"/>
    <n v="0.2"/>
    <n v="1"/>
    <x v="0"/>
    <s v="DDP"/>
    <s v="Amendment"/>
    <x v="8"/>
    <n v="0.95039999999999991"/>
    <n v="0.97019999999999995"/>
    <n v="3.8808000000000037E-2"/>
    <n v="0.75"/>
    <s v="Extreme Risk"/>
    <n v="2.5461545192055297E-2"/>
    <s v="Average"/>
    <s v="Low"/>
    <s v="Highly Inconsistent"/>
    <n v="168.29268292682926"/>
    <s v="Over-Delivery (&gt;100%)"/>
    <n v="157.94150000000002"/>
    <n v="372020.60582700005"/>
    <n v="95.23"/>
  </r>
  <r>
    <n v="398.91"/>
    <n v="2.2999999999999998"/>
    <n v="7"/>
    <n v="0.94"/>
    <n v="0.04"/>
    <n v="0"/>
    <s v="Air"/>
    <n v="1.75"/>
    <n v="0.88"/>
    <n v="1.1000000000000001"/>
    <n v="0.41"/>
    <n v="38"/>
    <n v="3518.38"/>
    <n v="90"/>
    <n v="20"/>
    <n v="3"/>
    <n v="1"/>
    <n v="239"/>
    <n v="566"/>
    <n v="5"/>
    <n v="0.11"/>
    <n v="1"/>
    <x v="0"/>
    <s v="FOB"/>
    <s v="Extension"/>
    <x v="10"/>
    <n v="0.90239999999999987"/>
    <n v="0.96"/>
    <n v="5.7600000000000047E-2"/>
    <n v="0.44999999999999996"/>
    <s v="High Risk"/>
    <n v="5.7657115640119315E-3"/>
    <s v="Poor"/>
    <s v="High"/>
    <s v="Moderately Consistent"/>
    <n v="236.82008368200837"/>
    <s v="Over-Delivery (&gt;100%)"/>
    <n v="175.91900000000001"/>
    <n v="1459847.5252820002"/>
    <n v="97.05"/>
  </r>
  <r>
    <n v="172.13"/>
    <n v="7.83"/>
    <n v="16"/>
    <n v="0.74"/>
    <n v="0.06"/>
    <n v="0"/>
    <s v="Road"/>
    <n v="3.59"/>
    <n v="0.84"/>
    <n v="0.89"/>
    <n v="0.8"/>
    <n v="34"/>
    <n v="7931.5"/>
    <n v="60"/>
    <n v="30"/>
    <n v="2"/>
    <n v="2"/>
    <n v="16"/>
    <n v="906"/>
    <n v="8"/>
    <n v="0.24"/>
    <n v="0"/>
    <x v="1"/>
    <s v="CIF"/>
    <s v="Amendment"/>
    <x v="11"/>
    <n v="0.6956"/>
    <n v="0.94"/>
    <n v="0.24440000000000001"/>
    <n v="0.8600000000000001"/>
    <s v="Extreme Risk"/>
    <n v="4.5488874687736013E-2"/>
    <s v="Average"/>
    <s v="Medium"/>
    <s v="Highly Inconsistent"/>
    <n v="5662.5"/>
    <s v="Over-Delivery (&gt;100%)"/>
    <n v="158.63"/>
    <n v="1447335.0296339998"/>
    <n v="82.61"/>
  </r>
  <r>
    <n v="273.51"/>
    <n v="5.51"/>
    <n v="16"/>
    <n v="0.91"/>
    <n v="0.06"/>
    <n v="0.02"/>
    <s v="Air"/>
    <n v="1.86"/>
    <n v="0.61"/>
    <n v="1.04"/>
    <n v="0.6"/>
    <n v="26"/>
    <n v="3070.27"/>
    <n v="45"/>
    <n v="19"/>
    <n v="1"/>
    <n v="0"/>
    <n v="716"/>
    <n v="147"/>
    <n v="7"/>
    <n v="0.65"/>
    <n v="0"/>
    <x v="1"/>
    <s v="EXW"/>
    <s v="Renewal/Reorder"/>
    <x v="7"/>
    <n v="0.85539999999999994"/>
    <n v="0.92119999999999991"/>
    <n v="8.2907999999999968E-2"/>
    <n v="0.67999999999999994"/>
    <s v="Extreme Risk"/>
    <n v="2.0145515703264963E-2"/>
    <s v="Average"/>
    <s v="Medium"/>
    <s v="Moderately Consistent"/>
    <n v="20.53072625698324"/>
    <s v="Critical (&lt;80%)"/>
    <n v="153.51349999999999"/>
    <n v="907093.19958800008"/>
    <n v="95.94"/>
  </r>
  <r>
    <n v="177.92"/>
    <n v="9.2100000000000009"/>
    <n v="15"/>
    <n v="0.83"/>
    <n v="0.04"/>
    <n v="0.05"/>
    <s v="Air"/>
    <n v="3.03"/>
    <n v="0.68"/>
    <n v="1.08"/>
    <n v="0.35"/>
    <n v="5"/>
    <n v="8165.49"/>
    <n v="15"/>
    <n v="14"/>
    <n v="3"/>
    <n v="3"/>
    <n v="265"/>
    <n v="707"/>
    <n v="11"/>
    <n v="0.35"/>
    <n v="0"/>
    <x v="1"/>
    <s v="DDP"/>
    <s v="Extension"/>
    <x v="1"/>
    <n v="0.79679999999999995"/>
    <n v="0.91199999999999992"/>
    <n v="0.15504000000000004"/>
    <n v="0.43999999999999995"/>
    <s v="High Risk"/>
    <n v="5.1764838129496414E-2"/>
    <s v="Good"/>
    <s v="Medium"/>
    <s v="Highly Inconsistent"/>
    <n v="266.79245283018867"/>
    <s v="Over-Delivery (&gt;100%)"/>
    <n v="408.27449999999999"/>
    <n v="1583975.3955239998"/>
    <n v="94.769999999999982"/>
  </r>
  <r>
    <n v="110.22"/>
    <n v="2.3199999999999998"/>
    <n v="6"/>
    <n v="0.79"/>
    <n v="0.04"/>
    <n v="0.04"/>
    <s v="Air"/>
    <n v="3.23"/>
    <n v="0.79"/>
    <n v="1.1399999999999999"/>
    <n v="0.2"/>
    <n v="19"/>
    <n v="5722.43"/>
    <n v="15"/>
    <n v="50"/>
    <n v="2"/>
    <n v="3"/>
    <n v="180"/>
    <n v="871"/>
    <n v="12"/>
    <n v="0.87"/>
    <n v="0"/>
    <x v="1"/>
    <s v="DDP"/>
    <s v="Amendment"/>
    <x v="8"/>
    <n v="0.75839999999999996"/>
    <n v="0.92159999999999997"/>
    <n v="0.19353599999999993"/>
    <n v="0.28000000000000003"/>
    <s v="Medium Risk"/>
    <n v="2.1048811467973143E-2"/>
    <s v="Average"/>
    <s v="Low"/>
    <s v="Highly Inconsistent"/>
    <n v="483.88888888888886"/>
    <s v="Over-Delivery (&gt;100%)"/>
    <n v="286.12150000000003"/>
    <n v="681477.5750800001"/>
    <n v="94.769999999999982"/>
  </r>
  <r>
    <n v="333.3"/>
    <n v="6.81"/>
    <n v="9"/>
    <n v="0.72"/>
    <n v="0.02"/>
    <n v="0.03"/>
    <s v="Air"/>
    <n v="2.02"/>
    <n v="0.78"/>
    <n v="1.0900000000000001"/>
    <n v="0.82"/>
    <n v="39"/>
    <n v="7826.4"/>
    <n v="90"/>
    <n v="27"/>
    <n v="3"/>
    <n v="1"/>
    <n v="561"/>
    <n v="37"/>
    <n v="7"/>
    <n v="0.09"/>
    <n v="0"/>
    <x v="1"/>
    <s v="FOB"/>
    <s v="Extension"/>
    <x v="7"/>
    <n v="0.7056"/>
    <n v="0.9506"/>
    <n v="0.26616800000000002"/>
    <n v="0.87"/>
    <s v="Extreme Risk"/>
    <n v="2.0432043204320429E-2"/>
    <s v="Average"/>
    <s v="High"/>
    <s v="Inconsistent"/>
    <n v="6.5953654188948301"/>
    <s v="Critical (&lt;80%)"/>
    <n v="391.32"/>
    <n v="2739370.8613199997"/>
    <n v="96.779999999999987"/>
  </r>
  <r>
    <n v="74.45"/>
    <n v="3.1"/>
    <n v="7"/>
    <n v="0.85"/>
    <n v="0.05"/>
    <n v="0.03"/>
    <s v="Air"/>
    <n v="2.56"/>
    <n v="0.81"/>
    <n v="1.1200000000000001"/>
    <n v="0.56000000000000005"/>
    <n v="28"/>
    <n v="9197.02"/>
    <n v="15"/>
    <n v="28"/>
    <n v="0"/>
    <n v="0"/>
    <n v="297"/>
    <n v="966"/>
    <n v="4"/>
    <n v="0.42"/>
    <n v="1"/>
    <x v="0"/>
    <s v="EXW"/>
    <s v="New Procurement"/>
    <x v="6"/>
    <n v="0.8075"/>
    <n v="0.92149999999999999"/>
    <n v="0.13822500000000001"/>
    <n v="0.64"/>
    <s v="Extreme Risk"/>
    <n v="4.1638683680322364E-2"/>
    <s v="Average"/>
    <s v="Low"/>
    <s v="Inconsistent"/>
    <n v="325.25252525252529"/>
    <s v="Over-Delivery (&gt;100%)"/>
    <n v="459.85100000000006"/>
    <n v="739959.25296000007"/>
    <n v="95.34"/>
  </r>
  <r>
    <n v="386.89"/>
    <n v="2.41"/>
    <n v="14"/>
    <n v="0.81"/>
    <n v="0.1"/>
    <n v="0"/>
    <s v="Sea"/>
    <n v="3.63"/>
    <n v="0.89"/>
    <n v="1.17"/>
    <n v="0.99"/>
    <n v="28"/>
    <n v="1470.41"/>
    <n v="90"/>
    <n v="15"/>
    <n v="3"/>
    <n v="3"/>
    <n v="749"/>
    <n v="115"/>
    <n v="6"/>
    <n v="0.26"/>
    <n v="1"/>
    <x v="0"/>
    <s v="DDP"/>
    <s v="Extension"/>
    <x v="4"/>
    <n v="0.72900000000000009"/>
    <n v="0.9"/>
    <n v="0.17099999999999996"/>
    <n v="1.0900000000000001"/>
    <s v="Extreme Risk"/>
    <n v="6.2291607433637474E-3"/>
    <s v="Poor"/>
    <s v="High"/>
    <s v="Highly Inconsistent"/>
    <n v="15.353805073431243"/>
    <s v="Critical (&lt;80%)"/>
    <n v="14.7041"/>
    <n v="625818.40970399999"/>
    <n v="69.37"/>
  </r>
  <r>
    <n v="192.91"/>
    <n v="7.15"/>
    <n v="11"/>
    <n v="0.78"/>
    <n v="0.09"/>
    <n v="0.01"/>
    <s v="Air"/>
    <n v="2.38"/>
    <n v="0.87"/>
    <n v="1.04"/>
    <n v="0.37"/>
    <n v="17"/>
    <n v="3504.51"/>
    <n v="90"/>
    <n v="48"/>
    <n v="1"/>
    <n v="3"/>
    <n v="243"/>
    <n v="807"/>
    <n v="1"/>
    <n v="0.89"/>
    <n v="0"/>
    <x v="1"/>
    <s v="DDP"/>
    <s v="Renewal/Reorder"/>
    <x v="2"/>
    <n v="0.7098000000000001"/>
    <n v="0.90090000000000003"/>
    <n v="0.19819799999999999"/>
    <n v="0.47"/>
    <s v="High Risk"/>
    <n v="3.7063915815665337E-2"/>
    <s v="Average"/>
    <s v="Medium"/>
    <s v="Inconsistent"/>
    <n v="332.09876543209879"/>
    <s v="Over-Delivery (&gt;100%)"/>
    <n v="175.22550000000001"/>
    <n v="743844.93452600006"/>
    <n v="94.72"/>
  </r>
  <r>
    <n v="50.06"/>
    <n v="6.34"/>
    <n v="21"/>
    <n v="0.91"/>
    <n v="0.01"/>
    <n v="0"/>
    <s v="Road"/>
    <n v="7.0000000000000007E-2"/>
    <n v="0.75"/>
    <n v="1.1399999999999999"/>
    <n v="0.69"/>
    <n v="37"/>
    <n v="650.02"/>
    <n v="45"/>
    <n v="49"/>
    <n v="3"/>
    <n v="2"/>
    <n v="882"/>
    <n v="805"/>
    <n v="6"/>
    <n v="0.81"/>
    <n v="0"/>
    <x v="1"/>
    <s v="CIF"/>
    <s v="Extension"/>
    <x v="4"/>
    <n v="0.90090000000000003"/>
    <n v="0.99"/>
    <n v="8.9099999999999971E-2"/>
    <n v="0.7"/>
    <s v="Extreme Risk"/>
    <n v="0.1266480223731522"/>
    <s v="Excellent"/>
    <s v="Low"/>
    <s v="Very Consistent"/>
    <n v="91.269841269841265"/>
    <s v="Average (85–94.99%)"/>
    <n v="13.000399999999999"/>
    <n v="32878.471696000001"/>
    <n v="87.629999999999981"/>
  </r>
  <r>
    <n v="280.01"/>
    <n v="7.79"/>
    <n v="16"/>
    <n v="0.93"/>
    <n v="0"/>
    <n v="0.04"/>
    <s v="Air"/>
    <n v="0.06"/>
    <n v="0.95"/>
    <n v="0.89"/>
    <n v="0.62"/>
    <n v="44"/>
    <n v="4128.41"/>
    <n v="45"/>
    <n v="17"/>
    <n v="0"/>
    <n v="1"/>
    <n v="704"/>
    <n v="166"/>
    <n v="5"/>
    <n v="0.98"/>
    <n v="1"/>
    <x v="0"/>
    <s v="FOB"/>
    <s v="New Procurement"/>
    <x v="10"/>
    <n v="0.93"/>
    <n v="0.96"/>
    <n v="6.7199999999999954E-2"/>
    <n v="0.66"/>
    <s v="Extreme Risk"/>
    <n v="2.7820434984464841E-2"/>
    <s v="Average"/>
    <s v="Medium"/>
    <s v="Very Consistent"/>
    <n v="23.579545454545457"/>
    <s v="Critical (&lt;80%)"/>
    <n v="206.4205"/>
    <n v="1202442.6839759999"/>
    <n v="99.14"/>
  </r>
  <r>
    <n v="71.08"/>
    <n v="3.79"/>
    <n v="25"/>
    <n v="0.77"/>
    <n v="0.09"/>
    <n v="0.01"/>
    <s v="Sea"/>
    <n v="3.31"/>
    <n v="0.63"/>
    <n v="1.1299999999999999"/>
    <n v="0.64"/>
    <n v="19"/>
    <n v="2450.29"/>
    <n v="90"/>
    <n v="22"/>
    <n v="0"/>
    <n v="1"/>
    <n v="502"/>
    <n v="808"/>
    <n v="1"/>
    <n v="0.12"/>
    <n v="1"/>
    <x v="0"/>
    <s v="FOB"/>
    <s v="New Procurement"/>
    <x v="2"/>
    <n v="0.70069999999999999"/>
    <n v="0.90090000000000003"/>
    <n v="0.20720699999999997"/>
    <n v="0.74"/>
    <s v="Extreme Risk"/>
    <n v="5.3320202588632529E-2"/>
    <s v="Good"/>
    <s v="Low"/>
    <s v="Highly Inconsistent"/>
    <n v="160.95617529880477"/>
    <s v="Over-Delivery (&gt;100%)"/>
    <n v="24.5029"/>
    <n v="191612.48291600001"/>
    <n v="69.789999999999992"/>
  </r>
  <r>
    <n v="174.28"/>
    <n v="5.03"/>
    <n v="6"/>
    <n v="0.71"/>
    <n v="0.05"/>
    <n v="0.04"/>
    <s v="Road"/>
    <n v="4.24"/>
    <n v="0.83"/>
    <n v="0.89"/>
    <n v="0.74"/>
    <n v="27"/>
    <n v="5759.62"/>
    <n v="45"/>
    <n v="56"/>
    <n v="2"/>
    <n v="3"/>
    <n v="220"/>
    <n v="116"/>
    <n v="11"/>
    <n v="0.78"/>
    <n v="1"/>
    <x v="0"/>
    <s v="DDP"/>
    <s v="Amendment"/>
    <x v="1"/>
    <n v="0.67449999999999999"/>
    <n v="0.91199999999999992"/>
    <n v="0.26447999999999999"/>
    <n v="0.83"/>
    <s v="Extreme Risk"/>
    <n v="2.8861602019738353E-2"/>
    <s v="Average"/>
    <s v="Medium"/>
    <s v="Highly Inconsistent"/>
    <n v="52.72727272727272"/>
    <s v="Critical (&lt;80%)"/>
    <n v="115.19240000000001"/>
    <n v="1094257.336568"/>
    <n v="81.459999999999994"/>
  </r>
  <r>
    <n v="368.14"/>
    <n v="4.6500000000000004"/>
    <n v="22"/>
    <n v="0.95"/>
    <n v="0.05"/>
    <n v="0.03"/>
    <s v="Road"/>
    <n v="3.93"/>
    <n v="0.98"/>
    <n v="1.17"/>
    <n v="0.14000000000000001"/>
    <n v="12"/>
    <n v="7855.56"/>
    <n v="60"/>
    <n v="59"/>
    <n v="0"/>
    <n v="0"/>
    <n v="871"/>
    <n v="242"/>
    <n v="1"/>
    <n v="0.13"/>
    <n v="0"/>
    <x v="1"/>
    <s v="EXW"/>
    <s v="New Procurement"/>
    <x v="2"/>
    <n v="0.90249999999999997"/>
    <n v="0.92149999999999999"/>
    <n v="4.607500000000004E-2"/>
    <n v="0.22000000000000003"/>
    <s v="Medium Risk"/>
    <n v="1.2631064269028089E-2"/>
    <s v="Poor"/>
    <s v="High"/>
    <s v="Highly Inconsistent"/>
    <n v="27.784156142365095"/>
    <s v="Critical (&lt;80%)"/>
    <n v="157.11120000000003"/>
    <n v="3123487.5740760006"/>
    <n v="81.969999999999985"/>
  </r>
  <r>
    <n v="78.209999999999994"/>
    <n v="9.86"/>
    <n v="27"/>
    <n v="0.7"/>
    <n v="0.08"/>
    <n v="0.01"/>
    <s v="Air"/>
    <n v="1.55"/>
    <n v="0.82"/>
    <n v="0.93"/>
    <n v="0.55000000000000004"/>
    <n v="3"/>
    <n v="4915.0200000000004"/>
    <n v="30"/>
    <n v="15"/>
    <n v="1"/>
    <n v="0"/>
    <n v="376"/>
    <n v="205"/>
    <n v="3"/>
    <n v="0.16"/>
    <n v="0"/>
    <x v="1"/>
    <s v="EXW"/>
    <s v="Renewal/Reorder"/>
    <x v="3"/>
    <n v="0.64400000000000002"/>
    <n v="0.91080000000000005"/>
    <n v="0.27324000000000009"/>
    <n v="0.64"/>
    <s v="Extreme Risk"/>
    <n v="0.12607083493159443"/>
    <s v="Excellent"/>
    <s v="Low"/>
    <s v="Moderately Consistent"/>
    <n v="54.521276595744681"/>
    <s v="Critical (&lt;80%)"/>
    <n v="245.75100000000003"/>
    <n v="419248.22398799995"/>
    <n v="95.850000000000009"/>
  </r>
  <r>
    <n v="427.7"/>
    <n v="3.63"/>
    <n v="16"/>
    <n v="0.98"/>
    <n v="0.03"/>
    <n v="0.01"/>
    <s v="Sea"/>
    <n v="2.36"/>
    <n v="0.78"/>
    <n v="0.87"/>
    <n v="0.51"/>
    <n v="4"/>
    <n v="3402.86"/>
    <n v="15"/>
    <n v="9"/>
    <n v="0"/>
    <n v="0"/>
    <n v="238"/>
    <n v="860"/>
    <n v="4"/>
    <n v="0.04"/>
    <n v="0"/>
    <x v="1"/>
    <s v="EXW"/>
    <s v="New Procurement"/>
    <x v="6"/>
    <n v="0.9506"/>
    <n v="0.96029999999999993"/>
    <n v="1.9206000000000018E-2"/>
    <n v="0.55000000000000004"/>
    <s v="Extreme Risk"/>
    <n v="8.4872574234276365E-3"/>
    <s v="Poor"/>
    <s v="High"/>
    <s v="Inconsistent"/>
    <n v="361.34453781512605"/>
    <s v="Over-Delivery (&gt;100%)"/>
    <n v="34.028600000000004"/>
    <n v="1513673.5669200001"/>
    <n v="72.540000000000006"/>
  </r>
  <r>
    <n v="51.72"/>
    <n v="3.65"/>
    <n v="20"/>
    <n v="0.89"/>
    <n v="0.05"/>
    <n v="0.03"/>
    <s v="Air"/>
    <n v="1.17"/>
    <n v="0.65"/>
    <n v="0.86"/>
    <n v="0.34"/>
    <n v="47"/>
    <n v="1610.31"/>
    <n v="15"/>
    <n v="42"/>
    <n v="2"/>
    <n v="0"/>
    <n v="354"/>
    <n v="211"/>
    <n v="1"/>
    <n v="0.46"/>
    <n v="1"/>
    <x v="0"/>
    <s v="EXW"/>
    <s v="Amendment"/>
    <x v="2"/>
    <n v="0.84549999999999992"/>
    <n v="0.92149999999999999"/>
    <n v="0.10136499999999998"/>
    <n v="0.42000000000000004"/>
    <s v="High Risk"/>
    <n v="7.0572312451662803E-2"/>
    <s v="Good"/>
    <s v="Low"/>
    <s v="Moderately Consistent"/>
    <n v="59.604519774011301"/>
    <s v="Critical (&lt;80%)"/>
    <n v="80.515500000000003"/>
    <n v="90029.777604000003"/>
    <n v="96.73"/>
  </r>
  <r>
    <n v="161.07"/>
    <n v="4.1900000000000004"/>
    <n v="29"/>
    <n v="0.8"/>
    <n v="0.1"/>
    <n v="0.05"/>
    <s v="Sea"/>
    <n v="4.95"/>
    <n v="0.92"/>
    <n v="0.87"/>
    <n v="0.44"/>
    <n v="47"/>
    <n v="365.62"/>
    <n v="15"/>
    <n v="58"/>
    <n v="0"/>
    <n v="1"/>
    <n v="776"/>
    <n v="118"/>
    <n v="12"/>
    <n v="0.13"/>
    <n v="1"/>
    <x v="0"/>
    <s v="FOB"/>
    <s v="New Procurement"/>
    <x v="8"/>
    <n v="0.72000000000000008"/>
    <n v="0.85499999999999998"/>
    <n v="0.17099999999999996"/>
    <n v="0.59000000000000008"/>
    <s v="Extreme Risk"/>
    <n v="2.6013534488110761E-2"/>
    <s v="Average"/>
    <s v="Medium"/>
    <s v="Highly Inconsistent"/>
    <n v="15.206185567010309"/>
    <s v="Critical (&lt;80%)"/>
    <n v="3.6562000000000001"/>
    <n v="67743.577539999998"/>
    <n v="67.050000000000011"/>
  </r>
  <r>
    <n v="383.41"/>
    <n v="6.08"/>
    <n v="16"/>
    <n v="0.77"/>
    <n v="7.0000000000000007E-2"/>
    <n v="0.04"/>
    <s v="Sea"/>
    <n v="1.3"/>
    <n v="0.75"/>
    <n v="0.98"/>
    <n v="0.52"/>
    <n v="11"/>
    <n v="6811.04"/>
    <n v="15"/>
    <n v="57"/>
    <n v="0"/>
    <n v="2"/>
    <n v="86"/>
    <n v="552"/>
    <n v="10"/>
    <n v="0.35"/>
    <n v="1"/>
    <x v="0"/>
    <s v="CIF"/>
    <s v="New Procurement"/>
    <x v="9"/>
    <n v="0.71609999999999996"/>
    <n v="0.89279999999999993"/>
    <n v="0.20534399999999997"/>
    <n v="0.63"/>
    <s v="Extreme Risk"/>
    <n v="1.5857698025612269E-2"/>
    <s v="Poor"/>
    <s v="High"/>
    <s v="Moderately Consistent"/>
    <n v="641.8604651162791"/>
    <s v="Over-Delivery (&gt;100%)"/>
    <n v="68.110399999999998"/>
    <n v="2898755.218564"/>
    <n v="71.8"/>
  </r>
  <r>
    <n v="192.32"/>
    <n v="3.27"/>
    <n v="12"/>
    <n v="0.7"/>
    <n v="0.02"/>
    <n v="0.02"/>
    <s v="Air"/>
    <n v="2.08"/>
    <n v="0.88"/>
    <n v="1.01"/>
    <n v="0.32"/>
    <n v="34"/>
    <n v="402.4"/>
    <n v="60"/>
    <n v="48"/>
    <n v="3"/>
    <n v="0"/>
    <n v="469"/>
    <n v="747"/>
    <n v="7"/>
    <n v="0.28000000000000003"/>
    <n v="0"/>
    <x v="1"/>
    <s v="EXW"/>
    <s v="Extension"/>
    <x v="7"/>
    <n v="0.68599999999999994"/>
    <n v="0.96039999999999992"/>
    <n v="0.28812000000000004"/>
    <n v="0.36"/>
    <s v="High Risk"/>
    <n v="1.7002911813643929E-2"/>
    <s v="Poor"/>
    <s v="Medium"/>
    <s v="Inconsistent"/>
    <n v="159.27505330490405"/>
    <s v="Over-Delivery (&gt;100%)"/>
    <n v="20.12"/>
    <n v="80513.271231999999"/>
    <n v="96.92"/>
  </r>
  <r>
    <n v="95.85"/>
    <n v="9.24"/>
    <n v="17"/>
    <n v="0.77"/>
    <n v="0.01"/>
    <n v="0.03"/>
    <s v="Sea"/>
    <n v="3.41"/>
    <n v="0.68"/>
    <n v="1.17"/>
    <n v="0.28999999999999998"/>
    <n v="18"/>
    <n v="9216.2999999999993"/>
    <n v="60"/>
    <n v="19"/>
    <n v="2"/>
    <n v="0"/>
    <n v="274"/>
    <n v="50"/>
    <n v="2"/>
    <n v="0.98"/>
    <n v="1"/>
    <x v="0"/>
    <s v="EXW"/>
    <s v="Amendment"/>
    <x v="5"/>
    <n v="0.76229999999999998"/>
    <n v="0.96029999999999993"/>
    <n v="0.22086899999999998"/>
    <n v="0.32999999999999996"/>
    <s v="High Risk"/>
    <n v="9.6400625978090779E-2"/>
    <s v="Good"/>
    <s v="Low"/>
    <s v="Highly Inconsistent"/>
    <n v="18.248175182481752"/>
    <s v="Critical (&lt;80%)"/>
    <n v="92.162999999999997"/>
    <n v="918816.34916999983"/>
    <n v="71.69"/>
  </r>
  <r>
    <n v="212.11"/>
    <n v="3.39"/>
    <n v="5"/>
    <n v="0.74"/>
    <n v="0.02"/>
    <n v="0.02"/>
    <s v="Air"/>
    <n v="4.38"/>
    <n v="0.62"/>
    <n v="0.95"/>
    <n v="0.74"/>
    <n v="35"/>
    <n v="5982.88"/>
    <n v="30"/>
    <n v="7"/>
    <n v="3"/>
    <n v="2"/>
    <n v="513"/>
    <n v="73"/>
    <n v="11"/>
    <n v="0.66"/>
    <n v="0"/>
    <x v="1"/>
    <s v="CIF"/>
    <s v="Extension"/>
    <x v="1"/>
    <n v="0.72519999999999996"/>
    <n v="0.96039999999999992"/>
    <n v="0.24970400000000001"/>
    <n v="0.78"/>
    <s v="Extreme Risk"/>
    <n v="1.5982273348734147E-2"/>
    <s v="Poor"/>
    <s v="Medium"/>
    <s v="Highly Inconsistent"/>
    <n v="14.230019493177387"/>
    <s v="Critical (&lt;80%)"/>
    <n v="299.14400000000001"/>
    <n v="1320107.548708"/>
    <n v="94.61999999999999"/>
  </r>
  <r>
    <n v="171.68"/>
    <n v="9.06"/>
    <n v="27"/>
    <n v="0.88"/>
    <n v="0.08"/>
    <n v="0.05"/>
    <s v="Sea"/>
    <n v="0.26"/>
    <n v="0.72"/>
    <n v="0.89"/>
    <n v="7.0000000000000007E-2"/>
    <n v="18"/>
    <n v="3597.62"/>
    <n v="90"/>
    <n v="50"/>
    <n v="2"/>
    <n v="1"/>
    <n v="753"/>
    <n v="752"/>
    <n v="4"/>
    <n v="0.41"/>
    <n v="0"/>
    <x v="1"/>
    <s v="FOB"/>
    <s v="Amendment"/>
    <x v="6"/>
    <n v="0.80959999999999999"/>
    <n v="0.874"/>
    <n v="0.10487999999999999"/>
    <n v="0.2"/>
    <s v="Medium Risk"/>
    <n v="5.2772600186393293E-2"/>
    <s v="Good"/>
    <s v="Medium"/>
    <s v="Very Consistent"/>
    <n v="99.867197875165999"/>
    <s v="World-Class (97%–100%)"/>
    <n v="35.976199999999999"/>
    <n v="697969.39274400007"/>
    <n v="72.340000000000018"/>
  </r>
  <r>
    <n v="429.22"/>
    <n v="1.93"/>
    <n v="25"/>
    <n v="0.75"/>
    <n v="0.03"/>
    <n v="0.04"/>
    <s v="Road"/>
    <n v="1.51"/>
    <n v="0.71"/>
    <n v="1.1000000000000001"/>
    <n v="0.31"/>
    <n v="46"/>
    <n v="514.94000000000005"/>
    <n v="45"/>
    <n v="17"/>
    <n v="2"/>
    <n v="2"/>
    <n v="658"/>
    <n v="899"/>
    <n v="12"/>
    <n v="0.88"/>
    <n v="0"/>
    <x v="1"/>
    <s v="CIF"/>
    <s v="Amendment"/>
    <x v="8"/>
    <n v="0.72750000000000004"/>
    <n v="0.93119999999999992"/>
    <n v="0.23279999999999998"/>
    <n v="0.38"/>
    <s v="High Risk"/>
    <n v="4.4965285867387354E-3"/>
    <s v="Poor"/>
    <s v="High"/>
    <s v="Moderately Consistent"/>
    <n v="136.62613981762919"/>
    <s v="Over-Delivery (&gt;100%)"/>
    <n v="10.298800000000002"/>
    <n v="236517.38632000005"/>
    <n v="84.789999999999992"/>
  </r>
  <r>
    <n v="191.01"/>
    <n v="6.91"/>
    <n v="13"/>
    <n v="0.86"/>
    <n v="0"/>
    <n v="0.03"/>
    <s v="Air"/>
    <n v="2.84"/>
    <n v="0.95"/>
    <n v="0.85"/>
    <n v="0.65"/>
    <n v="6"/>
    <n v="4193.5200000000004"/>
    <n v="30"/>
    <n v="30"/>
    <n v="2"/>
    <n v="2"/>
    <n v="585"/>
    <n v="691"/>
    <n v="9"/>
    <n v="0.06"/>
    <n v="0"/>
    <x v="1"/>
    <s v="CIF"/>
    <s v="Amendment"/>
    <x v="0"/>
    <n v="0.86"/>
    <n v="0.97"/>
    <n v="0.1358"/>
    <n v="0.68"/>
    <s v="Extreme Risk"/>
    <n v="3.6176116433694575E-2"/>
    <s v="Average"/>
    <s v="Medium"/>
    <s v="Inconsistent"/>
    <n v="118.11965811965813"/>
    <s v="Over-Delivery (&gt;100%)"/>
    <n v="209.67600000000004"/>
    <n v="825254.90822400001"/>
    <n v="96.559999999999988"/>
  </r>
  <r>
    <n v="405.02"/>
    <n v="9.16"/>
    <n v="8"/>
    <n v="0.88"/>
    <n v="0.09"/>
    <n v="0.02"/>
    <s v="Sea"/>
    <n v="3.09"/>
    <n v="0.95"/>
    <n v="1.1599999999999999"/>
    <n v="0.21"/>
    <n v="34"/>
    <n v="8686.27"/>
    <n v="15"/>
    <n v="11"/>
    <n v="2"/>
    <n v="0"/>
    <n v="254"/>
    <n v="821"/>
    <n v="8"/>
    <n v="0.33"/>
    <n v="1"/>
    <x v="0"/>
    <s v="EXW"/>
    <s v="Amendment"/>
    <x v="11"/>
    <n v="0.80080000000000007"/>
    <n v="0.89180000000000004"/>
    <n v="0.107016"/>
    <n v="0.32"/>
    <s v="High Risk"/>
    <n v="2.261616710285912E-2"/>
    <s v="Average"/>
    <s v="High"/>
    <s v="Highly Inconsistent"/>
    <n v="323.22834645669292"/>
    <s v="Over-Delivery (&gt;100%)"/>
    <n v="86.862700000000004"/>
    <n v="3905217.4066300001"/>
    <n v="69.81"/>
  </r>
  <r>
    <n v="451.34"/>
    <n v="2.52"/>
    <n v="24"/>
    <n v="0.79"/>
    <n v="0.02"/>
    <n v="0.03"/>
    <s v="Road"/>
    <n v="0.35"/>
    <n v="0.81"/>
    <n v="0.96"/>
    <n v="0.56999999999999995"/>
    <n v="33"/>
    <n v="9701.25"/>
    <n v="45"/>
    <n v="8"/>
    <n v="2"/>
    <n v="2"/>
    <n v="438"/>
    <n v="424"/>
    <n v="2"/>
    <n v="0.51"/>
    <n v="0"/>
    <x v="1"/>
    <s v="CIF"/>
    <s v="Amendment"/>
    <x v="5"/>
    <n v="0.7742"/>
    <n v="0.9506"/>
    <n v="0.19962599999999994"/>
    <n v="0.62"/>
    <s v="Extreme Risk"/>
    <n v="5.5833739531173845E-3"/>
    <s v="Poor"/>
    <s v="High"/>
    <s v="Very Consistent"/>
    <n v="96.803652968036531"/>
    <s v="High (95–96.99%)"/>
    <n v="194.02500000000001"/>
    <n v="4597687.4681299999"/>
    <n v="86.45"/>
  </r>
  <r>
    <n v="245.22"/>
    <n v="9.7100000000000009"/>
    <n v="5"/>
    <n v="0.71"/>
    <n v="0"/>
    <n v="0.02"/>
    <s v="Road"/>
    <n v="3.32"/>
    <n v="0.61"/>
    <n v="1.05"/>
    <n v="0.3"/>
    <n v="8"/>
    <n v="940.79"/>
    <n v="30"/>
    <n v="23"/>
    <n v="2"/>
    <n v="2"/>
    <n v="100"/>
    <n v="381"/>
    <n v="11"/>
    <n v="0.05"/>
    <n v="1"/>
    <x v="0"/>
    <s v="CIF"/>
    <s v="Amendment"/>
    <x v="1"/>
    <n v="0.71"/>
    <n v="0.98"/>
    <n v="0.28420000000000001"/>
    <n v="0.32"/>
    <s v="High Risk"/>
    <n v="3.9597096484789172E-2"/>
    <s v="Average"/>
    <s v="Medium"/>
    <s v="Highly Inconsistent"/>
    <n v="381"/>
    <s v="Over-Delivery (&gt;100%)"/>
    <n v="18.815799999999999"/>
    <n v="235349.63268400001"/>
    <n v="84.28"/>
  </r>
  <r>
    <n v="459.47"/>
    <n v="5.08"/>
    <n v="12"/>
    <n v="0.71"/>
    <n v="0.02"/>
    <n v="0"/>
    <s v="Road"/>
    <n v="2.64"/>
    <n v="0.69"/>
    <n v="0.87"/>
    <n v="0.84"/>
    <n v="42"/>
    <n v="7793.67"/>
    <n v="15"/>
    <n v="23"/>
    <n v="0"/>
    <n v="1"/>
    <n v="454"/>
    <n v="660"/>
    <n v="11"/>
    <n v="0.15"/>
    <n v="0"/>
    <x v="1"/>
    <s v="FOB"/>
    <s v="New Procurement"/>
    <x v="1"/>
    <n v="0.69579999999999997"/>
    <n v="0.98"/>
    <n v="0.28420000000000001"/>
    <n v="0.86"/>
    <s v="Extreme Risk"/>
    <n v="1.1056216945611248E-2"/>
    <s v="Poor"/>
    <s v="High"/>
    <s v="Inconsistent"/>
    <n v="145.37444933920705"/>
    <s v="Over-Delivery (&gt;100%)"/>
    <n v="155.8734"/>
    <n v="3652756.839414"/>
    <n v="84.76"/>
  </r>
  <r>
    <n v="219.79"/>
    <n v="9.51"/>
    <n v="9"/>
    <n v="0.71"/>
    <n v="0.02"/>
    <n v="0.02"/>
    <s v="Road"/>
    <n v="4.1399999999999997"/>
    <n v="0.86"/>
    <n v="0.86"/>
    <n v="0.35"/>
    <n v="20"/>
    <n v="2657.74"/>
    <n v="30"/>
    <n v="26"/>
    <n v="0"/>
    <n v="0"/>
    <n v="242"/>
    <n v="813"/>
    <n v="9"/>
    <n v="0.9"/>
    <n v="1"/>
    <x v="0"/>
    <s v="EXW"/>
    <s v="New Procurement"/>
    <x v="0"/>
    <n v="0.69579999999999997"/>
    <n v="0.96039999999999992"/>
    <n v="0.27851599999999999"/>
    <n v="0.38999999999999996"/>
    <s v="High Risk"/>
    <n v="4.3268574548432595E-2"/>
    <s v="Average"/>
    <s v="Medium"/>
    <s v="Highly Inconsistent"/>
    <n v="335.95041322314046"/>
    <s v="Over-Delivery (&gt;100%)"/>
    <n v="53.154799999999994"/>
    <n v="607581.8149959998"/>
    <n v="82.86"/>
  </r>
  <r>
    <n v="483.84"/>
    <n v="7.09"/>
    <n v="3"/>
    <n v="0.92"/>
    <n v="0.04"/>
    <n v="0.05"/>
    <s v="Air"/>
    <n v="1.1100000000000001"/>
    <n v="0.64"/>
    <n v="1.1200000000000001"/>
    <n v="0.23"/>
    <n v="20"/>
    <n v="3856.43"/>
    <n v="15"/>
    <n v="21"/>
    <n v="0"/>
    <n v="0"/>
    <n v="872"/>
    <n v="373"/>
    <n v="1"/>
    <n v="0.18"/>
    <n v="1"/>
    <x v="0"/>
    <s v="EXW"/>
    <s v="New Procurement"/>
    <x v="2"/>
    <n v="0.88319999999999999"/>
    <n v="0.91199999999999992"/>
    <n v="7.2959999999999969E-2"/>
    <n v="0.32"/>
    <s v="High Risk"/>
    <n v="1.4653604497354498E-2"/>
    <s v="Poor"/>
    <s v="High"/>
    <s v="Moderately Consistent"/>
    <n v="42.775229357798167"/>
    <s v="Critical (&lt;80%)"/>
    <n v="192.82150000000001"/>
    <n v="2034029.2121559998"/>
    <n v="96.689999999999984"/>
  </r>
  <r>
    <n v="90.18"/>
    <n v="3.71"/>
    <n v="3"/>
    <n v="0.8"/>
    <n v="0.09"/>
    <n v="0.03"/>
    <s v="Sea"/>
    <n v="0.98"/>
    <n v="0.88"/>
    <n v="0.97"/>
    <n v="0.53"/>
    <n v="43"/>
    <n v="5521.96"/>
    <n v="15"/>
    <n v="10"/>
    <n v="1"/>
    <n v="3"/>
    <n v="463"/>
    <n v="245"/>
    <n v="6"/>
    <n v="0.92"/>
    <n v="0"/>
    <x v="1"/>
    <s v="DDP"/>
    <s v="Renewal/Reorder"/>
    <x v="4"/>
    <n v="0.72800000000000009"/>
    <n v="0.88270000000000004"/>
    <n v="0.17653999999999997"/>
    <n v="0.65"/>
    <s v="Extreme Risk"/>
    <n v="4.1139942337547128E-2"/>
    <s v="Average"/>
    <s v="Low"/>
    <s v="Very Consistent"/>
    <n v="52.915766738660906"/>
    <s v="Critical (&lt;80%)"/>
    <n v="55.2196"/>
    <n v="557783.78226400015"/>
    <n v="71.72"/>
  </r>
  <r>
    <n v="359.16"/>
    <n v="2.69"/>
    <n v="1"/>
    <n v="0.94"/>
    <n v="0.09"/>
    <n v="0"/>
    <s v="Road"/>
    <n v="3.97"/>
    <n v="0.6"/>
    <n v="1.19"/>
    <n v="0.14000000000000001"/>
    <n v="18"/>
    <n v="9947.81"/>
    <n v="60"/>
    <n v="17"/>
    <n v="2"/>
    <n v="0"/>
    <n v="358"/>
    <n v="809"/>
    <n v="3"/>
    <n v="0.1"/>
    <n v="0"/>
    <x v="1"/>
    <s v="EXW"/>
    <s v="Amendment"/>
    <x v="3"/>
    <n v="0.85539999999999994"/>
    <n v="0.91"/>
    <n v="5.4600000000000051E-2"/>
    <n v="0.23"/>
    <s v="Medium Risk"/>
    <n v="7.4896981846530788E-3"/>
    <s v="Poor"/>
    <s v="High"/>
    <s v="Highly Inconsistent"/>
    <n v="225.97765363128494"/>
    <s v="Over-Delivery (&gt;100%)"/>
    <n v="198.9562"/>
    <n v="3894639.9026680002"/>
    <n v="81.329999999999984"/>
  </r>
  <r>
    <n v="272.22000000000003"/>
    <n v="3.73"/>
    <n v="25"/>
    <n v="0.83"/>
    <n v="0.05"/>
    <n v="0.04"/>
    <s v="Sea"/>
    <n v="3.52"/>
    <n v="0.87"/>
    <n v="1.01"/>
    <n v="0.8"/>
    <n v="27"/>
    <n v="2167.27"/>
    <n v="15"/>
    <n v="29"/>
    <n v="0"/>
    <n v="1"/>
    <n v="103"/>
    <n v="480"/>
    <n v="1"/>
    <n v="0.89"/>
    <n v="0"/>
    <x v="1"/>
    <s v="FOB"/>
    <s v="New Procurement"/>
    <x v="2"/>
    <n v="0.78849999999999998"/>
    <n v="0.91199999999999992"/>
    <n v="0.15504000000000004"/>
    <n v="0.89"/>
    <s v="Extreme Risk"/>
    <n v="1.3702152670634045E-2"/>
    <s v="Poor"/>
    <s v="Medium"/>
    <s v="Highly Inconsistent"/>
    <n v="466.01941747572812"/>
    <s v="Over-Delivery (&gt;100%)"/>
    <n v="21.672699999999999"/>
    <n v="643112.75793400011"/>
    <n v="70.179999999999993"/>
  </r>
  <r>
    <n v="224.44"/>
    <n v="1.84"/>
    <n v="22"/>
    <n v="0.84"/>
    <n v="0.04"/>
    <n v="0.01"/>
    <s v="Sea"/>
    <n v="3.96"/>
    <n v="0.94"/>
    <n v="1.1399999999999999"/>
    <n v="0.68"/>
    <n v="48"/>
    <n v="1391.93"/>
    <n v="30"/>
    <n v="7"/>
    <n v="2"/>
    <n v="1"/>
    <n v="431"/>
    <n v="881"/>
    <n v="8"/>
    <n v="0.45"/>
    <n v="1"/>
    <x v="0"/>
    <s v="FOB"/>
    <s v="Amendment"/>
    <x v="11"/>
    <n v="0.80639999999999989"/>
    <n v="0.95039999999999991"/>
    <n v="0.152064"/>
    <n v="0.73000000000000009"/>
    <s v="Extreme Risk"/>
    <n v="8.1981821422206381E-3"/>
    <s v="Poor"/>
    <s v="Medium"/>
    <s v="Highly Inconsistent"/>
    <n v="204.40835266821344"/>
    <s v="Over-Delivery (&gt;100%)"/>
    <n v="13.919300000000002"/>
    <n v="328056.70260800008"/>
    <n v="70.64"/>
  </r>
  <r>
    <n v="334.72"/>
    <n v="2.29"/>
    <n v="18"/>
    <n v="0.85"/>
    <n v="0.06"/>
    <n v="0.01"/>
    <s v="Sea"/>
    <n v="3.91"/>
    <n v="0.79"/>
    <n v="1.19"/>
    <n v="0.77"/>
    <n v="5"/>
    <n v="5990.27"/>
    <n v="45"/>
    <n v="48"/>
    <n v="3"/>
    <n v="1"/>
    <n v="724"/>
    <n v="509"/>
    <n v="6"/>
    <n v="0.56999999999999995"/>
    <n v="1"/>
    <x v="0"/>
    <s v="FOB"/>
    <s v="Extension"/>
    <x v="4"/>
    <n v="0.79899999999999993"/>
    <n v="0.93059999999999998"/>
    <n v="0.13959000000000002"/>
    <n v="0.84"/>
    <s v="Extreme Risk"/>
    <n v="6.8415391969407265E-3"/>
    <s v="Poor"/>
    <s v="High"/>
    <s v="Highly Inconsistent"/>
    <n v="70.303867403314911"/>
    <s v="Critical (&lt;80%)"/>
    <n v="59.902700000000003"/>
    <n v="2145503.6744120005"/>
    <n v="70.09"/>
  </r>
  <r>
    <n v="366.74"/>
    <n v="1.94"/>
    <n v="24"/>
    <n v="0.91"/>
    <n v="0.02"/>
    <n v="0.01"/>
    <s v="Air"/>
    <n v="0.52"/>
    <n v="0.93"/>
    <n v="0.91"/>
    <n v="0.4"/>
    <n v="7"/>
    <n v="8545.19"/>
    <n v="60"/>
    <n v="56"/>
    <n v="1"/>
    <n v="3"/>
    <n v="499"/>
    <n v="432"/>
    <n v="4"/>
    <n v="0.28000000000000003"/>
    <n v="0"/>
    <x v="1"/>
    <s v="DDP"/>
    <s v="Renewal/Reorder"/>
    <x v="6"/>
    <n v="0.89180000000000004"/>
    <n v="0.97019999999999995"/>
    <n v="8.7317999999999979E-2"/>
    <n v="0.43000000000000005"/>
    <s v="High Risk"/>
    <n v="5.2898511206849533E-3"/>
    <s v="Poor"/>
    <s v="High"/>
    <s v="Very Consistent"/>
    <n v="86.573146292585164"/>
    <s v="Average (85–94.99%)"/>
    <n v="427.25950000000006"/>
    <n v="3228309.9436140005"/>
    <n v="98.679999999999993"/>
  </r>
  <r>
    <n v="51.96"/>
    <n v="4.8099999999999996"/>
    <n v="12"/>
    <n v="0.78"/>
    <n v="0.01"/>
    <n v="0.03"/>
    <s v="Air"/>
    <n v="1.39"/>
    <n v="0.91"/>
    <n v="1.1200000000000001"/>
    <n v="0.84"/>
    <n v="22"/>
    <n v="6517.34"/>
    <n v="45"/>
    <n v="53"/>
    <n v="2"/>
    <n v="3"/>
    <n v="695"/>
    <n v="588"/>
    <n v="3"/>
    <n v="0.27"/>
    <n v="0"/>
    <x v="1"/>
    <s v="DDP"/>
    <s v="Amendment"/>
    <x v="3"/>
    <n v="0.7722"/>
    <n v="0.96029999999999993"/>
    <n v="0.21126599999999995"/>
    <n v="0.88"/>
    <s v="Extreme Risk"/>
    <n v="9.2571208622016926E-2"/>
    <s v="Good"/>
    <s v="Low"/>
    <s v="Moderately Consistent"/>
    <n v="84.60431654676259"/>
    <s v="Needs Improvement (80–84.99%)"/>
    <n v="325.86700000000002"/>
    <n v="352513.93734400003"/>
    <n v="97.710000000000008"/>
  </r>
  <r>
    <n v="125.13"/>
    <n v="8.16"/>
    <n v="9"/>
    <n v="0.74"/>
    <n v="0.09"/>
    <n v="0.03"/>
    <s v="Road"/>
    <n v="1.3"/>
    <n v="0.87"/>
    <n v="0.81"/>
    <n v="0.49"/>
    <n v="34"/>
    <n v="3541.01"/>
    <n v="90"/>
    <n v="57"/>
    <n v="0"/>
    <n v="1"/>
    <n v="133"/>
    <n v="197"/>
    <n v="10"/>
    <n v="0.49"/>
    <n v="1"/>
    <x v="0"/>
    <s v="FOB"/>
    <s v="New Procurement"/>
    <x v="9"/>
    <n v="0.6734"/>
    <n v="0.88270000000000004"/>
    <n v="0.22950200000000001"/>
    <n v="0.61"/>
    <s v="Extreme Risk"/>
    <n v="6.5212179333493173E-2"/>
    <s v="Good"/>
    <s v="Low"/>
    <s v="Moderately Consistent"/>
    <n v="148.12030075187971"/>
    <s v="Over-Delivery (&gt;100%)"/>
    <n v="70.8202"/>
    <n v="496331.04463600001"/>
    <n v="83.399999999999991"/>
  </r>
  <r>
    <n v="370.87"/>
    <n v="2.27"/>
    <n v="9"/>
    <n v="0.87"/>
    <n v="0.02"/>
    <n v="0.02"/>
    <s v="Sea"/>
    <n v="4.67"/>
    <n v="0.78"/>
    <n v="1.07"/>
    <n v="0.09"/>
    <n v="43"/>
    <n v="9772.1299999999992"/>
    <n v="45"/>
    <n v="10"/>
    <n v="1"/>
    <n v="0"/>
    <n v="591"/>
    <n v="869"/>
    <n v="2"/>
    <n v="0.36"/>
    <n v="0"/>
    <x v="1"/>
    <s v="EXW"/>
    <s v="Renewal/Reorder"/>
    <x v="5"/>
    <n v="0.85260000000000002"/>
    <n v="0.96039999999999992"/>
    <n v="0.124852"/>
    <n v="0.13"/>
    <s v="Low Risk"/>
    <n v="6.1207431175344463E-3"/>
    <s v="Poor"/>
    <s v="High"/>
    <s v="Highly Inconsistent"/>
    <n v="147.03891708967851"/>
    <s v="Over-Delivery (&gt;100%)"/>
    <n v="97.721299999999999"/>
    <n v="3769289.8077819995"/>
    <n v="70.33"/>
  </r>
  <r>
    <n v="349.87"/>
    <n v="2.17"/>
    <n v="18"/>
    <n v="0.8"/>
    <n v="0.02"/>
    <n v="0.04"/>
    <s v="Air"/>
    <n v="2.44"/>
    <n v="0.71"/>
    <n v="1.1000000000000001"/>
    <n v="0.22"/>
    <n v="13"/>
    <n v="9950.82"/>
    <n v="90"/>
    <n v="44"/>
    <n v="3"/>
    <n v="3"/>
    <n v="624"/>
    <n v="802"/>
    <n v="5"/>
    <n v="0.08"/>
    <n v="0"/>
    <x v="1"/>
    <s v="DDP"/>
    <s v="Extension"/>
    <x v="10"/>
    <n v="0.78400000000000003"/>
    <n v="0.94079999999999997"/>
    <n v="0.18815999999999994"/>
    <n v="0.28000000000000003"/>
    <s v="Medium Risk"/>
    <n v="6.2023037128076143E-3"/>
    <s v="Poor"/>
    <s v="High"/>
    <s v="Inconsistent"/>
    <n v="128.52564102564102"/>
    <s v="Over-Delivery (&gt;100%)"/>
    <n v="497.541"/>
    <n v="3690897.6116600004"/>
    <n v="96.16"/>
  </r>
  <r>
    <n v="484.72"/>
    <n v="6.79"/>
    <n v="18"/>
    <n v="0.83"/>
    <n v="0.05"/>
    <n v="0.02"/>
    <s v="Air"/>
    <n v="0.56000000000000005"/>
    <n v="0.94"/>
    <n v="0.99"/>
    <n v="0.71"/>
    <n v="32"/>
    <n v="7729.43"/>
    <n v="90"/>
    <n v="8"/>
    <n v="2"/>
    <n v="0"/>
    <n v="242"/>
    <n v="549"/>
    <n v="8"/>
    <n v="0.35"/>
    <n v="0"/>
    <x v="1"/>
    <s v="EXW"/>
    <s v="Amendment"/>
    <x v="11"/>
    <n v="0.78849999999999998"/>
    <n v="0.93099999999999994"/>
    <n v="0.15827000000000002"/>
    <n v="0.78"/>
    <s v="Extreme Risk"/>
    <n v="1.4008087143092918E-2"/>
    <s v="Poor"/>
    <s v="High"/>
    <s v="Very Consistent"/>
    <n v="226.85950413223139"/>
    <s v="Over-Delivery (&gt;100%)"/>
    <n v="386.47150000000005"/>
    <n v="4009263.8616359998"/>
    <n v="97.54"/>
  </r>
  <r>
    <n v="392.47"/>
    <n v="2.77"/>
    <n v="29"/>
    <n v="0.89"/>
    <n v="0.05"/>
    <n v="0.04"/>
    <s v="Air"/>
    <n v="1.45"/>
    <n v="0.86"/>
    <n v="0.86"/>
    <n v="0.9"/>
    <n v="24"/>
    <n v="8043.92"/>
    <n v="60"/>
    <n v="51"/>
    <n v="1"/>
    <n v="3"/>
    <n v="73"/>
    <n v="412"/>
    <n v="12"/>
    <n v="0.25"/>
    <n v="0"/>
    <x v="1"/>
    <s v="DDP"/>
    <s v="Renewal/Reorder"/>
    <x v="8"/>
    <n v="0.84549999999999992"/>
    <n v="0.91199999999999992"/>
    <n v="0.10031999999999998"/>
    <n v="0.99"/>
    <s v="Extreme Risk"/>
    <n v="7.0578642953601544E-3"/>
    <s v="Poor"/>
    <s v="High"/>
    <s v="Moderately Consistent"/>
    <n v="564.38356164383561"/>
    <s v="Over-Delivery (&gt;100%)"/>
    <n v="402.19600000000003"/>
    <n v="3441540.6154460008"/>
    <n v="96.25"/>
  </r>
  <r>
    <n v="477.85"/>
    <n v="1.88"/>
    <n v="7"/>
    <n v="0.85"/>
    <n v="0"/>
    <n v="0.01"/>
    <s v="Road"/>
    <n v="4.3600000000000003"/>
    <n v="0.92"/>
    <n v="1.05"/>
    <n v="0.1"/>
    <n v="16"/>
    <n v="7632.33"/>
    <n v="45"/>
    <n v="33"/>
    <n v="2"/>
    <n v="2"/>
    <n v="616"/>
    <n v="503"/>
    <n v="8"/>
    <n v="0.85"/>
    <n v="1"/>
    <x v="0"/>
    <s v="CIF"/>
    <s v="Amendment"/>
    <x v="11"/>
    <n v="0.85"/>
    <n v="0.99"/>
    <n v="0.14850000000000002"/>
    <n v="0.11"/>
    <s v="Low Risk"/>
    <n v="3.9342890028251538E-3"/>
    <s v="Poor"/>
    <s v="High"/>
    <s v="Highly Inconsistent"/>
    <n v="81.655844155844164"/>
    <s v="Needs Improvement (80–84.99%)"/>
    <n v="152.64660000000001"/>
    <n v="3683774.2945250003"/>
    <n v="83.44"/>
  </r>
  <r>
    <n v="366.14"/>
    <n v="2.5"/>
    <n v="27"/>
    <n v="0.89"/>
    <n v="0.01"/>
    <n v="0.04"/>
    <s v="Air"/>
    <n v="4.24"/>
    <n v="0.82"/>
    <n v="1.1599999999999999"/>
    <n v="0.86"/>
    <n v="14"/>
    <n v="2650.84"/>
    <n v="15"/>
    <n v="40"/>
    <n v="1"/>
    <n v="1"/>
    <n v="172"/>
    <n v="732"/>
    <n v="3"/>
    <n v="0.84"/>
    <n v="1"/>
    <x v="0"/>
    <s v="FOB"/>
    <s v="Renewal/Reorder"/>
    <x v="3"/>
    <n v="0.88109999999999999"/>
    <n v="0.95039999999999991"/>
    <n v="0.10454399999999998"/>
    <n v="0.91"/>
    <s v="Extreme Risk"/>
    <n v="6.8279892937127881E-3"/>
    <s v="Poor"/>
    <s v="High"/>
    <s v="Highly Inconsistent"/>
    <n v="425.58139534883719"/>
    <s v="Over-Delivery (&gt;100%)"/>
    <n v="132.542"/>
    <n v="1019271.076152"/>
    <n v="94.66"/>
  </r>
  <r>
    <n v="184.12"/>
    <n v="9.31"/>
    <n v="4"/>
    <n v="0.86"/>
    <n v="0.04"/>
    <n v="0.03"/>
    <s v="Sea"/>
    <n v="4.5"/>
    <n v="0.67"/>
    <n v="1.17"/>
    <n v="0.8"/>
    <n v="39"/>
    <n v="1587.61"/>
    <n v="60"/>
    <n v="19"/>
    <n v="0"/>
    <n v="2"/>
    <n v="789"/>
    <n v="243"/>
    <n v="9"/>
    <n v="0.14000000000000001"/>
    <n v="0"/>
    <x v="1"/>
    <s v="CIF"/>
    <s v="New Procurement"/>
    <x v="0"/>
    <n v="0.8256"/>
    <n v="0.93119999999999992"/>
    <n v="0.13036800000000001"/>
    <n v="0.87000000000000011"/>
    <s v="Extreme Risk"/>
    <n v="5.0564849011514229E-2"/>
    <s v="Good"/>
    <s v="Medium"/>
    <s v="Highly Inconsistent"/>
    <n v="30.798479087452474"/>
    <s v="Critical (&lt;80%)"/>
    <n v="15.876099999999999"/>
    <n v="312804.95282399992"/>
    <n v="69.7"/>
  </r>
  <r>
    <n v="97.41"/>
    <n v="8.39"/>
    <n v="13"/>
    <n v="0.92"/>
    <n v="7.0000000000000007E-2"/>
    <n v="0.03"/>
    <s v="Air"/>
    <n v="1.94"/>
    <n v="0.99"/>
    <n v="1.1000000000000001"/>
    <n v="0.36"/>
    <n v="7"/>
    <n v="5588.1"/>
    <n v="60"/>
    <n v="53"/>
    <n v="2"/>
    <n v="1"/>
    <n v="313"/>
    <n v="501"/>
    <n v="10"/>
    <n v="0.73"/>
    <n v="0"/>
    <x v="1"/>
    <s v="FOB"/>
    <s v="Amendment"/>
    <x v="9"/>
    <n v="0.85560000000000003"/>
    <n v="0.9020999999999999"/>
    <n v="7.2167999999999954E-2"/>
    <n v="0.45999999999999996"/>
    <s v="High Risk"/>
    <n v="8.6130787393491434E-2"/>
    <s v="Good"/>
    <s v="Low"/>
    <s v="Moderately Consistent"/>
    <n v="160.06389776357827"/>
    <s v="Over-Delivery (&gt;100%)"/>
    <n v="279.40500000000003"/>
    <n v="599053.68760800001"/>
    <n v="95.36"/>
  </r>
  <r>
    <n v="401.82"/>
    <n v="4.1900000000000004"/>
    <n v="17"/>
    <n v="0.91"/>
    <n v="0.02"/>
    <n v="0.02"/>
    <s v="Air"/>
    <n v="3.21"/>
    <n v="0.67"/>
    <n v="0.91"/>
    <n v="0.69"/>
    <n v="44"/>
    <n v="9546.0499999999993"/>
    <n v="15"/>
    <n v="24"/>
    <n v="2"/>
    <n v="2"/>
    <n v="328"/>
    <n v="934"/>
    <n v="5"/>
    <n v="0.45"/>
    <n v="1"/>
    <x v="0"/>
    <s v="CIF"/>
    <s v="Amendment"/>
    <x v="10"/>
    <n v="0.89180000000000004"/>
    <n v="0.96039999999999992"/>
    <n v="8.6435999999999971E-2"/>
    <n v="0.73"/>
    <s v="Extreme Risk"/>
    <n v="1.0427554626449655E-2"/>
    <s v="Poor"/>
    <s v="High"/>
    <s v="Highly Inconsistent"/>
    <n v="284.7560975609756"/>
    <s v="Over-Delivery (&gt;100%)"/>
    <n v="477.30250000000001"/>
    <n v="3989728.6627839999"/>
    <n v="95.789999999999992"/>
  </r>
  <r>
    <n v="339.87"/>
    <n v="6.9"/>
    <n v="24"/>
    <n v="0.86"/>
    <n v="0.04"/>
    <n v="0.03"/>
    <s v="Road"/>
    <n v="1.39"/>
    <n v="0.96"/>
    <n v="1.1499999999999999"/>
    <n v="0.19"/>
    <n v="12"/>
    <n v="8795.09"/>
    <n v="45"/>
    <n v="17"/>
    <n v="2"/>
    <n v="0"/>
    <n v="694"/>
    <n v="955"/>
    <n v="7"/>
    <n v="0.87"/>
    <n v="0"/>
    <x v="1"/>
    <s v="EXW"/>
    <s v="Amendment"/>
    <x v="7"/>
    <n v="0.8256"/>
    <n v="0.93119999999999992"/>
    <n v="0.13036800000000001"/>
    <n v="0.26"/>
    <s v="Medium Risk"/>
    <n v="2.0301880130638186E-2"/>
    <s v="Average"/>
    <s v="High"/>
    <s v="Moderately Consistent"/>
    <n v="137.60806916426515"/>
    <s v="Over-Delivery (&gt;100%)"/>
    <n v="175.90180000000001"/>
    <n v="3198615.6951670004"/>
    <n v="84.81"/>
  </r>
  <r>
    <n v="71.680000000000007"/>
    <n v="5.84"/>
    <n v="2"/>
    <n v="0.9"/>
    <n v="0.06"/>
    <n v="0"/>
    <s v="Sea"/>
    <n v="0.9"/>
    <n v="0.68"/>
    <n v="1.1599999999999999"/>
    <n v="0.81"/>
    <n v="20"/>
    <n v="1157.9100000000001"/>
    <n v="60"/>
    <n v="11"/>
    <n v="0"/>
    <n v="0"/>
    <n v="15"/>
    <n v="540"/>
    <n v="11"/>
    <n v="0.27"/>
    <n v="0"/>
    <x v="1"/>
    <s v="EXW"/>
    <s v="New Procurement"/>
    <x v="1"/>
    <n v="0.84599999999999997"/>
    <n v="0.94"/>
    <n v="9.3999999999999972E-2"/>
    <n v="0.87000000000000011"/>
    <s v="Extreme Risk"/>
    <n v="8.1473214285714274E-2"/>
    <s v="Good"/>
    <s v="Low"/>
    <s v="Very Consistent"/>
    <n v="3600"/>
    <s v="Over-Delivery (&gt;100%)"/>
    <n v="11.5791"/>
    <n v="87991.797468000033"/>
    <n v="73.3"/>
  </r>
  <r>
    <n v="212.02"/>
    <n v="7.09"/>
    <n v="14"/>
    <n v="0.96"/>
    <n v="0.09"/>
    <n v="0.04"/>
    <s v="Air"/>
    <n v="0.11"/>
    <n v="0.75"/>
    <n v="0.95"/>
    <n v="0.66"/>
    <n v="33"/>
    <n v="664.21"/>
    <n v="90"/>
    <n v="35"/>
    <n v="1"/>
    <n v="1"/>
    <n v="310"/>
    <n v="321"/>
    <n v="9"/>
    <n v="0.09"/>
    <n v="1"/>
    <x v="0"/>
    <s v="FOB"/>
    <s v="Renewal/Reorder"/>
    <x v="0"/>
    <n v="0.87360000000000004"/>
    <n v="0.87360000000000004"/>
    <n v="3.4944000000000031E-2"/>
    <n v="0.79"/>
    <s v="Extreme Risk"/>
    <n v="3.34402414866522E-2"/>
    <s v="Average"/>
    <s v="Medium"/>
    <s v="Very Consistent"/>
    <n v="103.54838709677419"/>
    <s v="Over-Delivery (&gt;100%)"/>
    <n v="33.210500000000003"/>
    <n v="159166.83569000001"/>
    <n v="96.39"/>
  </r>
  <r>
    <n v="480.56"/>
    <n v="7.14"/>
    <n v="3"/>
    <n v="0.83"/>
    <n v="0.03"/>
    <n v="0"/>
    <s v="Sea"/>
    <n v="1.1200000000000001"/>
    <n v="0.78"/>
    <n v="0.87"/>
    <n v="0.44"/>
    <n v="6"/>
    <n v="8750.33"/>
    <n v="15"/>
    <n v="31"/>
    <n v="0"/>
    <n v="0"/>
    <n v="867"/>
    <n v="923"/>
    <n v="7"/>
    <n v="0.8"/>
    <n v="1"/>
    <x v="0"/>
    <s v="EXW"/>
    <s v="New Procurement"/>
    <x v="7"/>
    <n v="0.80509999999999993"/>
    <n v="0.97"/>
    <n v="0.16490000000000005"/>
    <n v="0.47"/>
    <s v="High Risk"/>
    <n v="1.4857666056267687E-2"/>
    <s v="Poor"/>
    <s v="High"/>
    <s v="Moderately Consistent"/>
    <n v="106.45905420991926"/>
    <s v="Over-Delivery (&gt;100%)"/>
    <n v="87.503299999999996"/>
    <n v="4331308.6101879999"/>
    <n v="73.98"/>
  </r>
  <r>
    <n v="275.18"/>
    <n v="6.66"/>
    <n v="5"/>
    <n v="0.82"/>
    <n v="0.01"/>
    <n v="0.01"/>
    <s v="Sea"/>
    <n v="3.02"/>
    <n v="0.97"/>
    <n v="1.1499999999999999"/>
    <n v="0.86"/>
    <n v="40"/>
    <n v="6168.85"/>
    <n v="30"/>
    <n v="20"/>
    <n v="3"/>
    <n v="1"/>
    <n v="110"/>
    <n v="950"/>
    <n v="10"/>
    <n v="0.87"/>
    <n v="1"/>
    <x v="0"/>
    <s v="FOB"/>
    <s v="Extension"/>
    <x v="9"/>
    <n v="0.81179999999999997"/>
    <n v="0.98009999999999997"/>
    <n v="0.17641800000000005"/>
    <n v="0.88"/>
    <s v="Extreme Risk"/>
    <n v="2.420234028635802E-2"/>
    <s v="Average"/>
    <s v="Medium"/>
    <s v="Highly Inconsistent"/>
    <n v="863.63636363636363"/>
    <s v="Over-Delivery (&gt;100%)"/>
    <n v="61.688500000000005"/>
    <n v="1731573.3352319999"/>
    <n v="72.48"/>
  </r>
  <r>
    <n v="244.73"/>
    <n v="3.39"/>
    <n v="14"/>
    <n v="0.93"/>
    <n v="0.05"/>
    <n v="0.03"/>
    <s v="Air"/>
    <n v="4.5199999999999996"/>
    <n v="0.96"/>
    <n v="1.1499999999999999"/>
    <n v="0.14000000000000001"/>
    <n v="27"/>
    <n v="3112.78"/>
    <n v="60"/>
    <n v="54"/>
    <n v="3"/>
    <n v="2"/>
    <n v="425"/>
    <n v="122"/>
    <n v="3"/>
    <n v="0.84"/>
    <n v="1"/>
    <x v="0"/>
    <s v="CIF"/>
    <s v="Extension"/>
    <x v="3"/>
    <n v="0.88349999999999995"/>
    <n v="0.92149999999999999"/>
    <n v="6.4504999999999951E-2"/>
    <n v="0.22000000000000003"/>
    <s v="Medium Risk"/>
    <n v="1.3852000163445431E-2"/>
    <s v="Poor"/>
    <s v="Medium"/>
    <s v="Highly Inconsistent"/>
    <n v="28.705882352941174"/>
    <s v="Critical (&lt;80%)"/>
    <n v="155.63900000000001"/>
    <n v="822911.66394399991"/>
    <n v="93.38"/>
  </r>
  <r>
    <n v="255.96"/>
    <n v="1.35"/>
    <n v="3"/>
    <n v="0.87"/>
    <n v="7.0000000000000007E-2"/>
    <n v="0.04"/>
    <s v="Road"/>
    <n v="0.67"/>
    <n v="0.93"/>
    <n v="0.84"/>
    <n v="0.85"/>
    <n v="13"/>
    <n v="5661.5"/>
    <n v="90"/>
    <n v="52"/>
    <n v="3"/>
    <n v="1"/>
    <n v="973"/>
    <n v="510"/>
    <n v="2"/>
    <n v="0.33"/>
    <n v="1"/>
    <x v="0"/>
    <s v="FOB"/>
    <s v="Extension"/>
    <x v="5"/>
    <n v="0.80909999999999993"/>
    <n v="0.89279999999999993"/>
    <n v="0.11606399999999999"/>
    <n v="0.96"/>
    <s v="Extreme Risk"/>
    <n v="5.2742616033755272E-3"/>
    <s v="Poor"/>
    <s v="Medium"/>
    <s v="Very Consistent"/>
    <n v="52.415210688591984"/>
    <s v="Critical (&lt;80%)"/>
    <n v="113.23"/>
    <n v="1608637.1292640001"/>
    <n v="84.429999999999993"/>
  </r>
  <r>
    <n v="144"/>
    <n v="5.0999999999999996"/>
    <n v="23"/>
    <n v="0.72"/>
    <n v="0.01"/>
    <n v="0"/>
    <s v="Sea"/>
    <n v="4.59"/>
    <n v="0.75"/>
    <n v="1.19"/>
    <n v="0.02"/>
    <n v="5"/>
    <n v="2294.52"/>
    <n v="45"/>
    <n v="47"/>
    <n v="1"/>
    <n v="3"/>
    <n v="369"/>
    <n v="353"/>
    <n v="12"/>
    <n v="0.03"/>
    <n v="1"/>
    <x v="0"/>
    <s v="DDP"/>
    <s v="Renewal/Reorder"/>
    <x v="8"/>
    <n v="0.71279999999999999"/>
    <n v="0.99"/>
    <n v="0.2772"/>
    <n v="0.03"/>
    <s v="Low Risk"/>
    <n v="3.5416666666666666E-2"/>
    <s v="Average"/>
    <s v="Low"/>
    <s v="Highly Inconsistent"/>
    <n v="95.663956639566393"/>
    <s v="High (95–96.99%)"/>
    <n v="22.9452"/>
    <n v="333751.1532"/>
    <n v="71.110000000000014"/>
  </r>
  <r>
    <n v="215.92"/>
    <n v="9.02"/>
    <n v="7"/>
    <n v="0.97"/>
    <n v="0.04"/>
    <n v="0.05"/>
    <s v="Air"/>
    <n v="1.73"/>
    <n v="0.6"/>
    <n v="1.01"/>
    <n v="0.75"/>
    <n v="24"/>
    <n v="9474.82"/>
    <n v="45"/>
    <n v="44"/>
    <n v="2"/>
    <n v="2"/>
    <n v="140"/>
    <n v="367"/>
    <n v="7"/>
    <n v="0.14000000000000001"/>
    <n v="1"/>
    <x v="0"/>
    <s v="CIF"/>
    <s v="Amendment"/>
    <x v="7"/>
    <n v="0.93119999999999992"/>
    <n v="0.91199999999999992"/>
    <n v="2.736000000000002E-2"/>
    <n v="0.84"/>
    <s v="Extreme Risk"/>
    <n v="4.1774731381993328E-2"/>
    <s v="Average"/>
    <s v="Medium"/>
    <s v="Moderately Consistent"/>
    <n v="262.14285714285717"/>
    <s v="Over-Delivery (&gt;100%)"/>
    <n v="473.74099999999999"/>
    <n v="2230406.6283279997"/>
    <n v="96.07"/>
  </r>
  <r>
    <n v="216.42"/>
    <n v="6.13"/>
    <n v="18"/>
    <n v="0.71"/>
    <n v="0"/>
    <n v="0.05"/>
    <s v="Sea"/>
    <n v="2.13"/>
    <n v="0.87"/>
    <n v="1.2"/>
    <n v="0.56999999999999995"/>
    <n v="10"/>
    <n v="8289.26"/>
    <n v="15"/>
    <n v="47"/>
    <n v="1"/>
    <n v="2"/>
    <n v="904"/>
    <n v="135"/>
    <n v="10"/>
    <n v="0.92"/>
    <n v="0"/>
    <x v="1"/>
    <s v="CIF"/>
    <s v="Renewal/Reorder"/>
    <x v="9"/>
    <n v="0.71"/>
    <n v="0.95"/>
    <n v="0.27550000000000002"/>
    <n v="0.62"/>
    <s v="Extreme Risk"/>
    <n v="2.8324554107753443E-2"/>
    <s v="Average"/>
    <s v="Medium"/>
    <s v="Inconsistent"/>
    <n v="14.933628318584072"/>
    <s v="Critical (&lt;80%)"/>
    <n v="82.892600000000002"/>
    <n v="1883751.8437519998"/>
    <n v="72.87"/>
  </r>
  <r>
    <n v="73.56"/>
    <n v="8.49"/>
    <n v="13"/>
    <n v="0.92"/>
    <n v="0"/>
    <n v="0.03"/>
    <s v="Sea"/>
    <n v="1.82"/>
    <n v="0.76"/>
    <n v="0.98"/>
    <n v="0.7"/>
    <n v="46"/>
    <n v="9626.16"/>
    <n v="90"/>
    <n v="43"/>
    <n v="3"/>
    <n v="1"/>
    <n v="395"/>
    <n v="729"/>
    <n v="8"/>
    <n v="0.36"/>
    <n v="0"/>
    <x v="1"/>
    <s v="FOB"/>
    <s v="Extension"/>
    <x v="11"/>
    <n v="0.92"/>
    <n v="0.97"/>
    <n v="7.7599999999999961E-2"/>
    <n v="0.73"/>
    <s v="Extreme Risk"/>
    <n v="0.11541598694942903"/>
    <s v="Excellent"/>
    <s v="Low"/>
    <s v="Moderately Consistent"/>
    <n v="184.55696202531647"/>
    <s v="Over-Delivery (&gt;100%)"/>
    <n v="96.261600000000001"/>
    <n v="729442.27867200004"/>
    <n v="73.58"/>
  </r>
  <r>
    <n v="395.41"/>
    <n v="9.92"/>
    <n v="29"/>
    <n v="0.93"/>
    <n v="0.05"/>
    <n v="0.02"/>
    <s v="Sea"/>
    <n v="2.04"/>
    <n v="0.9"/>
    <n v="1.01"/>
    <n v="0.41"/>
    <n v="32"/>
    <n v="1951.87"/>
    <n v="15"/>
    <n v="17"/>
    <n v="1"/>
    <n v="3"/>
    <n v="29"/>
    <n v="91"/>
    <n v="12"/>
    <n v="0.88"/>
    <n v="1"/>
    <x v="0"/>
    <s v="DDP"/>
    <s v="Renewal/Reorder"/>
    <x v="8"/>
    <n v="0.88349999999999995"/>
    <n v="0.93099999999999994"/>
    <n v="6.516999999999995E-2"/>
    <n v="0.48"/>
    <s v="High Risk"/>
    <n v="2.508788346273488E-2"/>
    <s v="Average"/>
    <s v="High"/>
    <s v="Inconsistent"/>
    <n v="313.79310344827587"/>
    <s v="Over-Delivery (&gt;100%)"/>
    <n v="19.518699999999999"/>
    <n v="825849.79229700018"/>
    <n v="72.06"/>
  </r>
  <r>
    <n v="237.43"/>
    <n v="2.4700000000000002"/>
    <n v="23"/>
    <n v="0.99"/>
    <n v="0.03"/>
    <n v="0.04"/>
    <s v="Air"/>
    <n v="1.3"/>
    <n v="0.92"/>
    <n v="0.91"/>
    <n v="0.86"/>
    <n v="9"/>
    <n v="8452.34"/>
    <n v="60"/>
    <n v="50"/>
    <n v="2"/>
    <n v="3"/>
    <n v="732"/>
    <n v="261"/>
    <n v="12"/>
    <n v="0.98"/>
    <n v="0"/>
    <x v="1"/>
    <s v="DDP"/>
    <s v="Amendment"/>
    <x v="8"/>
    <n v="0.96029999999999993"/>
    <n v="0.93119999999999992"/>
    <n v="9.3120000000000078E-3"/>
    <n v="0.92999999999999994"/>
    <s v="Extreme Risk"/>
    <n v="1.0403066166870235E-2"/>
    <s v="Poor"/>
    <s v="Medium"/>
    <s v="Moderately Consistent"/>
    <n v="35.655737704918032"/>
    <s v="Critical (&lt;80%)"/>
    <n v="422.61700000000002"/>
    <n v="2147746.6124140001"/>
    <n v="97"/>
  </r>
  <r>
    <n v="419.98"/>
    <n v="7.23"/>
    <n v="27"/>
    <n v="0.72"/>
    <n v="0.08"/>
    <n v="0.02"/>
    <s v="Sea"/>
    <n v="3.49"/>
    <n v="0.78"/>
    <n v="1.1599999999999999"/>
    <n v="0.31"/>
    <n v="49"/>
    <n v="5646.83"/>
    <n v="15"/>
    <n v="38"/>
    <n v="2"/>
    <n v="0"/>
    <n v="304"/>
    <n v="562"/>
    <n v="4"/>
    <n v="0.4"/>
    <n v="1"/>
    <x v="0"/>
    <s v="EXW"/>
    <s v="Amendment"/>
    <x v="6"/>
    <n v="0.66239999999999999"/>
    <n v="0.90160000000000007"/>
    <n v="0.25244800000000006"/>
    <n v="0.41000000000000003"/>
    <s v="High Risk"/>
    <n v="1.721510548121339E-2"/>
    <s v="Poor"/>
    <s v="High"/>
    <s v="Highly Inconsistent"/>
    <n v="184.86842105263156"/>
    <s v="Over-Delivery (&gt;100%)"/>
    <n v="56.468299999999999"/>
    <n v="2608797.0126439999"/>
    <n v="69.710000000000022"/>
  </r>
  <r>
    <n v="432.66"/>
    <n v="7.07"/>
    <n v="22"/>
    <n v="0.88"/>
    <n v="0.06"/>
    <n v="0.02"/>
    <s v="Sea"/>
    <n v="3.79"/>
    <n v="0.9"/>
    <n v="0.98"/>
    <n v="0.27"/>
    <n v="35"/>
    <n v="3317.42"/>
    <n v="30"/>
    <n v="55"/>
    <n v="1"/>
    <n v="2"/>
    <n v="405"/>
    <n v="391"/>
    <n v="1"/>
    <n v="0.78"/>
    <n v="1"/>
    <x v="0"/>
    <s v="CIF"/>
    <s v="Renewal/Reorder"/>
    <x v="2"/>
    <n v="0.82719999999999994"/>
    <n v="0.92119999999999991"/>
    <n v="0.11054399999999998"/>
    <n v="0.35000000000000003"/>
    <s v="High Risk"/>
    <n v="1.6340775666805342E-2"/>
    <s v="Poor"/>
    <s v="High"/>
    <s v="Highly Inconsistent"/>
    <n v="96.543209876543216"/>
    <s v="High (95–96.99%)"/>
    <n v="33.174199999999999"/>
    <n v="1550206.1020040002"/>
    <n v="70.010000000000005"/>
  </r>
  <r>
    <n v="145.4"/>
    <n v="9.82"/>
    <n v="10"/>
    <n v="0.83"/>
    <n v="0.05"/>
    <n v="0.05"/>
    <s v="Road"/>
    <n v="4.12"/>
    <n v="0.94"/>
    <n v="1.1299999999999999"/>
    <n v="0.3"/>
    <n v="44"/>
    <n v="4848.67"/>
    <n v="15"/>
    <n v="12"/>
    <n v="3"/>
    <n v="0"/>
    <n v="454"/>
    <n v="790"/>
    <n v="6"/>
    <n v="0.17"/>
    <n v="1"/>
    <x v="0"/>
    <s v="EXW"/>
    <s v="Extension"/>
    <x v="4"/>
    <n v="0.78849999999999998"/>
    <n v="0.90249999999999997"/>
    <n v="0.15342500000000003"/>
    <n v="0.4"/>
    <s v="High Risk"/>
    <n v="6.753782668500688E-2"/>
    <s v="Good"/>
    <s v="Low"/>
    <s v="Highly Inconsistent"/>
    <n v="174.00881057268722"/>
    <s v="Over-Delivery (&gt;100%)"/>
    <n v="96.973399999999998"/>
    <n v="775605.23415999988"/>
    <n v="81.379999999999981"/>
  </r>
  <r>
    <n v="345.81"/>
    <n v="9.8699999999999992"/>
    <n v="25"/>
    <n v="0.8"/>
    <n v="0.04"/>
    <n v="0.05"/>
    <s v="Air"/>
    <n v="1.71"/>
    <n v="0.97"/>
    <n v="0.83"/>
    <n v="0.77"/>
    <n v="12"/>
    <n v="9449.4"/>
    <n v="15"/>
    <n v="58"/>
    <n v="2"/>
    <n v="2"/>
    <n v="301"/>
    <n v="973"/>
    <n v="9"/>
    <n v="0.38"/>
    <n v="0"/>
    <x v="1"/>
    <s v="CIF"/>
    <s v="Amendment"/>
    <x v="0"/>
    <n v="0.76800000000000002"/>
    <n v="0.91199999999999992"/>
    <n v="0.18239999999999995"/>
    <n v="0.86"/>
    <s v="Extreme Risk"/>
    <n v="2.8541684740175238E-2"/>
    <s v="Average"/>
    <s v="High"/>
    <s v="Moderately Consistent"/>
    <n v="323.25581395348837"/>
    <s v="Over-Delivery (&gt;100%)"/>
    <n v="472.47"/>
    <n v="3562274.0419620001"/>
    <n v="96.089999999999989"/>
  </r>
  <r>
    <n v="262.52999999999997"/>
    <n v="7.18"/>
    <n v="13"/>
    <n v="0.73"/>
    <n v="0.05"/>
    <n v="0.05"/>
    <s v="Air"/>
    <n v="3.82"/>
    <n v="0.83"/>
    <n v="1.1200000000000001"/>
    <n v="0.5"/>
    <n v="11"/>
    <n v="6945.38"/>
    <n v="60"/>
    <n v="12"/>
    <n v="3"/>
    <n v="2"/>
    <n v="499"/>
    <n v="726"/>
    <n v="4"/>
    <n v="0.71"/>
    <n v="1"/>
    <x v="0"/>
    <s v="CIF"/>
    <s v="Extension"/>
    <x v="6"/>
    <n v="0.69350000000000001"/>
    <n v="0.90249999999999997"/>
    <n v="0.243675"/>
    <n v="0.6"/>
    <s v="Extreme Risk"/>
    <n v="2.734925532320116E-2"/>
    <s v="Average"/>
    <s v="Medium"/>
    <s v="Highly Inconsistent"/>
    <n v="145.49098196392785"/>
    <s v="Over-Delivery (&gt;100%)"/>
    <n v="347.26900000000001"/>
    <n v="2006074.9988319997"/>
    <n v="93.679999999999993"/>
  </r>
  <r>
    <n v="446.07"/>
    <n v="3.19"/>
    <n v="16"/>
    <n v="0.87"/>
    <n v="0"/>
    <n v="0.01"/>
    <s v="Sea"/>
    <n v="3.19"/>
    <n v="0.91"/>
    <n v="1"/>
    <n v="0.54"/>
    <n v="36"/>
    <n v="3663.16"/>
    <n v="90"/>
    <n v="53"/>
    <n v="2"/>
    <n v="2"/>
    <n v="357"/>
    <n v="108"/>
    <n v="3"/>
    <n v="0.21"/>
    <n v="1"/>
    <x v="0"/>
    <s v="CIF"/>
    <s v="Amendment"/>
    <x v="3"/>
    <n v="0.87"/>
    <n v="0.99"/>
    <n v="0.12870000000000001"/>
    <n v="0.55000000000000004"/>
    <s v="Extreme Risk"/>
    <n v="7.1513439594682445E-3"/>
    <s v="Poor"/>
    <s v="High"/>
    <s v="Highly Inconsistent"/>
    <n v="30.252100840336134"/>
    <s v="Critical (&lt;80%)"/>
    <n v="36.631599999999999"/>
    <n v="1650431.1298779999"/>
    <n v="72.610000000000014"/>
  </r>
  <r>
    <n v="147.08000000000001"/>
    <n v="8.19"/>
    <n v="9"/>
    <n v="0.84"/>
    <n v="0.09"/>
    <n v="0.01"/>
    <s v="Road"/>
    <n v="4.79"/>
    <n v="0.8"/>
    <n v="0.8"/>
    <n v="0.83"/>
    <n v="8"/>
    <n v="9999.01"/>
    <n v="30"/>
    <n v="55"/>
    <n v="3"/>
    <n v="2"/>
    <n v="274"/>
    <n v="461"/>
    <n v="6"/>
    <n v="0.32"/>
    <n v="0"/>
    <x v="1"/>
    <s v="CIF"/>
    <s v="Extension"/>
    <x v="4"/>
    <n v="0.76439999999999997"/>
    <n v="0.90090000000000003"/>
    <n v="0.14414400000000002"/>
    <n v="0.92999999999999994"/>
    <s v="Extreme Risk"/>
    <n v="5.5683981506663031E-2"/>
    <s v="Good"/>
    <s v="Low"/>
    <s v="Highly Inconsistent"/>
    <n v="168.24817518248176"/>
    <s v="Over-Delivery (&gt;100%)"/>
    <n v="199.9802"/>
    <n v="1617933.9003440002"/>
    <n v="80.309999999999988"/>
  </r>
  <r>
    <n v="355.02"/>
    <n v="1.96"/>
    <n v="2"/>
    <n v="0.73"/>
    <n v="0.1"/>
    <n v="0.01"/>
    <s v="Sea"/>
    <n v="2.12"/>
    <n v="0.62"/>
    <n v="0.89"/>
    <n v="0.83"/>
    <n v="10"/>
    <n v="3522.85"/>
    <n v="15"/>
    <n v="28"/>
    <n v="1"/>
    <n v="1"/>
    <n v="774"/>
    <n v="604"/>
    <n v="6"/>
    <n v="0.56000000000000005"/>
    <n v="1"/>
    <x v="0"/>
    <s v="FOB"/>
    <s v="Renewal/Reorder"/>
    <x v="4"/>
    <n v="0.65700000000000003"/>
    <n v="0.89100000000000001"/>
    <n v="0.24057000000000001"/>
    <n v="0.94"/>
    <s v="Extreme Risk"/>
    <n v="5.5208157286913417E-3"/>
    <s v="Poor"/>
    <s v="High"/>
    <s v="Inconsistent"/>
    <n v="78.036175710594307"/>
    <s v="Critical (&lt;80%)"/>
    <n v="35.228499999999997"/>
    <n v="1388307.5311179999"/>
    <n v="70.680000000000007"/>
  </r>
  <r>
    <n v="323.49"/>
    <n v="8.0299999999999994"/>
    <n v="23"/>
    <n v="0.88"/>
    <n v="0.02"/>
    <n v="0.02"/>
    <s v="Sea"/>
    <n v="4.96"/>
    <n v="0.66"/>
    <n v="0.88"/>
    <n v="0.16"/>
    <n v="14"/>
    <n v="8155.83"/>
    <n v="60"/>
    <n v="9"/>
    <n v="0"/>
    <n v="3"/>
    <n v="53"/>
    <n v="33"/>
    <n v="4"/>
    <n v="0.69"/>
    <n v="0"/>
    <x v="1"/>
    <s v="DDP"/>
    <s v="New Procurement"/>
    <x v="6"/>
    <n v="0.86239999999999994"/>
    <n v="0.96039999999999992"/>
    <n v="0.11524799999999999"/>
    <n v="0.2"/>
    <s v="Medium Risk"/>
    <n v="2.4823023895638192E-2"/>
    <s v="Average"/>
    <s v="High"/>
    <s v="Highly Inconsistent"/>
    <n v="62.264150943396224"/>
    <s v="Critical (&lt;80%)"/>
    <n v="81.558300000000003"/>
    <n v="2743976.2730760006"/>
    <n v="70.040000000000006"/>
  </r>
  <r>
    <n v="182.89"/>
    <n v="9.19"/>
    <n v="5"/>
    <n v="0.92"/>
    <n v="0.01"/>
    <n v="0.02"/>
    <s v="Air"/>
    <n v="3.7"/>
    <n v="0.65"/>
    <n v="1.1000000000000001"/>
    <n v="0.55000000000000004"/>
    <n v="30"/>
    <n v="7865.34"/>
    <n v="60"/>
    <n v="25"/>
    <n v="0"/>
    <n v="2"/>
    <n v="84"/>
    <n v="426"/>
    <n v="7"/>
    <n v="0.36"/>
    <n v="0"/>
    <x v="1"/>
    <s v="CIF"/>
    <s v="New Procurement"/>
    <x v="7"/>
    <n v="0.91080000000000005"/>
    <n v="0.97019999999999995"/>
    <n v="7.7615999999999963E-2"/>
    <n v="0.58000000000000007"/>
    <s v="Extreme Risk"/>
    <n v="5.0248783421728907E-2"/>
    <s v="Good"/>
    <s v="Medium"/>
    <s v="Highly Inconsistent"/>
    <n v="507.14285714285711"/>
    <s v="Over-Delivery (&gt;100%)"/>
    <n v="393.26700000000005"/>
    <n v="1482053.5944380001"/>
    <n v="95.6"/>
  </r>
  <r>
    <n v="111.47"/>
    <n v="4.45"/>
    <n v="29"/>
    <n v="0.93"/>
    <n v="0.01"/>
    <n v="0.02"/>
    <s v="Road"/>
    <n v="3.88"/>
    <n v="0.67"/>
    <n v="0.99"/>
    <n v="0.13"/>
    <n v="1"/>
    <n v="7256.97"/>
    <n v="60"/>
    <n v="40"/>
    <n v="3"/>
    <n v="0"/>
    <n v="62"/>
    <n v="362"/>
    <n v="11"/>
    <n v="0.38"/>
    <n v="1"/>
    <x v="0"/>
    <s v="EXW"/>
    <s v="Extension"/>
    <x v="1"/>
    <n v="0.92070000000000007"/>
    <n v="0.97019999999999995"/>
    <n v="6.7913999999999947E-2"/>
    <n v="0.16"/>
    <s v="Medium Risk"/>
    <n v="3.9921054992374631E-2"/>
    <s v="Average"/>
    <s v="Low"/>
    <s v="Highly Inconsistent"/>
    <n v="583.87096774193549"/>
    <s v="Over-Delivery (&gt;100%)"/>
    <n v="145.13939999999999"/>
    <n v="833356.26874900004"/>
    <n v="83.419999999999987"/>
  </r>
  <r>
    <n v="343.24"/>
    <n v="6.68"/>
    <n v="22"/>
    <n v="0.97"/>
    <n v="7.0000000000000007E-2"/>
    <n v="0.03"/>
    <s v="Sea"/>
    <n v="0.13"/>
    <n v="0.6"/>
    <n v="0.86"/>
    <n v="0.87"/>
    <n v="12"/>
    <n v="6727.42"/>
    <n v="90"/>
    <n v="47"/>
    <n v="2"/>
    <n v="0"/>
    <n v="295"/>
    <n v="82"/>
    <n v="2"/>
    <n v="0.11"/>
    <n v="1"/>
    <x v="0"/>
    <s v="EXW"/>
    <s v="Amendment"/>
    <x v="5"/>
    <n v="0.9020999999999999"/>
    <n v="0.9020999999999999"/>
    <n v="2.7063000000000021E-2"/>
    <n v="0.97"/>
    <s v="Extreme Risk"/>
    <n v="1.9461601211979953E-2"/>
    <s v="Poor"/>
    <s v="High"/>
    <s v="Very Consistent"/>
    <n v="27.796610169491526"/>
    <s v="Critical (&lt;80%)"/>
    <n v="67.274200000000008"/>
    <n v="2540099.7715039998"/>
    <n v="73.17"/>
  </r>
  <r>
    <n v="382.37"/>
    <n v="4.87"/>
    <n v="17"/>
    <n v="0.82"/>
    <n v="7.0000000000000007E-2"/>
    <n v="0.04"/>
    <s v="Air"/>
    <n v="2.4900000000000002"/>
    <n v="0.94"/>
    <n v="0.9"/>
    <n v="0.84"/>
    <n v="5"/>
    <n v="1175.79"/>
    <n v="15"/>
    <n v="47"/>
    <n v="1"/>
    <n v="1"/>
    <n v="892"/>
    <n v="704"/>
    <n v="1"/>
    <n v="0.98"/>
    <n v="0"/>
    <x v="1"/>
    <s v="FOB"/>
    <s v="Renewal/Reorder"/>
    <x v="2"/>
    <n v="0.76259999999999994"/>
    <n v="0.89279999999999993"/>
    <n v="0.16070400000000001"/>
    <n v="0.95"/>
    <s v="Extreme Risk"/>
    <n v="1.2736354839553312E-2"/>
    <s v="Poor"/>
    <s v="High"/>
    <s v="Inconsistent"/>
    <n v="78.923766816143498"/>
    <s v="Critical (&lt;80%)"/>
    <n v="58.789500000000004"/>
    <n v="499119.204279"/>
    <n v="94.61"/>
  </r>
  <r>
    <n v="192.03"/>
    <n v="4.9400000000000004"/>
    <n v="23"/>
    <n v="0.99"/>
    <n v="0.08"/>
    <n v="0.04"/>
    <s v="Sea"/>
    <n v="2.64"/>
    <n v="0.82"/>
    <n v="1"/>
    <n v="0.85"/>
    <n v="14"/>
    <n v="9950.06"/>
    <n v="45"/>
    <n v="13"/>
    <n v="2"/>
    <n v="3"/>
    <n v="75"/>
    <n v="524"/>
    <n v="11"/>
    <n v="0.61"/>
    <n v="1"/>
    <x v="0"/>
    <s v="DDP"/>
    <s v="Amendment"/>
    <x v="1"/>
    <n v="0.91080000000000005"/>
    <n v="0.88319999999999999"/>
    <n v="8.8320000000000082E-3"/>
    <n v="0.97"/>
    <s v="Extreme Risk"/>
    <n v="2.572514711243035E-2"/>
    <s v="Average"/>
    <s v="Medium"/>
    <s v="Inconsistent"/>
    <n v="698.66666666666663"/>
    <s v="Over-Delivery (&gt;100%)"/>
    <n v="99.500599999999991"/>
    <n v="2140104.8641999997"/>
    <n v="70.160000000000011"/>
  </r>
  <r>
    <n v="340.17"/>
    <n v="3.79"/>
    <n v="22"/>
    <n v="0.96"/>
    <n v="0.08"/>
    <n v="0.04"/>
    <s v="Sea"/>
    <n v="0.2"/>
    <n v="0.75"/>
    <n v="0.81"/>
    <n v="0.7"/>
    <n v="36"/>
    <n v="1694.32"/>
    <n v="30"/>
    <n v="22"/>
    <n v="0"/>
    <n v="2"/>
    <n v="47"/>
    <n v="780"/>
    <n v="6"/>
    <n v="0.53"/>
    <n v="1"/>
    <x v="0"/>
    <s v="CIF"/>
    <s v="New Procurement"/>
    <x v="4"/>
    <n v="0.88319999999999999"/>
    <n v="0.88319999999999999"/>
    <n v="3.5328000000000033E-2"/>
    <n v="0.82"/>
    <s v="Extreme Risk"/>
    <n v="1.1141488079489666E-2"/>
    <s v="Poor"/>
    <s v="High"/>
    <s v="Very Consistent"/>
    <n v="1659.5744680851062"/>
    <s v="Over-Delivery (&gt;100%)"/>
    <n v="16.943200000000001"/>
    <n v="645537.95840800006"/>
    <n v="72.600000000000009"/>
  </r>
  <r>
    <n v="227.81"/>
    <n v="7.86"/>
    <n v="4"/>
    <n v="0.79"/>
    <n v="0.04"/>
    <n v="0"/>
    <s v="Road"/>
    <n v="1.56"/>
    <n v="0.76"/>
    <n v="0.97"/>
    <n v="0.47"/>
    <n v="17"/>
    <n v="6001.73"/>
    <n v="45"/>
    <n v="44"/>
    <n v="0"/>
    <n v="1"/>
    <n v="775"/>
    <n v="39"/>
    <n v="3"/>
    <n v="0.21"/>
    <n v="1"/>
    <x v="0"/>
    <s v="FOB"/>
    <s v="New Procurement"/>
    <x v="3"/>
    <n v="0.75839999999999996"/>
    <n v="0.96"/>
    <n v="0.20159999999999995"/>
    <n v="0.51"/>
    <s v="Extreme Risk"/>
    <n v="3.4502436240726922E-2"/>
    <s v="Average"/>
    <s v="Medium"/>
    <s v="Moderately Consistent"/>
    <n v="5.032258064516129"/>
    <s v="Critical (&lt;80%)"/>
    <n v="120.0346"/>
    <n v="1422071.418024"/>
    <n v="85.240000000000009"/>
  </r>
  <r>
    <n v="370.94"/>
    <n v="9.43"/>
    <n v="17"/>
    <n v="0.75"/>
    <n v="0.06"/>
    <n v="0"/>
    <s v="Road"/>
    <n v="4.78"/>
    <n v="0.79"/>
    <n v="1.07"/>
    <n v="0.4"/>
    <n v="22"/>
    <n v="2566.56"/>
    <n v="90"/>
    <n v="15"/>
    <n v="1"/>
    <n v="0"/>
    <n v="815"/>
    <n v="667"/>
    <n v="3"/>
    <n v="0.49"/>
    <n v="0"/>
    <x v="1"/>
    <s v="EXW"/>
    <s v="Renewal/Reorder"/>
    <x v="3"/>
    <n v="0.70499999999999996"/>
    <n v="0.94"/>
    <n v="0.23499999999999999"/>
    <n v="0.46"/>
    <s v="High Risk"/>
    <n v="2.5421901116083463E-2"/>
    <s v="Average"/>
    <s v="High"/>
    <s v="Highly Inconsistent"/>
    <n v="81.840490797546011"/>
    <s v="Needs Improvement (80–84.99%)"/>
    <n v="51.331200000000003"/>
    <n v="1009248.945448"/>
    <n v="81.42"/>
  </r>
  <r>
    <n v="139.65"/>
    <n v="9.4700000000000006"/>
    <n v="9"/>
    <n v="0.83"/>
    <n v="7.0000000000000007E-2"/>
    <n v="0.04"/>
    <s v="Road"/>
    <n v="2.13"/>
    <n v="0.63"/>
    <n v="1.01"/>
    <n v="0.4"/>
    <n v="31"/>
    <n v="1770.9"/>
    <n v="15"/>
    <n v="19"/>
    <n v="3"/>
    <n v="3"/>
    <n v="426"/>
    <n v="459"/>
    <n v="1"/>
    <n v="0.45"/>
    <n v="1"/>
    <x v="0"/>
    <s v="DDP"/>
    <s v="Extension"/>
    <x v="2"/>
    <n v="0.77189999999999992"/>
    <n v="0.89279999999999993"/>
    <n v="0.15177600000000002"/>
    <n v="0.51"/>
    <s v="Extreme Risk"/>
    <n v="6.7812388113139999E-2"/>
    <s v="Good"/>
    <s v="Low"/>
    <s v="Inconsistent"/>
    <n v="107.74647887323943"/>
    <s v="Over-Delivery (&gt;100%)"/>
    <n v="35.417999999999999"/>
    <n v="274551.23244000005"/>
    <n v="82.969999999999985"/>
  </r>
  <r>
    <n v="450.6"/>
    <n v="2.57"/>
    <n v="20"/>
    <n v="0.82"/>
    <n v="0.05"/>
    <n v="0.03"/>
    <s v="Sea"/>
    <n v="0.93"/>
    <n v="0.71"/>
    <n v="1.04"/>
    <n v="7.0000000000000007E-2"/>
    <n v="26"/>
    <n v="5638.71"/>
    <n v="45"/>
    <n v="40"/>
    <n v="1"/>
    <n v="2"/>
    <n v="720"/>
    <n v="489"/>
    <n v="2"/>
    <n v="0.26"/>
    <n v="1"/>
    <x v="0"/>
    <s v="CIF"/>
    <s v="Renewal/Reorder"/>
    <x v="5"/>
    <n v="0.77899999999999991"/>
    <n v="0.92149999999999999"/>
    <n v="0.16587000000000005"/>
    <n v="0.15000000000000002"/>
    <s v="Medium Risk"/>
    <n v="5.7035064358632931E-3"/>
    <s v="Poor"/>
    <s v="High"/>
    <s v="Very Consistent"/>
    <n v="67.916666666666671"/>
    <s v="Critical (&lt;80%)"/>
    <n v="56.387100000000004"/>
    <n v="2744131.7123400001"/>
    <n v="72.97"/>
  </r>
  <r>
    <n v="179.33"/>
    <n v="8.8699999999999992"/>
    <n v="2"/>
    <n v="0.87"/>
    <n v="0.05"/>
    <n v="0.03"/>
    <s v="Road"/>
    <n v="2.57"/>
    <n v="0.94"/>
    <n v="0.93"/>
    <n v="0.95"/>
    <n v="13"/>
    <n v="8379.81"/>
    <n v="45"/>
    <n v="52"/>
    <n v="0"/>
    <n v="3"/>
    <n v="757"/>
    <n v="948"/>
    <n v="3"/>
    <n v="0.45"/>
    <n v="1"/>
    <x v="0"/>
    <s v="DDP"/>
    <s v="New Procurement"/>
    <x v="3"/>
    <n v="0.82650000000000001"/>
    <n v="0.92149999999999999"/>
    <n v="0.119795"/>
    <n v="1.03"/>
    <s v="Extreme Risk"/>
    <n v="4.9461885908660005E-2"/>
    <s v="Average"/>
    <s v="Medium"/>
    <s v="Inconsistent"/>
    <n v="125.23117569352709"/>
    <s v="Over-Delivery (&gt;100%)"/>
    <n v="167.59619999999998"/>
    <n v="1623148.2472460002"/>
    <n v="83.33"/>
  </r>
  <r>
    <n v="215.5"/>
    <n v="7.64"/>
    <n v="24"/>
    <n v="0.88"/>
    <n v="0.06"/>
    <n v="0"/>
    <s v="Air"/>
    <n v="0.17"/>
    <n v="0.9"/>
    <n v="0.87"/>
    <n v="0.45"/>
    <n v="3"/>
    <n v="3831.76"/>
    <n v="45"/>
    <n v="43"/>
    <n v="1"/>
    <n v="0"/>
    <n v="478"/>
    <n v="466"/>
    <n v="1"/>
    <n v="0.2"/>
    <n v="0"/>
    <x v="1"/>
    <s v="EXW"/>
    <s v="Renewal/Reorder"/>
    <x v="2"/>
    <n v="0.82719999999999994"/>
    <n v="0.94"/>
    <n v="0.11279999999999998"/>
    <n v="0.51"/>
    <s v="Extreme Risk"/>
    <n v="3.545243619489559E-2"/>
    <s v="Average"/>
    <s v="Medium"/>
    <s v="Very Consistent"/>
    <n v="97.489539748953973"/>
    <s v="World-Class (97%–100%)"/>
    <n v="191.58800000000002"/>
    <n v="875481.25750000007"/>
    <n v="98.03"/>
  </r>
  <r>
    <n v="76.14"/>
    <n v="3.28"/>
    <n v="18"/>
    <n v="0.92"/>
    <n v="0.06"/>
    <n v="0.01"/>
    <s v="Sea"/>
    <n v="2.58"/>
    <n v="0.83"/>
    <n v="1.1200000000000001"/>
    <n v="0.93"/>
    <n v="43"/>
    <n v="863.97"/>
    <n v="30"/>
    <n v="49"/>
    <n v="0"/>
    <n v="1"/>
    <n v="64"/>
    <n v="843"/>
    <n v="8"/>
    <n v="0.71"/>
    <n v="1"/>
    <x v="0"/>
    <s v="FOB"/>
    <s v="New Procurement"/>
    <x v="11"/>
    <n v="0.86480000000000001"/>
    <n v="0.93059999999999998"/>
    <n v="7.4447999999999959E-2"/>
    <n v="1"/>
    <s v="Extreme Risk"/>
    <n v="4.3078539532440237E-2"/>
    <s v="Average"/>
    <s v="Low"/>
    <s v="Inconsistent"/>
    <n v="1317.1875"/>
    <s v="Over-Delivery (&gt;100%)"/>
    <n v="8.6397000000000013"/>
    <n v="70400.031629999998"/>
    <n v="71.42"/>
  </r>
  <r>
    <n v="100.18"/>
    <n v="1.61"/>
    <n v="21"/>
    <n v="0.85"/>
    <n v="0.06"/>
    <n v="0.03"/>
    <s v="Road"/>
    <n v="2.97"/>
    <n v="0.79"/>
    <n v="1.1599999999999999"/>
    <n v="0.88"/>
    <n v="11"/>
    <n v="6275.21"/>
    <n v="15"/>
    <n v="53"/>
    <n v="2"/>
    <n v="1"/>
    <n v="853"/>
    <n v="733"/>
    <n v="6"/>
    <n v="0.91"/>
    <n v="0"/>
    <x v="1"/>
    <s v="FOB"/>
    <s v="Amendment"/>
    <x v="4"/>
    <n v="0.79899999999999993"/>
    <n v="0.91179999999999994"/>
    <n v="0.13677"/>
    <n v="0.97"/>
    <s v="Extreme Risk"/>
    <n v="1.6071072070273508E-2"/>
    <s v="Poor"/>
    <s v="Low"/>
    <s v="Inconsistent"/>
    <n v="85.932004689331777"/>
    <s v="Average (85–94.99%)"/>
    <n v="125.5042"/>
    <n v="685360.54109399999"/>
    <n v="82.63000000000001"/>
  </r>
  <r>
    <n v="282.14"/>
    <n v="3.41"/>
    <n v="27"/>
    <n v="0.73"/>
    <n v="0.06"/>
    <n v="0.04"/>
    <s v="Sea"/>
    <n v="1.79"/>
    <n v="0.7"/>
    <n v="1"/>
    <n v="0.83"/>
    <n v="5"/>
    <n v="7687.66"/>
    <n v="60"/>
    <n v="12"/>
    <n v="0"/>
    <n v="0"/>
    <n v="125"/>
    <n v="36"/>
    <n v="9"/>
    <n v="0"/>
    <n v="0"/>
    <x v="1"/>
    <s v="EXW"/>
    <s v="New Procurement"/>
    <x v="0"/>
    <n v="0.68619999999999992"/>
    <n v="0.90239999999999987"/>
    <n v="0.243648"/>
    <n v="0.92999999999999994"/>
    <s v="Extreme Risk"/>
    <n v="1.2086198341249027E-2"/>
    <s v="Poor"/>
    <s v="Medium"/>
    <s v="Moderately Consistent"/>
    <n v="28.799999999999997"/>
    <s v="Critical (&lt;80%)"/>
    <n v="76.876599999999996"/>
    <n v="2385983.0088519999"/>
    <n v="71.61"/>
  </r>
  <r>
    <n v="170.42"/>
    <n v="9.2100000000000009"/>
    <n v="22"/>
    <n v="0.96"/>
    <n v="7.0000000000000007E-2"/>
    <n v="0.05"/>
    <s v="Sea"/>
    <n v="3.81"/>
    <n v="0.79"/>
    <n v="0.92"/>
    <n v="0.59"/>
    <n v="38"/>
    <n v="3031.24"/>
    <n v="15"/>
    <n v="44"/>
    <n v="0"/>
    <n v="2"/>
    <n v="606"/>
    <n v="365"/>
    <n v="1"/>
    <n v="0.56000000000000005"/>
    <n v="0"/>
    <x v="1"/>
    <s v="CIF"/>
    <s v="New Procurement"/>
    <x v="2"/>
    <n v="0.89279999999999993"/>
    <n v="0.88349999999999995"/>
    <n v="3.5340000000000031E-2"/>
    <n v="0.71"/>
    <s v="Extreme Risk"/>
    <n v="5.4042952705081575E-2"/>
    <s v="Good"/>
    <s v="Medium"/>
    <s v="Highly Inconsistent"/>
    <n v="60.231023102310232"/>
    <s v="Critical (&lt;80%)"/>
    <n v="30.312399999999997"/>
    <n v="578617.28969999985"/>
    <n v="69.089999999999989"/>
  </r>
  <r>
    <n v="425.97"/>
    <n v="6.7"/>
    <n v="11"/>
    <n v="0.79"/>
    <n v="0.06"/>
    <n v="0.03"/>
    <s v="Air"/>
    <n v="0.68"/>
    <n v="0.84"/>
    <n v="1"/>
    <n v="0.1"/>
    <n v="4"/>
    <n v="6936.84"/>
    <n v="45"/>
    <n v="54"/>
    <n v="1"/>
    <n v="2"/>
    <n v="288"/>
    <n v="626"/>
    <n v="11"/>
    <n v="0.73"/>
    <n v="0"/>
    <x v="1"/>
    <s v="CIF"/>
    <s v="Renewal/Reorder"/>
    <x v="1"/>
    <n v="0.74260000000000004"/>
    <n v="0.91179999999999994"/>
    <n v="0.19147799999999995"/>
    <n v="0.19"/>
    <s v="Medium Risk"/>
    <n v="1.5728807192994812E-2"/>
    <s v="Poor"/>
    <s v="High"/>
    <s v="Very Consistent"/>
    <n v="217.36111111111111"/>
    <s v="Over-Delivery (&gt;100%)"/>
    <n v="346.84200000000004"/>
    <n v="3221178.0861240006"/>
    <n v="96.919999999999987"/>
  </r>
  <r>
    <n v="56.61"/>
    <n v="7.49"/>
    <n v="13"/>
    <n v="0.99"/>
    <n v="0.05"/>
    <n v="0.03"/>
    <s v="Air"/>
    <n v="4.3899999999999997"/>
    <n v="0.89"/>
    <n v="1.1499999999999999"/>
    <n v="0.32"/>
    <n v="32"/>
    <n v="850.32"/>
    <n v="15"/>
    <n v="58"/>
    <n v="1"/>
    <n v="3"/>
    <n v="463"/>
    <n v="631"/>
    <n v="12"/>
    <n v="0.91"/>
    <n v="0"/>
    <x v="1"/>
    <s v="DDP"/>
    <s v="Renewal/Reorder"/>
    <x v="8"/>
    <n v="0.9405"/>
    <n v="0.92149999999999999"/>
    <n v="9.2150000000000079E-3"/>
    <n v="0.4"/>
    <s v="High Risk"/>
    <n v="0.13230877936760291"/>
    <s v="Excellent"/>
    <s v="Low"/>
    <s v="Highly Inconsistent"/>
    <n v="136.28509719222461"/>
    <s v="Over-Delivery (&gt;100%)"/>
    <n v="42.516000000000005"/>
    <n v="52035.030773999999"/>
    <n v="93.51"/>
  </r>
  <r>
    <n v="220.59"/>
    <n v="3.31"/>
    <n v="8"/>
    <n v="0.74"/>
    <n v="7.0000000000000007E-2"/>
    <n v="0.04"/>
    <s v="Air"/>
    <n v="4.78"/>
    <n v="0.67"/>
    <n v="1.08"/>
    <n v="0.6"/>
    <n v="10"/>
    <n v="3678.14"/>
    <n v="60"/>
    <n v="10"/>
    <n v="1"/>
    <n v="0"/>
    <n v="151"/>
    <n v="28"/>
    <n v="4"/>
    <n v="0.36"/>
    <n v="0"/>
    <x v="1"/>
    <s v="EXW"/>
    <s v="Renewal/Reorder"/>
    <x v="6"/>
    <n v="0.68819999999999992"/>
    <n v="0.89279999999999993"/>
    <n v="0.23212799999999997"/>
    <n v="0.71"/>
    <s v="Extreme Risk"/>
    <n v="1.5005213291627E-2"/>
    <s v="Poor"/>
    <s v="Medium"/>
    <s v="Highly Inconsistent"/>
    <n v="18.543046357615893"/>
    <s v="Critical (&lt;80%)"/>
    <n v="183.90700000000001"/>
    <n v="900815.59729000006"/>
    <n v="92.320000000000007"/>
  </r>
  <r>
    <n v="201.81"/>
    <n v="7.47"/>
    <n v="27"/>
    <n v="0.99"/>
    <n v="0.04"/>
    <n v="0.03"/>
    <s v="Sea"/>
    <n v="0.01"/>
    <n v="0.93"/>
    <n v="1.1399999999999999"/>
    <n v="0.01"/>
    <n v="10"/>
    <n v="4793.8999999999996"/>
    <n v="30"/>
    <n v="11"/>
    <n v="2"/>
    <n v="0"/>
    <n v="617"/>
    <n v="537"/>
    <n v="4"/>
    <n v="0.91"/>
    <n v="0"/>
    <x v="1"/>
    <s v="EXW"/>
    <s v="Amendment"/>
    <x v="6"/>
    <n v="0.95039999999999991"/>
    <n v="0.93119999999999992"/>
    <n v="9.3120000000000078E-3"/>
    <n v="0.08"/>
    <s v="Low Risk"/>
    <n v="3.7015014122194143E-2"/>
    <s v="Average"/>
    <s v="Medium"/>
    <s v="Very Consistent"/>
    <n v="87.03403565640194"/>
    <s v="Average (85–94.99%)"/>
    <n v="47.939"/>
    <n v="1035226.925492"/>
    <n v="74.19"/>
  </r>
  <r>
    <n v="58.7"/>
    <n v="1.25"/>
    <n v="1"/>
    <n v="0.73"/>
    <n v="0.02"/>
    <n v="0.03"/>
    <s v="Sea"/>
    <n v="4.21"/>
    <n v="0.74"/>
    <n v="0.93"/>
    <n v="0.04"/>
    <n v="44"/>
    <n v="7841.44"/>
    <n v="15"/>
    <n v="12"/>
    <n v="1"/>
    <n v="2"/>
    <n v="58"/>
    <n v="803"/>
    <n v="5"/>
    <n v="0.83"/>
    <n v="0"/>
    <x v="1"/>
    <s v="CIF"/>
    <s v="Renewal/Reorder"/>
    <x v="10"/>
    <n v="0.71539999999999992"/>
    <n v="0.9506"/>
    <n v="0.256662"/>
    <n v="0.09"/>
    <s v="Low Risk"/>
    <n v="2.1294718909710391E-2"/>
    <s v="Average"/>
    <s v="Low"/>
    <s v="Highly Inconsistent"/>
    <n v="1384.4827586206898"/>
    <s v="Over-Delivery (&gt;100%)"/>
    <n v="78.414400000000001"/>
    <n v="483390.51134000003"/>
    <n v="70.59"/>
  </r>
  <r>
    <n v="105.97"/>
    <n v="4.38"/>
    <n v="17"/>
    <n v="0.77"/>
    <n v="0"/>
    <n v="0.05"/>
    <s v="Air"/>
    <n v="2.5299999999999998"/>
    <n v="0.8"/>
    <n v="1.08"/>
    <n v="0.68"/>
    <n v="18"/>
    <n v="3447.6"/>
    <n v="15"/>
    <n v="19"/>
    <n v="2"/>
    <n v="0"/>
    <n v="378"/>
    <n v="279"/>
    <n v="11"/>
    <n v="0.53"/>
    <n v="0"/>
    <x v="1"/>
    <s v="EXW"/>
    <s v="Amendment"/>
    <x v="1"/>
    <n v="0.77"/>
    <n v="0.95"/>
    <n v="0.21849999999999997"/>
    <n v="0.73000000000000009"/>
    <s v="Extreme Risk"/>
    <n v="4.1332452580919131E-2"/>
    <s v="Average"/>
    <s v="Low"/>
    <s v="Inconsistent"/>
    <n v="73.80952380952381"/>
    <s v="Critical (&lt;80%)"/>
    <n v="172.38"/>
    <n v="383787.02268199995"/>
    <n v="96.469999999999985"/>
  </r>
  <r>
    <n v="236.14"/>
    <n v="6.64"/>
    <n v="12"/>
    <n v="0.71"/>
    <n v="0.06"/>
    <n v="0.04"/>
    <s v="Sea"/>
    <n v="2.31"/>
    <n v="0.84"/>
    <n v="1.06"/>
    <n v="0.89"/>
    <n v="47"/>
    <n v="4591.63"/>
    <n v="30"/>
    <n v="52"/>
    <n v="3"/>
    <n v="1"/>
    <n v="379"/>
    <n v="568"/>
    <n v="2"/>
    <n v="0.26"/>
    <n v="1"/>
    <x v="0"/>
    <s v="FOB"/>
    <s v="Extension"/>
    <x v="5"/>
    <n v="0.66739999999999988"/>
    <n v="0.90239999999999987"/>
    <n v="0.26169599999999998"/>
    <n v="0.99"/>
    <s v="Extreme Risk"/>
    <n v="2.8118912509528245E-2"/>
    <s v="Average"/>
    <s v="Medium"/>
    <s v="Inconsistent"/>
    <n v="149.86807387862797"/>
    <s v="Over-Delivery (&gt;100%)"/>
    <n v="45.9163"/>
    <n v="1192751.0849879999"/>
    <n v="71.09"/>
  </r>
  <r>
    <n v="271.79000000000002"/>
    <n v="2.31"/>
    <n v="4"/>
    <n v="0.91"/>
    <n v="0.06"/>
    <n v="0.05"/>
    <s v="Air"/>
    <n v="1.19"/>
    <n v="0.8"/>
    <n v="1.03"/>
    <n v="0.86"/>
    <n v="23"/>
    <n v="6320.7"/>
    <n v="30"/>
    <n v="30"/>
    <n v="1"/>
    <n v="2"/>
    <n v="310"/>
    <n v="155"/>
    <n v="1"/>
    <n v="0.65"/>
    <n v="0"/>
    <x v="1"/>
    <s v="CIF"/>
    <s v="Renewal/Reorder"/>
    <x v="2"/>
    <n v="0.85539999999999994"/>
    <n v="0.8929999999999999"/>
    <n v="8.0369999999999969E-2"/>
    <n v="0.97"/>
    <s v="Extreme Risk"/>
    <n v="8.4992089480849173E-3"/>
    <s v="Poor"/>
    <s v="Medium"/>
    <s v="Moderately Consistent"/>
    <n v="50"/>
    <s v="Critical (&lt;80%)"/>
    <n v="316.03500000000003"/>
    <n v="1907194.892432"/>
    <n v="96.009999999999991"/>
  </r>
  <r>
    <n v="231.93"/>
    <n v="8.41"/>
    <n v="21"/>
    <n v="0.96"/>
    <n v="0.1"/>
    <n v="0.01"/>
    <s v="Air"/>
    <n v="2.2400000000000002"/>
    <n v="0.83"/>
    <n v="1.01"/>
    <n v="0.17"/>
    <n v="18"/>
    <n v="6278.39"/>
    <n v="45"/>
    <n v="34"/>
    <n v="1"/>
    <n v="2"/>
    <n v="726"/>
    <n v="677"/>
    <n v="12"/>
    <n v="0.26"/>
    <n v="0"/>
    <x v="1"/>
    <s v="CIF"/>
    <s v="Renewal/Reorder"/>
    <x v="8"/>
    <n v="0.86399999999999999"/>
    <n v="0.89100000000000001"/>
    <n v="3.5640000000000033E-2"/>
    <n v="0.28000000000000003"/>
    <s v="Medium Risk"/>
    <n v="3.6260940801103779E-2"/>
    <s v="Average"/>
    <s v="Medium"/>
    <s v="Inconsistent"/>
    <n v="93.250688705234168"/>
    <s v="Average (85–94.99%)"/>
    <n v="313.91950000000003"/>
    <n v="1616647.4718610002"/>
    <n v="94.560000000000016"/>
  </r>
  <r>
    <n v="288.92"/>
    <n v="3.12"/>
    <n v="13"/>
    <n v="0.83"/>
    <n v="0.04"/>
    <n v="0.03"/>
    <s v="Road"/>
    <n v="4.75"/>
    <n v="0.64"/>
    <n v="1.02"/>
    <n v="0.91"/>
    <n v="35"/>
    <n v="5225.83"/>
    <n v="45"/>
    <n v="19"/>
    <n v="3"/>
    <n v="1"/>
    <n v="932"/>
    <n v="888"/>
    <n v="9"/>
    <n v="0.35"/>
    <n v="1"/>
    <x v="0"/>
    <s v="FOB"/>
    <s v="Extension"/>
    <x v="0"/>
    <n v="0.79679999999999995"/>
    <n v="0.93119999999999992"/>
    <n v="0.15830400000000003"/>
    <n v="0.98"/>
    <s v="Extreme Risk"/>
    <n v="1.0798837048317873E-2"/>
    <s v="Poor"/>
    <s v="Medium"/>
    <s v="Highly Inconsistent"/>
    <n v="95.278969957081543"/>
    <s v="High (95–96.99%)"/>
    <n v="104.5166"/>
    <n v="1615668.0438519998"/>
    <n v="81.45"/>
  </r>
  <r>
    <n v="317.81"/>
    <n v="6.87"/>
    <n v="29"/>
    <n v="0.98"/>
    <n v="0.04"/>
    <n v="0.04"/>
    <s v="Air"/>
    <n v="1.05"/>
    <n v="0.77"/>
    <n v="1.1399999999999999"/>
    <n v="0.7"/>
    <n v="3"/>
    <n v="3351.9"/>
    <n v="30"/>
    <n v="48"/>
    <n v="3"/>
    <n v="0"/>
    <n v="980"/>
    <n v="924"/>
    <n v="5"/>
    <n v="0.47"/>
    <n v="1"/>
    <x v="0"/>
    <s v="EXW"/>
    <s v="Extension"/>
    <x v="10"/>
    <n v="0.94079999999999997"/>
    <n v="0.92159999999999997"/>
    <n v="1.8432000000000014E-2"/>
    <n v="0.77999999999999992"/>
    <s v="Extreme Risk"/>
    <n v="2.1616689216827665E-2"/>
    <s v="Average"/>
    <s v="High"/>
    <s v="Moderately Consistent"/>
    <n v="94.285714285714278"/>
    <s v="Average (85–94.99%)"/>
    <n v="167.59500000000003"/>
    <n v="1150662.9951300002"/>
    <n v="96.949999999999989"/>
  </r>
  <r>
    <n v="54.47"/>
    <n v="4.6500000000000004"/>
    <n v="9"/>
    <n v="0.88"/>
    <n v="0.02"/>
    <n v="0.01"/>
    <s v="Road"/>
    <n v="0.9"/>
    <n v="0.71"/>
    <n v="1.17"/>
    <n v="0.72"/>
    <n v="1"/>
    <n v="6732.25"/>
    <n v="60"/>
    <n v="55"/>
    <n v="3"/>
    <n v="2"/>
    <n v="361"/>
    <n v="551"/>
    <n v="8"/>
    <n v="0.5"/>
    <n v="0"/>
    <x v="1"/>
    <s v="CIF"/>
    <s v="Extension"/>
    <x v="11"/>
    <n v="0.86239999999999994"/>
    <n v="0.97019999999999995"/>
    <n v="0.116424"/>
    <n v="0.75"/>
    <s v="Extreme Risk"/>
    <n v="8.5368092527997069E-2"/>
    <s v="Good"/>
    <s v="Low"/>
    <s v="Very Consistent"/>
    <n v="152.63157894736844"/>
    <s v="Over-Delivery (&gt;100%)"/>
    <n v="134.64500000000001"/>
    <n v="377842.45268499997"/>
    <n v="86.3"/>
  </r>
  <r>
    <n v="258.83999999999997"/>
    <n v="6.36"/>
    <n v="27"/>
    <n v="0.89"/>
    <n v="0.01"/>
    <n v="0.04"/>
    <s v="Air"/>
    <n v="1.21"/>
    <n v="0.63"/>
    <n v="0.85"/>
    <n v="0.3"/>
    <n v="17"/>
    <n v="8387.83"/>
    <n v="45"/>
    <n v="24"/>
    <n v="0"/>
    <n v="2"/>
    <n v="204"/>
    <n v="626"/>
    <n v="12"/>
    <n v="0.19"/>
    <n v="1"/>
    <x v="0"/>
    <s v="CIF"/>
    <s v="New Procurement"/>
    <x v="8"/>
    <n v="0.88109999999999999"/>
    <n v="0.95039999999999991"/>
    <n v="0.10454399999999998"/>
    <n v="0.35"/>
    <s v="High Risk"/>
    <n v="2.457116365322207E-2"/>
    <s v="Average"/>
    <s v="Medium"/>
    <s v="Moderately Consistent"/>
    <n v="306.86274509803923"/>
    <s v="Over-Delivery (&gt;100%)"/>
    <n v="419.39150000000001"/>
    <n v="2280086.8684879993"/>
    <n v="97.69"/>
  </r>
  <r>
    <n v="483.57"/>
    <n v="1.97"/>
    <n v="7"/>
    <n v="0.95"/>
    <n v="0.08"/>
    <n v="0.01"/>
    <s v="Sea"/>
    <n v="2.76"/>
    <n v="0.68"/>
    <n v="1.03"/>
    <n v="0.72"/>
    <n v="42"/>
    <n v="1622.76"/>
    <n v="60"/>
    <n v="13"/>
    <n v="0"/>
    <n v="2"/>
    <n v="314"/>
    <n v="158"/>
    <n v="3"/>
    <n v="0.69"/>
    <n v="1"/>
    <x v="0"/>
    <s v="CIF"/>
    <s v="New Procurement"/>
    <x v="3"/>
    <n v="0.874"/>
    <n v="0.91080000000000005"/>
    <n v="4.5540000000000039E-2"/>
    <n v="0.80999999999999994"/>
    <s v="Extreme Risk"/>
    <n v="4.0738672787807347E-3"/>
    <s v="Poor"/>
    <s v="High"/>
    <s v="Inconsistent"/>
    <n v="50.318471337579616"/>
    <s v="Critical (&lt;80%)"/>
    <n v="16.227599999999999"/>
    <n v="855385.59865199996"/>
    <n v="70.640000000000015"/>
  </r>
  <r>
    <n v="283.56"/>
    <n v="1.1499999999999999"/>
    <n v="23"/>
    <n v="0.79"/>
    <n v="0.02"/>
    <n v="0.04"/>
    <s v="Road"/>
    <n v="4.6500000000000004"/>
    <n v="0.84"/>
    <n v="1.17"/>
    <n v="0.71"/>
    <n v="6"/>
    <n v="3470.57"/>
    <n v="30"/>
    <n v="10"/>
    <n v="0"/>
    <n v="0"/>
    <n v="259"/>
    <n v="926"/>
    <n v="4"/>
    <n v="0.99"/>
    <n v="0"/>
    <x v="1"/>
    <s v="EXW"/>
    <s v="New Procurement"/>
    <x v="6"/>
    <n v="0.7742"/>
    <n v="0.94079999999999997"/>
    <n v="0.19756799999999994"/>
    <n v="0.77"/>
    <s v="Extreme Risk"/>
    <n v="4.0555790661588372E-3"/>
    <s v="Poor"/>
    <s v="Medium"/>
    <s v="Highly Inconsistent"/>
    <n v="357.52895752895751"/>
    <s v="Over-Delivery (&gt;100%)"/>
    <n v="69.4114"/>
    <n v="1043257.501432"/>
    <n v="81.95"/>
  </r>
  <r>
    <n v="354.89"/>
    <n v="9.19"/>
    <n v="24"/>
    <n v="0.81"/>
    <n v="0.06"/>
    <n v="0.03"/>
    <s v="Sea"/>
    <n v="2.87"/>
    <n v="0.68"/>
    <n v="0.85"/>
    <n v="0.59"/>
    <n v="11"/>
    <n v="6720.61"/>
    <n v="15"/>
    <n v="37"/>
    <n v="3"/>
    <n v="2"/>
    <n v="267"/>
    <n v="569"/>
    <n v="4"/>
    <n v="0.24"/>
    <n v="0"/>
    <x v="1"/>
    <s v="CIF"/>
    <s v="Extension"/>
    <x v="6"/>
    <n v="0.76139999999999997"/>
    <n v="0.91179999999999994"/>
    <n v="0.17324199999999995"/>
    <n v="0.67999999999999994"/>
    <s v="Extreme Risk"/>
    <n v="2.58953478542647E-2"/>
    <s v="Average"/>
    <s v="High"/>
    <s v="Inconsistent"/>
    <n v="213.10861423220976"/>
    <s v="Over-Delivery (&gt;100%)"/>
    <n v="67.206099999999992"/>
    <n v="2599821.8151470004"/>
    <n v="70.73"/>
  </r>
  <r>
    <n v="190.34"/>
    <n v="3.43"/>
    <n v="5"/>
    <n v="0.97"/>
    <n v="7.0000000000000007E-2"/>
    <n v="0.01"/>
    <s v="Sea"/>
    <n v="1.22"/>
    <n v="0.67"/>
    <n v="0.97"/>
    <n v="0.36"/>
    <n v="14"/>
    <n v="7582.18"/>
    <n v="30"/>
    <n v="30"/>
    <n v="2"/>
    <n v="0"/>
    <n v="999"/>
    <n v="192"/>
    <n v="6"/>
    <n v="0.55000000000000004"/>
    <n v="0"/>
    <x v="1"/>
    <s v="EXW"/>
    <s v="Amendment"/>
    <x v="4"/>
    <n v="0.9020999999999999"/>
    <n v="0.92069999999999996"/>
    <n v="2.7621000000000021E-2"/>
    <n v="0.44"/>
    <s v="High Risk"/>
    <n v="1.8020384574971106E-2"/>
    <s v="Poor"/>
    <s v="Medium"/>
    <s v="Moderately Consistent"/>
    <n v="19.219219219219219"/>
    <s v="Critical (&lt;80%)"/>
    <n v="75.82180000000001"/>
    <n v="1558727.9785920002"/>
    <n v="72.48"/>
  </r>
  <r>
    <n v="398.3"/>
    <n v="8.3800000000000008"/>
    <n v="5"/>
    <n v="0.97"/>
    <n v="0.05"/>
    <n v="0.02"/>
    <s v="Air"/>
    <n v="2.2000000000000002"/>
    <n v="0.82"/>
    <n v="0.84"/>
    <n v="0.81"/>
    <n v="49"/>
    <n v="7836.45"/>
    <n v="30"/>
    <n v="28"/>
    <n v="1"/>
    <n v="3"/>
    <n v="965"/>
    <n v="679"/>
    <n v="4"/>
    <n v="0.45"/>
    <n v="0"/>
    <x v="1"/>
    <s v="DDP"/>
    <s v="Renewal/Reorder"/>
    <x v="6"/>
    <n v="0.92149999999999999"/>
    <n v="0.93099999999999994"/>
    <n v="2.7930000000000024E-2"/>
    <n v="0.88000000000000012"/>
    <s v="Extreme Risk"/>
    <n v="2.1039417524479038E-2"/>
    <s v="Average"/>
    <s v="High"/>
    <s v="Inconsistent"/>
    <n v="70.362694300518143"/>
    <s v="Critical (&lt;80%)"/>
    <n v="391.82249999999999"/>
    <n v="3340155.44515"/>
    <n v="95.9"/>
  </r>
  <r>
    <n v="397.81"/>
    <n v="9.99"/>
    <n v="17"/>
    <n v="0.99"/>
    <n v="0.09"/>
    <n v="0.03"/>
    <s v="Air"/>
    <n v="1.95"/>
    <n v="0.96"/>
    <n v="0.85"/>
    <n v="0.94"/>
    <n v="28"/>
    <n v="6567.39"/>
    <n v="90"/>
    <n v="27"/>
    <n v="0"/>
    <n v="1"/>
    <n v="459"/>
    <n v="51"/>
    <n v="5"/>
    <n v="0.31"/>
    <n v="0"/>
    <x v="1"/>
    <s v="FOB"/>
    <s v="New Procurement"/>
    <x v="10"/>
    <n v="0.90090000000000003"/>
    <n v="0.88270000000000004"/>
    <n v="8.8270000000000085E-3"/>
    <n v="1.06"/>
    <s v="Extreme Risk"/>
    <n v="2.5112490887609664E-2"/>
    <s v="Average"/>
    <s v="High"/>
    <s v="Moderately Consistent"/>
    <n v="11.111111111111111"/>
    <s v="Critical (&lt;80%)"/>
    <n v="328.36950000000002"/>
    <n v="2926426.1098980005"/>
    <n v="94.75"/>
  </r>
  <r>
    <n v="284.58"/>
    <n v="2.9"/>
    <n v="9"/>
    <n v="0.97"/>
    <n v="0.04"/>
    <n v="0.03"/>
    <s v="Sea"/>
    <n v="0.23"/>
    <n v="0.92"/>
    <n v="1.1599999999999999"/>
    <n v="0.87"/>
    <n v="39"/>
    <n v="4834.88"/>
    <n v="30"/>
    <n v="54"/>
    <n v="3"/>
    <n v="0"/>
    <n v="880"/>
    <n v="174"/>
    <n v="12"/>
    <n v="0.42"/>
    <n v="0"/>
    <x v="1"/>
    <s v="EXW"/>
    <s v="Extension"/>
    <x v="8"/>
    <n v="0.93119999999999992"/>
    <n v="0.93119999999999992"/>
    <n v="2.7936000000000023E-2"/>
    <n v="0.94"/>
    <s v="Extreme Risk"/>
    <n v="1.0190456110759716E-2"/>
    <s v="Poor"/>
    <s v="Medium"/>
    <s v="Very Consistent"/>
    <n v="19.772727272727273"/>
    <s v="Critical (&lt;80%)"/>
    <n v="48.348800000000004"/>
    <n v="1472273.5187959999"/>
    <n v="73.97"/>
  </r>
  <r>
    <n v="489.21"/>
    <n v="3.39"/>
    <n v="6"/>
    <n v="0.74"/>
    <n v="0.03"/>
    <n v="0.02"/>
    <s v="Air"/>
    <n v="2.5499999999999998"/>
    <n v="0.96"/>
    <n v="0.98"/>
    <n v="0.24"/>
    <n v="36"/>
    <n v="6493.42"/>
    <n v="45"/>
    <n v="48"/>
    <n v="1"/>
    <n v="0"/>
    <n v="68"/>
    <n v="818"/>
    <n v="5"/>
    <n v="0.73"/>
    <n v="0"/>
    <x v="1"/>
    <s v="EXW"/>
    <s v="Renewal/Reorder"/>
    <x v="10"/>
    <n v="0.71779999999999999"/>
    <n v="0.9506"/>
    <n v="0.24715599999999999"/>
    <n v="0.28999999999999998"/>
    <s v="Medium Risk"/>
    <n v="6.9295394615809169E-3"/>
    <s v="Poor"/>
    <s v="High"/>
    <s v="Inconsistent"/>
    <n v="1202.9411764705883"/>
    <s v="Over-Delivery (&gt;100%)"/>
    <n v="324.67100000000005"/>
    <n v="3335827.9188199998"/>
    <n v="96.15"/>
  </r>
  <r>
    <n v="106.5"/>
    <n v="6.97"/>
    <n v="25"/>
    <n v="0.95"/>
    <n v="0.09"/>
    <n v="0.04"/>
    <s v="Air"/>
    <n v="0.63"/>
    <n v="0.83"/>
    <n v="1.08"/>
    <n v="0.45"/>
    <n v="11"/>
    <n v="1436.94"/>
    <n v="15"/>
    <n v="32"/>
    <n v="0"/>
    <n v="1"/>
    <n v="230"/>
    <n v="695"/>
    <n v="8"/>
    <n v="0.41"/>
    <n v="0"/>
    <x v="1"/>
    <s v="FOB"/>
    <s v="New Procurement"/>
    <x v="11"/>
    <n v="0.86449999999999994"/>
    <n v="0.87360000000000004"/>
    <n v="4.3680000000000038E-2"/>
    <n v="0.58000000000000007"/>
    <s v="Extreme Risk"/>
    <n v="6.5446009389671364E-2"/>
    <s v="Good"/>
    <s v="Low"/>
    <s v="Very Consistent"/>
    <n v="302.17391304347825"/>
    <s v="Over-Delivery (&gt;100%)"/>
    <n v="71.847000000000008"/>
    <n v="173001.73320000002"/>
    <n v="95.87"/>
  </r>
  <r>
    <n v="57.63"/>
    <n v="9.69"/>
    <n v="19"/>
    <n v="0.82"/>
    <n v="0.09"/>
    <n v="0.03"/>
    <s v="Air"/>
    <n v="4.21"/>
    <n v="0.76"/>
    <n v="0.86"/>
    <n v="0.34"/>
    <n v="41"/>
    <n v="2156.84"/>
    <n v="60"/>
    <n v="36"/>
    <n v="3"/>
    <n v="0"/>
    <n v="581"/>
    <n v="873"/>
    <n v="9"/>
    <n v="0.51"/>
    <n v="0"/>
    <x v="1"/>
    <s v="EXW"/>
    <s v="Extension"/>
    <x v="0"/>
    <n v="0.74619999999999997"/>
    <n v="0.88270000000000004"/>
    <n v="0.15888600000000005"/>
    <n v="0.46"/>
    <s v="High Risk"/>
    <n v="0.16814159292035397"/>
    <s v="Excellent"/>
    <s v="Low"/>
    <s v="Highly Inconsistent"/>
    <n v="150.25817555938036"/>
    <s v="Over-Delivery (&gt;100%)"/>
    <n v="107.84200000000001"/>
    <n v="139327.22635000001"/>
    <n v="92.49"/>
  </r>
  <r>
    <n v="396.57"/>
    <n v="9.24"/>
    <n v="16"/>
    <n v="1"/>
    <n v="0.02"/>
    <n v="0.03"/>
    <s v="Sea"/>
    <n v="2.74"/>
    <n v="0.89"/>
    <n v="0.81"/>
    <n v="0.71"/>
    <n v="40"/>
    <n v="9282.56"/>
    <n v="90"/>
    <n v="59"/>
    <n v="1"/>
    <n v="1"/>
    <n v="543"/>
    <n v="103"/>
    <n v="11"/>
    <n v="0.48"/>
    <n v="1"/>
    <x v="0"/>
    <s v="FOB"/>
    <s v="Renewal/Reorder"/>
    <x v="1"/>
    <n v="0.98"/>
    <n v="0.9506"/>
    <n v="0"/>
    <n v="0.76"/>
    <s v="Extreme Risk"/>
    <n v="2.3299795748543763E-2"/>
    <s v="Average"/>
    <s v="High"/>
    <s v="Inconsistent"/>
    <n v="18.96869244935543"/>
    <s v="Critical (&lt;80%)"/>
    <n v="92.825599999999994"/>
    <n v="3865358.6177960001"/>
    <n v="72.06"/>
  </r>
  <r>
    <n v="413.22"/>
    <n v="5.53"/>
    <n v="21"/>
    <n v="0.84"/>
    <n v="0"/>
    <n v="0"/>
    <s v="Road"/>
    <n v="4.22"/>
    <n v="0.7"/>
    <n v="1.1599999999999999"/>
    <n v="0.83"/>
    <n v="4"/>
    <n v="9229.49"/>
    <n v="45"/>
    <n v="58"/>
    <n v="0"/>
    <n v="3"/>
    <n v="866"/>
    <n v="223"/>
    <n v="8"/>
    <n v="0.56000000000000005"/>
    <n v="1"/>
    <x v="0"/>
    <s v="DDP"/>
    <s v="New Procurement"/>
    <x v="11"/>
    <n v="0.84"/>
    <n v="1"/>
    <n v="0.16000000000000003"/>
    <n v="0.83"/>
    <s v="Extreme Risk"/>
    <n v="1.3382701708532984E-2"/>
    <s v="Poor"/>
    <s v="High"/>
    <s v="Highly Inconsistent"/>
    <n v="25.75057736720554"/>
    <s v="Critical (&lt;80%)"/>
    <n v="184.5898"/>
    <n v="3814029.3233680003"/>
    <n v="83.78"/>
  </r>
  <r>
    <n v="104.09"/>
    <n v="8.16"/>
    <n v="2"/>
    <n v="0.87"/>
    <n v="0.01"/>
    <n v="0.05"/>
    <s v="Road"/>
    <n v="4.78"/>
    <n v="0.63"/>
    <n v="1.03"/>
    <n v="0.22"/>
    <n v="48"/>
    <n v="7266.45"/>
    <n v="15"/>
    <n v="57"/>
    <n v="0"/>
    <n v="2"/>
    <n v="371"/>
    <n v="197"/>
    <n v="12"/>
    <n v="0.28999999999999998"/>
    <n v="1"/>
    <x v="0"/>
    <s v="CIF"/>
    <s v="New Procurement"/>
    <x v="8"/>
    <n v="0.86129999999999995"/>
    <n v="0.9405"/>
    <n v="0.122265"/>
    <n v="0.28000000000000003"/>
    <s v="Medium Risk"/>
    <n v="7.83936977615525E-2"/>
    <s v="Good"/>
    <s v="Low"/>
    <s v="Highly Inconsistent"/>
    <n v="53.099730458221032"/>
    <s v="Critical (&lt;80%)"/>
    <n v="145.32900000000001"/>
    <n v="801901.94733400003"/>
    <n v="81.919999999999987"/>
  </r>
  <r>
    <n v="169.51"/>
    <n v="2.2200000000000002"/>
    <n v="10"/>
    <n v="0.86"/>
    <n v="0.03"/>
    <n v="0.01"/>
    <s v="Sea"/>
    <n v="4.72"/>
    <n v="0.74"/>
    <n v="0.81"/>
    <n v="0.95"/>
    <n v="6"/>
    <n v="3337.77"/>
    <n v="60"/>
    <n v="41"/>
    <n v="0"/>
    <n v="1"/>
    <n v="951"/>
    <n v="97"/>
    <n v="5"/>
    <n v="0.51"/>
    <n v="1"/>
    <x v="0"/>
    <s v="FOB"/>
    <s v="New Procurement"/>
    <x v="10"/>
    <n v="0.83419999999999994"/>
    <n v="0.96029999999999993"/>
    <n v="0.13444200000000001"/>
    <n v="0.99"/>
    <s v="Extreme Risk"/>
    <n v="1.309657247360038E-2"/>
    <s v="Poor"/>
    <s v="Medium"/>
    <s v="Highly Inconsistent"/>
    <n v="10.199789695057834"/>
    <s v="Critical (&lt;80%)"/>
    <n v="33.377699999999997"/>
    <n v="588466.18785199989"/>
    <n v="70.179999999999993"/>
  </r>
  <r>
    <n v="57.9"/>
    <n v="9.8000000000000007"/>
    <n v="16"/>
    <n v="0.8"/>
    <n v="0.1"/>
    <n v="0.03"/>
    <s v="Air"/>
    <n v="0.5"/>
    <n v="0.72"/>
    <n v="1.2"/>
    <n v="0.68"/>
    <n v="38"/>
    <n v="6523.52"/>
    <n v="15"/>
    <n v="57"/>
    <n v="0"/>
    <n v="1"/>
    <n v="62"/>
    <n v="467"/>
    <n v="12"/>
    <n v="0.13"/>
    <n v="1"/>
    <x v="0"/>
    <s v="FOB"/>
    <s v="New Procurement"/>
    <x v="8"/>
    <n v="0.72000000000000008"/>
    <n v="0.873"/>
    <n v="0.17459999999999995"/>
    <n v="0.81"/>
    <s v="Extreme Risk"/>
    <n v="0.16925734024179623"/>
    <s v="Excellent"/>
    <s v="Low"/>
    <s v="Very Consistent"/>
    <n v="753.22580645161293"/>
    <s v="Over-Delivery (&gt;100%)"/>
    <n v="326.17600000000004"/>
    <n v="427141.09804000007"/>
    <n v="95.9"/>
  </r>
  <r>
    <n v="181.99"/>
    <n v="9.68"/>
    <n v="5"/>
    <n v="0.72"/>
    <n v="0.06"/>
    <n v="0.04"/>
    <s v="Air"/>
    <n v="4.72"/>
    <n v="0.87"/>
    <n v="1"/>
    <n v="0.22"/>
    <n v="19"/>
    <n v="6909.14"/>
    <n v="45"/>
    <n v="29"/>
    <n v="0"/>
    <n v="2"/>
    <n v="796"/>
    <n v="481"/>
    <n v="12"/>
    <n v="0.74"/>
    <n v="0"/>
    <x v="1"/>
    <s v="CIF"/>
    <s v="New Procurement"/>
    <x v="8"/>
    <n v="0.67679999999999996"/>
    <n v="0.90239999999999987"/>
    <n v="0.25267200000000001"/>
    <n v="0.32"/>
    <s v="High Risk"/>
    <n v="5.3189735699763721E-2"/>
    <s v="Good"/>
    <s v="Medium"/>
    <s v="Highly Inconsistent"/>
    <n v="60.427135678391963"/>
    <s v="Critical (&lt;80%)"/>
    <n v="345.45700000000005"/>
    <n v="1383496.4643160002"/>
    <n v="92.679999999999978"/>
  </r>
  <r>
    <n v="397.91"/>
    <n v="2.4700000000000002"/>
    <n v="15"/>
    <n v="0.97"/>
    <n v="0.04"/>
    <n v="0.01"/>
    <s v="Road"/>
    <n v="3.98"/>
    <n v="0.82"/>
    <n v="0.99"/>
    <n v="0.37"/>
    <n v="31"/>
    <n v="5199.6400000000003"/>
    <n v="15"/>
    <n v="51"/>
    <n v="3"/>
    <n v="2"/>
    <n v="570"/>
    <n v="778"/>
    <n v="6"/>
    <n v="0.11"/>
    <n v="0"/>
    <x v="1"/>
    <s v="CIF"/>
    <s v="Extension"/>
    <x v="4"/>
    <n v="0.93119999999999992"/>
    <n v="0.95039999999999991"/>
    <n v="2.8512000000000023E-2"/>
    <n v="0.42"/>
    <s v="High Risk"/>
    <n v="6.2074338418235276E-3"/>
    <s v="Poor"/>
    <s v="High"/>
    <s v="Highly Inconsistent"/>
    <n v="136.49122807017545"/>
    <s v="Over-Delivery (&gt;100%)"/>
    <n v="103.9928"/>
    <n v="2172573.8564560004"/>
    <n v="82.62"/>
  </r>
  <r>
    <n v="283.08"/>
    <n v="3.69"/>
    <n v="13"/>
    <n v="0.94"/>
    <n v="0.09"/>
    <n v="0.03"/>
    <s v="Sea"/>
    <n v="3.89"/>
    <n v="0.66"/>
    <n v="1.05"/>
    <n v="0.1"/>
    <n v="2"/>
    <n v="7510.41"/>
    <n v="30"/>
    <n v="46"/>
    <n v="1"/>
    <n v="0"/>
    <n v="985"/>
    <n v="769"/>
    <n v="4"/>
    <n v="0.78"/>
    <n v="0"/>
    <x v="1"/>
    <s v="EXW"/>
    <s v="Renewal/Reorder"/>
    <x v="6"/>
    <n v="0.85539999999999994"/>
    <n v="0.88270000000000004"/>
    <n v="5.2962000000000051E-2"/>
    <n v="0.22"/>
    <s v="Medium Risk"/>
    <n v="1.3035184400169564E-2"/>
    <s v="Poor"/>
    <s v="Medium"/>
    <s v="Highly Inconsistent"/>
    <n v="78.071065989847725"/>
    <s v="Critical (&lt;80%)"/>
    <n v="75.104100000000003"/>
    <n v="2381269.6140600001"/>
    <n v="68.81"/>
  </r>
  <r>
    <n v="206.64"/>
    <n v="1.9"/>
    <n v="13"/>
    <n v="0.74"/>
    <n v="0.05"/>
    <n v="0.01"/>
    <s v="Sea"/>
    <n v="0.45"/>
    <n v="0.96"/>
    <n v="0.8"/>
    <n v="0.6"/>
    <n v="43"/>
    <n v="393.94"/>
    <n v="15"/>
    <n v="56"/>
    <n v="0"/>
    <n v="0"/>
    <n v="538"/>
    <n v="63"/>
    <n v="2"/>
    <n v="0.83"/>
    <n v="0"/>
    <x v="1"/>
    <s v="EXW"/>
    <s v="New Procurement"/>
    <x v="5"/>
    <n v="0.70299999999999996"/>
    <n v="0.9405"/>
    <n v="0.24453"/>
    <n v="0.66"/>
    <s v="Extreme Risk"/>
    <n v="9.1947348044909023E-3"/>
    <s v="Poor"/>
    <s v="Medium"/>
    <s v="Very Consistent"/>
    <n v="11.71003717472119"/>
    <s v="Critical (&lt;80%)"/>
    <n v="3.9394"/>
    <n v="86293.786456000002"/>
    <n v="73.850000000000009"/>
  </r>
  <r>
    <n v="217.28"/>
    <n v="3.45"/>
    <n v="13"/>
    <n v="0.93"/>
    <n v="0.03"/>
    <n v="0.04"/>
    <s v="Air"/>
    <n v="0.9"/>
    <n v="0.84"/>
    <n v="1.03"/>
    <n v="0.17"/>
    <n v="25"/>
    <n v="2636.59"/>
    <n v="30"/>
    <n v="36"/>
    <n v="1"/>
    <n v="0"/>
    <n v="507"/>
    <n v="381"/>
    <n v="11"/>
    <n v="0.02"/>
    <n v="1"/>
    <x v="0"/>
    <s v="EXW"/>
    <s v="Renewal/Reorder"/>
    <x v="1"/>
    <n v="0.90210000000000001"/>
    <n v="0.93119999999999992"/>
    <n v="6.518399999999995E-2"/>
    <n v="0.24000000000000002"/>
    <s v="Medium Risk"/>
    <n v="1.5878129602356406E-2"/>
    <s v="Poor"/>
    <s v="Medium"/>
    <s v="Very Consistent"/>
    <n v="75.147928994082832"/>
    <s v="Critical (&lt;80%)"/>
    <n v="131.82950000000002"/>
    <n v="613115.49500400003"/>
    <n v="97.399999999999991"/>
  </r>
  <r>
    <n v="50.61"/>
    <n v="8.34"/>
    <n v="15"/>
    <n v="0.89"/>
    <n v="0.09"/>
    <n v="0.03"/>
    <s v="Air"/>
    <n v="4.88"/>
    <n v="0.78"/>
    <n v="1.05"/>
    <n v="0.69"/>
    <n v="41"/>
    <n v="7965.06"/>
    <n v="45"/>
    <n v="25"/>
    <n v="0"/>
    <n v="2"/>
    <n v="648"/>
    <n v="812"/>
    <n v="11"/>
    <n v="0.83"/>
    <n v="0"/>
    <x v="1"/>
    <s v="CIF"/>
    <s v="New Procurement"/>
    <x v="1"/>
    <n v="0.80990000000000006"/>
    <n v="0.88270000000000004"/>
    <n v="9.7096999999999989E-2"/>
    <n v="0.80999999999999994"/>
    <s v="Extreme Risk"/>
    <n v="0.16478956727919383"/>
    <s v="Excellent"/>
    <s v="Low"/>
    <s v="Highly Inconsistent"/>
    <n v="125.30864197530865"/>
    <s v="Over-Delivery (&gt;100%)"/>
    <n v="398.25300000000004"/>
    <n v="451888.28152800002"/>
    <n v="91.820000000000007"/>
  </r>
  <r>
    <n v="184.91"/>
    <n v="4.4000000000000004"/>
    <n v="14"/>
    <n v="0.82"/>
    <n v="0.08"/>
    <n v="0.04"/>
    <s v="Air"/>
    <n v="1.07"/>
    <n v="0.97"/>
    <n v="0.92"/>
    <n v="0.74"/>
    <n v="48"/>
    <n v="9393.1299999999992"/>
    <n v="90"/>
    <n v="38"/>
    <n v="3"/>
    <n v="2"/>
    <n v="164"/>
    <n v="665"/>
    <n v="5"/>
    <n v="0.65"/>
    <n v="0"/>
    <x v="1"/>
    <s v="CIF"/>
    <s v="Extension"/>
    <x v="10"/>
    <n v="0.75439999999999996"/>
    <n v="0.88319999999999999"/>
    <n v="0.15897600000000003"/>
    <n v="0.86"/>
    <s v="Extreme Risk"/>
    <n v="2.3795359904818562E-2"/>
    <s v="Average"/>
    <s v="Medium"/>
    <s v="Moderately Consistent"/>
    <n v="405.48780487804879"/>
    <s v="Over-Delivery (&gt;100%)"/>
    <n v="469.65649999999999"/>
    <n v="1945783.3220699998"/>
    <n v="95.730000000000018"/>
  </r>
  <r>
    <n v="340.91"/>
    <n v="1.8"/>
    <n v="8"/>
    <n v="0.78"/>
    <n v="0.08"/>
    <n v="0.04"/>
    <s v="Sea"/>
    <n v="0.85"/>
    <n v="0.64"/>
    <n v="1.0900000000000001"/>
    <n v="0.48"/>
    <n v="11"/>
    <n v="8773.27"/>
    <n v="30"/>
    <n v="56"/>
    <n v="3"/>
    <n v="2"/>
    <n v="796"/>
    <n v="526"/>
    <n v="1"/>
    <n v="0.1"/>
    <n v="1"/>
    <x v="0"/>
    <s v="CIF"/>
    <s v="Extension"/>
    <x v="2"/>
    <n v="0.71760000000000002"/>
    <n v="0.88319999999999999"/>
    <n v="0.19430399999999998"/>
    <n v="0.6"/>
    <s v="Extreme Risk"/>
    <n v="5.2799859200375462E-3"/>
    <s v="Poor"/>
    <s v="High"/>
    <s v="Very Consistent"/>
    <n v="66.08040201005025"/>
    <s v="Critical (&lt;80%)"/>
    <n v="87.732700000000008"/>
    <n v="3349896.4609540002"/>
    <n v="71.950000000000017"/>
  </r>
  <r>
    <n v="488.39"/>
    <n v="4.08"/>
    <n v="11"/>
    <n v="0.96"/>
    <n v="0.05"/>
    <n v="0.03"/>
    <s v="Road"/>
    <n v="1.81"/>
    <n v="0.92"/>
    <n v="0.95"/>
    <n v="0.09"/>
    <n v="46"/>
    <n v="7193.28"/>
    <n v="15"/>
    <n v="25"/>
    <n v="1"/>
    <n v="0"/>
    <n v="756"/>
    <n v="936"/>
    <n v="1"/>
    <n v="1"/>
    <n v="0"/>
    <x v="1"/>
    <s v="EXW"/>
    <s v="Renewal/Reorder"/>
    <x v="2"/>
    <n v="0.91199999999999992"/>
    <n v="0.92149999999999999"/>
    <n v="3.6860000000000032E-2"/>
    <n v="0.16999999999999998"/>
    <s v="Medium Risk"/>
    <n v="8.3539794017076525E-3"/>
    <s v="Poor"/>
    <s v="High"/>
    <s v="Moderately Consistent"/>
    <n v="123.80952380952381"/>
    <s v="Over-Delivery (&gt;100%)"/>
    <n v="143.8656"/>
    <n v="3794337.6460540001"/>
    <n v="84.089999999999989"/>
  </r>
  <r>
    <n v="431.18"/>
    <n v="9.83"/>
    <n v="18"/>
    <n v="0.91"/>
    <n v="0.08"/>
    <n v="0.04"/>
    <s v="Sea"/>
    <n v="4.57"/>
    <n v="0.75"/>
    <n v="1.0900000000000001"/>
    <n v="0.61"/>
    <n v="40"/>
    <n v="1738.42"/>
    <n v="15"/>
    <n v="28"/>
    <n v="0"/>
    <n v="2"/>
    <n v="499"/>
    <n v="374"/>
    <n v="1"/>
    <n v="0.62"/>
    <n v="1"/>
    <x v="0"/>
    <s v="CIF"/>
    <s v="New Procurement"/>
    <x v="2"/>
    <n v="0.83720000000000006"/>
    <n v="0.88319999999999999"/>
    <n v="7.9487999999999975E-2"/>
    <n v="0.73"/>
    <s v="Extreme Risk"/>
    <n v="2.2797903427802774E-2"/>
    <s v="Average"/>
    <s v="High"/>
    <s v="Highly Inconsistent"/>
    <n v="74.949899799599194"/>
    <s v="Critical (&lt;80%)"/>
    <n v="17.3842"/>
    <n v="839577.36192400008"/>
    <n v="68.230000000000018"/>
  </r>
  <r>
    <n v="60.62"/>
    <n v="6.67"/>
    <n v="24"/>
    <n v="0.86"/>
    <n v="0.02"/>
    <n v="0.03"/>
    <s v="Sea"/>
    <n v="2.38"/>
    <n v="0.88"/>
    <n v="0.86"/>
    <n v="0.37"/>
    <n v="45"/>
    <n v="3750.32"/>
    <n v="15"/>
    <n v="10"/>
    <n v="3"/>
    <n v="2"/>
    <n v="807"/>
    <n v="46"/>
    <n v="4"/>
    <n v="0.4"/>
    <n v="0"/>
    <x v="1"/>
    <s v="CIF"/>
    <s v="Extension"/>
    <x v="6"/>
    <n v="0.84279999999999999"/>
    <n v="0.9506"/>
    <n v="0.13308400000000001"/>
    <n v="0.42"/>
    <s v="High Risk"/>
    <n v="0.11002969317057078"/>
    <s v="Excellent"/>
    <s v="Low"/>
    <s v="Inconsistent"/>
    <n v="5.7001239157372989"/>
    <s v="Critical (&lt;80%)"/>
    <n v="37.5032"/>
    <n v="238752.00703200002"/>
    <n v="72.42"/>
  </r>
  <r>
    <n v="454.35"/>
    <n v="4.75"/>
    <n v="4"/>
    <n v="0.88"/>
    <n v="0.06"/>
    <n v="0.02"/>
    <s v="Sea"/>
    <n v="4.5999999999999996"/>
    <n v="0.97"/>
    <n v="1.17"/>
    <n v="0.95"/>
    <n v="42"/>
    <n v="597.11"/>
    <n v="45"/>
    <n v="51"/>
    <n v="0"/>
    <n v="3"/>
    <n v="87"/>
    <n v="128"/>
    <n v="5"/>
    <n v="0.89"/>
    <n v="1"/>
    <x v="0"/>
    <s v="DDP"/>
    <s v="New Procurement"/>
    <x v="10"/>
    <n v="0.82719999999999994"/>
    <n v="0.92119999999999991"/>
    <n v="0.11054399999999998"/>
    <n v="1.03"/>
    <s v="Extreme Risk"/>
    <n v="1.0454495433036205E-2"/>
    <s v="Poor"/>
    <s v="High"/>
    <s v="Highly Inconsistent"/>
    <n v="147.12643678160919"/>
    <s v="Over-Delivery (&gt;100%)"/>
    <n v="5.9710999999999999"/>
    <n v="293048.45408000005"/>
    <n v="69.2"/>
  </r>
  <r>
    <n v="402.44"/>
    <n v="2.5"/>
    <n v="26"/>
    <n v="0.73"/>
    <n v="0.1"/>
    <n v="0.03"/>
    <s v="Road"/>
    <n v="1.67"/>
    <n v="0.81"/>
    <n v="1.1499999999999999"/>
    <n v="0.51"/>
    <n v="44"/>
    <n v="6434.63"/>
    <n v="60"/>
    <n v="18"/>
    <n v="0"/>
    <n v="1"/>
    <n v="183"/>
    <n v="418"/>
    <n v="4"/>
    <n v="0.04"/>
    <n v="1"/>
    <x v="0"/>
    <s v="FOB"/>
    <s v="New Procurement"/>
    <x v="6"/>
    <n v="0.65700000000000003"/>
    <n v="0.873"/>
    <n v="0.23571"/>
    <n v="0.64"/>
    <s v="Extreme Risk"/>
    <n v="6.2121061524699336E-3"/>
    <s v="Poor"/>
    <s v="High"/>
    <s v="Moderately Consistent"/>
    <n v="228.41530054644807"/>
    <s v="Over-Delivery (&gt;100%)"/>
    <n v="128.6926"/>
    <n v="2926336.4559320007"/>
    <n v="82.73"/>
  </r>
  <r>
    <n v="401.17"/>
    <n v="9.8800000000000008"/>
    <n v="10"/>
    <n v="0.84"/>
    <n v="0.03"/>
    <n v="0.05"/>
    <s v="Air"/>
    <n v="1.1299999999999999"/>
    <n v="0.61"/>
    <n v="0.86"/>
    <n v="7.0000000000000007E-2"/>
    <n v="21"/>
    <n v="4553.6499999999996"/>
    <n v="15"/>
    <n v="21"/>
    <n v="2"/>
    <n v="1"/>
    <n v="627"/>
    <n v="372"/>
    <n v="6"/>
    <n v="0.72"/>
    <n v="0"/>
    <x v="1"/>
    <s v="FOB"/>
    <s v="Amendment"/>
    <x v="4"/>
    <n v="0.81479999999999997"/>
    <n v="0.92149999999999999"/>
    <n v="0.14744000000000002"/>
    <n v="0.15000000000000002"/>
    <s v="Medium Risk"/>
    <n v="2.4627963207617721E-2"/>
    <s v="Average"/>
    <s v="High"/>
    <s v="Moderately Consistent"/>
    <n v="59.330143540669852"/>
    <s v="Critical (&lt;80%)"/>
    <n v="227.6825"/>
    <n v="1973167.5410820001"/>
    <n v="96.97"/>
  </r>
  <r>
    <n v="256.10000000000002"/>
    <n v="8.39"/>
    <n v="1"/>
    <n v="0.76"/>
    <n v="0.08"/>
    <n v="0.02"/>
    <s v="Air"/>
    <n v="2.48"/>
    <n v="0.61"/>
    <n v="1.18"/>
    <n v="0.64"/>
    <n v="3"/>
    <n v="5772.82"/>
    <n v="15"/>
    <n v="21"/>
    <n v="3"/>
    <n v="2"/>
    <n v="329"/>
    <n v="378"/>
    <n v="2"/>
    <n v="0.14000000000000001"/>
    <n v="0"/>
    <x v="1"/>
    <s v="CIF"/>
    <s v="Extension"/>
    <x v="5"/>
    <n v="0.69920000000000004"/>
    <n v="0.90160000000000007"/>
    <n v="0.21638399999999999"/>
    <n v="0.74"/>
    <s v="Extreme Risk"/>
    <n v="3.2760640374853572E-2"/>
    <s v="Average"/>
    <s v="Medium"/>
    <s v="Inconsistent"/>
    <n v="114.89361702127661"/>
    <s v="Over-Delivery (&gt;100%)"/>
    <n v="288.64100000000002"/>
    <n v="1626562.4657599998"/>
    <n v="94.720000000000013"/>
  </r>
  <r>
    <n v="229.1"/>
    <n v="3.53"/>
    <n v="29"/>
    <n v="0.76"/>
    <n v="0.05"/>
    <n v="0.02"/>
    <s v="Sea"/>
    <n v="3.08"/>
    <n v="0.73"/>
    <n v="1.02"/>
    <n v="0.78"/>
    <n v="2"/>
    <n v="9795.59"/>
    <n v="30"/>
    <n v="16"/>
    <n v="1"/>
    <n v="0"/>
    <n v="41"/>
    <n v="967"/>
    <n v="5"/>
    <n v="0.55000000000000004"/>
    <n v="0"/>
    <x v="1"/>
    <s v="EXW"/>
    <s v="Renewal/Reorder"/>
    <x v="10"/>
    <n v="0.72199999999999998"/>
    <n v="0.93099999999999994"/>
    <n v="0.22343999999999997"/>
    <n v="0.85000000000000009"/>
    <s v="Extreme Risk"/>
    <n v="1.5408118725447402E-2"/>
    <s v="Poor"/>
    <s v="Medium"/>
    <s v="Highly Inconsistent"/>
    <n v="2358.5365853658536"/>
    <s v="Over-Delivery (&gt;100%)"/>
    <n v="97.9559"/>
    <n v="2401373.6142899995"/>
    <n v="71.02000000000001"/>
  </r>
  <r>
    <n v="186.31"/>
    <n v="1.63"/>
    <n v="5"/>
    <n v="0.9"/>
    <n v="0"/>
    <n v="0.02"/>
    <s v="Sea"/>
    <n v="1.96"/>
    <n v="0.91"/>
    <n v="1.08"/>
    <n v="0.16"/>
    <n v="11"/>
    <n v="4082.3"/>
    <n v="90"/>
    <n v="25"/>
    <n v="1"/>
    <n v="3"/>
    <n v="958"/>
    <n v="162"/>
    <n v="6"/>
    <n v="0.1"/>
    <n v="0"/>
    <x v="1"/>
    <s v="DDP"/>
    <s v="Renewal/Reorder"/>
    <x v="4"/>
    <n v="0.9"/>
    <n v="0.98"/>
    <n v="9.7999999999999976E-2"/>
    <n v="0.18"/>
    <s v="Medium Risk"/>
    <n v="8.7488594278353274E-3"/>
    <s v="Poor"/>
    <s v="Medium"/>
    <s v="Moderately Consistent"/>
    <n v="16.910229645093946"/>
    <s v="Critical (&lt;80%)"/>
    <n v="40.823"/>
    <n v="775832.90561200003"/>
    <n v="73.64"/>
  </r>
  <r>
    <n v="79.56"/>
    <n v="1.51"/>
    <n v="13"/>
    <n v="0.97"/>
    <n v="0.08"/>
    <n v="0.02"/>
    <s v="Road"/>
    <n v="1.73"/>
    <n v="0.72"/>
    <n v="1.1399999999999999"/>
    <n v="0.45"/>
    <n v="24"/>
    <n v="3136.43"/>
    <n v="15"/>
    <n v="59"/>
    <n v="0"/>
    <n v="3"/>
    <n v="928"/>
    <n v="332"/>
    <n v="5"/>
    <n v="0.68"/>
    <n v="0"/>
    <x v="1"/>
    <s v="DDP"/>
    <s v="New Procurement"/>
    <x v="10"/>
    <n v="0.89239999999999997"/>
    <n v="0.90160000000000007"/>
    <n v="2.7048000000000027E-2"/>
    <n v="0.55000000000000004"/>
    <s v="Extreme Risk"/>
    <n v="1.8979386626445448E-2"/>
    <s v="Poor"/>
    <s v="Low"/>
    <s v="Moderately Consistent"/>
    <n v="35.775862068965516"/>
    <s v="Critical (&lt;80%)"/>
    <n v="62.7286"/>
    <n v="274553.28925600002"/>
    <n v="83.47"/>
  </r>
  <r>
    <n v="152.71"/>
    <n v="2.08"/>
    <n v="1"/>
    <n v="0.82"/>
    <n v="0.02"/>
    <n v="0"/>
    <s v="Road"/>
    <n v="1.0900000000000001"/>
    <n v="0.73"/>
    <n v="0.83"/>
    <n v="0.74"/>
    <n v="24"/>
    <n v="1590.99"/>
    <n v="45"/>
    <n v="14"/>
    <n v="0"/>
    <n v="1"/>
    <n v="301"/>
    <n v="767"/>
    <n v="6"/>
    <n v="0.46"/>
    <n v="1"/>
    <x v="0"/>
    <s v="FOB"/>
    <s v="New Procurement"/>
    <x v="4"/>
    <n v="0.80359999999999998"/>
    <n v="0.98"/>
    <n v="0.17640000000000006"/>
    <n v="0.76"/>
    <s v="Extreme Risk"/>
    <n v="1.3620588042695305E-2"/>
    <s v="Poor"/>
    <s v="Medium"/>
    <s v="Moderately Consistent"/>
    <n v="254.81727574750832"/>
    <s v="Over-Delivery (&gt;100%)"/>
    <n v="31.819800000000001"/>
    <n v="247854.43343600002"/>
    <n v="86.31"/>
  </r>
  <r>
    <n v="160.97"/>
    <n v="6.23"/>
    <n v="23"/>
    <n v="0.76"/>
    <n v="0.06"/>
    <n v="0.02"/>
    <s v="Air"/>
    <n v="1.38"/>
    <n v="0.91"/>
    <n v="0.87"/>
    <n v="0.02"/>
    <n v="21"/>
    <n v="1521.74"/>
    <n v="60"/>
    <n v="57"/>
    <n v="0"/>
    <n v="3"/>
    <n v="531"/>
    <n v="303"/>
    <n v="8"/>
    <n v="0.01"/>
    <n v="1"/>
    <x v="0"/>
    <s v="DDP"/>
    <s v="New Procurement"/>
    <x v="11"/>
    <n v="0.71439999999999992"/>
    <n v="0.92119999999999991"/>
    <n v="0.22108799999999995"/>
    <n v="0.1"/>
    <s v="Low Risk"/>
    <n v="3.870286388768094E-2"/>
    <s v="Average"/>
    <s v="Medium"/>
    <s v="Moderately Consistent"/>
    <n v="57.062146892655363"/>
    <s v="Critical (&lt;80%)"/>
    <n v="76.087000000000003"/>
    <n v="264631.37659599999"/>
    <n v="96.419999999999987"/>
  </r>
  <r>
    <n v="267.83"/>
    <n v="9.36"/>
    <n v="8"/>
    <n v="0.89"/>
    <n v="0.01"/>
    <n v="0.02"/>
    <s v="Sea"/>
    <n v="3.37"/>
    <n v="0.65"/>
    <n v="0.92"/>
    <n v="0.03"/>
    <n v="25"/>
    <n v="5233.88"/>
    <n v="60"/>
    <n v="37"/>
    <n v="2"/>
    <n v="3"/>
    <n v="324"/>
    <n v="489"/>
    <n v="2"/>
    <n v="7.0000000000000007E-2"/>
    <n v="1"/>
    <x v="0"/>
    <s v="DDP"/>
    <s v="Amendment"/>
    <x v="5"/>
    <n v="0.88109999999999999"/>
    <n v="0.97019999999999995"/>
    <n v="0.10672199999999998"/>
    <n v="0.06"/>
    <s v="Low Risk"/>
    <n v="3.4947541350856884E-2"/>
    <s v="Average"/>
    <s v="Medium"/>
    <s v="Highly Inconsistent"/>
    <n v="150.92592592592592"/>
    <s v="Over-Delivery (&gt;100%)"/>
    <n v="52.338799999999999"/>
    <n v="1443914.1733539999"/>
    <n v="71.930000000000007"/>
  </r>
  <r>
    <n v="386.35"/>
    <n v="5.47"/>
    <n v="3"/>
    <n v="0.96"/>
    <n v="0.09"/>
    <n v="0.03"/>
    <s v="Road"/>
    <n v="1.85"/>
    <n v="0.94"/>
    <n v="0.99"/>
    <n v="0.68"/>
    <n v="4"/>
    <n v="7517.36"/>
    <n v="60"/>
    <n v="15"/>
    <n v="0"/>
    <n v="3"/>
    <n v="623"/>
    <n v="953"/>
    <n v="7"/>
    <n v="0.7"/>
    <n v="1"/>
    <x v="0"/>
    <s v="DDP"/>
    <s v="New Procurement"/>
    <x v="7"/>
    <n v="0.87360000000000004"/>
    <n v="0.88270000000000004"/>
    <n v="3.5308000000000034E-2"/>
    <n v="0.8"/>
    <s v="Extreme Risk"/>
    <n v="1.4158146758120873E-2"/>
    <s v="Poor"/>
    <s v="High"/>
    <s v="Moderately Consistent"/>
    <n v="152.96950240770465"/>
    <s v="Over-Delivery (&gt;100%)"/>
    <n v="150.34719999999999"/>
    <n v="3253016.5224699997"/>
    <n v="82.85"/>
  </r>
  <r>
    <n v="263.20999999999998"/>
    <n v="8.59"/>
    <n v="3"/>
    <n v="0.92"/>
    <n v="0.03"/>
    <n v="0.02"/>
    <s v="Road"/>
    <n v="0.4"/>
    <n v="0.71"/>
    <n v="0.94"/>
    <n v="0.73"/>
    <n v="40"/>
    <n v="5688.18"/>
    <n v="45"/>
    <n v="35"/>
    <n v="0"/>
    <n v="2"/>
    <n v="639"/>
    <n v="733"/>
    <n v="6"/>
    <n v="0.4"/>
    <n v="0"/>
    <x v="1"/>
    <s v="CIF"/>
    <s v="New Procurement"/>
    <x v="4"/>
    <n v="0.89239999999999997"/>
    <n v="0.9506"/>
    <n v="7.6047999999999963E-2"/>
    <n v="0.78"/>
    <s v="Extreme Risk"/>
    <n v="3.2635538163443639E-2"/>
    <s v="Average"/>
    <s v="Medium"/>
    <s v="Very Consistent"/>
    <n v="114.71048513302034"/>
    <s v="Over-Delivery (&gt;100%)"/>
    <n v="113.76360000000001"/>
    <n v="1572161.0199699998"/>
    <n v="86.299999999999983"/>
  </r>
  <r>
    <n v="76.03"/>
    <n v="5.01"/>
    <n v="7"/>
    <n v="0.96"/>
    <n v="0.02"/>
    <n v="0.03"/>
    <s v="Sea"/>
    <n v="0.69"/>
    <n v="0.62"/>
    <n v="1"/>
    <n v="0.85"/>
    <n v="43"/>
    <n v="8745.6"/>
    <n v="60"/>
    <n v="13"/>
    <n v="1"/>
    <n v="1"/>
    <n v="678"/>
    <n v="487"/>
    <n v="10"/>
    <n v="0.67"/>
    <n v="1"/>
    <x v="0"/>
    <s v="FOB"/>
    <s v="Renewal/Reorder"/>
    <x v="9"/>
    <n v="0.94079999999999997"/>
    <n v="0.9506"/>
    <n v="3.802400000000003E-2"/>
    <n v="0.9"/>
    <s v="Extreme Risk"/>
    <n v="6.5895041431014073E-2"/>
    <s v="Good"/>
    <s v="Low"/>
    <s v="Very Consistent"/>
    <n v="71.828908554572266"/>
    <s v="Critical (&lt;80%)"/>
    <n v="87.456000000000003"/>
    <n v="698262.87161399995"/>
    <n v="74.110000000000014"/>
  </r>
  <r>
    <n v="481.01"/>
    <n v="7.38"/>
    <n v="4"/>
    <n v="0.86"/>
    <n v="0.01"/>
    <n v="0.04"/>
    <s v="Sea"/>
    <n v="1.86"/>
    <n v="0.65"/>
    <n v="0.87"/>
    <n v="0.4"/>
    <n v="47"/>
    <n v="3227.14"/>
    <n v="60"/>
    <n v="14"/>
    <n v="2"/>
    <n v="1"/>
    <n v="276"/>
    <n v="457"/>
    <n v="8"/>
    <n v="0.39"/>
    <n v="0"/>
    <x v="1"/>
    <s v="FOB"/>
    <s v="Amendment"/>
    <x v="11"/>
    <n v="0.85139999999999993"/>
    <n v="0.95039999999999991"/>
    <n v="0.13305600000000001"/>
    <n v="0.45"/>
    <s v="High Risk"/>
    <n v="1.5342716367643084E-2"/>
    <s v="Poor"/>
    <s v="High"/>
    <s v="Moderately Consistent"/>
    <n v="165.57971014492753"/>
    <s v="Over-Delivery (&gt;100%)"/>
    <n v="32.2714"/>
    <n v="1629951.1069419999"/>
    <n v="73.040000000000006"/>
  </r>
  <r>
    <n v="474.23"/>
    <n v="7.59"/>
    <n v="3"/>
    <n v="0.93"/>
    <n v="0.09"/>
    <n v="0.05"/>
    <s v="Sea"/>
    <n v="4.62"/>
    <n v="0.98"/>
    <n v="1.07"/>
    <n v="0.39"/>
    <n v="23"/>
    <n v="5990.96"/>
    <n v="30"/>
    <n v="47"/>
    <n v="1"/>
    <n v="0"/>
    <n v="431"/>
    <n v="139"/>
    <n v="9"/>
    <n v="0.36"/>
    <n v="1"/>
    <x v="0"/>
    <s v="EXW"/>
    <s v="Renewal/Reorder"/>
    <x v="0"/>
    <n v="0.84630000000000005"/>
    <n v="0.86449999999999994"/>
    <n v="6.0514999999999951E-2"/>
    <n v="0.53"/>
    <s v="Extreme Risk"/>
    <n v="1.6004892140944266E-2"/>
    <s v="Poor"/>
    <s v="High"/>
    <s v="Highly Inconsistent"/>
    <n v="32.250580046403712"/>
    <s v="Critical (&lt;80%)"/>
    <n v="59.909600000000005"/>
    <n v="3238949.7037639995"/>
    <n v="67.679999999999993"/>
  </r>
  <r>
    <n v="403.34"/>
    <n v="2.57"/>
    <n v="15"/>
    <n v="0.74"/>
    <n v="7.0000000000000007E-2"/>
    <n v="0.03"/>
    <s v="Sea"/>
    <n v="1.9"/>
    <n v="0.78"/>
    <n v="0.82"/>
    <n v="0.55000000000000004"/>
    <n v="24"/>
    <n v="6646.29"/>
    <n v="60"/>
    <n v="23"/>
    <n v="2"/>
    <n v="2"/>
    <n v="254"/>
    <n v="713"/>
    <n v="8"/>
    <n v="0.85"/>
    <n v="0"/>
    <x v="1"/>
    <s v="CIF"/>
    <s v="Amendment"/>
    <x v="11"/>
    <n v="0.68819999999999992"/>
    <n v="0.9020999999999999"/>
    <n v="0.23454599999999998"/>
    <n v="0.65"/>
    <s v="Extreme Risk"/>
    <n v="6.3717955075122722E-3"/>
    <s v="Poor"/>
    <s v="High"/>
    <s v="Moderately Consistent"/>
    <n v="280.70866141732284"/>
    <s v="Over-Delivery (&gt;100%)"/>
    <n v="66.462900000000005"/>
    <n v="2948867.85928"/>
    <n v="71.399999999999991"/>
  </r>
  <r>
    <n v="496.1"/>
    <n v="4.25"/>
    <n v="8"/>
    <n v="0.8"/>
    <n v="7.0000000000000007E-2"/>
    <n v="0"/>
    <s v="Sea"/>
    <n v="0.3"/>
    <n v="0.7"/>
    <n v="0.94"/>
    <n v="0.76"/>
    <n v="21"/>
    <n v="2878.83"/>
    <n v="30"/>
    <n v="21"/>
    <n v="2"/>
    <n v="3"/>
    <n v="600"/>
    <n v="718"/>
    <n v="5"/>
    <n v="0.85"/>
    <n v="0"/>
    <x v="1"/>
    <s v="DDP"/>
    <s v="Amendment"/>
    <x v="10"/>
    <n v="0.74399999999999999"/>
    <n v="0.92999999999999994"/>
    <n v="0.18599999999999994"/>
    <n v="0.83000000000000007"/>
    <s v="Extreme Risk"/>
    <n v="8.5668212054021368E-3"/>
    <s v="Poor"/>
    <s v="High"/>
    <s v="Very Consistent"/>
    <n v="119.66666666666667"/>
    <s v="Over-Delivery (&gt;100%)"/>
    <n v="28.7883"/>
    <n v="1528192.45731"/>
    <n v="73.599999999999994"/>
  </r>
  <r>
    <n v="295.02"/>
    <n v="6.74"/>
    <n v="3"/>
    <n v="0.82"/>
    <n v="0.05"/>
    <n v="0.05"/>
    <s v="Sea"/>
    <n v="2.09"/>
    <n v="0.81"/>
    <n v="0.87"/>
    <n v="0.64"/>
    <n v="2"/>
    <n v="4023.41"/>
    <n v="30"/>
    <n v="22"/>
    <n v="3"/>
    <n v="2"/>
    <n v="681"/>
    <n v="777"/>
    <n v="4"/>
    <n v="0.92"/>
    <n v="0"/>
    <x v="1"/>
    <s v="CIF"/>
    <s v="Extension"/>
    <x v="6"/>
    <n v="0.77899999999999991"/>
    <n v="0.90249999999999997"/>
    <n v="0.16245000000000004"/>
    <n v="0.74"/>
    <s v="Extreme Risk"/>
    <n v="2.2845908751949022E-2"/>
    <s v="Average"/>
    <s v="Medium"/>
    <s v="Inconsistent"/>
    <n v="114.09691629955947"/>
    <s v="Over-Delivery (&gt;100%)"/>
    <n v="40.234099999999998"/>
    <n v="1305737.6259560001"/>
    <n v="71.41"/>
  </r>
  <r>
    <n v="483.25"/>
    <n v="1.64"/>
    <n v="29"/>
    <n v="0.85"/>
    <n v="0.05"/>
    <n v="0.04"/>
    <s v="Road"/>
    <n v="3.34"/>
    <n v="0.87"/>
    <n v="1.0900000000000001"/>
    <n v="0.33"/>
    <n v="23"/>
    <n v="5950.3"/>
    <n v="30"/>
    <n v="13"/>
    <n v="3"/>
    <n v="3"/>
    <n v="100"/>
    <n v="988"/>
    <n v="3"/>
    <n v="0.82"/>
    <n v="0"/>
    <x v="1"/>
    <s v="DDP"/>
    <s v="Extension"/>
    <x v="3"/>
    <n v="0.8075"/>
    <n v="0.91199999999999992"/>
    <n v="0.1368"/>
    <n v="0.42000000000000004"/>
    <s v="High Risk"/>
    <n v="3.3936885669943093E-3"/>
    <s v="Poor"/>
    <s v="High"/>
    <s v="Highly Inconsistent"/>
    <n v="988.00000000000011"/>
    <s v="Over-Delivery (&gt;100%)"/>
    <n v="119.006"/>
    <n v="3134427.1848499998"/>
    <n v="82.359999999999985"/>
  </r>
  <r>
    <n v="84.02"/>
    <n v="4.25"/>
    <n v="7"/>
    <n v="0.98"/>
    <n v="0.01"/>
    <n v="0.02"/>
    <s v="Sea"/>
    <n v="2.97"/>
    <n v="0.73"/>
    <n v="1.1499999999999999"/>
    <n v="0.35"/>
    <n v="15"/>
    <n v="307.20999999999998"/>
    <n v="45"/>
    <n v="48"/>
    <n v="3"/>
    <n v="3"/>
    <n v="879"/>
    <n v="669"/>
    <n v="10"/>
    <n v="0.13"/>
    <n v="1"/>
    <x v="0"/>
    <s v="DDP"/>
    <s v="Extension"/>
    <x v="9"/>
    <n v="0.97019999999999995"/>
    <n v="0.97019999999999995"/>
    <n v="1.9404000000000018E-2"/>
    <n v="0.38"/>
    <s v="High Risk"/>
    <n v="5.058319447750536E-2"/>
    <s v="Good"/>
    <s v="Low"/>
    <s v="Inconsistent"/>
    <n v="76.109215017064841"/>
    <s v="Critical (&lt;80%)"/>
    <n v="3.0720999999999998"/>
    <n v="26594.200613999998"/>
    <n v="72.330000000000013"/>
  </r>
  <r>
    <n v="214.56"/>
    <n v="5.81"/>
    <n v="18"/>
    <n v="0.96"/>
    <n v="0.06"/>
    <n v="0.01"/>
    <s v="Air"/>
    <n v="1.39"/>
    <n v="0.89"/>
    <n v="0.83"/>
    <n v="0.76"/>
    <n v="26"/>
    <n v="8877.4500000000007"/>
    <n v="15"/>
    <n v="25"/>
    <n v="1"/>
    <n v="0"/>
    <n v="445"/>
    <n v="351"/>
    <n v="9"/>
    <n v="7.0000000000000007E-2"/>
    <n v="1"/>
    <x v="0"/>
    <s v="EXW"/>
    <s v="Renewal/Reorder"/>
    <x v="0"/>
    <n v="0.90239999999999987"/>
    <n v="0.93059999999999998"/>
    <n v="3.7224000000000028E-2"/>
    <n v="0.83"/>
    <s v="Extreme Risk"/>
    <n v="2.7078672632363906E-2"/>
    <s v="Average"/>
    <s v="Medium"/>
    <s v="Moderately Consistent"/>
    <n v="78.876404494382029"/>
    <s v="Critical (&lt;80%)"/>
    <n v="443.87250000000006"/>
    <n v="2038527.7063080003"/>
    <n v="96.61"/>
  </r>
  <r>
    <n v="151.41999999999999"/>
    <n v="9.9700000000000006"/>
    <n v="11"/>
    <n v="0.74"/>
    <n v="0.02"/>
    <n v="0.01"/>
    <s v="Sea"/>
    <n v="3.44"/>
    <n v="0.7"/>
    <n v="1.1100000000000001"/>
    <n v="0.53"/>
    <n v="26"/>
    <n v="1199.53"/>
    <n v="90"/>
    <n v="44"/>
    <n v="3"/>
    <n v="0"/>
    <n v="650"/>
    <n v="276"/>
    <n v="7"/>
    <n v="0.06"/>
    <n v="1"/>
    <x v="0"/>
    <s v="EXW"/>
    <s v="Extension"/>
    <x v="7"/>
    <n v="0.72519999999999996"/>
    <n v="0.97019999999999995"/>
    <n v="0.25225200000000003"/>
    <n v="0.56000000000000005"/>
    <s v="Extreme Risk"/>
    <n v="6.5843349623563613E-2"/>
    <s v="Good"/>
    <s v="Medium"/>
    <s v="Highly Inconsistent"/>
    <n v="42.46153846153846"/>
    <s v="Critical (&lt;80%)"/>
    <n v="11.9953"/>
    <n v="187104.23057399999"/>
    <n v="71.760000000000005"/>
  </r>
  <r>
    <n v="138.12"/>
    <n v="5.27"/>
    <n v="11"/>
    <n v="0.75"/>
    <n v="0.1"/>
    <n v="0.01"/>
    <s v="Air"/>
    <n v="3.15"/>
    <n v="0.64"/>
    <n v="1.1599999999999999"/>
    <n v="0.1"/>
    <n v="28"/>
    <n v="570.82000000000005"/>
    <n v="60"/>
    <n v="31"/>
    <n v="3"/>
    <n v="0"/>
    <n v="498"/>
    <n v="896"/>
    <n v="1"/>
    <n v="0.98"/>
    <n v="1"/>
    <x v="0"/>
    <s v="EXW"/>
    <s v="Extension"/>
    <x v="2"/>
    <n v="0.67500000000000004"/>
    <n v="0.89100000000000001"/>
    <n v="0.22275"/>
    <n v="0.21000000000000002"/>
    <s v="Medium Risk"/>
    <n v="3.8155227338546184E-2"/>
    <s v="Average"/>
    <s v="Low"/>
    <s v="Highly Inconsistent"/>
    <n v="179.91967871485943"/>
    <s v="Over-Delivery (&gt;100%)"/>
    <n v="28.541000000000004"/>
    <n v="87551.483384000021"/>
    <n v="93.65"/>
  </r>
  <r>
    <n v="113.36"/>
    <n v="8.34"/>
    <n v="17"/>
    <n v="0.81"/>
    <n v="0.08"/>
    <n v="0"/>
    <s v="Air"/>
    <n v="0.86"/>
    <n v="0.82"/>
    <n v="1.19"/>
    <n v="0.15"/>
    <n v="26"/>
    <n v="2228.85"/>
    <n v="90"/>
    <n v="18"/>
    <n v="1"/>
    <n v="3"/>
    <n v="23"/>
    <n v="347"/>
    <n v="3"/>
    <n v="0.5"/>
    <n v="1"/>
    <x v="0"/>
    <s v="DDP"/>
    <s v="Renewal/Reorder"/>
    <x v="3"/>
    <n v="0.74520000000000008"/>
    <n v="0.92"/>
    <n v="0.17479999999999996"/>
    <n v="0.22999999999999998"/>
    <s v="Medium Risk"/>
    <n v="7.3570924488355685E-2"/>
    <s v="Good"/>
    <s v="Low"/>
    <s v="Very Consistent"/>
    <n v="1508.695652173913"/>
    <s v="Over-Delivery (&gt;100%)"/>
    <n v="111.4425"/>
    <n v="272988.823172"/>
    <n v="96.740000000000009"/>
  </r>
  <r>
    <n v="330.09"/>
    <n v="4.8899999999999997"/>
    <n v="28"/>
    <n v="0.79"/>
    <n v="0.04"/>
    <n v="0.05"/>
    <s v="Air"/>
    <n v="0.81"/>
    <n v="0.66"/>
    <n v="1.03"/>
    <n v="0.85"/>
    <n v="45"/>
    <n v="5072.95"/>
    <n v="15"/>
    <n v="38"/>
    <n v="2"/>
    <n v="3"/>
    <n v="908"/>
    <n v="484"/>
    <n v="12"/>
    <n v="0.12"/>
    <n v="1"/>
    <x v="0"/>
    <s v="DDP"/>
    <s v="Amendment"/>
    <x v="8"/>
    <n v="0.75839999999999996"/>
    <n v="0.91199999999999992"/>
    <n v="0.19151999999999994"/>
    <n v="0.94"/>
    <s v="Extreme Risk"/>
    <n v="1.4814141597746069E-2"/>
    <s v="Poor"/>
    <s v="High"/>
    <s v="Very Consistent"/>
    <n v="53.303964757709252"/>
    <s v="Critical (&lt;80%)"/>
    <n v="253.64750000000001"/>
    <n v="1825496.7663529997"/>
    <n v="96.989999999999981"/>
  </r>
  <r>
    <n v="401.59"/>
    <n v="8.17"/>
    <n v="6"/>
    <n v="0.88"/>
    <n v="0.02"/>
    <n v="0.03"/>
    <s v="Sea"/>
    <n v="2.74"/>
    <n v="0.98"/>
    <n v="0.93"/>
    <n v="1"/>
    <n v="2"/>
    <n v="3354.1"/>
    <n v="30"/>
    <n v="53"/>
    <n v="2"/>
    <n v="2"/>
    <n v="295"/>
    <n v="424"/>
    <n v="3"/>
    <n v="0.54"/>
    <n v="0"/>
    <x v="1"/>
    <s v="CIF"/>
    <s v="Amendment"/>
    <x v="3"/>
    <n v="0.86239999999999994"/>
    <n v="0.9506"/>
    <n v="0.11407199999999999"/>
    <n v="1.05"/>
    <s v="Extreme Risk"/>
    <n v="2.034413207500187E-2"/>
    <s v="Average"/>
    <s v="High"/>
    <s v="Inconsistent"/>
    <n v="143.72881355932202"/>
    <s v="Over-Delivery (&gt;100%)"/>
    <n v="33.540999999999997"/>
    <n v="1414377.218082"/>
    <n v="72.06"/>
  </r>
  <r>
    <n v="310.23"/>
    <n v="6.36"/>
    <n v="8"/>
    <n v="0.97"/>
    <n v="0.08"/>
    <n v="0.03"/>
    <s v="Sea"/>
    <n v="3.3"/>
    <n v="0.6"/>
    <n v="0.93"/>
    <n v="0.34"/>
    <n v="35"/>
    <n v="4457.4399999999996"/>
    <n v="30"/>
    <n v="16"/>
    <n v="0"/>
    <n v="1"/>
    <n v="680"/>
    <n v="300"/>
    <n v="6"/>
    <n v="0.71"/>
    <n v="1"/>
    <x v="0"/>
    <s v="FOB"/>
    <s v="New Procurement"/>
    <x v="4"/>
    <n v="0.89239999999999997"/>
    <n v="0.89239999999999997"/>
    <n v="2.6772000000000025E-2"/>
    <n v="0.45"/>
    <s v="High Risk"/>
    <n v="2.0500918673242434E-2"/>
    <s v="Average"/>
    <s v="High"/>
    <s v="Highly Inconsistent"/>
    <n v="44.117647058823529"/>
    <s v="Critical (&lt;80%)"/>
    <n v="44.574399999999997"/>
    <n v="1535008.1380120001"/>
    <n v="69.7"/>
  </r>
  <r>
    <n v="116.13"/>
    <n v="8.98"/>
    <n v="1"/>
    <n v="0.99"/>
    <n v="0.01"/>
    <n v="0.04"/>
    <s v="Air"/>
    <n v="4.8099999999999996"/>
    <n v="0.9"/>
    <n v="0.95"/>
    <n v="0.39"/>
    <n v="32"/>
    <n v="934.28"/>
    <n v="30"/>
    <n v="30"/>
    <n v="0"/>
    <n v="3"/>
    <n v="650"/>
    <n v="181"/>
    <n v="2"/>
    <n v="0.09"/>
    <n v="0"/>
    <x v="1"/>
    <s v="DDP"/>
    <s v="New Procurement"/>
    <x v="5"/>
    <n v="0.98009999999999997"/>
    <n v="0.95039999999999991"/>
    <n v="9.504000000000009E-3"/>
    <n v="0.44"/>
    <s v="High Risk"/>
    <n v="7.732713338499958E-2"/>
    <s v="Good"/>
    <s v="Low"/>
    <s v="Highly Inconsistent"/>
    <n v="27.846153846153847"/>
    <s v="Critical (&lt;80%)"/>
    <n v="46.713999999999999"/>
    <n v="113980.71892599999"/>
    <n v="94.09"/>
  </r>
  <r>
    <n v="415.01"/>
    <n v="4.7"/>
    <n v="29"/>
    <n v="0.9"/>
    <n v="0.02"/>
    <n v="0.04"/>
    <s v="Sea"/>
    <n v="2.11"/>
    <n v="0.71"/>
    <n v="1.05"/>
    <n v="0.15"/>
    <n v="30"/>
    <n v="2407.7399999999998"/>
    <n v="30"/>
    <n v="56"/>
    <n v="3"/>
    <n v="2"/>
    <n v="695"/>
    <n v="448"/>
    <n v="4"/>
    <n v="0.35"/>
    <n v="0"/>
    <x v="1"/>
    <s v="CIF"/>
    <s v="Extension"/>
    <x v="6"/>
    <n v="0.88200000000000001"/>
    <n v="0.94079999999999997"/>
    <n v="9.4079999999999969E-2"/>
    <n v="0.21"/>
    <s v="Medium Risk"/>
    <n v="1.1325028312570783E-2"/>
    <s v="Poor"/>
    <s v="High"/>
    <s v="Inconsistent"/>
    <n v="64.460431654676256"/>
    <s v="Critical (&lt;80%)"/>
    <n v="24.077399999999997"/>
    <n v="1059231.9388659999"/>
    <n v="72.489999999999995"/>
  </r>
  <r>
    <n v="336.18"/>
    <n v="6.44"/>
    <n v="10"/>
    <n v="0.95"/>
    <n v="0.02"/>
    <n v="0.04"/>
    <s v="Road"/>
    <n v="3.82"/>
    <n v="0.94"/>
    <n v="1"/>
    <n v="0.24"/>
    <n v="46"/>
    <n v="1066.8399999999999"/>
    <n v="60"/>
    <n v="10"/>
    <n v="1"/>
    <n v="2"/>
    <n v="407"/>
    <n v="310"/>
    <n v="12"/>
    <n v="0.19"/>
    <n v="0"/>
    <x v="1"/>
    <s v="CIF"/>
    <s v="Renewal/Reorder"/>
    <x v="8"/>
    <n v="0.93099999999999994"/>
    <n v="0.94079999999999997"/>
    <n v="4.704000000000004E-2"/>
    <n v="0.3"/>
    <s v="Medium Risk"/>
    <n v="1.9156404307216372E-2"/>
    <s v="Poor"/>
    <s v="High"/>
    <s v="Highly Inconsistent"/>
    <n v="76.167076167076161"/>
    <s v="Critical (&lt;80%)"/>
    <n v="21.3368"/>
    <n v="380216.30842399993"/>
    <n v="82.78"/>
  </r>
  <r>
    <n v="224.67"/>
    <n v="6.67"/>
    <n v="28"/>
    <n v="0.86"/>
    <n v="0.06"/>
    <n v="0.05"/>
    <s v="Road"/>
    <n v="0.57999999999999996"/>
    <n v="0.62"/>
    <n v="1.06"/>
    <n v="0.42"/>
    <n v="20"/>
    <n v="2374.1"/>
    <n v="15"/>
    <n v="49"/>
    <n v="2"/>
    <n v="3"/>
    <n v="941"/>
    <n v="158"/>
    <n v="2"/>
    <n v="0.98"/>
    <n v="1"/>
    <x v="0"/>
    <s v="DDP"/>
    <s v="Amendment"/>
    <x v="5"/>
    <n v="0.8083999999999999"/>
    <n v="0.8929999999999999"/>
    <n v="0.12501999999999999"/>
    <n v="0.53"/>
    <s v="Extreme Risk"/>
    <n v="2.968798682512129E-2"/>
    <s v="Average"/>
    <s v="Medium"/>
    <s v="Very Consistent"/>
    <n v="16.790648246546226"/>
    <s v="Critical (&lt;80%)"/>
    <n v="47.481999999999999"/>
    <n v="592111.93034199998"/>
    <n v="84.62"/>
  </r>
  <r>
    <n v="353.36"/>
    <n v="4.76"/>
    <n v="25"/>
    <n v="0.76"/>
    <n v="0.08"/>
    <n v="0.02"/>
    <s v="Road"/>
    <n v="4.45"/>
    <n v="0.98"/>
    <n v="0.82"/>
    <n v="0.28000000000000003"/>
    <n v="13"/>
    <n v="7062.76"/>
    <n v="15"/>
    <n v="43"/>
    <n v="1"/>
    <n v="3"/>
    <n v="695"/>
    <n v="957"/>
    <n v="5"/>
    <n v="0.32"/>
    <n v="0"/>
    <x v="1"/>
    <s v="DDP"/>
    <s v="Renewal/Reorder"/>
    <x v="10"/>
    <n v="0.69920000000000004"/>
    <n v="0.90160000000000007"/>
    <n v="0.21638399999999999"/>
    <n v="0.38"/>
    <s v="High Risk"/>
    <n v="1.3470681458003168E-2"/>
    <s v="Poor"/>
    <s v="High"/>
    <s v="Highly Inconsistent"/>
    <n v="137.69784172661869"/>
    <s v="Over-Delivery (&gt;100%)"/>
    <n v="141.2552"/>
    <n v="2745439.2651999998"/>
    <n v="80.75"/>
  </r>
  <r>
    <n v="166.96"/>
    <n v="2.2999999999999998"/>
    <n v="19"/>
    <n v="0.86"/>
    <n v="0.03"/>
    <n v="0.05"/>
    <s v="Road"/>
    <n v="3.17"/>
    <n v="0.64"/>
    <n v="0.84"/>
    <n v="0.7"/>
    <n v="27"/>
    <n v="5795.38"/>
    <n v="15"/>
    <n v="51"/>
    <n v="0"/>
    <n v="0"/>
    <n v="960"/>
    <n v="669"/>
    <n v="4"/>
    <n v="0.69"/>
    <n v="1"/>
    <x v="0"/>
    <s v="EXW"/>
    <s v="New Procurement"/>
    <x v="6"/>
    <n v="0.83419999999999994"/>
    <n v="0.92149999999999999"/>
    <n v="0.12900999999999999"/>
    <n v="0.77999999999999992"/>
    <s v="Extreme Risk"/>
    <n v="1.3775754671777669E-2"/>
    <s v="Poor"/>
    <s v="Medium"/>
    <s v="Highly Inconsistent"/>
    <n v="69.6875"/>
    <s v="Critical (&lt;80%)"/>
    <n v="115.9076"/>
    <n v="1045130.8692480001"/>
    <n v="82.929999999999993"/>
  </r>
  <r>
    <n v="205.34"/>
    <n v="1.84"/>
    <n v="3"/>
    <n v="0.87"/>
    <n v="0.01"/>
    <n v="0.04"/>
    <s v="Sea"/>
    <n v="3.15"/>
    <n v="0.92"/>
    <n v="1.19"/>
    <n v="0.54"/>
    <n v="23"/>
    <n v="3406.31"/>
    <n v="90"/>
    <n v="48"/>
    <n v="3"/>
    <n v="0"/>
    <n v="941"/>
    <n v="274"/>
    <n v="4"/>
    <n v="0.92"/>
    <n v="1"/>
    <x v="0"/>
    <s v="EXW"/>
    <s v="Extension"/>
    <x v="6"/>
    <n v="0.86129999999999995"/>
    <n v="0.95039999999999991"/>
    <n v="0.12355200000000001"/>
    <n v="0.59000000000000008"/>
    <s v="Extreme Risk"/>
    <n v="8.9607480276614401E-3"/>
    <s v="Poor"/>
    <s v="Medium"/>
    <s v="Highly Inconsistent"/>
    <n v="29.117959617428269"/>
    <s v="Critical (&lt;80%)"/>
    <n v="34.063099999999999"/>
    <n v="734471.27969"/>
    <n v="71.75"/>
  </r>
  <r>
    <n v="462.87"/>
    <n v="1.1499999999999999"/>
    <n v="4"/>
    <n v="0.92"/>
    <n v="0.05"/>
    <n v="0"/>
    <s v="Air"/>
    <n v="0.71"/>
    <n v="0.81"/>
    <n v="1.2"/>
    <n v="0.82"/>
    <n v="16"/>
    <n v="2686.15"/>
    <n v="30"/>
    <n v="45"/>
    <n v="0"/>
    <n v="0"/>
    <n v="436"/>
    <n v="104"/>
    <n v="12"/>
    <n v="0.86"/>
    <n v="1"/>
    <x v="0"/>
    <s v="EXW"/>
    <s v="New Procurement"/>
    <x v="8"/>
    <n v="0.874"/>
    <n v="0.95"/>
    <n v="7.5999999999999956E-2"/>
    <n v="0.87"/>
    <s v="Extreme Risk"/>
    <n v="2.4844988873765849E-3"/>
    <s v="Poor"/>
    <s v="High"/>
    <s v="Very Consistent"/>
    <n v="23.853211009174313"/>
    <s v="Critical (&lt;80%)"/>
    <n v="134.3075"/>
    <n v="1305646.0432790003"/>
    <n v="97.789999999999992"/>
  </r>
  <r>
    <n v="180.73"/>
    <n v="8.86"/>
    <n v="11"/>
    <n v="0.77"/>
    <n v="7.0000000000000007E-2"/>
    <n v="0.03"/>
    <s v="Sea"/>
    <n v="0.2"/>
    <n v="0.77"/>
    <n v="1.1000000000000001"/>
    <n v="0.72"/>
    <n v="31"/>
    <n v="9975.5300000000007"/>
    <n v="45"/>
    <n v="49"/>
    <n v="0"/>
    <n v="2"/>
    <n v="370"/>
    <n v="914"/>
    <n v="4"/>
    <n v="0.39"/>
    <n v="0"/>
    <x v="1"/>
    <s v="CIF"/>
    <s v="New Procurement"/>
    <x v="6"/>
    <n v="0.71609999999999996"/>
    <n v="0.9020999999999999"/>
    <n v="0.20748299999999997"/>
    <n v="0.82"/>
    <s v="Extreme Risk"/>
    <n v="4.9023405079400208E-2"/>
    <s v="Average"/>
    <s v="Medium"/>
    <s v="Very Consistent"/>
    <n v="247.02702702702703"/>
    <s v="Over-Delivery (&gt;100%)"/>
    <n v="99.755300000000005"/>
    <n v="1983265.76881"/>
    <n v="73.099999999999994"/>
  </r>
  <r>
    <n v="261.49"/>
    <n v="3.13"/>
    <n v="15"/>
    <n v="0.81"/>
    <n v="0.02"/>
    <n v="0.03"/>
    <s v="Road"/>
    <n v="3.51"/>
    <n v="0.71"/>
    <n v="0.9"/>
    <n v="0.13"/>
    <n v="12"/>
    <n v="7701.89"/>
    <n v="15"/>
    <n v="10"/>
    <n v="2"/>
    <n v="0"/>
    <n v="52"/>
    <n v="707"/>
    <n v="4"/>
    <n v="0.31"/>
    <n v="0"/>
    <x v="1"/>
    <s v="EXW"/>
    <s v="Amendment"/>
    <x v="6"/>
    <n v="0.79380000000000006"/>
    <n v="0.9506"/>
    <n v="0.18061399999999994"/>
    <n v="0.18"/>
    <s v="Medium Risk"/>
    <n v="1.1969865004397872E-2"/>
    <s v="Poor"/>
    <s v="Medium"/>
    <s v="Highly Inconsistent"/>
    <n v="1359.6153846153848"/>
    <s v="Over-Delivery (&gt;100%)"/>
    <n v="154.0378"/>
    <n v="2114837.9713030001"/>
    <n v="83.289999999999992"/>
  </r>
  <r>
    <n v="450.56"/>
    <n v="2.9"/>
    <n v="1"/>
    <n v="0.81"/>
    <n v="0.02"/>
    <n v="0.05"/>
    <s v="Sea"/>
    <n v="0.59"/>
    <n v="0.94"/>
    <n v="1.18"/>
    <n v="0.12"/>
    <n v="33"/>
    <n v="8238.24"/>
    <n v="90"/>
    <n v="42"/>
    <n v="1"/>
    <n v="3"/>
    <n v="920"/>
    <n v="976"/>
    <n v="5"/>
    <n v="0.81"/>
    <n v="1"/>
    <x v="0"/>
    <s v="DDP"/>
    <s v="Renewal/Reorder"/>
    <x v="10"/>
    <n v="0.79380000000000006"/>
    <n v="0.93099999999999994"/>
    <n v="0.17688999999999994"/>
    <n v="0.19"/>
    <s v="Medium Risk"/>
    <n v="6.436434659090909E-3"/>
    <s v="Poor"/>
    <s v="High"/>
    <s v="Very Consistent"/>
    <n v="106.08695652173914"/>
    <s v="Over-Delivery (&gt;100%)"/>
    <n v="82.382400000000004"/>
    <n v="3971736.6124160006"/>
    <n v="73.81"/>
  </r>
  <r>
    <n v="368.47"/>
    <n v="7.62"/>
    <n v="9"/>
    <n v="0.99"/>
    <n v="0.09"/>
    <n v="0.02"/>
    <s v="Sea"/>
    <n v="0.63"/>
    <n v="0.68"/>
    <n v="0.89"/>
    <n v="0.9"/>
    <n v="38"/>
    <n v="361.01"/>
    <n v="60"/>
    <n v="43"/>
    <n v="2"/>
    <n v="0"/>
    <n v="303"/>
    <n v="426"/>
    <n v="2"/>
    <n v="0.21"/>
    <n v="1"/>
    <x v="0"/>
    <s v="EXW"/>
    <s v="Amendment"/>
    <x v="5"/>
    <n v="0.90090000000000003"/>
    <n v="0.89180000000000004"/>
    <n v="8.9180000000000093E-3"/>
    <n v="1.01"/>
    <s v="Extreme Risk"/>
    <n v="2.0680109642576057E-2"/>
    <s v="Average"/>
    <s v="High"/>
    <s v="Very Consistent"/>
    <n v="140.59405940594058"/>
    <s v="Over-Delivery (&gt;100%)"/>
    <n v="3.6101000000000001"/>
    <n v="147661.95653899998"/>
    <n v="72.27"/>
  </r>
  <r>
    <n v="77.989999999999995"/>
    <n v="3.88"/>
    <n v="11"/>
    <n v="0.83"/>
    <n v="0.1"/>
    <n v="0.03"/>
    <s v="Road"/>
    <n v="0.94"/>
    <n v="0.89"/>
    <n v="1.0900000000000001"/>
    <n v="0.82"/>
    <n v="45"/>
    <n v="689.91"/>
    <n v="30"/>
    <n v="31"/>
    <n v="2"/>
    <n v="3"/>
    <n v="354"/>
    <n v="266"/>
    <n v="6"/>
    <n v="0.72"/>
    <n v="0"/>
    <x v="1"/>
    <s v="DDP"/>
    <s v="Amendment"/>
    <x v="4"/>
    <n v="0.747"/>
    <n v="0.873"/>
    <n v="0.14841000000000004"/>
    <n v="0.95"/>
    <s v="Extreme Risk"/>
    <n v="4.9749967944608287E-2"/>
    <s v="Average"/>
    <s v="Low"/>
    <s v="Very Consistent"/>
    <n v="75.141242937853107"/>
    <s v="Critical (&lt;80%)"/>
    <n v="13.7982"/>
    <n v="60816.135828999992"/>
    <n v="83.460000000000008"/>
  </r>
  <r>
    <n v="116.29"/>
    <n v="5.55"/>
    <n v="19"/>
    <n v="0.93"/>
    <n v="0.1"/>
    <n v="0"/>
    <s v="Air"/>
    <n v="0.49"/>
    <n v="0.78"/>
    <n v="0.85"/>
    <n v="0.47"/>
    <n v="32"/>
    <n v="7154.88"/>
    <n v="90"/>
    <n v="47"/>
    <n v="0"/>
    <n v="3"/>
    <n v="821"/>
    <n v="732"/>
    <n v="1"/>
    <n v="0.84"/>
    <n v="1"/>
    <x v="0"/>
    <s v="DDP"/>
    <s v="New Procurement"/>
    <x v="2"/>
    <n v="0.83700000000000008"/>
    <n v="0.9"/>
    <n v="6.2999999999999959E-2"/>
    <n v="0.56999999999999995"/>
    <s v="Extreme Risk"/>
    <n v="4.7725513801702639E-2"/>
    <s v="Average"/>
    <s v="Low"/>
    <s v="Very Consistent"/>
    <n v="89.159561510353228"/>
    <s v="Average (85–94.99%)"/>
    <n v="357.74400000000003"/>
    <n v="915603.97836199997"/>
    <n v="96.51"/>
  </r>
  <r>
    <n v="53.53"/>
    <n v="2.46"/>
    <n v="13"/>
    <n v="0.93"/>
    <n v="0.08"/>
    <n v="0.02"/>
    <s v="Sea"/>
    <n v="3.13"/>
    <n v="1"/>
    <n v="1.06"/>
    <n v="0.13"/>
    <n v="2"/>
    <n v="1999.15"/>
    <n v="45"/>
    <n v="36"/>
    <n v="3"/>
    <n v="1"/>
    <n v="630"/>
    <n v="524"/>
    <n v="10"/>
    <n v="0.85"/>
    <n v="1"/>
    <x v="0"/>
    <s v="FOB"/>
    <s v="Extension"/>
    <x v="9"/>
    <n v="0.85560000000000003"/>
    <n v="0.90160000000000007"/>
    <n v="6.311199999999996E-2"/>
    <n v="0.23"/>
    <s v="Medium Risk"/>
    <n v="4.5955538950121423E-2"/>
    <s v="Average"/>
    <s v="Low"/>
    <s v="Highly Inconsistent"/>
    <n v="83.174603174603178"/>
    <s v="Needs Improvement (80–84.99%)"/>
    <n v="19.991500000000002"/>
    <n v="117739.29192800002"/>
    <n v="70.070000000000007"/>
  </r>
  <r>
    <n v="333.91"/>
    <n v="9.64"/>
    <n v="26"/>
    <n v="0.78"/>
    <n v="0.02"/>
    <n v="0"/>
    <s v="Sea"/>
    <n v="2.11"/>
    <n v="0.84"/>
    <n v="1.1000000000000001"/>
    <n v="0.9"/>
    <n v="49"/>
    <n v="4313.99"/>
    <n v="45"/>
    <n v="7"/>
    <n v="0"/>
    <n v="1"/>
    <n v="251"/>
    <n v="688"/>
    <n v="2"/>
    <n v="0.01"/>
    <n v="0"/>
    <x v="1"/>
    <s v="FOB"/>
    <s v="New Procurement"/>
    <x v="5"/>
    <n v="0.76439999999999997"/>
    <n v="0.98"/>
    <n v="0.21559999999999996"/>
    <n v="0.92"/>
    <s v="Extreme Risk"/>
    <n v="2.8870054805187027E-2"/>
    <s v="Average"/>
    <s v="High"/>
    <s v="Inconsistent"/>
    <n v="274.1035856573705"/>
    <s v="Over-Delivery (&gt;100%)"/>
    <n v="43.139899999999997"/>
    <n v="1469351.3198200001"/>
    <n v="73.290000000000006"/>
  </r>
  <r>
    <n v="251.45"/>
    <n v="8.66"/>
    <n v="16"/>
    <n v="0.87"/>
    <n v="0.02"/>
    <n v="0.03"/>
    <s v="Road"/>
    <n v="1.33"/>
    <n v="0.64"/>
    <n v="1.1399999999999999"/>
    <n v="0.23"/>
    <n v="23"/>
    <n v="1923.25"/>
    <n v="60"/>
    <n v="35"/>
    <n v="1"/>
    <n v="0"/>
    <n v="64"/>
    <n v="917"/>
    <n v="3"/>
    <n v="0.5"/>
    <n v="1"/>
    <x v="0"/>
    <s v="EXW"/>
    <s v="Renewal/Reorder"/>
    <x v="3"/>
    <n v="0.85260000000000002"/>
    <n v="0.9506"/>
    <n v="0.12357800000000001"/>
    <n v="0.28000000000000003"/>
    <s v="Medium Risk"/>
    <n v="3.4440246569894611E-2"/>
    <s v="Average"/>
    <s v="Medium"/>
    <s v="Moderately Consistent"/>
    <n v="1432.8125"/>
    <s v="Over-Delivery (&gt;100%)"/>
    <n v="38.465000000000003"/>
    <n v="507826.42669500003"/>
    <n v="85.47"/>
  </r>
  <r>
    <n v="110.42"/>
    <n v="8.77"/>
    <n v="4"/>
    <n v="0.97"/>
    <n v="0.03"/>
    <n v="0.04"/>
    <s v="Air"/>
    <n v="2.2000000000000002"/>
    <n v="0.77"/>
    <n v="1.0900000000000001"/>
    <n v="0.04"/>
    <n v="32"/>
    <n v="1853.01"/>
    <n v="15"/>
    <n v="22"/>
    <n v="3"/>
    <n v="3"/>
    <n v="576"/>
    <n v="359"/>
    <n v="2"/>
    <n v="0.36"/>
    <n v="1"/>
    <x v="0"/>
    <s v="DDP"/>
    <s v="Extension"/>
    <x v="5"/>
    <n v="0.94089999999999996"/>
    <n v="0.93119999999999992"/>
    <n v="2.7936000000000023E-2"/>
    <n v="0.11000000000000001"/>
    <s v="Low Risk"/>
    <n v="7.9424017388154314E-2"/>
    <s v="Good"/>
    <s v="Low"/>
    <s v="Inconsistent"/>
    <n v="62.326388888888886"/>
    <s v="Critical (&lt;80%)"/>
    <n v="92.650500000000008"/>
    <n v="219029.528674"/>
    <n v="96.100000000000009"/>
  </r>
  <r>
    <n v="481.07"/>
    <n v="4.66"/>
    <n v="1"/>
    <n v="0.84"/>
    <n v="0.03"/>
    <n v="0.01"/>
    <s v="Road"/>
    <n v="4.22"/>
    <n v="0.63"/>
    <n v="1.17"/>
    <n v="0.92"/>
    <n v="15"/>
    <n v="1179.8599999999999"/>
    <n v="15"/>
    <n v="43"/>
    <n v="2"/>
    <n v="1"/>
    <n v="855"/>
    <n v="921"/>
    <n v="3"/>
    <n v="0.98"/>
    <n v="1"/>
    <x v="0"/>
    <s v="FOB"/>
    <s v="Amendment"/>
    <x v="3"/>
    <n v="0.81479999999999997"/>
    <n v="0.96029999999999993"/>
    <n v="0.15364800000000003"/>
    <n v="0.96000000000000008"/>
    <s v="Extreme Risk"/>
    <n v="9.6867399754713458E-3"/>
    <s v="Poor"/>
    <s v="High"/>
    <s v="Highly Inconsistent"/>
    <n v="107.71929824561404"/>
    <s v="Over-Delivery (&gt;100%)"/>
    <n v="23.597199999999997"/>
    <n v="590363.25971599983"/>
    <n v="82.679999999999993"/>
  </r>
  <r>
    <n v="288.35000000000002"/>
    <n v="7.86"/>
    <n v="20"/>
    <n v="0.98"/>
    <n v="0.1"/>
    <n v="0.03"/>
    <s v="Road"/>
    <n v="4.6399999999999997"/>
    <n v="0.71"/>
    <n v="1.01"/>
    <n v="0.81"/>
    <n v="40"/>
    <n v="5983.18"/>
    <n v="90"/>
    <n v="43"/>
    <n v="1"/>
    <n v="2"/>
    <n v="737"/>
    <n v="214"/>
    <n v="8"/>
    <n v="0.54"/>
    <n v="1"/>
    <x v="0"/>
    <s v="CIF"/>
    <s v="Renewal/Reorder"/>
    <x v="11"/>
    <n v="0.88200000000000001"/>
    <n v="0.873"/>
    <n v="1.7460000000000014E-2"/>
    <n v="0.94000000000000006"/>
    <s v="Extreme Risk"/>
    <n v="2.725853996878793E-2"/>
    <s v="Average"/>
    <s v="Medium"/>
    <s v="Highly Inconsistent"/>
    <n v="29.036635006784262"/>
    <s v="Critical (&lt;80%)"/>
    <n v="119.6636"/>
    <n v="1949678.8693700004"/>
    <n v="79.759999999999991"/>
  </r>
  <r>
    <n v="158.85"/>
    <n v="2.29"/>
    <n v="13"/>
    <n v="0.76"/>
    <n v="0.08"/>
    <n v="0.01"/>
    <s v="Sea"/>
    <n v="2.44"/>
    <n v="0.74"/>
    <n v="1.07"/>
    <n v="0.69"/>
    <n v="41"/>
    <n v="7419.08"/>
    <n v="90"/>
    <n v="13"/>
    <n v="1"/>
    <n v="1"/>
    <n v="451"/>
    <n v="699"/>
    <n v="3"/>
    <n v="0.43"/>
    <n v="1"/>
    <x v="0"/>
    <s v="FOB"/>
    <s v="Renewal/Reorder"/>
    <x v="3"/>
    <n v="0.69920000000000004"/>
    <n v="0.91080000000000005"/>
    <n v="0.21859199999999998"/>
    <n v="0.77999999999999992"/>
    <s v="Extreme Risk"/>
    <n v="1.4416115832546428E-2"/>
    <s v="Poor"/>
    <s v="Medium"/>
    <s v="Inconsistent"/>
    <n v="154.98891352549887"/>
    <s v="Over-Delivery (&gt;100%)"/>
    <n v="74.190799999999996"/>
    <n v="1284669.6779000002"/>
    <n v="70.960000000000008"/>
  </r>
  <r>
    <n v="275.27"/>
    <n v="1.08"/>
    <n v="1"/>
    <n v="0.72"/>
    <n v="7.0000000000000007E-2"/>
    <n v="0.01"/>
    <s v="Air"/>
    <n v="2.83"/>
    <n v="0.94"/>
    <n v="0.95"/>
    <n v="0.03"/>
    <n v="40"/>
    <n v="662.76"/>
    <n v="15"/>
    <n v="46"/>
    <n v="1"/>
    <n v="0"/>
    <n v="116"/>
    <n v="353"/>
    <n v="11"/>
    <n v="0.24"/>
    <n v="1"/>
    <x v="0"/>
    <s v="EXW"/>
    <s v="Renewal/Reorder"/>
    <x v="1"/>
    <n v="0.66959999999999997"/>
    <n v="0.92069999999999996"/>
    <n v="0.25779600000000003"/>
    <n v="0.11"/>
    <s v="Low Risk"/>
    <n v="3.9234206415519318E-3"/>
    <s v="Poor"/>
    <s v="Medium"/>
    <s v="Inconsistent"/>
    <n v="304.31034482758622"/>
    <s v="Over-Delivery (&gt;100%)"/>
    <n v="33.137999999999998"/>
    <n v="197081.69909799998"/>
    <n v="94.87"/>
  </r>
  <r>
    <n v="355.83"/>
    <n v="1.18"/>
    <n v="5"/>
    <n v="0.97"/>
    <n v="0.02"/>
    <n v="0.03"/>
    <s v="Road"/>
    <n v="1.29"/>
    <n v="0.94"/>
    <n v="0.8"/>
    <n v="0.53"/>
    <n v="8"/>
    <n v="2827.96"/>
    <n v="15"/>
    <n v="57"/>
    <n v="1"/>
    <n v="2"/>
    <n v="322"/>
    <n v="474"/>
    <n v="10"/>
    <n v="0.85"/>
    <n v="1"/>
    <x v="0"/>
    <s v="CIF"/>
    <s v="Renewal/Reorder"/>
    <x v="9"/>
    <n v="0.9506"/>
    <n v="0.9506"/>
    <n v="2.8518000000000026E-2"/>
    <n v="0.58000000000000007"/>
    <s v="Extreme Risk"/>
    <n v="3.316190315600146E-3"/>
    <s v="Poor"/>
    <s v="High"/>
    <s v="Moderately Consistent"/>
    <n v="147.20496894409939"/>
    <s v="Over-Delivery (&gt;100%)"/>
    <n v="56.559200000000004"/>
    <n v="1056652.3967540001"/>
    <n v="85.509999999999991"/>
  </r>
  <r>
    <n v="84.31"/>
    <n v="6.28"/>
    <n v="5"/>
    <n v="0.95"/>
    <n v="0.09"/>
    <n v="0"/>
    <s v="Sea"/>
    <n v="2.57"/>
    <n v="0.6"/>
    <n v="1.1000000000000001"/>
    <n v="0.65"/>
    <n v="43"/>
    <n v="6617.85"/>
    <n v="90"/>
    <n v="39"/>
    <n v="0"/>
    <n v="2"/>
    <n v="193"/>
    <n v="548"/>
    <n v="1"/>
    <n v="0.32"/>
    <n v="0"/>
    <x v="1"/>
    <s v="CIF"/>
    <s v="New Procurement"/>
    <x v="2"/>
    <n v="0.86449999999999994"/>
    <n v="0.91"/>
    <n v="4.550000000000004E-2"/>
    <n v="0.74"/>
    <s v="Extreme Risk"/>
    <n v="7.4487012216818888E-2"/>
    <s v="Good"/>
    <s v="Low"/>
    <s v="Inconsistent"/>
    <n v="283.93782383419688"/>
    <s v="Over-Delivery (&gt;100%)"/>
    <n v="66.1785"/>
    <n v="608237.02954900009"/>
    <n v="70.73"/>
  </r>
  <r>
    <n v="173.62"/>
    <n v="5.0999999999999996"/>
    <n v="14"/>
    <n v="1"/>
    <n v="0.08"/>
    <n v="0.03"/>
    <s v="Road"/>
    <n v="3.74"/>
    <n v="0.81"/>
    <n v="1.1499999999999999"/>
    <n v="0.76"/>
    <n v="49"/>
    <n v="3983.93"/>
    <n v="30"/>
    <n v="56"/>
    <n v="1"/>
    <n v="3"/>
    <n v="139"/>
    <n v="38"/>
    <n v="11"/>
    <n v="0.83"/>
    <n v="0"/>
    <x v="1"/>
    <s v="DDP"/>
    <s v="Renewal/Reorder"/>
    <x v="1"/>
    <n v="0.92"/>
    <n v="0.89239999999999997"/>
    <n v="0"/>
    <n v="0.87"/>
    <s v="Extreme Risk"/>
    <n v="2.9374496025803477E-2"/>
    <s v="Average"/>
    <s v="Medium"/>
    <s v="Highly Inconsistent"/>
    <n v="27.338129496402878"/>
    <s v="Critical (&lt;80%)"/>
    <n v="79.678600000000003"/>
    <n v="767868.48390200001"/>
    <n v="81.260000000000005"/>
  </r>
  <r>
    <n v="413.13"/>
    <n v="5.66"/>
    <n v="27"/>
    <n v="0.9"/>
    <n v="0.02"/>
    <n v="0"/>
    <s v="Sea"/>
    <n v="2.46"/>
    <n v="0.69"/>
    <n v="0.87"/>
    <n v="0.47"/>
    <n v="22"/>
    <n v="7076.19"/>
    <n v="45"/>
    <n v="28"/>
    <n v="0"/>
    <n v="3"/>
    <n v="508"/>
    <n v="648"/>
    <n v="8"/>
    <n v="0.89"/>
    <n v="1"/>
    <x v="0"/>
    <s v="DDP"/>
    <s v="New Procurement"/>
    <x v="11"/>
    <n v="0.88200000000000001"/>
    <n v="0.98"/>
    <n v="9.7999999999999976E-2"/>
    <n v="0.49"/>
    <s v="High Risk"/>
    <n v="1.3700288044925327E-2"/>
    <s v="Poor"/>
    <s v="High"/>
    <s v="Inconsistent"/>
    <n v="127.55905511811024"/>
    <s v="Over-Delivery (&gt;100%)"/>
    <n v="70.761899999999997"/>
    <n v="2981945.1900899992"/>
    <n v="72.94"/>
  </r>
  <r>
    <n v="256.85000000000002"/>
    <n v="1.07"/>
    <n v="23"/>
    <n v="0.98"/>
    <n v="0.09"/>
    <n v="0.01"/>
    <s v="Air"/>
    <n v="1.51"/>
    <n v="0.73"/>
    <n v="0.81"/>
    <n v="0.95"/>
    <n v="38"/>
    <n v="7616.36"/>
    <n v="45"/>
    <n v="49"/>
    <n v="3"/>
    <n v="3"/>
    <n v="645"/>
    <n v="385"/>
    <n v="8"/>
    <n v="0.06"/>
    <n v="0"/>
    <x v="1"/>
    <s v="DDP"/>
    <s v="Extension"/>
    <x v="11"/>
    <n v="0.89180000000000004"/>
    <n v="0.90090000000000003"/>
    <n v="1.8018000000000017E-2"/>
    <n v="1.05"/>
    <s v="Extreme Risk"/>
    <n v="4.1658555577185124E-3"/>
    <s v="Poor"/>
    <s v="Medium"/>
    <s v="Moderately Consistent"/>
    <n v="59.689922480620147"/>
    <s v="Critical (&lt;80%)"/>
    <n v="380.81799999999998"/>
    <n v="2152276.8474700004"/>
    <n v="95.59"/>
  </r>
  <r>
    <n v="295.95999999999998"/>
    <n v="4.8"/>
    <n v="14"/>
    <n v="0.95"/>
    <n v="0.03"/>
    <n v="0.03"/>
    <s v="Road"/>
    <n v="2.91"/>
    <n v="0.61"/>
    <n v="0.87"/>
    <n v="0.24"/>
    <n v="34"/>
    <n v="419.71"/>
    <n v="60"/>
    <n v="33"/>
    <n v="1"/>
    <n v="3"/>
    <n v="427"/>
    <n v="114"/>
    <n v="7"/>
    <n v="0.51"/>
    <n v="1"/>
    <x v="0"/>
    <s v="DDP"/>
    <s v="Renewal/Reorder"/>
    <x v="7"/>
    <n v="0.92149999999999999"/>
    <n v="0.94089999999999996"/>
    <n v="4.7045000000000038E-2"/>
    <n v="0.3"/>
    <s v="Medium Risk"/>
    <n v="1.621840789295851E-2"/>
    <s v="Poor"/>
    <s v="Medium"/>
    <s v="Inconsistent"/>
    <n v="26.697892271662766"/>
    <s v="Critical (&lt;80%)"/>
    <n v="8.3941999999999997"/>
    <n v="131696.03296799996"/>
    <n v="83.589999999999989"/>
  </r>
  <r>
    <n v="244.77"/>
    <n v="7.46"/>
    <n v="8"/>
    <n v="0.95"/>
    <n v="0.01"/>
    <n v="0.03"/>
    <s v="Air"/>
    <n v="4.7300000000000004"/>
    <n v="0.9"/>
    <n v="1.1599999999999999"/>
    <n v="7.0000000000000007E-2"/>
    <n v="1"/>
    <n v="3870.51"/>
    <n v="45"/>
    <n v="35"/>
    <n v="0"/>
    <n v="1"/>
    <n v="58"/>
    <n v="343"/>
    <n v="4"/>
    <n v="0.42"/>
    <n v="1"/>
    <x v="0"/>
    <s v="FOB"/>
    <s v="New Procurement"/>
    <x v="6"/>
    <n v="0.9405"/>
    <n v="0.96029999999999993"/>
    <n v="4.8015000000000044E-2"/>
    <n v="0.11000000000000001"/>
    <s v="Low Risk"/>
    <n v="3.0477591208072884E-2"/>
    <s v="Average"/>
    <s v="Medium"/>
    <s v="Highly Inconsistent"/>
    <n v="591.37931034482756"/>
    <s v="Over-Delivery (&gt;100%)"/>
    <n v="193.52550000000002"/>
    <n v="985496.80275000003"/>
    <n v="94.37"/>
  </r>
  <r>
    <n v="69.75"/>
    <n v="4.9800000000000004"/>
    <n v="4"/>
    <n v="0.87"/>
    <n v="7.0000000000000007E-2"/>
    <n v="0"/>
    <s v="Air"/>
    <n v="4.4400000000000004"/>
    <n v="0.98"/>
    <n v="0.92"/>
    <n v="0.33"/>
    <n v="10"/>
    <n v="7318.48"/>
    <n v="90"/>
    <n v="22"/>
    <n v="1"/>
    <n v="0"/>
    <n v="329"/>
    <n v="78"/>
    <n v="12"/>
    <n v="0.39"/>
    <n v="0"/>
    <x v="1"/>
    <s v="EXW"/>
    <s v="Renewal/Reorder"/>
    <x v="8"/>
    <n v="0.80909999999999993"/>
    <n v="0.92999999999999994"/>
    <n v="0.12089999999999999"/>
    <n v="0.4"/>
    <s v="High Risk"/>
    <n v="7.1397849462365603E-2"/>
    <s v="Good"/>
    <s v="Low"/>
    <s v="Highly Inconsistent"/>
    <n v="23.70820668693009"/>
    <s v="Critical (&lt;80%)"/>
    <n v="365.92399999999998"/>
    <n v="546568.57640000002"/>
    <n v="93.46"/>
  </r>
  <r>
    <n v="124.59"/>
    <n v="7.59"/>
    <n v="7"/>
    <n v="0.81"/>
    <n v="7.0000000000000007E-2"/>
    <n v="0.03"/>
    <s v="Sea"/>
    <n v="3.85"/>
    <n v="0.69"/>
    <n v="0.89"/>
    <n v="0.66"/>
    <n v="40"/>
    <n v="3846.32"/>
    <n v="30"/>
    <n v="27"/>
    <n v="3"/>
    <n v="0"/>
    <n v="262"/>
    <n v="116"/>
    <n v="5"/>
    <n v="0.37"/>
    <n v="0"/>
    <x v="1"/>
    <s v="EXW"/>
    <s v="Extension"/>
    <x v="10"/>
    <n v="0.75329999999999997"/>
    <n v="0.9020999999999999"/>
    <n v="0.17139899999999994"/>
    <n v="0.76"/>
    <s v="Extreme Risk"/>
    <n v="6.0919816999759208E-2"/>
    <s v="Good"/>
    <s v="Low"/>
    <s v="Highly Inconsistent"/>
    <n v="44.274809160305345"/>
    <s v="Critical (&lt;80%)"/>
    <n v="38.463200000000001"/>
    <n v="527182.36631000007"/>
    <n v="69.45"/>
  </r>
  <r>
    <n v="250.49"/>
    <n v="3.1"/>
    <n v="20"/>
    <n v="0.98"/>
    <n v="0.01"/>
    <n v="0.04"/>
    <s v="Road"/>
    <n v="1.38"/>
    <n v="0.74"/>
    <n v="0.81"/>
    <n v="0.74"/>
    <n v="16"/>
    <n v="157.75"/>
    <n v="90"/>
    <n v="17"/>
    <n v="2"/>
    <n v="3"/>
    <n v="864"/>
    <n v="701"/>
    <n v="12"/>
    <n v="0.53"/>
    <n v="1"/>
    <x v="0"/>
    <s v="DDP"/>
    <s v="Amendment"/>
    <x v="8"/>
    <n v="0.97019999999999995"/>
    <n v="0.95039999999999991"/>
    <n v="1.9008000000000018E-2"/>
    <n v="0.79"/>
    <s v="Extreme Risk"/>
    <n v="1.2375743542656394E-2"/>
    <s v="Poor"/>
    <s v="Medium"/>
    <s v="Moderately Consistent"/>
    <n v="81.134259259259252"/>
    <s v="Needs Improvement (80–84.99%)"/>
    <n v="3.1550000000000002"/>
    <n v="41500.605899000002"/>
    <n v="85.52"/>
  </r>
  <r>
    <n v="144.13"/>
    <n v="8.32"/>
    <n v="19"/>
    <n v="0.83"/>
    <n v="0.03"/>
    <n v="0.04"/>
    <s v="Road"/>
    <n v="1.21"/>
    <n v="0.68"/>
    <n v="0.92"/>
    <n v="0.74"/>
    <n v="24"/>
    <n v="3429.4"/>
    <n v="15"/>
    <n v="27"/>
    <n v="3"/>
    <n v="1"/>
    <n v="401"/>
    <n v="111"/>
    <n v="12"/>
    <n v="0.13"/>
    <n v="0"/>
    <x v="1"/>
    <s v="FOB"/>
    <s v="Extension"/>
    <x v="8"/>
    <n v="0.80509999999999993"/>
    <n v="0.93119999999999992"/>
    <n v="0.15830400000000003"/>
    <n v="0.81"/>
    <s v="Extreme Risk"/>
    <n v="5.7725664330812464E-2"/>
    <s v="Good"/>
    <s v="Low"/>
    <s v="Moderately Consistent"/>
    <n v="27.680798004987533"/>
    <s v="Critical (&lt;80%)"/>
    <n v="68.588000000000008"/>
    <n v="528951.05748600001"/>
    <n v="85.089999999999989"/>
  </r>
  <r>
    <n v="72.489999999999995"/>
    <n v="6.3"/>
    <n v="15"/>
    <n v="0.86"/>
    <n v="0.1"/>
    <n v="0.01"/>
    <s v="Sea"/>
    <n v="4.1900000000000004"/>
    <n v="0.97"/>
    <n v="1.0900000000000001"/>
    <n v="0.11"/>
    <n v="46"/>
    <n v="8739.26"/>
    <n v="15"/>
    <n v="15"/>
    <n v="2"/>
    <n v="1"/>
    <n v="78"/>
    <n v="271"/>
    <n v="11"/>
    <n v="0.87"/>
    <n v="0"/>
    <x v="1"/>
    <s v="FOB"/>
    <s v="Amendment"/>
    <x v="1"/>
    <n v="0.77400000000000002"/>
    <n v="0.89100000000000001"/>
    <n v="0.12474000000000003"/>
    <n v="0.22"/>
    <s v="Medium Risk"/>
    <n v="8.6908539108842608E-2"/>
    <s v="Good"/>
    <s v="Low"/>
    <s v="Highly Inconsistent"/>
    <n v="347.43589743589746"/>
    <s v="Over-Delivery (&gt;100%)"/>
    <n v="87.392600000000002"/>
    <n v="703288.40997599997"/>
    <n v="68.610000000000014"/>
  </r>
  <r>
    <n v="429.64"/>
    <n v="2.9"/>
    <n v="22"/>
    <n v="0.83"/>
    <n v="7.0000000000000007E-2"/>
    <n v="0.03"/>
    <s v="Sea"/>
    <n v="0.91"/>
    <n v="0.6"/>
    <n v="1.18"/>
    <n v="0.89"/>
    <n v="24"/>
    <n v="9524.2000000000007"/>
    <n v="45"/>
    <n v="33"/>
    <n v="0"/>
    <n v="1"/>
    <n v="451"/>
    <n v="673"/>
    <n v="10"/>
    <n v="0.56000000000000005"/>
    <n v="0"/>
    <x v="1"/>
    <s v="FOB"/>
    <s v="New Procurement"/>
    <x v="9"/>
    <n v="0.77189999999999992"/>
    <n v="0.9020999999999999"/>
    <n v="0.15335700000000002"/>
    <n v="0.99"/>
    <s v="Extreme Risk"/>
    <n v="6.7498370728982402E-3"/>
    <s v="Poor"/>
    <s v="High"/>
    <s v="Very Consistent"/>
    <n v="149.22394678492239"/>
    <s v="Over-Delivery (&gt;100%)"/>
    <n v="95.242000000000004"/>
    <n v="4501278.0782480007"/>
    <n v="72.39"/>
  </r>
  <r>
    <n v="491.54"/>
    <n v="3.13"/>
    <n v="4"/>
    <n v="0.87"/>
    <n v="7.0000000000000007E-2"/>
    <n v="0.03"/>
    <s v="Air"/>
    <n v="3.03"/>
    <n v="0.83"/>
    <n v="0.93"/>
    <n v="0.28000000000000003"/>
    <n v="48"/>
    <n v="5649.11"/>
    <n v="30"/>
    <n v="45"/>
    <n v="3"/>
    <n v="0"/>
    <n v="486"/>
    <n v="561"/>
    <n v="6"/>
    <n v="0.35"/>
    <n v="1"/>
    <x v="0"/>
    <s v="EXW"/>
    <s v="Extension"/>
    <x v="4"/>
    <n v="0.80909999999999993"/>
    <n v="0.9020999999999999"/>
    <n v="0.11727299999999999"/>
    <n v="0.38"/>
    <s v="High Risk"/>
    <n v="6.3677421979899899E-3"/>
    <s v="Poor"/>
    <s v="High"/>
    <s v="Highly Inconsistent"/>
    <n v="115.4320987654321"/>
    <s v="Over-Delivery (&gt;100%)"/>
    <n v="282.45549999999997"/>
    <n v="3054752.1251640003"/>
    <n v="94.27"/>
  </r>
  <r>
    <n v="406.91"/>
    <n v="6.65"/>
    <n v="19"/>
    <n v="0.84"/>
    <n v="0.02"/>
    <n v="0"/>
    <s v="Road"/>
    <n v="2.19"/>
    <n v="0.95"/>
    <n v="0.9"/>
    <n v="0.21"/>
    <n v="14"/>
    <n v="3132.97"/>
    <n v="60"/>
    <n v="28"/>
    <n v="0"/>
    <n v="3"/>
    <n v="948"/>
    <n v="298"/>
    <n v="6"/>
    <n v="0.24"/>
    <n v="1"/>
    <x v="0"/>
    <s v="DDP"/>
    <s v="New Procurement"/>
    <x v="4"/>
    <n v="0.82319999999999993"/>
    <n v="0.98"/>
    <n v="0.15680000000000002"/>
    <n v="0.22999999999999998"/>
    <s v="Medium Risk"/>
    <n v="1.6342680199552727E-2"/>
    <s v="Poor"/>
    <s v="High"/>
    <s v="Inconsistent"/>
    <n v="31.434599156118143"/>
    <s v="Critical (&lt;80%)"/>
    <n v="62.659399999999998"/>
    <n v="1300414.041212"/>
    <n v="85.210000000000008"/>
  </r>
  <r>
    <n v="434.2"/>
    <n v="8.4700000000000006"/>
    <n v="9"/>
    <n v="0.71"/>
    <n v="0.01"/>
    <n v="0.04"/>
    <s v="Road"/>
    <n v="2.34"/>
    <n v="0.67"/>
    <n v="1.1599999999999999"/>
    <n v="0.61"/>
    <n v="26"/>
    <n v="4714.04"/>
    <n v="90"/>
    <n v="21"/>
    <n v="3"/>
    <n v="1"/>
    <n v="839"/>
    <n v="146"/>
    <n v="7"/>
    <n v="0.62"/>
    <n v="0"/>
    <x v="1"/>
    <s v="FOB"/>
    <s v="Extension"/>
    <x v="7"/>
    <n v="0.70289999999999997"/>
    <n v="0.95039999999999991"/>
    <n v="0.27561600000000003"/>
    <n v="0.66"/>
    <s v="Extreme Risk"/>
    <n v="1.9507139567019809E-2"/>
    <s v="Poor"/>
    <s v="High"/>
    <s v="Inconsistent"/>
    <n v="17.401668653158524"/>
    <s v="Critical (&lt;80%)"/>
    <n v="94.280799999999999"/>
    <n v="2149292.5777599998"/>
    <n v="84.559999999999988"/>
  </r>
  <r>
    <n v="158.88999999999999"/>
    <n v="4.74"/>
    <n v="21"/>
    <n v="0.96"/>
    <n v="0.03"/>
    <n v="0.05"/>
    <s v="Sea"/>
    <n v="2.27"/>
    <n v="0.84"/>
    <n v="1.1399999999999999"/>
    <n v="0.21"/>
    <n v="39"/>
    <n v="2438.41"/>
    <n v="60"/>
    <n v="49"/>
    <n v="1"/>
    <n v="1"/>
    <n v="386"/>
    <n v="499"/>
    <n v="4"/>
    <n v="0.79"/>
    <n v="1"/>
    <x v="0"/>
    <s v="FOB"/>
    <s v="Renewal/Reorder"/>
    <x v="6"/>
    <n v="0.93119999999999992"/>
    <n v="0.92149999999999999"/>
    <n v="3.6860000000000032E-2"/>
    <n v="0.28999999999999998"/>
    <s v="Medium Risk"/>
    <n v="2.9831959217068417E-2"/>
    <s v="Average"/>
    <s v="Medium"/>
    <s v="Inconsistent"/>
    <n v="129.27461139896371"/>
    <s v="Over-Delivery (&gt;100%)"/>
    <n v="24.3841"/>
    <n v="418465.67979799997"/>
    <n v="71.83"/>
  </r>
  <r>
    <n v="482.28"/>
    <n v="3.32"/>
    <n v="13"/>
    <n v="0.83"/>
    <n v="0.02"/>
    <n v="0.04"/>
    <s v="Sea"/>
    <n v="4.5"/>
    <n v="0.62"/>
    <n v="0.93"/>
    <n v="0.51"/>
    <n v="18"/>
    <n v="1764.44"/>
    <n v="60"/>
    <n v="29"/>
    <n v="2"/>
    <n v="3"/>
    <n v="573"/>
    <n v="698"/>
    <n v="8"/>
    <n v="0.44"/>
    <n v="1"/>
    <x v="0"/>
    <s v="DDP"/>
    <s v="Amendment"/>
    <x v="11"/>
    <n v="0.8133999999999999"/>
    <n v="0.94079999999999997"/>
    <n v="0.15993600000000002"/>
    <n v="0.57000000000000006"/>
    <s v="Extreme Risk"/>
    <n v="6.8839678195239283E-3"/>
    <s v="Poor"/>
    <s v="High"/>
    <s v="Highly Inconsistent"/>
    <n v="121.81500872600348"/>
    <s v="Over-Delivery (&gt;100%)"/>
    <n v="17.644400000000001"/>
    <n v="902072.42019199999"/>
    <n v="70.100000000000009"/>
  </r>
  <r>
    <n v="138.62"/>
    <n v="8.8000000000000007"/>
    <n v="14"/>
    <n v="0.88"/>
    <n v="0.02"/>
    <n v="0.04"/>
    <s v="Sea"/>
    <n v="0.44"/>
    <n v="0.93"/>
    <n v="0.83"/>
    <n v="0.41"/>
    <n v="20"/>
    <n v="4986"/>
    <n v="60"/>
    <n v="57"/>
    <n v="1"/>
    <n v="1"/>
    <n v="554"/>
    <n v="76"/>
    <n v="2"/>
    <n v="0.98"/>
    <n v="0"/>
    <x v="1"/>
    <s v="FOB"/>
    <s v="Renewal/Reorder"/>
    <x v="5"/>
    <n v="0.86239999999999994"/>
    <n v="0.94079999999999997"/>
    <n v="0.112896"/>
    <n v="0.47"/>
    <s v="High Risk"/>
    <n v="6.3482902900014432E-2"/>
    <s v="Good"/>
    <s v="Low"/>
    <s v="Very Consistent"/>
    <n v="13.718411552346572"/>
    <s v="Critical (&lt;80%)"/>
    <n v="49.86"/>
    <n v="732679.95905600011"/>
    <n v="74.16"/>
  </r>
  <r>
    <n v="478.14"/>
    <n v="7.02"/>
    <n v="23"/>
    <n v="0.74"/>
    <n v="0.02"/>
    <n v="0.04"/>
    <s v="Road"/>
    <n v="3.91"/>
    <n v="0.71"/>
    <n v="1.2"/>
    <n v="0.23"/>
    <n v="41"/>
    <n v="7393.17"/>
    <n v="60"/>
    <n v="35"/>
    <n v="0"/>
    <n v="0"/>
    <n v="541"/>
    <n v="160"/>
    <n v="9"/>
    <n v="0.54"/>
    <n v="1"/>
    <x v="0"/>
    <s v="EXW"/>
    <s v="New Procurement"/>
    <x v="0"/>
    <n v="0.72519999999999996"/>
    <n v="0.94079999999999997"/>
    <n v="0.24460800000000002"/>
    <n v="0.29000000000000004"/>
    <s v="Medium Risk"/>
    <n v="1.4681892332789558E-2"/>
    <s v="Poor"/>
    <s v="High"/>
    <s v="Highly Inconsistent"/>
    <n v="29.57486136783734"/>
    <s v="Critical (&lt;80%)"/>
    <n v="147.86340000000001"/>
    <n v="3747253.7759760004"/>
    <n v="82.69"/>
  </r>
  <r>
    <n v="497.67"/>
    <n v="5.03"/>
    <n v="28"/>
    <n v="0.7"/>
    <n v="0.06"/>
    <n v="0.03"/>
    <s v="Road"/>
    <n v="4.18"/>
    <n v="1"/>
    <n v="1.07"/>
    <n v="0.28999999999999998"/>
    <n v="36"/>
    <n v="2302.4"/>
    <n v="90"/>
    <n v="45"/>
    <n v="1"/>
    <n v="2"/>
    <n v="985"/>
    <n v="990"/>
    <n v="6"/>
    <n v="0.98"/>
    <n v="0"/>
    <x v="1"/>
    <s v="CIF"/>
    <s v="Renewal/Reorder"/>
    <x v="4"/>
    <n v="0.65799999999999992"/>
    <n v="0.91179999999999994"/>
    <n v="0.27354000000000001"/>
    <n v="0.38"/>
    <s v="High Risk"/>
    <n v="1.0107099081720819E-2"/>
    <s v="Poor"/>
    <s v="High"/>
    <s v="Highly Inconsistent"/>
    <n v="100.50761421319795"/>
    <s v="Over-Delivery (&gt;100%)"/>
    <n v="46.048000000000002"/>
    <n v="1249048.2479319999"/>
    <n v="81.42"/>
  </r>
  <r>
    <n v="370.28"/>
    <n v="5.39"/>
    <n v="14"/>
    <n v="0.77"/>
    <n v="0.03"/>
    <n v="0.03"/>
    <s v="Air"/>
    <n v="4.71"/>
    <n v="0.97"/>
    <n v="1.17"/>
    <n v="0.43"/>
    <n v="24"/>
    <n v="9104.42"/>
    <n v="15"/>
    <n v="22"/>
    <n v="2"/>
    <n v="0"/>
    <n v="750"/>
    <n v="287"/>
    <n v="12"/>
    <n v="0.96"/>
    <n v="0"/>
    <x v="1"/>
    <s v="EXW"/>
    <s v="Amendment"/>
    <x v="8"/>
    <n v="0.74690000000000001"/>
    <n v="0.94089999999999996"/>
    <n v="0.21640699999999996"/>
    <n v="0.49"/>
    <s v="High Risk"/>
    <n v="1.4556551798638868E-2"/>
    <s v="Poor"/>
    <s v="High"/>
    <s v="Highly Inconsistent"/>
    <n v="38.266666666666666"/>
    <s v="Critical (&lt;80%)"/>
    <n v="455.221"/>
    <n v="3573945.8172319992"/>
    <n v="93.789999999999992"/>
  </r>
  <r>
    <n v="491.51"/>
    <n v="2.84"/>
    <n v="22"/>
    <n v="0.91"/>
    <n v="0.08"/>
    <n v="0.04"/>
    <s v="Sea"/>
    <n v="2.2599999999999998"/>
    <n v="0.89"/>
    <n v="0.94"/>
    <n v="0.35"/>
    <n v="26"/>
    <n v="1765.45"/>
    <n v="90"/>
    <n v="9"/>
    <n v="2"/>
    <n v="3"/>
    <n v="196"/>
    <n v="849"/>
    <n v="1"/>
    <n v="0.6"/>
    <n v="0"/>
    <x v="1"/>
    <s v="DDP"/>
    <s v="Amendment"/>
    <x v="2"/>
    <n v="0.83720000000000006"/>
    <n v="0.88319999999999999"/>
    <n v="7.9487999999999975E-2"/>
    <n v="0.47"/>
    <s v="High Risk"/>
    <n v="5.7781123476633228E-3"/>
    <s v="Poor"/>
    <s v="High"/>
    <s v="Inconsistent"/>
    <n v="433.16326530612247"/>
    <s v="Over-Delivery (&gt;100%)"/>
    <n v="17.654500000000002"/>
    <n v="971904.55979199987"/>
    <n v="70.54000000000002"/>
  </r>
  <r>
    <n v="306.29000000000002"/>
    <n v="6.64"/>
    <n v="10"/>
    <n v="0.73"/>
    <n v="0.02"/>
    <n v="0.03"/>
    <s v="Air"/>
    <n v="2.5"/>
    <n v="0.8"/>
    <n v="1.06"/>
    <n v="0.38"/>
    <n v="29"/>
    <n v="5628.27"/>
    <n v="15"/>
    <n v="22"/>
    <n v="2"/>
    <n v="3"/>
    <n v="709"/>
    <n v="221"/>
    <n v="1"/>
    <n v="0.57999999999999996"/>
    <n v="1"/>
    <x v="0"/>
    <s v="DDP"/>
    <s v="Amendment"/>
    <x v="2"/>
    <n v="0.71539999999999992"/>
    <n v="0.9506"/>
    <n v="0.256662"/>
    <n v="0.43"/>
    <s v="High Risk"/>
    <n v="2.1678801136178129E-2"/>
    <s v="Average"/>
    <s v="High"/>
    <s v="Inconsistent"/>
    <n v="31.170662905500706"/>
    <s v="Critical (&lt;80%)"/>
    <n v="281.41350000000006"/>
    <n v="1810373.6872150002"/>
    <n v="96.299999999999983"/>
  </r>
  <r>
    <n v="166.79"/>
    <n v="4.2300000000000004"/>
    <n v="16"/>
    <n v="0.97"/>
    <n v="0.05"/>
    <n v="0.02"/>
    <s v="Road"/>
    <n v="4.8099999999999996"/>
    <n v="0.91"/>
    <n v="1.07"/>
    <n v="0.74"/>
    <n v="48"/>
    <n v="7786.19"/>
    <n v="15"/>
    <n v="14"/>
    <n v="2"/>
    <n v="0"/>
    <n v="712"/>
    <n v="855"/>
    <n v="8"/>
    <n v="0.11"/>
    <n v="1"/>
    <x v="0"/>
    <s v="EXW"/>
    <s v="Amendment"/>
    <x v="11"/>
    <n v="0.92149999999999999"/>
    <n v="0.93099999999999994"/>
    <n v="2.7930000000000024E-2"/>
    <n v="0.81"/>
    <s v="Extreme Risk"/>
    <n v="2.5361232687811024E-2"/>
    <s v="Average"/>
    <s v="Medium"/>
    <s v="Highly Inconsistent"/>
    <n v="120.08426966292134"/>
    <s v="Over-Delivery (&gt;100%)"/>
    <n v="155.72379999999998"/>
    <n v="1389736.503205"/>
    <n v="81.289999999999992"/>
  </r>
  <r>
    <n v="246.65"/>
    <n v="9.9600000000000009"/>
    <n v="5"/>
    <n v="0.76"/>
    <n v="0"/>
    <n v="0.02"/>
    <s v="Air"/>
    <n v="2.29"/>
    <n v="0.65"/>
    <n v="1.1499999999999999"/>
    <n v="0.17"/>
    <n v="22"/>
    <n v="2212.5500000000002"/>
    <n v="90"/>
    <n v="32"/>
    <n v="2"/>
    <n v="2"/>
    <n v="121"/>
    <n v="359"/>
    <n v="10"/>
    <n v="0.93"/>
    <n v="1"/>
    <x v="0"/>
    <s v="CIF"/>
    <s v="Amendment"/>
    <x v="9"/>
    <n v="0.76"/>
    <n v="0.98"/>
    <n v="0.23519999999999999"/>
    <n v="0.19"/>
    <s v="Medium Risk"/>
    <n v="4.0381106831542675E-2"/>
    <s v="Average"/>
    <s v="Medium"/>
    <s v="Inconsistent"/>
    <n v="296.69421487603307"/>
    <s v="Over-Delivery (&gt;100%)"/>
    <n v="110.62750000000001"/>
    <n v="556761.89072000002"/>
    <n v="97.309999999999988"/>
  </r>
  <r>
    <n v="317.10000000000002"/>
    <n v="5.32"/>
    <n v="23"/>
    <n v="0.76"/>
    <n v="0.05"/>
    <n v="0.04"/>
    <s v="Air"/>
    <n v="2.52"/>
    <n v="0.72"/>
    <n v="1.2"/>
    <n v="0.63"/>
    <n v="11"/>
    <n v="3034.8"/>
    <n v="90"/>
    <n v="48"/>
    <n v="0"/>
    <n v="3"/>
    <n v="193"/>
    <n v="637"/>
    <n v="10"/>
    <n v="0.8"/>
    <n v="1"/>
    <x v="0"/>
    <s v="DDP"/>
    <s v="New Procurement"/>
    <x v="9"/>
    <n v="0.72199999999999998"/>
    <n v="0.91199999999999992"/>
    <n v="0.21887999999999996"/>
    <n v="0.72"/>
    <s v="Extreme Risk"/>
    <n v="1.6777041942604855E-2"/>
    <s v="Poor"/>
    <s v="High"/>
    <s v="Inconsistent"/>
    <n v="330.05181347150261"/>
    <s v="Over-Delivery (&gt;100%)"/>
    <n v="151.74"/>
    <n v="1049112.9590400001"/>
    <n v="95.179999999999993"/>
  </r>
  <r>
    <n v="82.89"/>
    <n v="5.37"/>
    <n v="27"/>
    <n v="0.75"/>
    <n v="0.01"/>
    <n v="0"/>
    <s v="Air"/>
    <n v="1.66"/>
    <n v="0.61"/>
    <n v="0.84"/>
    <n v="0.68"/>
    <n v="41"/>
    <n v="609.69000000000005"/>
    <n v="90"/>
    <n v="15"/>
    <n v="1"/>
    <n v="3"/>
    <n v="302"/>
    <n v="657"/>
    <n v="7"/>
    <n v="0.5"/>
    <n v="1"/>
    <x v="0"/>
    <s v="DDP"/>
    <s v="Renewal/Reorder"/>
    <x v="7"/>
    <n v="0.74249999999999994"/>
    <n v="0.99"/>
    <n v="0.2475"/>
    <n v="0.69000000000000006"/>
    <s v="Extreme Risk"/>
    <n v="6.4784654361201593E-2"/>
    <s v="Good"/>
    <s v="Low"/>
    <s v="Moderately Consistent"/>
    <n v="217.54966887417217"/>
    <s v="Over-Delivery (&gt;100%)"/>
    <n v="30.484500000000004"/>
    <n v="51075.812589000001"/>
    <n v="98.04"/>
  </r>
  <r>
    <n v="330.05"/>
    <n v="6.09"/>
    <n v="6"/>
    <n v="0.7"/>
    <n v="0.1"/>
    <n v="0.03"/>
    <s v="Sea"/>
    <n v="0.16"/>
    <n v="0.86"/>
    <n v="1.05"/>
    <n v="0.8"/>
    <n v="49"/>
    <n v="9445.09"/>
    <n v="15"/>
    <n v="41"/>
    <n v="3"/>
    <n v="0"/>
    <n v="965"/>
    <n v="156"/>
    <n v="3"/>
    <n v="0.31"/>
    <n v="0"/>
    <x v="1"/>
    <s v="EXW"/>
    <s v="Extension"/>
    <x v="3"/>
    <n v="0.63"/>
    <n v="0.873"/>
    <n v="0.26190000000000008"/>
    <n v="0.93"/>
    <s v="Extreme Risk"/>
    <n v="1.8451749734888653E-2"/>
    <s v="Poor"/>
    <s v="High"/>
    <s v="Very Consistent"/>
    <n v="16.165803108808291"/>
    <s v="Critical (&lt;80%)"/>
    <n v="94.450900000000004"/>
    <n v="3522703.2156450003"/>
    <n v="72.240000000000009"/>
  </r>
  <r>
    <n v="491.53"/>
    <n v="9.25"/>
    <n v="26"/>
    <n v="0.93"/>
    <n v="0.08"/>
    <n v="0.05"/>
    <s v="Road"/>
    <n v="2.17"/>
    <n v="0.92"/>
    <n v="0.93"/>
    <n v="0.85"/>
    <n v="11"/>
    <n v="4921.0200000000004"/>
    <n v="90"/>
    <n v="13"/>
    <n v="1"/>
    <n v="2"/>
    <n v="883"/>
    <n v="374"/>
    <n v="8"/>
    <n v="0.84"/>
    <n v="0"/>
    <x v="1"/>
    <s v="CIF"/>
    <s v="Renewal/Reorder"/>
    <x v="11"/>
    <n v="0.85560000000000003"/>
    <n v="0.874"/>
    <n v="6.1179999999999957E-2"/>
    <n v="0.98"/>
    <s v="Extreme Risk"/>
    <n v="1.8818790307814377E-2"/>
    <s v="Poor"/>
    <s v="High"/>
    <s v="Inconsistent"/>
    <n v="42.355605889014726"/>
    <s v="Critical (&lt;80%)"/>
    <n v="98.420400000000015"/>
    <n v="2733396.4782800004"/>
    <n v="82.43"/>
  </r>
  <r>
    <n v="135.55000000000001"/>
    <n v="8.2100000000000009"/>
    <n v="2"/>
    <n v="0.96"/>
    <n v="0.05"/>
    <n v="0.04"/>
    <s v="Sea"/>
    <n v="3.28"/>
    <n v="0.98"/>
    <n v="1.1200000000000001"/>
    <n v="0.16"/>
    <n v="3"/>
    <n v="736.63"/>
    <n v="30"/>
    <n v="14"/>
    <n v="1"/>
    <n v="2"/>
    <n v="370"/>
    <n v="687"/>
    <n v="8"/>
    <n v="0.28999999999999998"/>
    <n v="1"/>
    <x v="0"/>
    <s v="CIF"/>
    <s v="Renewal/Reorder"/>
    <x v="11"/>
    <n v="0.91199999999999992"/>
    <n v="0.91199999999999992"/>
    <n v="3.6480000000000033E-2"/>
    <n v="0.25"/>
    <s v="Medium Risk"/>
    <n v="6.0568056067871634E-2"/>
    <s v="Good"/>
    <s v="Low"/>
    <s v="Highly Inconsistent"/>
    <n v="185.67567567567568"/>
    <s v="Over-Delivery (&gt;100%)"/>
    <n v="7.3662999999999998"/>
    <n v="108852.972565"/>
    <n v="70.42"/>
  </r>
  <r>
    <n v="406.67"/>
    <n v="5.0599999999999996"/>
    <n v="13"/>
    <n v="0.88"/>
    <n v="0.01"/>
    <n v="0.05"/>
    <s v="Air"/>
    <n v="3.45"/>
    <n v="0.87"/>
    <n v="1.1000000000000001"/>
    <n v="0.14000000000000001"/>
    <n v="21"/>
    <n v="8318.26"/>
    <n v="45"/>
    <n v="41"/>
    <n v="0"/>
    <n v="2"/>
    <n v="511"/>
    <n v="237"/>
    <n v="7"/>
    <n v="0.54"/>
    <n v="1"/>
    <x v="0"/>
    <s v="CIF"/>
    <s v="New Procurement"/>
    <x v="7"/>
    <n v="0.87119999999999997"/>
    <n v="0.9405"/>
    <n v="0.11285999999999999"/>
    <n v="0.2"/>
    <s v="Medium Risk"/>
    <n v="1.2442520962942925E-2"/>
    <s v="Poor"/>
    <s v="High"/>
    <s v="Highly Inconsistent"/>
    <n v="46.37964774951076"/>
    <s v="Critical (&lt;80%)"/>
    <n v="415.91300000000001"/>
    <n v="3586197.9750820003"/>
    <n v="95.25"/>
  </r>
  <r>
    <n v="458.55"/>
    <n v="7.47"/>
    <n v="29"/>
    <n v="0.76"/>
    <n v="0.06"/>
    <n v="0.03"/>
    <s v="Sea"/>
    <n v="0.03"/>
    <n v="0.89"/>
    <n v="1.1599999999999999"/>
    <n v="0.61"/>
    <n v="11"/>
    <n v="5736.51"/>
    <n v="45"/>
    <n v="54"/>
    <n v="0"/>
    <n v="3"/>
    <n v="993"/>
    <n v="655"/>
    <n v="5"/>
    <n v="0.2"/>
    <n v="1"/>
    <x v="0"/>
    <s v="DDP"/>
    <s v="New Procurement"/>
    <x v="10"/>
    <n v="0.71439999999999992"/>
    <n v="0.91179999999999994"/>
    <n v="0.21883199999999997"/>
    <n v="0.7"/>
    <s v="Extreme Risk"/>
    <n v="1.6290480863591757E-2"/>
    <s v="Poor"/>
    <s v="High"/>
    <s v="Very Consistent"/>
    <n v="65.961732124874118"/>
    <s v="Critical (&lt;80%)"/>
    <n v="57.365100000000005"/>
    <n v="2867277.2001750004"/>
    <n v="73.570000000000007"/>
  </r>
  <r>
    <n v="474.67"/>
    <n v="6.28"/>
    <n v="13"/>
    <n v="0.79"/>
    <n v="0.08"/>
    <n v="0"/>
    <s v="Road"/>
    <n v="4.01"/>
    <n v="0.96"/>
    <n v="0.94"/>
    <n v="0.76"/>
    <n v="8"/>
    <n v="647.32000000000005"/>
    <n v="30"/>
    <n v="52"/>
    <n v="0"/>
    <n v="2"/>
    <n v="316"/>
    <n v="701"/>
    <n v="8"/>
    <n v="0.8"/>
    <n v="0"/>
    <x v="1"/>
    <s v="CIF"/>
    <s v="New Procurement"/>
    <x v="11"/>
    <n v="0.72680000000000011"/>
    <n v="0.92"/>
    <n v="0.19319999999999998"/>
    <n v="0.84"/>
    <s v="Extreme Risk"/>
    <n v="1.3230244169633641E-2"/>
    <s v="Poor"/>
    <s v="High"/>
    <s v="Highly Inconsistent"/>
    <n v="221.83544303797467"/>
    <s v="Over-Delivery (&gt;100%)"/>
    <n v="12.946400000000001"/>
    <n v="331895.4700860001"/>
    <n v="81.589999999999989"/>
  </r>
  <r>
    <n v="482.06"/>
    <n v="5.43"/>
    <n v="19"/>
    <n v="0.84"/>
    <n v="0.02"/>
    <n v="0.04"/>
    <s v="Road"/>
    <n v="2.46"/>
    <n v="0.97"/>
    <n v="0.87"/>
    <n v="0.27"/>
    <n v="31"/>
    <n v="4563.88"/>
    <n v="45"/>
    <n v="45"/>
    <n v="0"/>
    <n v="0"/>
    <n v="806"/>
    <n v="299"/>
    <n v="5"/>
    <n v="0.75"/>
    <n v="1"/>
    <x v="0"/>
    <s v="EXW"/>
    <s v="New Procurement"/>
    <x v="10"/>
    <n v="0.82319999999999993"/>
    <n v="0.94079999999999997"/>
    <n v="0.15052800000000002"/>
    <n v="0.33"/>
    <s v="High Risk"/>
    <n v="1.1264157988632119E-2"/>
    <s v="Poor"/>
    <s v="High"/>
    <s v="Inconsistent"/>
    <n v="37.096774193548384"/>
    <s v="Critical (&lt;80%)"/>
    <n v="91.277600000000007"/>
    <n v="2332182.8273200006"/>
    <n v="84.14"/>
  </r>
  <r>
    <n v="284.66000000000003"/>
    <n v="2.73"/>
    <n v="18"/>
    <n v="0.99"/>
    <n v="0.06"/>
    <n v="0.01"/>
    <s v="Air"/>
    <n v="2.6"/>
    <n v="0.8"/>
    <n v="0.81"/>
    <n v="0.53"/>
    <n v="10"/>
    <n v="4400.59"/>
    <n v="15"/>
    <n v="42"/>
    <n v="1"/>
    <n v="3"/>
    <n v="748"/>
    <n v="339"/>
    <n v="1"/>
    <n v="0.28999999999999998"/>
    <n v="1"/>
    <x v="0"/>
    <s v="DDP"/>
    <s v="Renewal/Reorder"/>
    <x v="2"/>
    <n v="0.93059999999999998"/>
    <n v="0.93059999999999998"/>
    <n v="9.306000000000007E-3"/>
    <n v="0.6"/>
    <s v="Extreme Risk"/>
    <n v="9.5903885336893133E-3"/>
    <s v="Poor"/>
    <s v="Medium"/>
    <s v="Inconsistent"/>
    <n v="45.320855614973262"/>
    <s v="Critical (&lt;80%)"/>
    <n v="220.02950000000001"/>
    <n v="1340593.8176780001"/>
    <n v="95.399999999999991"/>
  </r>
  <r>
    <n v="489.79"/>
    <n v="5.18"/>
    <n v="28"/>
    <n v="0.77"/>
    <n v="0.08"/>
    <n v="0.02"/>
    <s v="Air"/>
    <n v="4.8099999999999996"/>
    <n v="0.64"/>
    <n v="0.9"/>
    <n v="0.77"/>
    <n v="6"/>
    <n v="1546.21"/>
    <n v="90"/>
    <n v="12"/>
    <n v="2"/>
    <n v="2"/>
    <n v="658"/>
    <n v="872"/>
    <n v="8"/>
    <n v="0.12"/>
    <n v="1"/>
    <x v="0"/>
    <s v="CIF"/>
    <s v="Amendment"/>
    <x v="11"/>
    <n v="0.70840000000000003"/>
    <n v="0.90160000000000007"/>
    <n v="0.20736799999999997"/>
    <n v="0.87"/>
    <s v="Extreme Risk"/>
    <n v="1.057596112619694E-2"/>
    <s v="Poor"/>
    <s v="High"/>
    <s v="Highly Inconsistent"/>
    <n v="132.52279635258358"/>
    <s v="Over-Delivery (&gt;100%)"/>
    <n v="77.310500000000005"/>
    <n v="833174.44378800003"/>
    <n v="92.390000000000015"/>
  </r>
  <r>
    <n v="390.79"/>
    <n v="3.21"/>
    <n v="19"/>
    <n v="0.92"/>
    <n v="0.08"/>
    <n v="0.02"/>
    <s v="Sea"/>
    <n v="1.42"/>
    <n v="0.79"/>
    <n v="0.95"/>
    <n v="0.77"/>
    <n v="17"/>
    <n v="4261.6899999999996"/>
    <n v="90"/>
    <n v="13"/>
    <n v="2"/>
    <n v="1"/>
    <n v="95"/>
    <n v="404"/>
    <n v="7"/>
    <n v="0.18"/>
    <n v="1"/>
    <x v="0"/>
    <s v="FOB"/>
    <s v="Amendment"/>
    <x v="7"/>
    <n v="0.84640000000000004"/>
    <n v="0.90160000000000007"/>
    <n v="7.212799999999997E-2"/>
    <n v="0.87"/>
    <s v="Extreme Risk"/>
    <n v="8.2141303513395929E-3"/>
    <s v="Poor"/>
    <s v="High"/>
    <s v="Moderately Consistent"/>
    <n v="425.26315789473682"/>
    <s v="Over-Delivery (&gt;100%)"/>
    <n v="42.616899999999994"/>
    <n v="1832022.1339460001"/>
    <n v="71.780000000000015"/>
  </r>
  <r>
    <n v="122.75"/>
    <n v="9.23"/>
    <n v="1"/>
    <n v="0.83"/>
    <n v="0.08"/>
    <n v="0.01"/>
    <s v="Road"/>
    <n v="3.81"/>
    <n v="0.82"/>
    <n v="1.18"/>
    <n v="0.65"/>
    <n v="38"/>
    <n v="2899.79"/>
    <n v="90"/>
    <n v="18"/>
    <n v="0"/>
    <n v="2"/>
    <n v="989"/>
    <n v="564"/>
    <n v="7"/>
    <n v="0.62"/>
    <n v="0"/>
    <x v="1"/>
    <s v="CIF"/>
    <s v="New Procurement"/>
    <x v="7"/>
    <n v="0.76359999999999995"/>
    <n v="0.91080000000000005"/>
    <n v="0.15483600000000003"/>
    <n v="0.74"/>
    <s v="Extreme Risk"/>
    <n v="7.5193482688391045E-2"/>
    <s v="Good"/>
    <s v="Low"/>
    <s v="Highly Inconsistent"/>
    <n v="57.027300303336702"/>
    <s v="Critical (&lt;80%)"/>
    <n v="57.995800000000003"/>
    <n v="388052.00187499996"/>
    <n v="81.589999999999989"/>
  </r>
  <r>
    <n v="264.61"/>
    <n v="4.0199999999999996"/>
    <n v="8"/>
    <n v="0.79"/>
    <n v="0.09"/>
    <n v="0.02"/>
    <s v="Road"/>
    <n v="2.87"/>
    <n v="0.85"/>
    <n v="1"/>
    <n v="0.08"/>
    <n v="7"/>
    <n v="7029.42"/>
    <n v="30"/>
    <n v="45"/>
    <n v="3"/>
    <n v="2"/>
    <n v="305"/>
    <n v="812"/>
    <n v="2"/>
    <n v="0.15"/>
    <n v="1"/>
    <x v="0"/>
    <s v="CIF"/>
    <s v="Extension"/>
    <x v="5"/>
    <n v="0.71890000000000009"/>
    <n v="0.89180000000000004"/>
    <n v="0.18727799999999997"/>
    <n v="0.19"/>
    <s v="Medium Risk"/>
    <n v="1.5192169608102489E-2"/>
    <s v="Poor"/>
    <s v="Medium"/>
    <s v="Inconsistent"/>
    <n v="266.22950819672133"/>
    <s v="Over-Delivery (&gt;100%)"/>
    <n v="140.58840000000001"/>
    <n v="2064816.6340960001"/>
    <n v="82.029999999999987"/>
  </r>
  <r>
    <n v="373.25"/>
    <n v="9.57"/>
    <n v="22"/>
    <n v="0.84"/>
    <n v="0.09"/>
    <n v="0.02"/>
    <s v="Sea"/>
    <n v="3.5"/>
    <n v="1"/>
    <n v="1.02"/>
    <n v="0.05"/>
    <n v="32"/>
    <n v="154.37"/>
    <n v="30"/>
    <n v="7"/>
    <n v="1"/>
    <n v="3"/>
    <n v="461"/>
    <n v="148"/>
    <n v="11"/>
    <n v="0.32"/>
    <n v="1"/>
    <x v="0"/>
    <s v="DDP"/>
    <s v="Renewal/Reorder"/>
    <x v="1"/>
    <n v="0.76439999999999997"/>
    <n v="0.89180000000000004"/>
    <n v="0.14268800000000004"/>
    <n v="0.16"/>
    <s v="Medium Risk"/>
    <n v="2.5639651707970529E-2"/>
    <s v="Average"/>
    <s v="High"/>
    <s v="Highly Inconsistent"/>
    <n v="32.104121475054228"/>
    <s v="Critical (&lt;80%)"/>
    <n v="1.5437000000000001"/>
    <n v="63984.319975000006"/>
    <n v="69.399999999999991"/>
  </r>
  <r>
    <n v="161.30000000000001"/>
    <n v="5.8"/>
    <n v="16"/>
    <n v="0.72"/>
    <n v="0.04"/>
    <n v="0.03"/>
    <s v="Road"/>
    <n v="2.09"/>
    <n v="0.97"/>
    <n v="1.1499999999999999"/>
    <n v="0.39"/>
    <n v="13"/>
    <n v="1153.1199999999999"/>
    <n v="15"/>
    <n v="56"/>
    <n v="1"/>
    <n v="0"/>
    <n v="180"/>
    <n v="433"/>
    <n v="12"/>
    <n v="0.84"/>
    <n v="1"/>
    <x v="0"/>
    <s v="EXW"/>
    <s v="Renewal/Reorder"/>
    <x v="8"/>
    <n v="0.69119999999999993"/>
    <n v="0.93119999999999992"/>
    <n v="0.26073600000000002"/>
    <n v="0.46"/>
    <s v="High Risk"/>
    <n v="3.5957842529448232E-2"/>
    <s v="Average"/>
    <s v="Medium"/>
    <s v="Inconsistent"/>
    <n v="240.55555555555554"/>
    <s v="Over-Delivery (&gt;100%)"/>
    <n v="23.062399999999997"/>
    <n v="199047.93865999999"/>
    <n v="84.11"/>
  </r>
  <r>
    <n v="338.28"/>
    <n v="6.68"/>
    <n v="29"/>
    <n v="0.94"/>
    <n v="0.06"/>
    <n v="0.04"/>
    <s v="Air"/>
    <n v="1.4"/>
    <n v="0.76"/>
    <n v="1.1499999999999999"/>
    <n v="0.03"/>
    <n v="6"/>
    <n v="9194.6200000000008"/>
    <n v="30"/>
    <n v="49"/>
    <n v="3"/>
    <n v="1"/>
    <n v="365"/>
    <n v="262"/>
    <n v="12"/>
    <n v="0.08"/>
    <n v="0"/>
    <x v="1"/>
    <s v="FOB"/>
    <s v="Extension"/>
    <x v="8"/>
    <n v="0.88359999999999994"/>
    <n v="0.90239999999999987"/>
    <n v="5.4144000000000046E-2"/>
    <n v="0.13"/>
    <s v="Low Risk"/>
    <n v="1.9746955185053802E-2"/>
    <s v="Poor"/>
    <s v="High"/>
    <s v="Moderately Consistent"/>
    <n v="71.780821917808225"/>
    <s v="Critical (&lt;80%)"/>
    <n v="459.73100000000005"/>
    <n v="3421860.8618000001"/>
    <n v="95.999999999999986"/>
  </r>
  <r>
    <n v="349.97"/>
    <n v="5.89"/>
    <n v="2"/>
    <n v="0.77"/>
    <n v="0.08"/>
    <n v="0.01"/>
    <s v="Air"/>
    <n v="2.73"/>
    <n v="0.65"/>
    <n v="1.01"/>
    <n v="0.9"/>
    <n v="3"/>
    <n v="4390"/>
    <n v="90"/>
    <n v="49"/>
    <n v="0"/>
    <n v="3"/>
    <n v="469"/>
    <n v="425"/>
    <n v="12"/>
    <n v="0.57999999999999996"/>
    <n v="1"/>
    <x v="0"/>
    <s v="DDP"/>
    <s v="New Procurement"/>
    <x v="8"/>
    <n v="0.70840000000000003"/>
    <n v="0.91080000000000005"/>
    <n v="0.20948399999999998"/>
    <n v="0.99"/>
    <s v="Extreme Risk"/>
    <n v="1.68300140012001E-2"/>
    <s v="Poor"/>
    <s v="High"/>
    <s v="Inconsistent"/>
    <n v="90.618336886993603"/>
    <s v="Average (85–94.99%)"/>
    <n v="219.5"/>
    <n v="1674880.0553619999"/>
    <n v="94.670000000000016"/>
  </r>
  <r>
    <n v="123.21"/>
    <n v="2.16"/>
    <n v="8"/>
    <n v="0.92"/>
    <n v="7.0000000000000007E-2"/>
    <n v="0.01"/>
    <s v="Sea"/>
    <n v="1.87"/>
    <n v="0.69"/>
    <n v="0.85"/>
    <n v="0.02"/>
    <n v="27"/>
    <n v="1844.2"/>
    <n v="15"/>
    <n v="55"/>
    <n v="1"/>
    <n v="2"/>
    <n v="288"/>
    <n v="954"/>
    <n v="3"/>
    <n v="0.4"/>
    <n v="0"/>
    <x v="1"/>
    <s v="CIF"/>
    <s v="Renewal/Reorder"/>
    <x v="3"/>
    <n v="0.85560000000000003"/>
    <n v="0.92069999999999996"/>
    <n v="7.3655999999999958E-2"/>
    <n v="0.1"/>
    <s v="Low Risk"/>
    <n v="1.7531044558071588E-2"/>
    <s v="Poor"/>
    <s v="Low"/>
    <s v="Moderately Consistent"/>
    <n v="331.25"/>
    <s v="Over-Delivery (&gt;100%)"/>
    <n v="18.442"/>
    <n v="245424.84261399999"/>
    <n v="71.83"/>
  </r>
  <r>
    <n v="304.29000000000002"/>
    <n v="4.38"/>
    <n v="6"/>
    <n v="0.72"/>
    <n v="0.1"/>
    <n v="0.03"/>
    <s v="Sea"/>
    <n v="1.1100000000000001"/>
    <n v="0.67"/>
    <n v="0.91"/>
    <n v="0.03"/>
    <n v="45"/>
    <n v="7952.94"/>
    <n v="15"/>
    <n v="31"/>
    <n v="3"/>
    <n v="3"/>
    <n v="880"/>
    <n v="516"/>
    <n v="12"/>
    <n v="0.12"/>
    <n v="1"/>
    <x v="0"/>
    <s v="DDP"/>
    <s v="Extension"/>
    <x v="8"/>
    <n v="0.64800000000000002"/>
    <n v="0.873"/>
    <n v="0.24444000000000005"/>
    <n v="0.16"/>
    <s v="Medium Risk"/>
    <n v="1.4394163462486443E-2"/>
    <s v="Poor"/>
    <s v="High"/>
    <s v="Moderately Consistent"/>
    <n v="58.636363636363633"/>
    <s v="Critical (&lt;80%)"/>
    <n v="79.529399999999995"/>
    <n v="2734686.411876"/>
    <n v="71.290000000000006"/>
  </r>
  <r>
    <n v="397.23"/>
    <n v="1.89"/>
    <n v="16"/>
    <n v="0.99"/>
    <n v="0"/>
    <n v="0.03"/>
    <s v="Sea"/>
    <n v="4.2"/>
    <n v="0.74"/>
    <n v="0.98"/>
    <n v="0.17"/>
    <n v="42"/>
    <n v="8530.77"/>
    <n v="90"/>
    <n v="18"/>
    <n v="2"/>
    <n v="3"/>
    <n v="261"/>
    <n v="355"/>
    <n v="3"/>
    <n v="0.51"/>
    <n v="1"/>
    <x v="0"/>
    <s v="DDP"/>
    <s v="Amendment"/>
    <x v="3"/>
    <n v="0.99"/>
    <n v="0.97"/>
    <n v="9.700000000000009E-3"/>
    <n v="0.2"/>
    <s v="Medium Risk"/>
    <n v="4.7579487954082017E-3"/>
    <s v="Poor"/>
    <s v="High"/>
    <s v="Highly Inconsistent"/>
    <n v="136.01532567049807"/>
    <s v="Over-Delivery (&gt;100%)"/>
    <n v="85.307700000000011"/>
    <n v="3490456.7751330002"/>
    <n v="71.2"/>
  </r>
  <r>
    <n v="274.5"/>
    <n v="6.61"/>
    <n v="23"/>
    <n v="0.76"/>
    <n v="0.04"/>
    <n v="0.05"/>
    <s v="Air"/>
    <n v="2.38"/>
    <n v="0.95"/>
    <n v="1.1000000000000001"/>
    <n v="0.63"/>
    <n v="26"/>
    <n v="2191.02"/>
    <n v="60"/>
    <n v="33"/>
    <n v="3"/>
    <n v="1"/>
    <n v="17"/>
    <n v="991"/>
    <n v="12"/>
    <n v="0.52"/>
    <n v="1"/>
    <x v="0"/>
    <s v="FOB"/>
    <s v="Extension"/>
    <x v="8"/>
    <n v="0.72960000000000003"/>
    <n v="0.91199999999999992"/>
    <n v="0.21887999999999999"/>
    <n v="0.72"/>
    <s v="Extreme Risk"/>
    <n v="2.4080145719489982E-2"/>
    <s v="Average"/>
    <s v="Medium"/>
    <s v="Inconsistent"/>
    <n v="5829.4117647058829"/>
    <s v="Over-Delivery (&gt;100%)"/>
    <n v="109.551"/>
    <n v="655686.75630000001"/>
    <n v="95.419999999999987"/>
  </r>
  <r>
    <n v="55.45"/>
    <n v="5.0199999999999996"/>
    <n v="11"/>
    <n v="0.96"/>
    <n v="0.03"/>
    <n v="0"/>
    <s v="Sea"/>
    <n v="4.24"/>
    <n v="0.78"/>
    <n v="1.08"/>
    <n v="0.54"/>
    <n v="4"/>
    <n v="7164.64"/>
    <n v="90"/>
    <n v="29"/>
    <n v="3"/>
    <n v="2"/>
    <n v="595"/>
    <n v="706"/>
    <n v="12"/>
    <n v="0.38"/>
    <n v="1"/>
    <x v="0"/>
    <s v="CIF"/>
    <s v="Extension"/>
    <x v="8"/>
    <n v="0.93119999999999992"/>
    <n v="0.97"/>
    <n v="3.8800000000000036E-2"/>
    <n v="0.57000000000000006"/>
    <s v="Extreme Risk"/>
    <n v="9.0532010820559047E-2"/>
    <s v="Good"/>
    <s v="Low"/>
    <s v="Highly Inconsistent"/>
    <n v="118.65546218487395"/>
    <s v="Over-Delivery (&gt;100%)"/>
    <n v="71.6464"/>
    <n v="409274.01520000008"/>
    <n v="70.86"/>
  </r>
  <r>
    <n v="54.07"/>
    <n v="8"/>
    <n v="17"/>
    <n v="0.94"/>
    <n v="0.03"/>
    <n v="0.04"/>
    <s v="Road"/>
    <n v="2.37"/>
    <n v="0.83"/>
    <n v="1.06"/>
    <n v="0.66"/>
    <n v="37"/>
    <n v="6189.84"/>
    <n v="15"/>
    <n v="25"/>
    <n v="0"/>
    <n v="3"/>
    <n v="329"/>
    <n v="586"/>
    <n v="11"/>
    <n v="0.06"/>
    <n v="1"/>
    <x v="0"/>
    <s v="DDP"/>
    <s v="New Procurement"/>
    <x v="1"/>
    <n v="0.91179999999999994"/>
    <n v="0.93119999999999992"/>
    <n v="5.5872000000000047E-2"/>
    <n v="0.73"/>
    <s v="Extreme Risk"/>
    <n v="0.14795635287590161"/>
    <s v="Excellent"/>
    <s v="Low"/>
    <s v="Inconsistent"/>
    <n v="178.11550151975683"/>
    <s v="Over-Delivery (&gt;100%)"/>
    <n v="123.7968"/>
    <n v="358238.93393399997"/>
    <n v="83.929999999999993"/>
  </r>
  <r>
    <n v="210.66"/>
    <n v="2.98"/>
    <n v="23"/>
    <n v="0.99"/>
    <n v="0.02"/>
    <n v="0.03"/>
    <s v="Sea"/>
    <n v="2.78"/>
    <n v="0.67"/>
    <n v="1.1499999999999999"/>
    <n v="0.89"/>
    <n v="21"/>
    <n v="7476.06"/>
    <n v="60"/>
    <n v="27"/>
    <n v="1"/>
    <n v="0"/>
    <n v="160"/>
    <n v="825"/>
    <n v="10"/>
    <n v="0.21"/>
    <n v="0"/>
    <x v="1"/>
    <s v="EXW"/>
    <s v="Renewal/Reorder"/>
    <x v="9"/>
    <n v="0.97019999999999995"/>
    <n v="0.9506"/>
    <n v="9.5060000000000075E-3"/>
    <n v="0.94000000000000006"/>
    <s v="Extreme Risk"/>
    <n v="1.4146017279027817E-2"/>
    <s v="Poor"/>
    <s v="Medium"/>
    <s v="Inconsistent"/>
    <n v="515.625"/>
    <s v="Over-Delivery (&gt;100%)"/>
    <n v="74.760600000000011"/>
    <n v="1653738.6128760001"/>
    <n v="72.02000000000001"/>
  </r>
  <r>
    <n v="466.79"/>
    <n v="2.48"/>
    <n v="19"/>
    <n v="0.84"/>
    <n v="7.0000000000000007E-2"/>
    <n v="0.03"/>
    <s v="Road"/>
    <n v="4.9800000000000004"/>
    <n v="0.8"/>
    <n v="1.1200000000000001"/>
    <n v="0.45"/>
    <n v="28"/>
    <n v="7900.19"/>
    <n v="90"/>
    <n v="56"/>
    <n v="3"/>
    <n v="1"/>
    <n v="614"/>
    <n v="998"/>
    <n v="6"/>
    <n v="0.4"/>
    <n v="1"/>
    <x v="0"/>
    <s v="FOB"/>
    <s v="Extension"/>
    <x v="4"/>
    <n v="0.78119999999999989"/>
    <n v="0.9020999999999999"/>
    <n v="0.14433600000000002"/>
    <n v="0.55000000000000004"/>
    <s v="Extreme Risk"/>
    <n v="5.3128815955783108E-3"/>
    <s v="Poor"/>
    <s v="High"/>
    <s v="Highly Inconsistent"/>
    <n v="162.54071661237785"/>
    <s v="Over-Delivery (&gt;100%)"/>
    <n v="158.00379999999998"/>
    <n v="4056707.1551939999"/>
    <n v="80.319999999999993"/>
  </r>
  <r>
    <n v="152.9"/>
    <n v="4.66"/>
    <n v="11"/>
    <n v="0.92"/>
    <n v="0.01"/>
    <n v="0"/>
    <s v="Air"/>
    <n v="4.76"/>
    <n v="0.95"/>
    <n v="1.19"/>
    <n v="0.04"/>
    <n v="18"/>
    <n v="6643.26"/>
    <n v="90"/>
    <n v="27"/>
    <n v="1"/>
    <n v="3"/>
    <n v="385"/>
    <n v="189"/>
    <n v="6"/>
    <n v="0.28000000000000003"/>
    <n v="0"/>
    <x v="1"/>
    <s v="DDP"/>
    <s v="Renewal/Reorder"/>
    <x v="4"/>
    <n v="0.91080000000000005"/>
    <n v="0.99"/>
    <n v="7.9199999999999965E-2"/>
    <n v="0.05"/>
    <s v="Low Risk"/>
    <n v="3.0477436232831917E-2"/>
    <s v="Average"/>
    <s v="Medium"/>
    <s v="Highly Inconsistent"/>
    <n v="49.090909090909093"/>
    <s v="Critical (&lt;80%)"/>
    <n v="332.16300000000001"/>
    <n v="1026258.71762"/>
    <n v="94.94"/>
  </r>
  <r>
    <n v="335.46"/>
    <n v="9.34"/>
    <n v="28"/>
    <n v="0.81"/>
    <n v="7.0000000000000007E-2"/>
    <n v="0.02"/>
    <s v="Road"/>
    <n v="1.36"/>
    <n v="0.91"/>
    <n v="1.1599999999999999"/>
    <n v="0.76"/>
    <n v="32"/>
    <n v="9566.5499999999993"/>
    <n v="60"/>
    <n v="30"/>
    <n v="1"/>
    <n v="1"/>
    <n v="374"/>
    <n v="816"/>
    <n v="3"/>
    <n v="0.16"/>
    <n v="1"/>
    <x v="0"/>
    <s v="FOB"/>
    <s v="Renewal/Reorder"/>
    <x v="3"/>
    <n v="0.75329999999999997"/>
    <n v="0.91139999999999988"/>
    <n v="0.17316599999999993"/>
    <n v="0.85"/>
    <s v="Extreme Risk"/>
    <n v="2.7842365706790675E-2"/>
    <s v="Average"/>
    <s v="High"/>
    <s v="Moderately Consistent"/>
    <n v="218.18181818181816"/>
    <s v="Over-Delivery (&gt;100%)"/>
    <n v="191.33099999999999"/>
    <n v="3498222.8561819992"/>
    <n v="84.139999999999986"/>
  </r>
  <r>
    <n v="149.93"/>
    <n v="7.39"/>
    <n v="8"/>
    <n v="0.76"/>
    <n v="7.0000000000000007E-2"/>
    <n v="0.01"/>
    <s v="Road"/>
    <n v="4.34"/>
    <n v="0.63"/>
    <n v="0.88"/>
    <n v="0.81"/>
    <n v="39"/>
    <n v="8655.84"/>
    <n v="60"/>
    <n v="19"/>
    <n v="0"/>
    <n v="3"/>
    <n v="617"/>
    <n v="223"/>
    <n v="11"/>
    <n v="0.49"/>
    <n v="1"/>
    <x v="0"/>
    <s v="DDP"/>
    <s v="New Procurement"/>
    <x v="1"/>
    <n v="0.70679999999999998"/>
    <n v="0.92069999999999996"/>
    <n v="0.22096799999999997"/>
    <n v="0.89"/>
    <s v="Extreme Risk"/>
    <n v="4.9289668511972251E-2"/>
    <s v="Average"/>
    <s v="Low"/>
    <s v="Highly Inconsistent"/>
    <n v="36.142625607779578"/>
    <s v="Critical (&lt;80%)"/>
    <n v="173.11680000000001"/>
    <n v="1401777.8292200002"/>
    <n v="81.359999999999985"/>
  </r>
  <r>
    <n v="194.75"/>
    <n v="4.7699999999999996"/>
    <n v="22"/>
    <n v="0.83"/>
    <n v="0.03"/>
    <n v="0.01"/>
    <s v="Road"/>
    <n v="1.95"/>
    <n v="0.94"/>
    <n v="0.82"/>
    <n v="0.05"/>
    <n v="33"/>
    <n v="2366.8200000000002"/>
    <n v="45"/>
    <n v="48"/>
    <n v="2"/>
    <n v="3"/>
    <n v="449"/>
    <n v="447"/>
    <n v="5"/>
    <n v="0.4"/>
    <n v="1"/>
    <x v="0"/>
    <s v="DDP"/>
    <s v="Amendment"/>
    <x v="10"/>
    <n v="0.80509999999999993"/>
    <n v="0.96029999999999993"/>
    <n v="0.16325100000000003"/>
    <n v="0.09"/>
    <s v="Low Risk"/>
    <n v="2.4492939666238764E-2"/>
    <s v="Average"/>
    <s v="Medium"/>
    <s v="Moderately Consistent"/>
    <n v="99.554565701559014"/>
    <s v="World-Class (97%–100%)"/>
    <n v="47.336400000000005"/>
    <n v="479430.65444999997"/>
    <n v="84.949999999999989"/>
  </r>
  <r>
    <n v="431.62"/>
    <n v="5.66"/>
    <n v="4"/>
    <n v="0.75"/>
    <n v="0.03"/>
    <n v="0.03"/>
    <s v="Air"/>
    <n v="0.36"/>
    <n v="0.71"/>
    <n v="0.97"/>
    <n v="0.24"/>
    <n v="26"/>
    <n v="9144.2999999999993"/>
    <n v="60"/>
    <n v="57"/>
    <n v="1"/>
    <n v="3"/>
    <n v="151"/>
    <n v="489"/>
    <n v="9"/>
    <n v="0.66"/>
    <n v="1"/>
    <x v="0"/>
    <s v="DDP"/>
    <s v="Renewal/Reorder"/>
    <x v="0"/>
    <n v="0.72750000000000004"/>
    <n v="0.94089999999999996"/>
    <n v="0.23522499999999999"/>
    <n v="0.3"/>
    <s v="Medium Risk"/>
    <n v="1.3113386775404291E-2"/>
    <s v="Poor"/>
    <s v="High"/>
    <s v="Very Consistent"/>
    <n v="323.84105960264901"/>
    <s v="Over-Delivery (&gt;100%)"/>
    <n v="457.21499999999997"/>
    <n v="4184134.8546239999"/>
    <n v="98.14"/>
  </r>
  <r>
    <n v="377.99"/>
    <n v="1.76"/>
    <n v="11"/>
    <n v="0.99"/>
    <n v="0.06"/>
    <n v="0.04"/>
    <s v="Road"/>
    <n v="2.88"/>
    <n v="0.87"/>
    <n v="1.05"/>
    <n v="0.77"/>
    <n v="17"/>
    <n v="3660.01"/>
    <n v="30"/>
    <n v="42"/>
    <n v="0"/>
    <n v="0"/>
    <n v="601"/>
    <n v="162"/>
    <n v="7"/>
    <n v="0.56000000000000005"/>
    <n v="1"/>
    <x v="0"/>
    <s v="EXW"/>
    <s v="New Procurement"/>
    <x v="7"/>
    <n v="0.93059999999999998"/>
    <n v="0.90239999999999987"/>
    <n v="9.024000000000006E-3"/>
    <n v="0.87"/>
    <s v="Extreme Risk"/>
    <n v="4.6562078361861428E-3"/>
    <s v="Poor"/>
    <s v="High"/>
    <s v="Inconsistent"/>
    <n v="26.955074875207984"/>
    <s v="Critical (&lt;80%)"/>
    <n v="73.200200000000009"/>
    <n v="1521886.8703140002"/>
    <n v="82.52000000000001"/>
  </r>
  <r>
    <n v="92.93"/>
    <n v="9.86"/>
    <n v="8"/>
    <n v="0.73"/>
    <n v="0.08"/>
    <n v="0.04"/>
    <s v="Road"/>
    <n v="4.8899999999999997"/>
    <n v="0.66"/>
    <n v="1.06"/>
    <n v="0.38"/>
    <n v="29"/>
    <n v="7292.76"/>
    <n v="60"/>
    <n v="21"/>
    <n v="0"/>
    <n v="0"/>
    <n v="880"/>
    <n v="881"/>
    <n v="9"/>
    <n v="0.17"/>
    <n v="1"/>
    <x v="0"/>
    <s v="EXW"/>
    <s v="New Procurement"/>
    <x v="0"/>
    <n v="0.67159999999999997"/>
    <n v="0.88319999999999999"/>
    <n v="0.23846400000000004"/>
    <n v="0.5"/>
    <s v="High Risk"/>
    <n v="0.10610136662003657"/>
    <s v="Excellent"/>
    <s v="Low"/>
    <s v="Highly Inconsistent"/>
    <n v="100.11363636363637"/>
    <s v="Over-Delivery (&gt;100%)"/>
    <n v="145.8552"/>
    <n v="759197.07296999998"/>
    <n v="79.91"/>
  </r>
  <r>
    <n v="242.92"/>
    <n v="7"/>
    <n v="9"/>
    <n v="0.88"/>
    <n v="0.09"/>
    <n v="0.03"/>
    <s v="Sea"/>
    <n v="4.87"/>
    <n v="0.87"/>
    <n v="0.91"/>
    <n v="0.47"/>
    <n v="20"/>
    <n v="8495.2999999999993"/>
    <n v="15"/>
    <n v="56"/>
    <n v="3"/>
    <n v="0"/>
    <n v="761"/>
    <n v="950"/>
    <n v="2"/>
    <n v="0.69"/>
    <n v="0"/>
    <x v="1"/>
    <s v="EXW"/>
    <s v="Extension"/>
    <x v="5"/>
    <n v="0.80080000000000007"/>
    <n v="0.88270000000000004"/>
    <n v="0.105924"/>
    <n v="0.59"/>
    <s v="Extreme Risk"/>
    <n v="2.8816071134529889E-2"/>
    <s v="Average"/>
    <s v="Medium"/>
    <s v="Highly Inconsistent"/>
    <n v="124.83574244415243"/>
    <s v="Over-Delivery (&gt;100%)"/>
    <n v="84.952999999999989"/>
    <n v="2311428.2825279995"/>
    <n v="67.83"/>
  </r>
  <r>
    <n v="63.13"/>
    <n v="3.57"/>
    <n v="26"/>
    <n v="0.89"/>
    <n v="0.09"/>
    <n v="0.03"/>
    <s v="Sea"/>
    <n v="0.63"/>
    <n v="0.61"/>
    <n v="1.1399999999999999"/>
    <n v="0.82"/>
    <n v="30"/>
    <n v="4420.07"/>
    <n v="60"/>
    <n v="7"/>
    <n v="1"/>
    <n v="3"/>
    <n v="794"/>
    <n v="422"/>
    <n v="10"/>
    <n v="0.47"/>
    <n v="1"/>
    <x v="0"/>
    <s v="DDP"/>
    <s v="Renewal/Reorder"/>
    <x v="9"/>
    <n v="0.80990000000000006"/>
    <n v="0.88270000000000004"/>
    <n v="9.7096999999999989E-2"/>
    <n v="0.94"/>
    <s v="Extreme Risk"/>
    <n v="5.6549976239505778E-2"/>
    <s v="Good"/>
    <s v="Low"/>
    <s v="Very Consistent"/>
    <n v="53.148614609571787"/>
    <s v="Critical (&lt;80%)"/>
    <n v="44.200699999999998"/>
    <n v="312568.69752999995"/>
    <n v="72.070000000000007"/>
  </r>
  <r>
    <n v="266.39999999999998"/>
    <n v="6.27"/>
    <n v="2"/>
    <n v="0.86"/>
    <n v="0.1"/>
    <n v="0.02"/>
    <s v="Sea"/>
    <n v="3.86"/>
    <n v="0.84"/>
    <n v="0.93"/>
    <n v="0.09"/>
    <n v="5"/>
    <n v="609.92999999999995"/>
    <n v="90"/>
    <n v="57"/>
    <n v="0"/>
    <n v="0"/>
    <n v="29"/>
    <n v="878"/>
    <n v="10"/>
    <n v="0.11"/>
    <n v="1"/>
    <x v="0"/>
    <s v="EXW"/>
    <s v="New Procurement"/>
    <x v="9"/>
    <n v="0.77400000000000002"/>
    <n v="0.88200000000000001"/>
    <n v="0.12348000000000002"/>
    <n v="0.21000000000000002"/>
    <s v="Medium Risk"/>
    <n v="2.3536036036036035E-2"/>
    <s v="Average"/>
    <s v="Medium"/>
    <s v="Highly Inconsistent"/>
    <n v="3027.5862068965516"/>
    <s v="Over-Delivery (&gt;100%)"/>
    <n v="6.0992999999999995"/>
    <n v="182010.25962"/>
    <n v="68.740000000000009"/>
  </r>
  <r>
    <n v="348.1"/>
    <n v="1.99"/>
    <n v="16"/>
    <n v="0.9"/>
    <n v="0.06"/>
    <n v="0.05"/>
    <s v="Road"/>
    <n v="4.01"/>
    <n v="0.86"/>
    <n v="1.17"/>
    <n v="0.68"/>
    <n v="6"/>
    <n v="9501.65"/>
    <n v="30"/>
    <n v="40"/>
    <n v="2"/>
    <n v="1"/>
    <n v="892"/>
    <n v="809"/>
    <n v="1"/>
    <n v="0.02"/>
    <n v="0"/>
    <x v="1"/>
    <s v="FOB"/>
    <s v="Amendment"/>
    <x v="2"/>
    <n v="0.84599999999999997"/>
    <n v="0.8929999999999999"/>
    <n v="8.9299999999999963E-2"/>
    <n v="0.79"/>
    <s v="Extreme Risk"/>
    <n v="5.7167480609020393E-3"/>
    <s v="Poor"/>
    <s v="High"/>
    <s v="Highly Inconsistent"/>
    <n v="90.695067264573993"/>
    <s v="Average (85–94.99%)"/>
    <n v="190.03299999999999"/>
    <n v="3671569.9957699999"/>
    <n v="81.19"/>
  </r>
  <r>
    <n v="103.33"/>
    <n v="9.69"/>
    <n v="6"/>
    <n v="0.73"/>
    <n v="0.09"/>
    <n v="0.03"/>
    <s v="Road"/>
    <n v="1.84"/>
    <n v="0.7"/>
    <n v="0.99"/>
    <n v="0.21"/>
    <n v="42"/>
    <n v="817.55"/>
    <n v="60"/>
    <n v="48"/>
    <n v="3"/>
    <n v="0"/>
    <n v="21"/>
    <n v="132"/>
    <n v="2"/>
    <n v="0.63"/>
    <n v="1"/>
    <x v="0"/>
    <s v="EXW"/>
    <s v="Extension"/>
    <x v="5"/>
    <n v="0.6643"/>
    <n v="0.88270000000000004"/>
    <n v="0.23832900000000001"/>
    <n v="0.32999999999999996"/>
    <s v="High Risk"/>
    <n v="9.3777218619955485E-2"/>
    <s v="Good"/>
    <s v="Low"/>
    <s v="Moderately Consistent"/>
    <n v="628.57142857142856"/>
    <s v="Over-Delivery (&gt;100%)"/>
    <n v="16.350999999999999"/>
    <n v="94634.888024000014"/>
    <n v="82.859999999999985"/>
  </r>
  <r>
    <n v="180"/>
    <n v="2.57"/>
    <n v="21"/>
    <n v="0.87"/>
    <n v="0.08"/>
    <n v="0.01"/>
    <s v="Air"/>
    <n v="3.29"/>
    <n v="0.97"/>
    <n v="0.8"/>
    <n v="0.06"/>
    <n v="10"/>
    <n v="3546.28"/>
    <n v="30"/>
    <n v="37"/>
    <n v="2"/>
    <n v="1"/>
    <n v="978"/>
    <n v="615"/>
    <n v="6"/>
    <n v="0.62"/>
    <n v="1"/>
    <x v="0"/>
    <s v="FOB"/>
    <s v="Amendment"/>
    <x v="4"/>
    <n v="0.8004"/>
    <n v="0.91080000000000005"/>
    <n v="0.11840400000000001"/>
    <n v="0.15"/>
    <s v="Low Risk"/>
    <n v="1.4277777777777776E-2"/>
    <s v="Poor"/>
    <s v="Medium"/>
    <s v="Highly Inconsistent"/>
    <n v="62.883435582822088"/>
    <s v="Critical (&lt;80%)"/>
    <n v="177.31400000000002"/>
    <n v="695969.29400000011"/>
    <n v="94.110000000000014"/>
  </r>
  <r>
    <n v="229.03"/>
    <n v="6.83"/>
    <n v="21"/>
    <n v="0.79"/>
    <n v="0.09"/>
    <n v="0.01"/>
    <s v="Road"/>
    <n v="2.44"/>
    <n v="0.62"/>
    <n v="0.86"/>
    <n v="0.66"/>
    <n v="6"/>
    <n v="6004.83"/>
    <n v="45"/>
    <n v="56"/>
    <n v="0"/>
    <n v="2"/>
    <n v="645"/>
    <n v="901"/>
    <n v="10"/>
    <n v="0.82"/>
    <n v="1"/>
    <x v="0"/>
    <s v="CIF"/>
    <s v="New Procurement"/>
    <x v="9"/>
    <n v="0.71890000000000009"/>
    <n v="0.90090000000000003"/>
    <n v="0.18918899999999997"/>
    <n v="0.76"/>
    <s v="Extreme Risk"/>
    <n v="2.9821420774571016E-2"/>
    <s v="Average"/>
    <s v="Medium"/>
    <s v="Inconsistent"/>
    <n v="139.68992248062017"/>
    <s v="Over-Delivery (&gt;100%)"/>
    <n v="120.0966"/>
    <n v="1512946.1096539998"/>
    <n v="82.659999999999982"/>
  </r>
  <r>
    <n v="463.79"/>
    <n v="3.21"/>
    <n v="26"/>
    <n v="0.98"/>
    <n v="0"/>
    <n v="0.03"/>
    <s v="Road"/>
    <n v="1.1399999999999999"/>
    <n v="0.96"/>
    <n v="0.84"/>
    <n v="0.12"/>
    <n v="10"/>
    <n v="1263.6099999999999"/>
    <n v="30"/>
    <n v="38"/>
    <n v="3"/>
    <n v="2"/>
    <n v="131"/>
    <n v="900"/>
    <n v="7"/>
    <n v="0.76"/>
    <n v="0"/>
    <x v="1"/>
    <s v="CIF"/>
    <s v="Extension"/>
    <x v="7"/>
    <n v="0.98"/>
    <n v="0.97"/>
    <n v="1.9400000000000018E-2"/>
    <n v="0.15"/>
    <s v="Low Risk"/>
    <n v="6.9212359041807715E-3"/>
    <s v="Poor"/>
    <s v="High"/>
    <s v="Moderately Consistent"/>
    <n v="687.02290076335885"/>
    <s v="Over-Delivery (&gt;100%)"/>
    <n v="25.272199999999998"/>
    <n v="603667.01896899997"/>
    <n v="86.26"/>
  </r>
  <r>
    <n v="496.96"/>
    <n v="7.46"/>
    <n v="27"/>
    <n v="0.93"/>
    <n v="0.1"/>
    <n v="0.03"/>
    <s v="Air"/>
    <n v="3.81"/>
    <n v="0.75"/>
    <n v="0.82"/>
    <n v="0.75"/>
    <n v="42"/>
    <n v="8398.24"/>
    <n v="90"/>
    <n v="42"/>
    <n v="1"/>
    <n v="0"/>
    <n v="849"/>
    <n v="603"/>
    <n v="8"/>
    <n v="0.88"/>
    <n v="0"/>
    <x v="1"/>
    <s v="EXW"/>
    <s v="Renewal/Reorder"/>
    <x v="11"/>
    <n v="0.83700000000000008"/>
    <n v="0.873"/>
    <n v="6.1109999999999956E-2"/>
    <n v="0.88"/>
    <s v="Extreme Risk"/>
    <n v="1.5011268512556342E-2"/>
    <s v="Poor"/>
    <s v="High"/>
    <s v="Highly Inconsistent"/>
    <n v="71.024734982332163"/>
    <s v="Critical (&lt;80%)"/>
    <n v="419.91200000000003"/>
    <n v="4716613.7463039998"/>
    <n v="92.59"/>
  </r>
  <r>
    <n v="70.209999999999994"/>
    <n v="7.99"/>
    <n v="19"/>
    <n v="0.99"/>
    <n v="0.05"/>
    <n v="0"/>
    <s v="Road"/>
    <n v="1.31"/>
    <n v="0.89"/>
    <n v="1.0900000000000001"/>
    <n v="0.2"/>
    <n v="21"/>
    <n v="2113.88"/>
    <n v="45"/>
    <n v="35"/>
    <n v="3"/>
    <n v="0"/>
    <n v="434"/>
    <n v="629"/>
    <n v="11"/>
    <n v="0.28999999999999998"/>
    <n v="1"/>
    <x v="0"/>
    <s v="EXW"/>
    <s v="Extension"/>
    <x v="1"/>
    <n v="0.9405"/>
    <n v="0.95"/>
    <n v="9.5000000000000084E-3"/>
    <n v="0.25"/>
    <s v="Medium Risk"/>
    <n v="0.11380145278450364"/>
    <s v="Excellent"/>
    <s v="Low"/>
    <s v="Moderately Consistent"/>
    <n v="144.93087557603687"/>
    <s v="Over-Delivery (&gt;100%)"/>
    <n v="42.2776"/>
    <n v="155880.40764200001"/>
    <n v="85.189999999999984"/>
  </r>
  <r>
    <n v="392.45"/>
    <n v="7.06"/>
    <n v="28"/>
    <n v="0.71"/>
    <n v="0.08"/>
    <n v="0.04"/>
    <s v="Air"/>
    <n v="1.7"/>
    <n v="0.86"/>
    <n v="0.88"/>
    <n v="0.05"/>
    <n v="44"/>
    <n v="9861.44"/>
    <n v="60"/>
    <n v="16"/>
    <n v="3"/>
    <n v="1"/>
    <n v="238"/>
    <n v="761"/>
    <n v="6"/>
    <n v="0.41"/>
    <n v="1"/>
    <x v="0"/>
    <s v="FOB"/>
    <s v="Extension"/>
    <x v="4"/>
    <n v="0.6532"/>
    <n v="0.88319999999999999"/>
    <n v="0.25612800000000002"/>
    <n v="0.16999999999999998"/>
    <s v="Medium Risk"/>
    <n v="1.7989552809275066E-2"/>
    <s v="Poor"/>
    <s v="High"/>
    <s v="Moderately Consistent"/>
    <n v="319.74789915966386"/>
    <s v="Over-Delivery (&gt;100%)"/>
    <n v="493.07200000000006"/>
    <n v="4335043.1986600002"/>
    <n v="95.100000000000009"/>
  </r>
  <r>
    <n v="217.28"/>
    <n v="6.53"/>
    <n v="8"/>
    <n v="0.79"/>
    <n v="0.01"/>
    <n v="0.04"/>
    <s v="Air"/>
    <n v="0.95"/>
    <n v="0.67"/>
    <n v="1.1399999999999999"/>
    <n v="0.1"/>
    <n v="4"/>
    <n v="9172.69"/>
    <n v="30"/>
    <n v="27"/>
    <n v="2"/>
    <n v="3"/>
    <n v="606"/>
    <n v="588"/>
    <n v="6"/>
    <n v="0.06"/>
    <n v="1"/>
    <x v="0"/>
    <s v="DDP"/>
    <s v="Amendment"/>
    <x v="4"/>
    <n v="0.78210000000000002"/>
    <n v="0.95039999999999991"/>
    <n v="0.19958399999999996"/>
    <n v="0.15000000000000002"/>
    <s v="Medium Risk"/>
    <n v="3.005338733431517E-2"/>
    <s v="Average"/>
    <s v="Medium"/>
    <s v="Very Consistent"/>
    <n v="97.029702970297024"/>
    <s v="World-Class (97%–100%)"/>
    <n v="458.63450000000006"/>
    <n v="2093156.9501799999"/>
    <n v="97.95"/>
  </r>
  <r>
    <n v="226.61"/>
    <n v="9.0299999999999994"/>
    <n v="14"/>
    <n v="0.76"/>
    <n v="0.04"/>
    <n v="0.03"/>
    <s v="Sea"/>
    <n v="3.6"/>
    <n v="0.73"/>
    <n v="0.91"/>
    <n v="0.84"/>
    <n v="13"/>
    <n v="6085.11"/>
    <n v="45"/>
    <n v="42"/>
    <n v="1"/>
    <n v="1"/>
    <n v="937"/>
    <n v="789"/>
    <n v="3"/>
    <n v="0.41"/>
    <n v="1"/>
    <x v="0"/>
    <s v="FOB"/>
    <s v="Renewal/Reorder"/>
    <x v="3"/>
    <n v="0.72960000000000003"/>
    <n v="0.93119999999999992"/>
    <n v="0.22348799999999999"/>
    <n v="0.90999999999999992"/>
    <s v="Extreme Risk"/>
    <n v="3.9848197343453504E-2"/>
    <s v="Average"/>
    <s v="Medium"/>
    <s v="Highly Inconsistent"/>
    <n v="84.204909284951981"/>
    <s v="Needs Improvement (80–84.99%)"/>
    <n v="60.851099999999995"/>
    <n v="1475550.2185170001"/>
    <n v="70.599999999999994"/>
  </r>
  <r>
    <n v="389.42"/>
    <n v="1.71"/>
    <n v="24"/>
    <n v="0.7"/>
    <n v="0.03"/>
    <n v="0"/>
    <s v="Road"/>
    <n v="2.29"/>
    <n v="0.81"/>
    <n v="0.81"/>
    <n v="0.37"/>
    <n v="10"/>
    <n v="6634.1"/>
    <n v="60"/>
    <n v="30"/>
    <n v="0"/>
    <n v="2"/>
    <n v="942"/>
    <n v="963"/>
    <n v="9"/>
    <n v="0.22"/>
    <n v="0"/>
    <x v="1"/>
    <s v="CIF"/>
    <s v="New Procurement"/>
    <x v="0"/>
    <n v="0.67899999999999994"/>
    <n v="0.97"/>
    <n v="0.29100000000000004"/>
    <n v="0.4"/>
    <s v="High Risk"/>
    <n v="4.3911458065841501E-3"/>
    <s v="Poor"/>
    <s v="High"/>
    <s v="Inconsistent"/>
    <n v="102.22929936305734"/>
    <s v="Over-Delivery (&gt;100%)"/>
    <n v="132.68200000000002"/>
    <n v="2661105.2760960003"/>
    <n v="84.809999999999988"/>
  </r>
  <r>
    <n v="463.29"/>
    <n v="3.98"/>
    <n v="16"/>
    <n v="0.77"/>
    <n v="0.03"/>
    <n v="0.02"/>
    <s v="Sea"/>
    <n v="2.2200000000000002"/>
    <n v="0.94"/>
    <n v="1.1299999999999999"/>
    <n v="0.3"/>
    <n v="16"/>
    <n v="5382.7"/>
    <n v="60"/>
    <n v="33"/>
    <n v="2"/>
    <n v="3"/>
    <n v="887"/>
    <n v="252"/>
    <n v="11"/>
    <n v="0.81"/>
    <n v="1"/>
    <x v="0"/>
    <s v="DDP"/>
    <s v="Amendment"/>
    <x v="1"/>
    <n v="0.74690000000000001"/>
    <n v="0.9506"/>
    <n v="0.21863799999999997"/>
    <n v="0.35"/>
    <s v="High Risk"/>
    <n v="8.5907315072632686E-3"/>
    <s v="Poor"/>
    <s v="High"/>
    <s v="Inconsistent"/>
    <n v="28.410372040586246"/>
    <s v="Critical (&lt;80%)"/>
    <n v="53.826999999999998"/>
    <n v="2618513.0342260003"/>
    <n v="72.48"/>
  </r>
  <r>
    <n v="477.92"/>
    <n v="3.23"/>
    <n v="12"/>
    <n v="0.9"/>
    <n v="0.01"/>
    <n v="0.05"/>
    <s v="Road"/>
    <n v="3.02"/>
    <n v="0.98"/>
    <n v="0.99"/>
    <n v="0.49"/>
    <n v="19"/>
    <n v="3971.93"/>
    <n v="30"/>
    <n v="27"/>
    <n v="1"/>
    <n v="1"/>
    <n v="795"/>
    <n v="797"/>
    <n v="2"/>
    <n v="0.66"/>
    <n v="0"/>
    <x v="1"/>
    <s v="FOB"/>
    <s v="Renewal/Reorder"/>
    <x v="5"/>
    <n v="0.89100000000000001"/>
    <n v="0.9405"/>
    <n v="9.4049999999999967E-2"/>
    <n v="0.55000000000000004"/>
    <s v="Extreme Risk"/>
    <n v="6.7584532976230332E-3"/>
    <s v="Poor"/>
    <s v="High"/>
    <s v="Highly Inconsistent"/>
    <n v="100.25157232704403"/>
    <s v="Over-Delivery (&gt;100%)"/>
    <n v="79.438599999999994"/>
    <n v="2012268.9777040002"/>
    <n v="83.679999999999993"/>
  </r>
  <r>
    <n v="309.70999999999998"/>
    <n v="9.89"/>
    <n v="5"/>
    <n v="0.77"/>
    <n v="0.08"/>
    <n v="0.04"/>
    <s v="Sea"/>
    <n v="0.79"/>
    <n v="0.61"/>
    <n v="1.04"/>
    <n v="0.63"/>
    <n v="6"/>
    <n v="3581.91"/>
    <n v="30"/>
    <n v="24"/>
    <n v="0"/>
    <n v="0"/>
    <n v="38"/>
    <n v="315"/>
    <n v="11"/>
    <n v="0.78"/>
    <n v="0"/>
    <x v="1"/>
    <s v="EXW"/>
    <s v="New Procurement"/>
    <x v="1"/>
    <n v="0.70840000000000003"/>
    <n v="0.88319999999999999"/>
    <n v="0.20313599999999998"/>
    <n v="0.75"/>
    <s v="Extreme Risk"/>
    <n v="3.1933098705240387E-2"/>
    <s v="Average"/>
    <s v="High"/>
    <s v="Very Consistent"/>
    <n v="828.9473684210526"/>
    <s v="Over-Delivery (&gt;100%)"/>
    <n v="35.819099999999999"/>
    <n v="1242516.4601499999"/>
    <n v="72.010000000000019"/>
  </r>
  <r>
    <n v="210.7"/>
    <n v="4.5"/>
    <n v="24"/>
    <n v="0.85"/>
    <n v="0"/>
    <n v="0.01"/>
    <s v="Air"/>
    <n v="4.49"/>
    <n v="0.74"/>
    <n v="0.93"/>
    <n v="0.04"/>
    <n v="26"/>
    <n v="8927.3799999999992"/>
    <n v="45"/>
    <n v="58"/>
    <n v="3"/>
    <n v="2"/>
    <n v="144"/>
    <n v="145"/>
    <n v="5"/>
    <n v="0.59"/>
    <n v="0"/>
    <x v="1"/>
    <s v="CIF"/>
    <s v="Extension"/>
    <x v="10"/>
    <n v="0.85"/>
    <n v="0.99"/>
    <n v="0.14850000000000002"/>
    <n v="0.05"/>
    <s v="Low Risk"/>
    <n v="2.1357380161366873E-2"/>
    <s v="Average"/>
    <s v="Medium"/>
    <s v="Highly Inconsistent"/>
    <n v="100.69444444444444"/>
    <s v="Over-Delivery (&gt;100%)"/>
    <n v="446.36899999999997"/>
    <n v="1900274.2455199996"/>
    <n v="95.309999999999988"/>
  </r>
  <r>
    <n v="404.4"/>
    <n v="7.59"/>
    <n v="26"/>
    <n v="0.97"/>
    <n v="0.03"/>
    <n v="0.01"/>
    <s v="Air"/>
    <n v="2.33"/>
    <n v="0.87"/>
    <n v="0.82"/>
    <n v="0.9"/>
    <n v="9"/>
    <n v="5808.54"/>
    <n v="30"/>
    <n v="10"/>
    <n v="1"/>
    <n v="2"/>
    <n v="561"/>
    <n v="168"/>
    <n v="3"/>
    <n v="0.6"/>
    <n v="0"/>
    <x v="1"/>
    <s v="CIF"/>
    <s v="Renewal/Reorder"/>
    <x v="3"/>
    <n v="0.94089999999999996"/>
    <n v="0.96029999999999993"/>
    <n v="2.8809000000000026E-2"/>
    <n v="0.94000000000000006"/>
    <s v="Extreme Risk"/>
    <n v="1.8768545994065283E-2"/>
    <s v="Poor"/>
    <s v="High"/>
    <s v="Inconsistent"/>
    <n v="29.946524064171122"/>
    <s v="Critical (&lt;80%)"/>
    <n v="290.42700000000002"/>
    <n v="2443241.7910800003"/>
    <n v="96.57"/>
  </r>
  <r>
    <n v="162.94999999999999"/>
    <n v="7.16"/>
    <n v="24"/>
    <n v="0.91"/>
    <n v="0.02"/>
    <n v="0.02"/>
    <s v="Air"/>
    <n v="1.83"/>
    <n v="0.81"/>
    <n v="0.95"/>
    <n v="0.96"/>
    <n v="46"/>
    <n v="8250.61"/>
    <n v="60"/>
    <n v="53"/>
    <n v="2"/>
    <n v="0"/>
    <n v="110"/>
    <n v="161"/>
    <n v="1"/>
    <n v="0.24"/>
    <n v="0"/>
    <x v="1"/>
    <s v="EXW"/>
    <s v="Amendment"/>
    <x v="2"/>
    <n v="0.89180000000000004"/>
    <n v="0.96039999999999992"/>
    <n v="8.6435999999999971E-2"/>
    <n v="1"/>
    <s v="Extreme Risk"/>
    <n v="4.3939858852408718E-2"/>
    <s v="Average"/>
    <s v="Medium"/>
    <s v="Moderately Consistent"/>
    <n v="146.36363636363637"/>
    <s v="Over-Delivery (&gt;100%)"/>
    <n v="412.53050000000007"/>
    <n v="1398632.8699500002"/>
    <n v="97.169999999999987"/>
  </r>
  <r>
    <n v="303.83"/>
    <n v="2.91"/>
    <n v="19"/>
    <n v="0.82"/>
    <n v="0.06"/>
    <n v="0.02"/>
    <s v="Air"/>
    <n v="0.63"/>
    <n v="0.98"/>
    <n v="1.01"/>
    <n v="0.42"/>
    <n v="10"/>
    <n v="5189.3"/>
    <n v="90"/>
    <n v="24"/>
    <n v="0"/>
    <n v="1"/>
    <n v="385"/>
    <n v="903"/>
    <n v="2"/>
    <n v="0.67"/>
    <n v="1"/>
    <x v="0"/>
    <s v="FOB"/>
    <s v="New Procurement"/>
    <x v="5"/>
    <n v="0.77079999999999993"/>
    <n v="0.92119999999999991"/>
    <n v="0.16581600000000005"/>
    <n v="0.5"/>
    <s v="High Risk"/>
    <n v="9.5777243853470695E-3"/>
    <s v="Poor"/>
    <s v="High"/>
    <s v="Very Consistent"/>
    <n v="234.54545454545453"/>
    <s v="Over-Delivery (&gt;100%)"/>
    <n v="259.46500000000003"/>
    <n v="1703061.5137780001"/>
    <n v="97.169999999999987"/>
  </r>
  <r>
    <n v="211.36"/>
    <n v="3.15"/>
    <n v="18"/>
    <n v="0.81"/>
    <n v="0.03"/>
    <n v="0.03"/>
    <s v="Road"/>
    <n v="0.84"/>
    <n v="0.61"/>
    <n v="0.8"/>
    <n v="0.41"/>
    <n v="40"/>
    <n v="3139.55"/>
    <n v="45"/>
    <n v="15"/>
    <n v="0"/>
    <n v="0"/>
    <n v="655"/>
    <n v="918"/>
    <n v="6"/>
    <n v="0.14000000000000001"/>
    <n v="1"/>
    <x v="0"/>
    <s v="EXW"/>
    <s v="New Procurement"/>
    <x v="4"/>
    <n v="0.78570000000000007"/>
    <n v="0.94089999999999996"/>
    <n v="0.17877099999999993"/>
    <n v="0.47"/>
    <s v="High Risk"/>
    <n v="1.490348221044663E-2"/>
    <s v="Poor"/>
    <s v="Medium"/>
    <s v="Very Consistent"/>
    <n v="140.15267175572518"/>
    <s v="Over-Delivery (&gt;100%)"/>
    <n v="62.791000000000004"/>
    <n v="703456.14712800004"/>
    <n v="85.66"/>
  </r>
  <r>
    <n v="345.48"/>
    <n v="3.53"/>
    <n v="9"/>
    <n v="0.84"/>
    <n v="0.03"/>
    <n v="0.05"/>
    <s v="Road"/>
    <n v="4.5999999999999996"/>
    <n v="0.78"/>
    <n v="1.03"/>
    <n v="0.88"/>
    <n v="3"/>
    <n v="1008.42"/>
    <n v="90"/>
    <n v="58"/>
    <n v="1"/>
    <n v="1"/>
    <n v="925"/>
    <n v="465"/>
    <n v="10"/>
    <n v="0.28000000000000003"/>
    <n v="1"/>
    <x v="0"/>
    <s v="FOB"/>
    <s v="Renewal/Reorder"/>
    <x v="9"/>
    <n v="0.81479999999999997"/>
    <n v="0.92149999999999999"/>
    <n v="0.14744000000000002"/>
    <n v="0.96"/>
    <s v="Extreme Risk"/>
    <n v="1.0217668171818918E-2"/>
    <s v="Poor"/>
    <s v="High"/>
    <s v="Highly Inconsistent"/>
    <n v="50.270270270270267"/>
    <s v="Critical (&lt;80%)"/>
    <n v="20.168399999999998"/>
    <n v="376312.00948800001"/>
    <n v="81.5"/>
  </r>
  <r>
    <n v="158.18"/>
    <n v="4.7"/>
    <n v="2"/>
    <n v="0.75"/>
    <n v="0.05"/>
    <n v="0.02"/>
    <s v="Sea"/>
    <n v="2.2799999999999998"/>
    <n v="0.87"/>
    <n v="1.1599999999999999"/>
    <n v="0.43"/>
    <n v="49"/>
    <n v="3304.6"/>
    <n v="90"/>
    <n v="55"/>
    <n v="1"/>
    <n v="2"/>
    <n v="320"/>
    <n v="563"/>
    <n v="1"/>
    <n v="0.18"/>
    <n v="1"/>
    <x v="0"/>
    <s v="CIF"/>
    <s v="Renewal/Reorder"/>
    <x v="2"/>
    <n v="0.71249999999999991"/>
    <n v="0.93099999999999994"/>
    <n v="0.23274999999999998"/>
    <n v="0.5"/>
    <s v="High Risk"/>
    <n v="2.9712985206726515E-2"/>
    <s v="Average"/>
    <s v="Medium"/>
    <s v="Inconsistent"/>
    <n v="175.9375"/>
    <s v="Over-Delivery (&gt;100%)"/>
    <n v="33.045999999999999"/>
    <n v="559352.40096800006"/>
    <n v="71.820000000000007"/>
  </r>
  <r>
    <n v="136.22"/>
    <n v="3.11"/>
    <n v="25"/>
    <n v="0.89"/>
    <n v="7.0000000000000007E-2"/>
    <n v="0"/>
    <s v="Road"/>
    <n v="3.61"/>
    <n v="0.69"/>
    <n v="0.89"/>
    <n v="0.86"/>
    <n v="19"/>
    <n v="8813.16"/>
    <n v="60"/>
    <n v="36"/>
    <n v="3"/>
    <n v="0"/>
    <n v="449"/>
    <n v="343"/>
    <n v="11"/>
    <n v="0.95"/>
    <n v="0"/>
    <x v="1"/>
    <s v="EXW"/>
    <s v="Extension"/>
    <x v="1"/>
    <n v="0.82769999999999999"/>
    <n v="0.92999999999999994"/>
    <n v="0.10229999999999997"/>
    <n v="0.92999999999999994"/>
    <s v="Extreme Risk"/>
    <n v="2.2830715019820879E-2"/>
    <s v="Average"/>
    <s v="Low"/>
    <s v="Highly Inconsistent"/>
    <n v="76.391982182628055"/>
    <s v="Critical (&lt;80%)"/>
    <n v="176.26320000000001"/>
    <n v="1284751.7593479997"/>
    <n v="82.289999999999992"/>
  </r>
  <r>
    <n v="463.21"/>
    <n v="1.18"/>
    <n v="20"/>
    <n v="0.81"/>
    <n v="0.01"/>
    <n v="0.04"/>
    <s v="Road"/>
    <n v="0.4"/>
    <n v="0.89"/>
    <n v="1.17"/>
    <n v="0.03"/>
    <n v="35"/>
    <n v="7148.42"/>
    <n v="90"/>
    <n v="41"/>
    <n v="0"/>
    <n v="2"/>
    <n v="850"/>
    <n v="472"/>
    <n v="2"/>
    <n v="0.9"/>
    <n v="1"/>
    <x v="0"/>
    <s v="CIF"/>
    <s v="New Procurement"/>
    <x v="5"/>
    <n v="0.80190000000000006"/>
    <n v="0.95039999999999991"/>
    <n v="0.18057599999999993"/>
    <n v="0.08"/>
    <s v="Low Risk"/>
    <n v="2.5474406856501371E-3"/>
    <s v="Poor"/>
    <s v="High"/>
    <s v="Very Consistent"/>
    <n v="55.529411764705884"/>
    <s v="Critical (&lt;80%)"/>
    <n v="142.9684"/>
    <n v="3476927.28369"/>
    <n v="86.499999999999986"/>
  </r>
  <r>
    <n v="95.81"/>
    <n v="8.91"/>
    <n v="12"/>
    <n v="0.96"/>
    <n v="0.02"/>
    <n v="0"/>
    <s v="Sea"/>
    <n v="3.22"/>
    <n v="0.63"/>
    <n v="0.84"/>
    <n v="0.49"/>
    <n v="46"/>
    <n v="7879.72"/>
    <n v="15"/>
    <n v="51"/>
    <n v="3"/>
    <n v="2"/>
    <n v="702"/>
    <n v="478"/>
    <n v="10"/>
    <n v="0.87"/>
    <n v="1"/>
    <x v="0"/>
    <s v="CIF"/>
    <s v="Extension"/>
    <x v="9"/>
    <n v="0.94079999999999997"/>
    <n v="0.98"/>
    <n v="3.9200000000000033E-2"/>
    <n v="0.51"/>
    <s v="Extreme Risk"/>
    <n v="9.2996555683122845E-2"/>
    <s v="Good"/>
    <s v="Low"/>
    <s v="Highly Inconsistent"/>
    <n v="68.091168091168086"/>
    <s v="Critical (&lt;80%)"/>
    <n v="78.797200000000004"/>
    <n v="770140.06002800004"/>
    <n v="72.180000000000007"/>
  </r>
  <r>
    <n v="277.68"/>
    <n v="9.69"/>
    <n v="29"/>
    <n v="0.93"/>
    <n v="0.02"/>
    <n v="0.05"/>
    <s v="Air"/>
    <n v="4.6100000000000003"/>
    <n v="0.78"/>
    <n v="1.1299999999999999"/>
    <n v="0.95"/>
    <n v="6"/>
    <n v="7757"/>
    <n v="45"/>
    <n v="36"/>
    <n v="3"/>
    <n v="3"/>
    <n v="466"/>
    <n v="856"/>
    <n v="5"/>
    <n v="0.96"/>
    <n v="1"/>
    <x v="0"/>
    <s v="DDP"/>
    <s v="Extension"/>
    <x v="10"/>
    <n v="0.91139999999999999"/>
    <n v="0.93099999999999994"/>
    <n v="6.516999999999995E-2"/>
    <n v="1.02"/>
    <s v="Extreme Risk"/>
    <n v="3.489628349178911E-2"/>
    <s v="Average"/>
    <s v="Medium"/>
    <s v="Highly Inconsistent"/>
    <n v="183.69098712446353"/>
    <s v="Over-Delivery (&gt;100%)"/>
    <n v="387.85"/>
    <n v="2305154.6752960007"/>
    <n v="93.789999999999978"/>
  </r>
  <r>
    <n v="149.38"/>
    <n v="4.07"/>
    <n v="2"/>
    <n v="0.88"/>
    <n v="0.1"/>
    <n v="0.03"/>
    <s v="Sea"/>
    <n v="1.5"/>
    <n v="0.87"/>
    <n v="1.1399999999999999"/>
    <n v="0.25"/>
    <n v="29"/>
    <n v="1287.73"/>
    <n v="60"/>
    <n v="45"/>
    <n v="2"/>
    <n v="0"/>
    <n v="209"/>
    <n v="35"/>
    <n v="1"/>
    <n v="0.61"/>
    <n v="0"/>
    <x v="1"/>
    <s v="EXW"/>
    <s v="Amendment"/>
    <x v="2"/>
    <n v="0.79200000000000004"/>
    <n v="0.873"/>
    <n v="0.10475999999999999"/>
    <n v="0.38"/>
    <s v="High Risk"/>
    <n v="2.7245949926362301E-2"/>
    <s v="Average"/>
    <s v="Low"/>
    <s v="Moderately Consistent"/>
    <n v="16.746411483253588"/>
    <s v="Critical (&lt;80%)"/>
    <n v="12.8773"/>
    <n v="217385.41006199998"/>
    <n v="70.900000000000006"/>
  </r>
  <r>
    <n v="67.52"/>
    <n v="4.05"/>
    <n v="10"/>
    <n v="0.81"/>
    <n v="0.04"/>
    <n v="0.05"/>
    <s v="Sea"/>
    <n v="2.9"/>
    <n v="0.71"/>
    <n v="0.9"/>
    <n v="0.27"/>
    <n v="19"/>
    <n v="1672.72"/>
    <n v="30"/>
    <n v="52"/>
    <n v="2"/>
    <n v="2"/>
    <n v="730"/>
    <n v="175"/>
    <n v="11"/>
    <n v="0.89"/>
    <n v="1"/>
    <x v="0"/>
    <s v="CIF"/>
    <s v="Amendment"/>
    <x v="1"/>
    <n v="0.77760000000000007"/>
    <n v="0.91199999999999992"/>
    <n v="0.17327999999999993"/>
    <n v="0.36"/>
    <s v="High Risk"/>
    <n v="5.9982227488151657E-2"/>
    <s v="Good"/>
    <s v="Low"/>
    <s v="Inconsistent"/>
    <n v="23.972602739726025"/>
    <s v="Critical (&lt;80%)"/>
    <n v="16.7272"/>
    <n v="123127.48265599998"/>
    <n v="70.899999999999991"/>
  </r>
  <r>
    <n v="66.209999999999994"/>
    <n v="1.06"/>
    <n v="1"/>
    <n v="0.76"/>
    <n v="0.06"/>
    <n v="0.01"/>
    <s v="Air"/>
    <n v="4.7"/>
    <n v="0.63"/>
    <n v="1.18"/>
    <n v="0.63"/>
    <n v="44"/>
    <n v="3240.67"/>
    <n v="60"/>
    <n v="12"/>
    <n v="1"/>
    <n v="1"/>
    <n v="609"/>
    <n v="375"/>
    <n v="11"/>
    <n v="0.28999999999999998"/>
    <n v="1"/>
    <x v="0"/>
    <s v="FOB"/>
    <s v="Renewal/Reorder"/>
    <x v="1"/>
    <n v="0.71439999999999992"/>
    <n v="0.93059999999999998"/>
    <n v="0.22334399999999996"/>
    <n v="0.7"/>
    <s v="Extreme Risk"/>
    <n v="1.6009666213562909E-2"/>
    <s v="Poor"/>
    <s v="Low"/>
    <s v="Highly Inconsistent"/>
    <n v="61.576354679802961"/>
    <s v="Critical (&lt;80%)"/>
    <n v="162.0335"/>
    <n v="229752.55118899996"/>
    <n v="93.3"/>
  </r>
  <r>
    <n v="128.85"/>
    <n v="7.12"/>
    <n v="4"/>
    <n v="0.93"/>
    <n v="0.02"/>
    <n v="0"/>
    <s v="Sea"/>
    <n v="3.6"/>
    <n v="0.98"/>
    <n v="0.97"/>
    <n v="0.93"/>
    <n v="15"/>
    <n v="3080.18"/>
    <n v="30"/>
    <n v="20"/>
    <n v="1"/>
    <n v="0"/>
    <n v="134"/>
    <n v="815"/>
    <n v="10"/>
    <n v="0.38"/>
    <n v="1"/>
    <x v="0"/>
    <s v="EXW"/>
    <s v="Renewal/Reorder"/>
    <x v="9"/>
    <n v="0.91139999999999999"/>
    <n v="0.98"/>
    <n v="6.8599999999999953E-2"/>
    <n v="0.95000000000000007"/>
    <s v="Extreme Risk"/>
    <n v="5.5258051998447813E-2"/>
    <s v="Good"/>
    <s v="Low"/>
    <s v="Highly Inconsistent"/>
    <n v="608.20895522388059"/>
    <s v="Over-Delivery (&gt;100%)"/>
    <n v="30.8018"/>
    <n v="404858.89585999999"/>
    <n v="71.8"/>
  </r>
  <r>
    <n v="440.05"/>
    <n v="8.43"/>
    <n v="25"/>
    <n v="0.85"/>
    <n v="0.05"/>
    <n v="0.02"/>
    <s v="Sea"/>
    <n v="0.31"/>
    <n v="0.97"/>
    <n v="0.86"/>
    <n v="0.2"/>
    <n v="38"/>
    <n v="754.2"/>
    <n v="60"/>
    <n v="52"/>
    <n v="1"/>
    <n v="1"/>
    <n v="480"/>
    <n v="448"/>
    <n v="4"/>
    <n v="0.47"/>
    <n v="0"/>
    <x v="1"/>
    <s v="FOB"/>
    <s v="Renewal/Reorder"/>
    <x v="6"/>
    <n v="0.8075"/>
    <n v="0.93099999999999994"/>
    <n v="0.13965000000000002"/>
    <n v="0.27"/>
    <s v="Medium Risk"/>
    <n v="1.9156913987046924E-2"/>
    <s v="Poor"/>
    <s v="High"/>
    <s v="Very Consistent"/>
    <n v="93.333333333333329"/>
    <s v="Average (85–94.99%)"/>
    <n v="7.5420000000000007"/>
    <n v="355127.98001"/>
    <n v="73.790000000000006"/>
  </r>
  <r>
    <n v="177.12"/>
    <n v="2.3199999999999998"/>
    <n v="12"/>
    <n v="0.77"/>
    <n v="0.01"/>
    <n v="0.02"/>
    <s v="Sea"/>
    <n v="1.89"/>
    <n v="0.97"/>
    <n v="1.04"/>
    <n v="0.92"/>
    <n v="21"/>
    <n v="1619.37"/>
    <n v="15"/>
    <n v="35"/>
    <n v="2"/>
    <n v="1"/>
    <n v="938"/>
    <n v="106"/>
    <n v="5"/>
    <n v="0.09"/>
    <n v="0"/>
    <x v="1"/>
    <s v="FOB"/>
    <s v="Amendment"/>
    <x v="10"/>
    <n v="0.76229999999999998"/>
    <n v="0.97019999999999995"/>
    <n v="0.22314599999999998"/>
    <n v="0.95000000000000007"/>
    <s v="Extreme Risk"/>
    <n v="1.3098464317976512E-2"/>
    <s v="Poor"/>
    <s v="Medium"/>
    <s v="Moderately Consistent"/>
    <n v="11.300639658848615"/>
    <s v="Critical (&lt;80%)"/>
    <n v="16.1937"/>
    <n v="295450.38766799995"/>
    <n v="73.41"/>
  </r>
  <r>
    <n v="477.71"/>
    <n v="2.44"/>
    <n v="9"/>
    <n v="0.76"/>
    <n v="0"/>
    <n v="0.02"/>
    <s v="Road"/>
    <n v="0.43"/>
    <n v="0.99"/>
    <n v="1.2"/>
    <n v="0.66"/>
    <n v="44"/>
    <n v="8576.68"/>
    <n v="45"/>
    <n v="38"/>
    <n v="3"/>
    <n v="1"/>
    <n v="31"/>
    <n v="403"/>
    <n v="5"/>
    <n v="0.82"/>
    <n v="1"/>
    <x v="0"/>
    <s v="FOB"/>
    <s v="Extension"/>
    <x v="10"/>
    <n v="0.76"/>
    <n v="0.98"/>
    <n v="0.23519999999999999"/>
    <n v="0.68"/>
    <s v="Extreme Risk"/>
    <n v="5.1077013250716962E-3"/>
    <s v="Poor"/>
    <s v="High"/>
    <s v="Very Consistent"/>
    <n v="1300"/>
    <s v="Over-Delivery (&gt;100%)"/>
    <n v="171.53360000000001"/>
    <n v="4179284.7607620005"/>
    <n v="87.17"/>
  </r>
  <r>
    <n v="311.73"/>
    <n v="8.11"/>
    <n v="4"/>
    <n v="0.75"/>
    <n v="0.05"/>
    <n v="0.05"/>
    <s v="Air"/>
    <n v="4.3099999999999996"/>
    <n v="0.67"/>
    <n v="1.1599999999999999"/>
    <n v="0.99"/>
    <n v="39"/>
    <n v="5931.54"/>
    <n v="90"/>
    <n v="20"/>
    <n v="3"/>
    <n v="0"/>
    <n v="59"/>
    <n v="476"/>
    <n v="5"/>
    <n v="0.12"/>
    <n v="1"/>
    <x v="0"/>
    <s v="EXW"/>
    <s v="Extension"/>
    <x v="10"/>
    <n v="0.71249999999999991"/>
    <n v="0.90249999999999997"/>
    <n v="0.22562499999999999"/>
    <n v="1.0900000000000001"/>
    <s v="Extreme Risk"/>
    <n v="2.6016103679466201E-2"/>
    <s v="Average"/>
    <s v="High"/>
    <s v="Highly Inconsistent"/>
    <n v="806.77966101694915"/>
    <s v="Over-Delivery (&gt;100%)"/>
    <n v="296.577"/>
    <n v="2034266.3087460003"/>
    <n v="93.19"/>
  </r>
  <r>
    <n v="246.48"/>
    <n v="6.55"/>
    <n v="9"/>
    <n v="0.93"/>
    <n v="0.04"/>
    <n v="0.04"/>
    <s v="Air"/>
    <n v="3.11"/>
    <n v="0.66"/>
    <n v="0.91"/>
    <n v="0.74"/>
    <n v="23"/>
    <n v="3488.6"/>
    <n v="60"/>
    <n v="26"/>
    <n v="2"/>
    <n v="1"/>
    <n v="760"/>
    <n v="276"/>
    <n v="10"/>
    <n v="0.8"/>
    <n v="1"/>
    <x v="0"/>
    <s v="FOB"/>
    <s v="Amendment"/>
    <x v="9"/>
    <n v="0.89280000000000004"/>
    <n v="0.92159999999999997"/>
    <n v="6.4511999999999958E-2"/>
    <n v="0.82"/>
    <s v="Extreme Risk"/>
    <n v="2.6574164232392082E-2"/>
    <s v="Average"/>
    <s v="Medium"/>
    <s v="Highly Inconsistent"/>
    <n v="36.315789473684212"/>
    <s v="Critical (&lt;80%)"/>
    <n v="174.43"/>
    <n v="928849.49929599999"/>
    <n v="94.889999999999986"/>
  </r>
  <r>
    <n v="311.04000000000002"/>
    <n v="1.4"/>
    <n v="28"/>
    <n v="0.77"/>
    <n v="0.01"/>
    <n v="0.03"/>
    <s v="Sea"/>
    <n v="4.78"/>
    <n v="0.61"/>
    <n v="1.03"/>
    <n v="0.67"/>
    <n v="20"/>
    <n v="5312.13"/>
    <n v="45"/>
    <n v="56"/>
    <n v="1"/>
    <n v="0"/>
    <n v="735"/>
    <n v="908"/>
    <n v="9"/>
    <n v="0.92"/>
    <n v="0"/>
    <x v="1"/>
    <s v="EXW"/>
    <s v="Renewal/Reorder"/>
    <x v="0"/>
    <n v="0.76229999999999998"/>
    <n v="0.96029999999999993"/>
    <n v="0.22086899999999998"/>
    <n v="0.71000000000000008"/>
    <s v="Extreme Risk"/>
    <n v="4.5010288065843616E-3"/>
    <s v="Poor"/>
    <s v="High"/>
    <s v="Highly Inconsistent"/>
    <n v="123.5374149659864"/>
    <s v="Over-Delivery (&gt;100%)"/>
    <n v="53.121300000000005"/>
    <n v="1718459.1685320002"/>
    <n v="70.320000000000007"/>
  </r>
  <r>
    <n v="282.51"/>
    <n v="6.6"/>
    <n v="6"/>
    <n v="0.86"/>
    <n v="7.0000000000000007E-2"/>
    <n v="0.01"/>
    <s v="Road"/>
    <n v="0.1"/>
    <n v="0.96"/>
    <n v="0.85"/>
    <n v="0.81"/>
    <n v="42"/>
    <n v="2687"/>
    <n v="45"/>
    <n v="15"/>
    <n v="1"/>
    <n v="3"/>
    <n v="804"/>
    <n v="132"/>
    <n v="9"/>
    <n v="0.56999999999999995"/>
    <n v="1"/>
    <x v="0"/>
    <s v="DDP"/>
    <s v="Renewal/Reorder"/>
    <x v="0"/>
    <n v="0.79979999999999996"/>
    <n v="0.92069999999999996"/>
    <n v="0.12889800000000001"/>
    <n v="0.89"/>
    <s v="Extreme Risk"/>
    <n v="2.3362004884782839E-2"/>
    <s v="Average"/>
    <s v="Medium"/>
    <s v="Very Consistent"/>
    <n v="16.417910447761194"/>
    <s v="Critical (&lt;80%)"/>
    <n v="53.74"/>
    <n v="819887.02462000004"/>
    <n v="85.6"/>
  </r>
  <r>
    <n v="391.45"/>
    <n v="3.78"/>
    <n v="1"/>
    <n v="0.84"/>
    <n v="0.1"/>
    <n v="0.04"/>
    <s v="Air"/>
    <n v="2.12"/>
    <n v="0.9"/>
    <n v="0.98"/>
    <n v="0.18"/>
    <n v="2"/>
    <n v="5880.04"/>
    <n v="45"/>
    <n v="18"/>
    <n v="3"/>
    <n v="1"/>
    <n v="569"/>
    <n v="544"/>
    <n v="5"/>
    <n v="0.17"/>
    <n v="0"/>
    <x v="1"/>
    <s v="FOB"/>
    <s v="Extension"/>
    <x v="10"/>
    <n v="0.75600000000000001"/>
    <n v="0.86399999999999999"/>
    <n v="0.13824000000000003"/>
    <n v="0.32"/>
    <s v="High Risk"/>
    <n v="9.6564056712223779E-3"/>
    <s v="Poor"/>
    <s v="High"/>
    <s v="Inconsistent"/>
    <n v="95.60632688927943"/>
    <s v="High (95–96.99%)"/>
    <n v="294.00200000000001"/>
    <n v="2624296.0895999996"/>
    <n v="94.080000000000013"/>
  </r>
  <r>
    <n v="177.12"/>
    <n v="4.32"/>
    <n v="10"/>
    <n v="0.87"/>
    <n v="0.04"/>
    <n v="0.04"/>
    <s v="Air"/>
    <n v="0.52"/>
    <n v="0.85"/>
    <n v="1.01"/>
    <n v="0.95"/>
    <n v="45"/>
    <n v="838.85"/>
    <n v="45"/>
    <n v="20"/>
    <n v="0"/>
    <n v="0"/>
    <n v="75"/>
    <n v="839"/>
    <n v="6"/>
    <n v="0.44"/>
    <n v="1"/>
    <x v="0"/>
    <s v="EXW"/>
    <s v="New Procurement"/>
    <x v="4"/>
    <n v="0.83519999999999994"/>
    <n v="0.92159999999999997"/>
    <n v="0.11980799999999998"/>
    <n v="1.03"/>
    <s v="Extreme Risk"/>
    <n v="2.4390243902439025E-2"/>
    <s v="Average"/>
    <s v="Medium"/>
    <s v="Very Consistent"/>
    <n v="1118.6666666666667"/>
    <s v="Over-Delivery (&gt;100%)"/>
    <n v="41.942500000000003"/>
    <n v="160507.06550799997"/>
    <n v="97.47999999999999"/>
  </r>
  <r>
    <n v="208.87"/>
    <n v="7.93"/>
    <n v="29"/>
    <n v="0.96"/>
    <n v="0.06"/>
    <n v="0.02"/>
    <s v="Sea"/>
    <n v="1.75"/>
    <n v="0.97"/>
    <n v="0.93"/>
    <n v="0.17"/>
    <n v="32"/>
    <n v="9036.24"/>
    <n v="45"/>
    <n v="29"/>
    <n v="0"/>
    <n v="1"/>
    <n v="918"/>
    <n v="207"/>
    <n v="8"/>
    <n v="0.14000000000000001"/>
    <n v="0"/>
    <x v="1"/>
    <s v="FOB"/>
    <s v="New Procurement"/>
    <x v="11"/>
    <n v="0.90239999999999987"/>
    <n v="0.92119999999999991"/>
    <n v="3.6848000000000027E-2"/>
    <n v="0.25"/>
    <s v="Medium Risk"/>
    <n v="3.7966199071192606E-2"/>
    <s v="Average"/>
    <s v="Medium"/>
    <s v="Moderately Consistent"/>
    <n v="22.549019607843139"/>
    <s v="Critical (&lt;80%)"/>
    <n v="90.362399999999994"/>
    <n v="2038489.0775540001"/>
    <n v="72.05"/>
  </r>
  <r>
    <n v="452.34"/>
    <n v="8.3000000000000007"/>
    <n v="14"/>
    <n v="0.96"/>
    <n v="0.1"/>
    <n v="0.05"/>
    <s v="Sea"/>
    <n v="0.81"/>
    <n v="0.83"/>
    <n v="0.99"/>
    <n v="0.03"/>
    <n v="47"/>
    <n v="2480.42"/>
    <n v="90"/>
    <n v="54"/>
    <n v="0"/>
    <n v="2"/>
    <n v="139"/>
    <n v="50"/>
    <n v="12"/>
    <n v="0.12"/>
    <n v="1"/>
    <x v="0"/>
    <s v="CIF"/>
    <s v="New Procurement"/>
    <x v="8"/>
    <n v="0.86399999999999999"/>
    <n v="0.85499999999999998"/>
    <n v="3.4200000000000029E-2"/>
    <n v="0.18000000000000002"/>
    <s v="Medium Risk"/>
    <n v="1.8349029491090775E-2"/>
    <s v="Poor"/>
    <s v="High"/>
    <s v="Very Consistent"/>
    <n v="35.97122302158273"/>
    <s v="Critical (&lt;80%)"/>
    <n v="24.804200000000002"/>
    <n v="1290324.2923280001"/>
    <n v="71.190000000000012"/>
  </r>
  <r>
    <n v="475.91"/>
    <n v="4.5999999999999996"/>
    <n v="22"/>
    <n v="0.84"/>
    <n v="0.08"/>
    <n v="0.01"/>
    <s v="Sea"/>
    <n v="1.64"/>
    <n v="0.65"/>
    <n v="1.17"/>
    <n v="0.7"/>
    <n v="28"/>
    <n v="8208.85"/>
    <n v="90"/>
    <n v="40"/>
    <n v="0"/>
    <n v="1"/>
    <n v="311"/>
    <n v="130"/>
    <n v="7"/>
    <n v="0.76"/>
    <n v="0"/>
    <x v="1"/>
    <s v="FOB"/>
    <s v="New Procurement"/>
    <x v="7"/>
    <n v="0.77280000000000004"/>
    <n v="0.91080000000000005"/>
    <n v="0.14572800000000002"/>
    <n v="0.78999999999999992"/>
    <s v="Extreme Risk"/>
    <n v="9.665693093231913E-3"/>
    <s v="Poor"/>
    <s v="High"/>
    <s v="Moderately Consistent"/>
    <n v="41.80064308681672"/>
    <s v="Critical (&lt;80%)"/>
    <n v="82.08850000000001"/>
    <n v="4258372.1441630004"/>
    <n v="71.760000000000019"/>
  </r>
  <r>
    <n v="451.65"/>
    <n v="9.52"/>
    <n v="25"/>
    <n v="0.7"/>
    <n v="0.05"/>
    <n v="0.01"/>
    <s v="Air"/>
    <n v="4.0999999999999996"/>
    <n v="0.67"/>
    <n v="1"/>
    <n v="0.18"/>
    <n v="4"/>
    <n v="6633.99"/>
    <n v="60"/>
    <n v="22"/>
    <n v="1"/>
    <n v="2"/>
    <n v="336"/>
    <n v="434"/>
    <n v="6"/>
    <n v="0.39"/>
    <n v="0"/>
    <x v="1"/>
    <s v="CIF"/>
    <s v="Renewal/Reorder"/>
    <x v="4"/>
    <n v="0.66499999999999992"/>
    <n v="0.9405"/>
    <n v="0.28215000000000001"/>
    <n v="0.24"/>
    <s v="Medium Risk"/>
    <n v="2.107826857079597E-2"/>
    <s v="Average"/>
    <s v="High"/>
    <s v="Highly Inconsistent"/>
    <n v="129.16666666666669"/>
    <s v="Over-Delivery (&gt;100%)"/>
    <n v="331.6995"/>
    <n v="3176384.8133100001"/>
    <n v="94.2"/>
  </r>
  <r>
    <n v="238.75"/>
    <n v="4.66"/>
    <n v="29"/>
    <n v="0.83"/>
    <n v="7.0000000000000007E-2"/>
    <n v="0"/>
    <s v="Sea"/>
    <n v="0.8"/>
    <n v="0.65"/>
    <n v="1.1299999999999999"/>
    <n v="0.76"/>
    <n v="7"/>
    <n v="5277.77"/>
    <n v="30"/>
    <n v="24"/>
    <n v="2"/>
    <n v="2"/>
    <n v="393"/>
    <n v="870"/>
    <n v="4"/>
    <n v="0"/>
    <n v="0"/>
    <x v="1"/>
    <s v="CIF"/>
    <s v="Amendment"/>
    <x v="6"/>
    <n v="0.77189999999999992"/>
    <n v="0.92999999999999994"/>
    <n v="0.15810000000000002"/>
    <n v="0.83000000000000007"/>
    <s v="Extreme Risk"/>
    <n v="1.9518324607329843E-2"/>
    <s v="Poor"/>
    <s v="Medium"/>
    <s v="Very Consistent"/>
    <n v="221.37404580152671"/>
    <s v="Over-Delivery (&gt;100%)"/>
    <n v="52.777700000000003"/>
    <n v="1348328.9163250001"/>
    <n v="73.099999999999994"/>
  </r>
  <r>
    <n v="401.16"/>
    <n v="7.95"/>
    <n v="18"/>
    <n v="0.88"/>
    <n v="0.01"/>
    <n v="0.04"/>
    <s v="Sea"/>
    <n v="2.37"/>
    <n v="0.72"/>
    <n v="0.93"/>
    <n v="0.8"/>
    <n v="3"/>
    <n v="9304.98"/>
    <n v="60"/>
    <n v="47"/>
    <n v="2"/>
    <n v="1"/>
    <n v="788"/>
    <n v="13"/>
    <n v="3"/>
    <n v="0.05"/>
    <n v="1"/>
    <x v="0"/>
    <s v="FOB"/>
    <s v="Amendment"/>
    <x v="3"/>
    <n v="0.87119999999999997"/>
    <n v="0.95039999999999991"/>
    <n v="0.11404799999999998"/>
    <n v="0.85000000000000009"/>
    <s v="Extreme Risk"/>
    <n v="1.9817529165420282E-2"/>
    <s v="Poor"/>
    <s v="High"/>
    <s v="Inconsistent"/>
    <n v="1.6497461928934012"/>
    <s v="Critical (&lt;80%)"/>
    <n v="93.049799999999991"/>
    <n v="3919537.1304240003"/>
    <n v="72.53"/>
  </r>
  <r>
    <n v="264.35000000000002"/>
    <n v="5.35"/>
    <n v="6"/>
    <n v="0.87"/>
    <n v="0.05"/>
    <n v="0.03"/>
    <s v="Sea"/>
    <n v="4.6100000000000003"/>
    <n v="0.75"/>
    <n v="1.19"/>
    <n v="0.24"/>
    <n v="25"/>
    <n v="1652.45"/>
    <n v="45"/>
    <n v="46"/>
    <n v="0"/>
    <n v="1"/>
    <n v="760"/>
    <n v="264"/>
    <n v="4"/>
    <n v="0.82"/>
    <n v="0"/>
    <x v="1"/>
    <s v="FOB"/>
    <s v="New Procurement"/>
    <x v="6"/>
    <n v="0.82650000000000001"/>
    <n v="0.92149999999999999"/>
    <n v="0.119795"/>
    <n v="0.32"/>
    <s v="High Risk"/>
    <n v="2.0238320408549268E-2"/>
    <s v="Average"/>
    <s v="Medium"/>
    <s v="Highly Inconsistent"/>
    <n v="34.736842105263158"/>
    <s v="Critical (&lt;80%)"/>
    <n v="16.5245"/>
    <n v="471812.06767000002"/>
    <n v="69.289999999999992"/>
  </r>
  <r>
    <n v="273.89"/>
    <n v="9.08"/>
    <n v="18"/>
    <n v="0.9"/>
    <n v="0.03"/>
    <n v="0.02"/>
    <s v="Road"/>
    <n v="4.99"/>
    <n v="0.92"/>
    <n v="0.84"/>
    <n v="0.09"/>
    <n v="48"/>
    <n v="1280.8499999999999"/>
    <n v="30"/>
    <n v="39"/>
    <n v="2"/>
    <n v="2"/>
    <n v="547"/>
    <n v="652"/>
    <n v="3"/>
    <n v="0.62"/>
    <n v="1"/>
    <x v="0"/>
    <s v="CIF"/>
    <s v="Amendment"/>
    <x v="3"/>
    <n v="0.873"/>
    <n v="0.9506"/>
    <n v="9.5059999999999978E-2"/>
    <n v="0.14000000000000001"/>
    <s v="Low Risk"/>
    <n v="3.3151995326590966E-2"/>
    <s v="Average"/>
    <s v="Medium"/>
    <s v="Highly Inconsistent"/>
    <n v="119.19561243144423"/>
    <s v="Over-Delivery (&gt;100%)"/>
    <n v="25.616999999999997"/>
    <n v="368405.55804699997"/>
    <n v="81.709999999999994"/>
  </r>
  <r>
    <n v="142.11000000000001"/>
    <n v="9.17"/>
    <n v="20"/>
    <n v="0.75"/>
    <n v="0.02"/>
    <n v="0.01"/>
    <s v="Sea"/>
    <n v="1.25"/>
    <n v="0.68"/>
    <n v="1.03"/>
    <n v="0.5"/>
    <n v="9"/>
    <n v="3286.42"/>
    <n v="60"/>
    <n v="11"/>
    <n v="3"/>
    <n v="3"/>
    <n v="712"/>
    <n v="477"/>
    <n v="8"/>
    <n v="0.84"/>
    <n v="1"/>
    <x v="0"/>
    <s v="DDP"/>
    <s v="Extension"/>
    <x v="11"/>
    <n v="0.73499999999999999"/>
    <n v="0.97019999999999995"/>
    <n v="0.24254999999999999"/>
    <n v="0.53"/>
    <s v="Extreme Risk"/>
    <n v="6.4527478713672495E-2"/>
    <s v="Good"/>
    <s v="Low"/>
    <s v="Moderately Consistent"/>
    <n v="66.99438202247191"/>
    <s v="Critical (&lt;80%)"/>
    <n v="32.864200000000004"/>
    <n v="481080.55753600004"/>
    <n v="73.95"/>
  </r>
  <r>
    <n v="316.01"/>
    <n v="1.79"/>
    <n v="16"/>
    <n v="0.89"/>
    <n v="0.04"/>
    <n v="0"/>
    <s v="Air"/>
    <n v="4.68"/>
    <n v="0.89"/>
    <n v="1.1200000000000001"/>
    <n v="0.89"/>
    <n v="23"/>
    <n v="8319.19"/>
    <n v="30"/>
    <n v="45"/>
    <n v="0"/>
    <n v="0"/>
    <n v="58"/>
    <n v="828"/>
    <n v="6"/>
    <n v="0.27"/>
    <n v="0"/>
    <x v="1"/>
    <s v="EXW"/>
    <s v="New Procurement"/>
    <x v="4"/>
    <n v="0.85439999999999994"/>
    <n v="0.96"/>
    <n v="0.10559999999999999"/>
    <n v="0.93"/>
    <s v="Extreme Risk"/>
    <n v="5.6643777095661532E-3"/>
    <s v="Poor"/>
    <s v="High"/>
    <s v="Highly Inconsistent"/>
    <n v="1427.5862068965519"/>
    <s v="Over-Delivery (&gt;100%)"/>
    <n v="415.95950000000005"/>
    <n v="2734550.6592120002"/>
    <n v="94.11999999999999"/>
  </r>
  <r>
    <n v="133.76"/>
    <n v="9.43"/>
    <n v="15"/>
    <n v="0.75"/>
    <n v="0.01"/>
    <n v="0.01"/>
    <s v="Sea"/>
    <n v="1.31"/>
    <n v="0.8"/>
    <n v="1.1299999999999999"/>
    <n v="0.85"/>
    <n v="23"/>
    <n v="448.49"/>
    <n v="90"/>
    <n v="16"/>
    <n v="1"/>
    <n v="1"/>
    <n v="328"/>
    <n v="192"/>
    <n v="6"/>
    <n v="0.31"/>
    <n v="0"/>
    <x v="1"/>
    <s v="FOB"/>
    <s v="Renewal/Reorder"/>
    <x v="4"/>
    <n v="0.74249999999999994"/>
    <n v="0.98009999999999997"/>
    <n v="0.24502499999999999"/>
    <n v="0.87"/>
    <s v="Extreme Risk"/>
    <n v="7.0499401913875603E-2"/>
    <s v="Good"/>
    <s v="Low"/>
    <s v="Moderately Consistent"/>
    <n v="58.536585365853654"/>
    <s v="Critical (&lt;80%)"/>
    <n v="4.4849000000000006"/>
    <n v="61197.812259999992"/>
    <n v="74.19"/>
  </r>
  <r>
    <n v="199.2"/>
    <n v="8.43"/>
    <n v="16"/>
    <n v="0.93"/>
    <n v="7.0000000000000007E-2"/>
    <n v="0.02"/>
    <s v="Air"/>
    <n v="2.0699999999999998"/>
    <n v="1"/>
    <n v="0.88"/>
    <n v="0.12"/>
    <n v="49"/>
    <n v="2470.12"/>
    <n v="45"/>
    <n v="28"/>
    <n v="0"/>
    <n v="2"/>
    <n v="30"/>
    <n v="116"/>
    <n v="1"/>
    <n v="0.62"/>
    <n v="0"/>
    <x v="1"/>
    <s v="CIF"/>
    <s v="New Procurement"/>
    <x v="2"/>
    <n v="0.8649"/>
    <n v="0.91139999999999988"/>
    <n v="6.3797999999999952E-2"/>
    <n v="0.21000000000000002"/>
    <s v="Medium Risk"/>
    <n v="4.2319277108433737E-2"/>
    <s v="Average"/>
    <s v="Medium"/>
    <s v="Inconsistent"/>
    <n v="386.66666666666669"/>
    <s v="Over-Delivery (&gt;100%)"/>
    <n v="123.506"/>
    <n v="536463.96823999996"/>
    <n v="95.43"/>
  </r>
  <r>
    <n v="434.76"/>
    <n v="8.1199999999999992"/>
    <n v="8"/>
    <n v="0.8"/>
    <n v="0.05"/>
    <n v="0.01"/>
    <s v="Road"/>
    <n v="4.3899999999999997"/>
    <n v="0.91"/>
    <n v="0.96"/>
    <n v="0.96"/>
    <n v="26"/>
    <n v="4304.55"/>
    <n v="30"/>
    <n v="49"/>
    <n v="3"/>
    <n v="0"/>
    <n v="442"/>
    <n v="508"/>
    <n v="5"/>
    <n v="0.67"/>
    <n v="1"/>
    <x v="0"/>
    <s v="EXW"/>
    <s v="Extension"/>
    <x v="10"/>
    <n v="0.76"/>
    <n v="0.9405"/>
    <n v="0.18809999999999993"/>
    <n v="1.02"/>
    <s v="Extreme Risk"/>
    <n v="1.8676971202502529E-2"/>
    <s v="Poor"/>
    <s v="High"/>
    <s v="Highly Inconsistent"/>
    <n v="114.93212669683257"/>
    <s v="Over-Delivery (&gt;100%)"/>
    <n v="86.091000000000008"/>
    <n v="1983857.190408"/>
    <n v="81.91"/>
  </r>
  <r>
    <n v="143.18"/>
    <n v="2.81"/>
    <n v="13"/>
    <n v="0.91"/>
    <n v="0.05"/>
    <n v="0.01"/>
    <s v="Road"/>
    <n v="3.93"/>
    <n v="0.99"/>
    <n v="1.05"/>
    <n v="0.26"/>
    <n v="40"/>
    <n v="7158.12"/>
    <n v="15"/>
    <n v="50"/>
    <n v="2"/>
    <n v="1"/>
    <n v="600"/>
    <n v="456"/>
    <n v="8"/>
    <n v="0.03"/>
    <n v="1"/>
    <x v="0"/>
    <s v="FOB"/>
    <s v="Amendment"/>
    <x v="11"/>
    <n v="0.86449999999999994"/>
    <n v="0.9405"/>
    <n v="8.464499999999997E-2"/>
    <n v="0.32"/>
    <s v="High Risk"/>
    <n v="1.9625646039949714E-2"/>
    <s v="Poor"/>
    <s v="Low"/>
    <s v="Highly Inconsistent"/>
    <n v="76"/>
    <s v="Critical (&lt;80%)"/>
    <n v="143.16239999999999"/>
    <n v="1086548.0152440001"/>
    <n v="82.36999999999999"/>
  </r>
  <r>
    <n v="82.02"/>
    <n v="8.25"/>
    <n v="23"/>
    <n v="0.71"/>
    <n v="0.01"/>
    <n v="0.04"/>
    <s v="Sea"/>
    <n v="4.29"/>
    <n v="0.74"/>
    <n v="0.93"/>
    <n v="0.35"/>
    <n v="18"/>
    <n v="3063.2"/>
    <n v="45"/>
    <n v="39"/>
    <n v="2"/>
    <n v="0"/>
    <n v="601"/>
    <n v="186"/>
    <n v="11"/>
    <n v="0.91"/>
    <n v="0"/>
    <x v="1"/>
    <s v="EXW"/>
    <s v="Amendment"/>
    <x v="1"/>
    <n v="0.70289999999999997"/>
    <n v="0.95039999999999991"/>
    <n v="0.27561600000000003"/>
    <n v="0.39999999999999997"/>
    <s v="High Risk"/>
    <n v="0.1005852231163131"/>
    <s v="Excellent"/>
    <s v="Low"/>
    <s v="Highly Inconsistent"/>
    <n v="30.948419301164726"/>
    <s v="Critical (&lt;80%)"/>
    <n v="30.631999999999998"/>
    <n v="263843.51651599992"/>
    <n v="70.61"/>
  </r>
  <r>
    <n v="81.05"/>
    <n v="8.65"/>
    <n v="11"/>
    <n v="0.82"/>
    <n v="0.01"/>
    <n v="0.03"/>
    <s v="Air"/>
    <n v="4"/>
    <n v="0.65"/>
    <n v="1.06"/>
    <n v="0.15"/>
    <n v="24"/>
    <n v="4536.3100000000004"/>
    <n v="90"/>
    <n v="37"/>
    <n v="2"/>
    <n v="2"/>
    <n v="18"/>
    <n v="81"/>
    <n v="2"/>
    <n v="0.8"/>
    <n v="1"/>
    <x v="0"/>
    <s v="CIF"/>
    <s v="Amendment"/>
    <x v="5"/>
    <n v="0.81179999999999997"/>
    <n v="0.96029999999999993"/>
    <n v="0.17285400000000004"/>
    <n v="0.19"/>
    <s v="Medium Risk"/>
    <n v="0.10672424429364591"/>
    <s v="Excellent"/>
    <s v="Low"/>
    <s v="Highly Inconsistent"/>
    <n v="450"/>
    <s v="Over-Delivery (&gt;100%)"/>
    <n v="226.81550000000004"/>
    <n v="382607.94202000007"/>
    <n v="95.100000000000009"/>
  </r>
  <r>
    <n v="473.35"/>
    <n v="3.6"/>
    <n v="28"/>
    <n v="0.91"/>
    <n v="0.06"/>
    <n v="0.04"/>
    <s v="Sea"/>
    <n v="1.18"/>
    <n v="0.8"/>
    <n v="0.95"/>
    <n v="0.38"/>
    <n v="27"/>
    <n v="3434.82"/>
    <n v="90"/>
    <n v="12"/>
    <n v="1"/>
    <n v="1"/>
    <n v="158"/>
    <n v="79"/>
    <n v="3"/>
    <n v="0.13"/>
    <n v="0"/>
    <x v="1"/>
    <s v="FOB"/>
    <s v="Renewal/Reorder"/>
    <x v="3"/>
    <n v="0.85539999999999994"/>
    <n v="0.90239999999999987"/>
    <n v="8.1215999999999969E-2"/>
    <n v="0.48"/>
    <s v="High Risk"/>
    <n v="7.605366008239146E-3"/>
    <s v="Poor"/>
    <s v="High"/>
    <s v="Moderately Consistent"/>
    <n v="50"/>
    <s v="Critical (&lt;80%)"/>
    <n v="34.348200000000006"/>
    <n v="1788504.7709600003"/>
    <n v="72.22"/>
  </r>
  <r>
    <n v="278.11"/>
    <n v="9.57"/>
    <n v="29"/>
    <n v="0.77"/>
    <n v="0.1"/>
    <n v="0"/>
    <s v="Sea"/>
    <n v="2.79"/>
    <n v="0.65"/>
    <n v="0.94"/>
    <n v="0.64"/>
    <n v="45"/>
    <n v="1011.4"/>
    <n v="60"/>
    <n v="42"/>
    <n v="0"/>
    <n v="3"/>
    <n v="446"/>
    <n v="590"/>
    <n v="12"/>
    <n v="0.01"/>
    <n v="0"/>
    <x v="1"/>
    <s v="DDP"/>
    <s v="New Procurement"/>
    <x v="8"/>
    <n v="0.69300000000000006"/>
    <n v="0.9"/>
    <n v="0.20699999999999999"/>
    <n v="0.74"/>
    <s v="Extreme Risk"/>
    <n v="3.4410844629822732E-2"/>
    <s v="Average"/>
    <s v="Medium"/>
    <s v="Inconsistent"/>
    <n v="132.28699551569508"/>
    <s v="Over-Delivery (&gt;100%)"/>
    <n v="10.114000000000001"/>
    <n v="309434.13193800004"/>
    <n v="70.210000000000022"/>
  </r>
  <r>
    <n v="234.24"/>
    <n v="1.45"/>
    <n v="25"/>
    <n v="0.94"/>
    <n v="0.01"/>
    <n v="0.02"/>
    <s v="Air"/>
    <n v="1.93"/>
    <n v="0.8"/>
    <n v="0.84"/>
    <n v="0.51"/>
    <n v="2"/>
    <n v="7412.89"/>
    <n v="15"/>
    <n v="9"/>
    <n v="1"/>
    <n v="0"/>
    <n v="893"/>
    <n v="785"/>
    <n v="9"/>
    <n v="0.77"/>
    <n v="1"/>
    <x v="0"/>
    <s v="EXW"/>
    <s v="Renewal/Reorder"/>
    <x v="0"/>
    <n v="0.93059999999999998"/>
    <n v="0.97019999999999995"/>
    <n v="5.8212000000000048E-2"/>
    <n v="0.54"/>
    <s v="Extreme Risk"/>
    <n v="6.1902322404371584E-3"/>
    <s v="Poor"/>
    <s v="Medium"/>
    <s v="Moderately Consistent"/>
    <n v="87.905935050391932"/>
    <s v="Average (85–94.99%)"/>
    <n v="370.64450000000005"/>
    <n v="1788866.9003719999"/>
    <n v="97.37"/>
  </r>
  <r>
    <n v="414.9"/>
    <n v="2.35"/>
    <n v="7"/>
    <n v="0.89"/>
    <n v="0.03"/>
    <n v="0.02"/>
    <s v="Air"/>
    <n v="2.2999999999999998"/>
    <n v="0.71"/>
    <n v="0.82"/>
    <n v="0.83"/>
    <n v="1"/>
    <n v="4667.66"/>
    <n v="30"/>
    <n v="10"/>
    <n v="3"/>
    <n v="1"/>
    <n v="508"/>
    <n v="132"/>
    <n v="12"/>
    <n v="0.9"/>
    <n v="0"/>
    <x v="1"/>
    <s v="FOB"/>
    <s v="Extension"/>
    <x v="8"/>
    <n v="0.86329999999999996"/>
    <n v="0.9506"/>
    <n v="0.10456599999999999"/>
    <n v="0.88"/>
    <s v="Extreme Risk"/>
    <n v="5.6640154254037119E-3"/>
    <s v="Poor"/>
    <s v="High"/>
    <s v="Inconsistent"/>
    <n v="25.984251968503933"/>
    <s v="Critical (&lt;80%)"/>
    <n v="233.38300000000001"/>
    <n v="2033695.2090999996"/>
    <n v="96.399999999999991"/>
  </r>
  <r>
    <n v="426.12"/>
    <n v="5.84"/>
    <n v="17"/>
    <n v="0.88"/>
    <n v="0.09"/>
    <n v="0.01"/>
    <s v="Air"/>
    <n v="0.77"/>
    <n v="0.8"/>
    <n v="1.1299999999999999"/>
    <n v="0.64"/>
    <n v="48"/>
    <n v="8143.87"/>
    <n v="60"/>
    <n v="33"/>
    <n v="1"/>
    <n v="0"/>
    <n v="897"/>
    <n v="401"/>
    <n v="4"/>
    <n v="0.32"/>
    <n v="0"/>
    <x v="1"/>
    <s v="EXW"/>
    <s v="Renewal/Reorder"/>
    <x v="6"/>
    <n v="0.80080000000000007"/>
    <n v="0.90090000000000003"/>
    <n v="0.10810800000000001"/>
    <n v="0.74"/>
    <s v="Extreme Risk"/>
    <n v="1.3705059607622265E-2"/>
    <s v="Poor"/>
    <s v="High"/>
    <s v="Very Consistent"/>
    <n v="44.704570791527317"/>
    <s v="Critical (&lt;80%)"/>
    <n v="407.19350000000003"/>
    <n v="3817706.2285879999"/>
    <n v="96.33"/>
  </r>
  <r>
    <n v="199.49"/>
    <n v="6.18"/>
    <n v="18"/>
    <n v="0.81"/>
    <n v="0.01"/>
    <n v="0.01"/>
    <s v="Air"/>
    <n v="1.58"/>
    <n v="0.98"/>
    <n v="1"/>
    <n v="0.26"/>
    <n v="16"/>
    <n v="6977.46"/>
    <n v="90"/>
    <n v="44"/>
    <n v="0"/>
    <n v="0"/>
    <n v="64"/>
    <n v="236"/>
    <n v="11"/>
    <n v="0.32"/>
    <n v="1"/>
    <x v="0"/>
    <s v="EXW"/>
    <s v="New Procurement"/>
    <x v="1"/>
    <n v="0.80190000000000006"/>
    <n v="0.98009999999999997"/>
    <n v="0.18621899999999994"/>
    <n v="0.28000000000000003"/>
    <s v="Medium Risk"/>
    <n v="3.0978996440924354E-2"/>
    <s v="Average"/>
    <s v="Medium"/>
    <s v="Moderately Consistent"/>
    <n v="368.75"/>
    <s v="Over-Delivery (&gt;100%)"/>
    <n v="348.87300000000005"/>
    <n v="1420127.3421920002"/>
    <n v="97.92"/>
  </r>
  <r>
    <n v="362.13"/>
    <n v="6.81"/>
    <n v="22"/>
    <n v="0.84"/>
    <n v="0.09"/>
    <n v="0.04"/>
    <s v="Air"/>
    <n v="4.29"/>
    <n v="0.72"/>
    <n v="1.03"/>
    <n v="0.56000000000000005"/>
    <n v="43"/>
    <n v="672.37"/>
    <n v="30"/>
    <n v="31"/>
    <n v="2"/>
    <n v="1"/>
    <n v="306"/>
    <n v="924"/>
    <n v="10"/>
    <n v="0.51"/>
    <n v="1"/>
    <x v="0"/>
    <s v="FOB"/>
    <s v="Amendment"/>
    <x v="9"/>
    <n v="0.76439999999999997"/>
    <n v="0.87360000000000004"/>
    <n v="0.13977600000000004"/>
    <n v="0.69000000000000006"/>
    <s v="Extreme Risk"/>
    <n v="1.8805401375196752E-2"/>
    <s v="Poor"/>
    <s v="High"/>
    <s v="Highly Inconsistent"/>
    <n v="301.96078431372547"/>
    <s v="Over-Delivery (&gt;100%)"/>
    <n v="33.618500000000004"/>
    <n v="275203.13260700001"/>
    <n v="92.210000000000008"/>
  </r>
  <r>
    <n v="397.01"/>
    <n v="1.1499999999999999"/>
    <n v="23"/>
    <n v="0.88"/>
    <n v="0.05"/>
    <n v="0.05"/>
    <s v="Road"/>
    <n v="4.49"/>
    <n v="1"/>
    <n v="0.95"/>
    <n v="0.06"/>
    <n v="24"/>
    <n v="5050.75"/>
    <n v="90"/>
    <n v="43"/>
    <n v="2"/>
    <n v="1"/>
    <n v="527"/>
    <n v="377"/>
    <n v="12"/>
    <n v="0.67"/>
    <n v="0"/>
    <x v="1"/>
    <s v="FOB"/>
    <s v="Amendment"/>
    <x v="8"/>
    <n v="0.83599999999999997"/>
    <n v="0.90249999999999997"/>
    <n v="0.10829999999999998"/>
    <n v="0.16"/>
    <s v="Medium Risk"/>
    <n v="2.8966524772675748E-3"/>
    <s v="Poor"/>
    <s v="High"/>
    <s v="Highly Inconsistent"/>
    <n v="71.537001897533202"/>
    <s v="Critical (&lt;80%)"/>
    <n v="101.015"/>
    <n v="2205854.7497479999"/>
    <n v="81.009999999999991"/>
  </r>
  <r>
    <n v="344.59"/>
    <n v="9.64"/>
    <n v="19"/>
    <n v="0.84"/>
    <n v="0.04"/>
    <n v="0"/>
    <s v="Road"/>
    <n v="3.05"/>
    <n v="0.69"/>
    <n v="0.85"/>
    <n v="0.57999999999999996"/>
    <n v="36"/>
    <n v="9909.4699999999993"/>
    <n v="90"/>
    <n v="33"/>
    <n v="2"/>
    <n v="1"/>
    <n v="778"/>
    <n v="467"/>
    <n v="5"/>
    <n v="0.65"/>
    <n v="1"/>
    <x v="0"/>
    <s v="FOB"/>
    <s v="Amendment"/>
    <x v="10"/>
    <n v="0.80639999999999989"/>
    <n v="0.96"/>
    <n v="0.15360000000000001"/>
    <n v="0.62"/>
    <s v="Extreme Risk"/>
    <n v="2.797527496445051E-2"/>
    <s v="Average"/>
    <s v="High"/>
    <s v="Highly Inconsistent"/>
    <n v="60.025706940874038"/>
    <s v="Critical (&lt;80%)"/>
    <n v="198.18939999999998"/>
    <n v="3551511.6473819995"/>
    <n v="83.75"/>
  </r>
  <r>
    <n v="118.22"/>
    <n v="1.4"/>
    <n v="25"/>
    <n v="0.91"/>
    <n v="0.03"/>
    <n v="0.02"/>
    <s v="Road"/>
    <n v="2.4900000000000002"/>
    <n v="0.68"/>
    <n v="0.98"/>
    <n v="0.39"/>
    <n v="11"/>
    <n v="3147.92"/>
    <n v="15"/>
    <n v="47"/>
    <n v="2"/>
    <n v="2"/>
    <n v="872"/>
    <n v="192"/>
    <n v="12"/>
    <n v="0.75"/>
    <n v="0"/>
    <x v="1"/>
    <s v="CIF"/>
    <s v="Amendment"/>
    <x v="8"/>
    <n v="0.88270000000000004"/>
    <n v="0.9506"/>
    <n v="8.5553999999999963E-2"/>
    <n v="0.44"/>
    <s v="High Risk"/>
    <n v="1.1842327863305701E-2"/>
    <s v="Poor"/>
    <s v="Low"/>
    <s v="Inconsistent"/>
    <n v="22.018348623853214"/>
    <s v="Critical (&lt;80%)"/>
    <n v="62.958400000000005"/>
    <n v="390823.30327600008"/>
    <n v="84.20999999999998"/>
  </r>
  <r>
    <n v="444.15"/>
    <n v="2.29"/>
    <n v="13"/>
    <n v="0.83"/>
    <n v="0.03"/>
    <n v="0.05"/>
    <s v="Air"/>
    <n v="3.56"/>
    <n v="0.82"/>
    <n v="0.89"/>
    <n v="0.1"/>
    <n v="26"/>
    <n v="4980.29"/>
    <n v="45"/>
    <n v="42"/>
    <n v="1"/>
    <n v="1"/>
    <n v="713"/>
    <n v="236"/>
    <n v="12"/>
    <n v="0.11"/>
    <n v="1"/>
    <x v="0"/>
    <s v="FOB"/>
    <s v="Renewal/Reorder"/>
    <x v="8"/>
    <n v="0.80509999999999993"/>
    <n v="0.92149999999999999"/>
    <n v="0.15665500000000004"/>
    <n v="0.18"/>
    <s v="Medium Risk"/>
    <n v="5.1559157942136667E-3"/>
    <s v="Poor"/>
    <s v="High"/>
    <s v="Highly Inconsistent"/>
    <n v="33.099579242636743"/>
    <s v="Critical (&lt;80%)"/>
    <n v="249.0145"/>
    <n v="2389236.1057600002"/>
    <n v="94.54"/>
  </r>
  <r>
    <n v="292.58999999999997"/>
    <n v="1.1299999999999999"/>
    <n v="15"/>
    <n v="0.76"/>
    <n v="0.03"/>
    <n v="0"/>
    <s v="Air"/>
    <n v="3.04"/>
    <n v="0.94"/>
    <n v="1.1399999999999999"/>
    <n v="0.31"/>
    <n v="6"/>
    <n v="6555.12"/>
    <n v="30"/>
    <n v="52"/>
    <n v="0"/>
    <n v="0"/>
    <n v="910"/>
    <n v="978"/>
    <n v="11"/>
    <n v="0.52"/>
    <n v="0"/>
    <x v="1"/>
    <s v="EXW"/>
    <s v="New Procurement"/>
    <x v="1"/>
    <n v="0.73719999999999997"/>
    <n v="0.97"/>
    <n v="0.23279999999999998"/>
    <n v="0.33999999999999997"/>
    <s v="High Risk"/>
    <n v="3.8620595372364057E-3"/>
    <s v="Poor"/>
    <s v="Medium"/>
    <s v="Highly Inconsistent"/>
    <n v="107.47252747252747"/>
    <s v="Over-Delivery (&gt;100%)"/>
    <n v="327.75600000000003"/>
    <n v="1975846.9830959998"/>
    <n v="96.06"/>
  </r>
  <r>
    <n v="177.11"/>
    <n v="6.1"/>
    <n v="23"/>
    <n v="0.76"/>
    <n v="0.09"/>
    <n v="0.03"/>
    <s v="Air"/>
    <n v="4.92"/>
    <n v="0.9"/>
    <n v="1.19"/>
    <n v="0.9"/>
    <n v="26"/>
    <n v="2102.4299999999998"/>
    <n v="15"/>
    <n v="53"/>
    <n v="0"/>
    <n v="1"/>
    <n v="238"/>
    <n v="81"/>
    <n v="7"/>
    <n v="0.51"/>
    <n v="1"/>
    <x v="0"/>
    <s v="FOB"/>
    <s v="New Procurement"/>
    <x v="7"/>
    <n v="0.69159999999999999"/>
    <n v="0.88270000000000004"/>
    <n v="0.21184800000000001"/>
    <n v="1.02"/>
    <s v="Extreme Risk"/>
    <n v="3.4441872282762118E-2"/>
    <s v="Average"/>
    <s v="Medium"/>
    <s v="Highly Inconsistent"/>
    <n v="34.033613445378151"/>
    <s v="Critical (&lt;80%)"/>
    <n v="105.1215"/>
    <n v="417167.2917"/>
    <n v="91.78"/>
  </r>
  <r>
    <n v="241.35"/>
    <n v="9.39"/>
    <n v="22"/>
    <n v="0.7"/>
    <n v="7.0000000000000007E-2"/>
    <n v="0.05"/>
    <s v="Sea"/>
    <n v="0.95"/>
    <n v="0.89"/>
    <n v="1.1599999999999999"/>
    <n v="0.59"/>
    <n v="29"/>
    <n v="7054.82"/>
    <n v="90"/>
    <n v="42"/>
    <n v="0"/>
    <n v="2"/>
    <n v="256"/>
    <n v="521"/>
    <n v="5"/>
    <n v="0.95"/>
    <n v="1"/>
    <x v="0"/>
    <s v="CIF"/>
    <s v="New Procurement"/>
    <x v="10"/>
    <n v="0.65099999999999991"/>
    <n v="0.88349999999999995"/>
    <n v="0.26505000000000001"/>
    <n v="0.71"/>
    <s v="Extreme Risk"/>
    <n v="3.8906152889993786E-2"/>
    <s v="Average"/>
    <s v="Medium"/>
    <s v="Very Consistent"/>
    <n v="203.515625"/>
    <s v="Over-Delivery (&gt;100%)"/>
    <n v="70.548199999999994"/>
    <n v="1907077.6376899998"/>
    <n v="71.95"/>
  </r>
  <r>
    <n v="66.91"/>
    <n v="6.99"/>
    <n v="29"/>
    <n v="0.79"/>
    <n v="7.0000000000000007E-2"/>
    <n v="0.05"/>
    <s v="Road"/>
    <n v="2.25"/>
    <n v="0.71"/>
    <n v="1.01"/>
    <n v="0.9"/>
    <n v="43"/>
    <n v="6631.79"/>
    <n v="90"/>
    <n v="52"/>
    <n v="1"/>
    <n v="2"/>
    <n v="291"/>
    <n v="17"/>
    <n v="2"/>
    <n v="0.92"/>
    <n v="1"/>
    <x v="0"/>
    <s v="CIF"/>
    <s v="Renewal/Reorder"/>
    <x v="5"/>
    <n v="0.73470000000000002"/>
    <n v="0.88349999999999995"/>
    <n v="0.18553499999999995"/>
    <n v="1.02"/>
    <s v="Extreme Risk"/>
    <n v="0.104468689284113"/>
    <s v="Excellent"/>
    <s v="Low"/>
    <s v="Inconsistent"/>
    <n v="5.8419243986254292"/>
    <s v="Critical (&lt;80%)"/>
    <n v="132.63579999999999"/>
    <n v="497116.68391799997"/>
    <n v="82.649999999999991"/>
  </r>
  <r>
    <n v="107.54"/>
    <n v="8.4"/>
    <n v="22"/>
    <n v="0.92"/>
    <n v="0.08"/>
    <n v="0.02"/>
    <s v="Road"/>
    <n v="4.59"/>
    <n v="0.61"/>
    <n v="1.05"/>
    <n v="0.41"/>
    <n v="1"/>
    <n v="3812.11"/>
    <n v="15"/>
    <n v="48"/>
    <n v="2"/>
    <n v="1"/>
    <n v="778"/>
    <n v="962"/>
    <n v="7"/>
    <n v="0.75"/>
    <n v="0"/>
    <x v="1"/>
    <s v="FOB"/>
    <s v="Amendment"/>
    <x v="7"/>
    <n v="0.84640000000000004"/>
    <n v="0.90160000000000007"/>
    <n v="7.212799999999997E-2"/>
    <n v="0.51"/>
    <s v="Extreme Risk"/>
    <n v="7.8110470522596245E-2"/>
    <s v="Good"/>
    <s v="Low"/>
    <s v="Highly Inconsistent"/>
    <n v="123.6503856041131"/>
    <s v="Over-Delivery (&gt;100%)"/>
    <n v="76.242200000000011"/>
    <n v="451035.854712"/>
    <n v="80.61"/>
  </r>
  <r>
    <n v="394.5"/>
    <n v="1.1200000000000001"/>
    <n v="1"/>
    <n v="0.94"/>
    <n v="0.03"/>
    <n v="0.01"/>
    <s v="Sea"/>
    <n v="4.57"/>
    <n v="0.66"/>
    <n v="1.18"/>
    <n v="0.98"/>
    <n v="9"/>
    <n v="2915.95"/>
    <n v="30"/>
    <n v="13"/>
    <n v="2"/>
    <n v="0"/>
    <n v="266"/>
    <n v="81"/>
    <n v="11"/>
    <n v="0.88"/>
    <n v="1"/>
    <x v="0"/>
    <s v="EXW"/>
    <s v="Amendment"/>
    <x v="1"/>
    <n v="0.91179999999999994"/>
    <n v="0.96029999999999993"/>
    <n v="5.7618000000000051E-2"/>
    <n v="1.02"/>
    <s v="Extreme Risk"/>
    <n v="2.8390367553865654E-3"/>
    <s v="Poor"/>
    <s v="High"/>
    <s v="Highly Inconsistent"/>
    <n v="30.451127819548873"/>
    <s v="Critical (&lt;80%)"/>
    <n v="29.159499999999998"/>
    <n v="1196421.1827999998"/>
    <n v="70.33"/>
  </r>
  <r>
    <n v="50.01"/>
    <n v="5.88"/>
    <n v="29"/>
    <n v="0.76"/>
    <n v="0.06"/>
    <n v="0.01"/>
    <s v="Sea"/>
    <n v="2.48"/>
    <n v="0.74"/>
    <n v="1.02"/>
    <n v="0.36"/>
    <n v="27"/>
    <n v="9199.1200000000008"/>
    <n v="90"/>
    <n v="36"/>
    <n v="0"/>
    <n v="2"/>
    <n v="102"/>
    <n v="733"/>
    <n v="6"/>
    <n v="0.75"/>
    <n v="0"/>
    <x v="1"/>
    <s v="CIF"/>
    <s v="New Procurement"/>
    <x v="4"/>
    <n v="0.71439999999999992"/>
    <n v="0.93059999999999998"/>
    <n v="0.22334399999999996"/>
    <n v="0.43"/>
    <s v="High Risk"/>
    <n v="0.1175764847030594"/>
    <s v="Excellent"/>
    <s v="Low"/>
    <s v="Inconsistent"/>
    <n v="718.62745098039215"/>
    <s v="Over-Delivery (&gt;100%)"/>
    <n v="91.991200000000006"/>
    <n v="492345.82228000002"/>
    <n v="71.52000000000001"/>
  </r>
  <r>
    <n v="237.45"/>
    <n v="5.14"/>
    <n v="16"/>
    <n v="0.99"/>
    <n v="0.05"/>
    <n v="0.04"/>
    <s v="Road"/>
    <n v="0.67"/>
    <n v="0.99"/>
    <n v="1.06"/>
    <n v="0.76"/>
    <n v="7"/>
    <n v="1357.53"/>
    <n v="30"/>
    <n v="56"/>
    <n v="2"/>
    <n v="0"/>
    <n v="223"/>
    <n v="784"/>
    <n v="11"/>
    <n v="0.72"/>
    <n v="0"/>
    <x v="1"/>
    <s v="EXW"/>
    <s v="Amendment"/>
    <x v="1"/>
    <n v="0.9405"/>
    <n v="0.91199999999999992"/>
    <n v="9.1200000000000083E-3"/>
    <n v="0.85"/>
    <s v="Extreme Risk"/>
    <n v="2.1646662455253738E-2"/>
    <s v="Average"/>
    <s v="Medium"/>
    <s v="Very Consistent"/>
    <n v="351.5695067264574"/>
    <s v="Over-Delivery (&gt;100%)"/>
    <n v="27.150600000000001"/>
    <n v="351386.92579499999"/>
    <n v="85.03"/>
  </r>
  <r>
    <n v="285.13"/>
    <n v="5.49"/>
    <n v="5"/>
    <n v="0.85"/>
    <n v="0.08"/>
    <n v="0.05"/>
    <s v="Air"/>
    <n v="4.07"/>
    <n v="0.97"/>
    <n v="1.05"/>
    <n v="0.31"/>
    <n v="3"/>
    <n v="4377.1000000000004"/>
    <n v="15"/>
    <n v="58"/>
    <n v="1"/>
    <n v="3"/>
    <n v="815"/>
    <n v="55"/>
    <n v="9"/>
    <n v="0.22"/>
    <n v="0"/>
    <x v="1"/>
    <s v="DDP"/>
    <s v="Renewal/Reorder"/>
    <x v="0"/>
    <n v="0.78200000000000003"/>
    <n v="0.874"/>
    <n v="0.13110000000000002"/>
    <n v="0.44"/>
    <s v="High Risk"/>
    <n v="1.9254375197278434E-2"/>
    <s v="Poor"/>
    <s v="Medium"/>
    <s v="Highly Inconsistent"/>
    <n v="6.7484662576687118"/>
    <s v="Critical (&lt;80%)"/>
    <n v="218.85500000000002"/>
    <n v="1410530.1155719999"/>
    <n v="92.530000000000015"/>
  </r>
  <r>
    <n v="74.59"/>
    <n v="1.65"/>
    <n v="26"/>
    <n v="0.98"/>
    <n v="0.03"/>
    <n v="0.03"/>
    <s v="Road"/>
    <n v="2.93"/>
    <n v="0.68"/>
    <n v="1.08"/>
    <n v="0.11"/>
    <n v="9"/>
    <n v="7693.14"/>
    <n v="90"/>
    <n v="53"/>
    <n v="3"/>
    <n v="2"/>
    <n v="562"/>
    <n v="159"/>
    <n v="2"/>
    <n v="0.62"/>
    <n v="0"/>
    <x v="1"/>
    <s v="CIF"/>
    <s v="Extension"/>
    <x v="5"/>
    <n v="0.9506"/>
    <n v="0.94089999999999996"/>
    <n v="1.8818000000000015E-2"/>
    <n v="0.16999999999999998"/>
    <s v="Medium Risk"/>
    <n v="2.212092773830272E-2"/>
    <s v="Average"/>
    <s v="Low"/>
    <s v="Inconsistent"/>
    <n v="28.291814946619215"/>
    <s v="Critical (&lt;80%)"/>
    <n v="153.86280000000002"/>
    <n v="608419.42512999999"/>
    <n v="83.57"/>
  </r>
  <r>
    <n v="487.89"/>
    <n v="7.16"/>
    <n v="3"/>
    <n v="0.91"/>
    <n v="0.06"/>
    <n v="0.04"/>
    <s v="Air"/>
    <n v="3.87"/>
    <n v="0.89"/>
    <n v="1.06"/>
    <n v="0.83"/>
    <n v="2"/>
    <n v="1566.56"/>
    <n v="60"/>
    <n v="35"/>
    <n v="2"/>
    <n v="3"/>
    <n v="988"/>
    <n v="602"/>
    <n v="2"/>
    <n v="0.92"/>
    <n v="1"/>
    <x v="0"/>
    <s v="DDP"/>
    <s v="Amendment"/>
    <x v="5"/>
    <n v="0.85539999999999994"/>
    <n v="0.90239999999999987"/>
    <n v="8.1215999999999969E-2"/>
    <n v="0.92999999999999994"/>
    <s v="Extreme Risk"/>
    <n v="1.4675439135870791E-2"/>
    <s v="Poor"/>
    <s v="High"/>
    <s v="Highly Inconsistent"/>
    <n v="60.931174089068833"/>
    <s v="Critical (&lt;80%)"/>
    <n v="78.328000000000003"/>
    <n v="840855.94492599997"/>
    <n v="93.529999999999987"/>
  </r>
  <r>
    <n v="151.76"/>
    <n v="5.53"/>
    <n v="23"/>
    <n v="0.92"/>
    <n v="0.09"/>
    <n v="0.04"/>
    <s v="Road"/>
    <n v="2.31"/>
    <n v="0.83"/>
    <n v="1.07"/>
    <n v="0.76"/>
    <n v="10"/>
    <n v="9335.98"/>
    <n v="60"/>
    <n v="46"/>
    <n v="3"/>
    <n v="2"/>
    <n v="677"/>
    <n v="949"/>
    <n v="8"/>
    <n v="0.75"/>
    <n v="0"/>
    <x v="1"/>
    <s v="CIF"/>
    <s v="Extension"/>
    <x v="11"/>
    <n v="0.83720000000000006"/>
    <n v="0.87360000000000004"/>
    <n v="6.9887999999999964E-2"/>
    <n v="0.89"/>
    <s v="Extreme Risk"/>
    <n v="3.6439114391143917E-2"/>
    <s v="Average"/>
    <s v="Medium"/>
    <s v="Inconsistent"/>
    <n v="140.17725258493351"/>
    <s v="Over-Delivery (&gt;100%)"/>
    <n v="186.71959999999999"/>
    <n v="1601209.7379359999"/>
    <n v="82.189999999999984"/>
  </r>
  <r>
    <n v="186.89"/>
    <n v="7.89"/>
    <n v="10"/>
    <n v="0.73"/>
    <n v="0.04"/>
    <n v="0.03"/>
    <s v="Road"/>
    <n v="1.02"/>
    <n v="0.62"/>
    <n v="1.0900000000000001"/>
    <n v="0.82"/>
    <n v="17"/>
    <n v="5309.9"/>
    <n v="90"/>
    <n v="47"/>
    <n v="3"/>
    <n v="0"/>
    <n v="142"/>
    <n v="782"/>
    <n v="10"/>
    <n v="0.6"/>
    <n v="1"/>
    <x v="0"/>
    <s v="EXW"/>
    <s v="Extension"/>
    <x v="9"/>
    <n v="0.70079999999999998"/>
    <n v="0.93119999999999992"/>
    <n v="0.25142399999999998"/>
    <n v="0.8899999999999999"/>
    <s v="Extreme Risk"/>
    <n v="4.2217347102573709E-2"/>
    <s v="Average"/>
    <s v="Medium"/>
    <s v="Moderately Consistent"/>
    <n v="550.70422535211264"/>
    <s v="Over-Delivery (&gt;100%)"/>
    <n v="106.19799999999999"/>
    <n v="1061942.9263259999"/>
    <n v="85.18"/>
  </r>
  <r>
    <n v="186.77"/>
    <n v="5.37"/>
    <n v="19"/>
    <n v="0.77"/>
    <n v="0.01"/>
    <n v="0.04"/>
    <s v="Sea"/>
    <n v="0.12"/>
    <n v="0.75"/>
    <n v="1.1200000000000001"/>
    <n v="0.3"/>
    <n v="31"/>
    <n v="5097.67"/>
    <n v="45"/>
    <n v="11"/>
    <n v="3"/>
    <n v="3"/>
    <n v="926"/>
    <n v="491"/>
    <n v="11"/>
    <n v="0.26"/>
    <n v="0"/>
    <x v="1"/>
    <s v="DDP"/>
    <s v="Extension"/>
    <x v="1"/>
    <n v="0.76229999999999998"/>
    <n v="0.95039999999999991"/>
    <n v="0.21859199999999998"/>
    <n v="0.35"/>
    <s v="High Risk"/>
    <n v="2.875194088986454E-2"/>
    <s v="Average"/>
    <s v="Medium"/>
    <s v="Very Consistent"/>
    <n v="53.023758099352051"/>
    <s v="Critical (&lt;80%)"/>
    <n v="50.976700000000001"/>
    <n v="999747.8421430001"/>
    <n v="74.78"/>
  </r>
  <r>
    <n v="153.69"/>
    <n v="2.34"/>
    <n v="5"/>
    <n v="0.7"/>
    <n v="0.05"/>
    <n v="0.03"/>
    <s v="Sea"/>
    <n v="2.8"/>
    <n v="0.79"/>
    <n v="0.96"/>
    <n v="0.7"/>
    <n v="1"/>
    <n v="4300.3500000000004"/>
    <n v="90"/>
    <n v="12"/>
    <n v="2"/>
    <n v="0"/>
    <n v="506"/>
    <n v="418"/>
    <n v="1"/>
    <n v="0.68"/>
    <n v="1"/>
    <x v="0"/>
    <s v="EXW"/>
    <s v="Amendment"/>
    <x v="2"/>
    <n v="0.66499999999999992"/>
    <n v="0.92149999999999999"/>
    <n v="0.27645000000000003"/>
    <n v="0.77999999999999992"/>
    <s v="Extreme Risk"/>
    <n v="1.5225453835643178E-2"/>
    <s v="Poor"/>
    <s v="Medium"/>
    <s v="Inconsistent"/>
    <n v="82.608695652173907"/>
    <s v="Needs Improvement (80–84.99%)"/>
    <n v="43.003500000000003"/>
    <n v="713846.06495999999"/>
    <n v="71.099999999999994"/>
  </r>
  <r>
    <n v="50.66"/>
    <n v="6.83"/>
    <n v="7"/>
    <n v="0.91"/>
    <n v="0.03"/>
    <n v="0.03"/>
    <s v="Air"/>
    <n v="0.81"/>
    <n v="0.87"/>
    <n v="1.1000000000000001"/>
    <n v="0.22"/>
    <n v="18"/>
    <n v="8687.76"/>
    <n v="90"/>
    <n v="50"/>
    <n v="3"/>
    <n v="2"/>
    <n v="840"/>
    <n v="184"/>
    <n v="8"/>
    <n v="0.35"/>
    <n v="1"/>
    <x v="0"/>
    <s v="CIF"/>
    <s v="Extension"/>
    <x v="11"/>
    <n v="0.88270000000000004"/>
    <n v="0.94089999999999996"/>
    <n v="8.4680999999999965E-2"/>
    <n v="0.28000000000000003"/>
    <s v="Medium Risk"/>
    <n v="0.13482037110146072"/>
    <s v="Excellent"/>
    <s v="Low"/>
    <s v="Very Consistent"/>
    <n v="21.904761904761905"/>
    <s v="Critical (&lt;80%)"/>
    <n v="434.38800000000003"/>
    <n v="466964.44558799994"/>
    <n v="97.69"/>
  </r>
  <r>
    <n v="378.21"/>
    <n v="2.5499999999999998"/>
    <n v="14"/>
    <n v="0.8"/>
    <n v="7.0000000000000007E-2"/>
    <n v="0.01"/>
    <s v="Air"/>
    <n v="0.94"/>
    <n v="0.72"/>
    <n v="0.84"/>
    <n v="0.01"/>
    <n v="6"/>
    <n v="9489.57"/>
    <n v="90"/>
    <n v="13"/>
    <n v="2"/>
    <n v="0"/>
    <n v="95"/>
    <n v="436"/>
    <n v="5"/>
    <n v="7.0000000000000007E-2"/>
    <n v="0"/>
    <x v="1"/>
    <s v="EXW"/>
    <s v="Amendment"/>
    <x v="10"/>
    <n v="0.74399999999999999"/>
    <n v="0.92069999999999996"/>
    <n v="0.18413999999999994"/>
    <n v="0.09"/>
    <s v="Low Risk"/>
    <n v="6.7422860315697625E-3"/>
    <s v="Poor"/>
    <s v="High"/>
    <s v="Very Consistent"/>
    <n v="458.94736842105266"/>
    <s v="Over-Delivery (&gt;100%)"/>
    <n v="474.4785"/>
    <n v="3876655.8801239999"/>
    <n v="96.76"/>
  </r>
  <r>
    <n v="485.08"/>
    <n v="8.85"/>
    <n v="3"/>
    <n v="0.94"/>
    <n v="0.1"/>
    <n v="0.04"/>
    <s v="Road"/>
    <n v="2.1800000000000002"/>
    <n v="0.97"/>
    <n v="1.1499999999999999"/>
    <n v="0.87"/>
    <n v="38"/>
    <n v="3862.67"/>
    <n v="15"/>
    <n v="45"/>
    <n v="0"/>
    <n v="3"/>
    <n v="605"/>
    <n v="664"/>
    <n v="1"/>
    <n v="0.24"/>
    <n v="1"/>
    <x v="0"/>
    <s v="DDP"/>
    <s v="New Procurement"/>
    <x v="2"/>
    <n v="0.84599999999999997"/>
    <n v="0.86399999999999999"/>
    <n v="5.1840000000000046E-2"/>
    <n v="1.01"/>
    <s v="Extreme Risk"/>
    <n v="1.8244413292652757E-2"/>
    <s v="Poor"/>
    <s v="High"/>
    <s v="Inconsistent"/>
    <n v="109.75206611570248"/>
    <s v="Over-Delivery (&gt;100%)"/>
    <n v="77.253399999999999"/>
    <n v="2136120.9213919998"/>
    <n v="82.02000000000001"/>
  </r>
  <r>
    <n v="150.93"/>
    <n v="6.52"/>
    <n v="13"/>
    <n v="0.8"/>
    <n v="0.05"/>
    <n v="0.02"/>
    <s v="Sea"/>
    <n v="2.21"/>
    <n v="0.78"/>
    <n v="0.92"/>
    <n v="0.52"/>
    <n v="41"/>
    <n v="5469.7"/>
    <n v="90"/>
    <n v="38"/>
    <n v="1"/>
    <n v="1"/>
    <n v="405"/>
    <n v="713"/>
    <n v="10"/>
    <n v="0.39"/>
    <n v="0"/>
    <x v="1"/>
    <s v="FOB"/>
    <s v="Renewal/Reorder"/>
    <x v="9"/>
    <n v="0.76"/>
    <n v="0.93099999999999994"/>
    <n v="0.18619999999999995"/>
    <n v="0.59000000000000008"/>
    <s v="Extreme Risk"/>
    <n v="4.3198833896508311E-2"/>
    <s v="Average"/>
    <s v="Medium"/>
    <s v="Inconsistent"/>
    <n v="176.04938271604937"/>
    <s v="Over-Delivery (&gt;100%)"/>
    <n v="54.697000000000003"/>
    <n v="883391.116576"/>
    <n v="71.89"/>
  </r>
  <r>
    <n v="348.37"/>
    <n v="2.41"/>
    <n v="13"/>
    <n v="0.95"/>
    <n v="0.05"/>
    <n v="0.01"/>
    <s v="Air"/>
    <n v="1.37"/>
    <n v="0.7"/>
    <n v="0.96"/>
    <n v="0.98"/>
    <n v="42"/>
    <n v="3222.69"/>
    <n v="90"/>
    <n v="21"/>
    <n v="3"/>
    <n v="1"/>
    <n v="911"/>
    <n v="680"/>
    <n v="11"/>
    <n v="1"/>
    <n v="1"/>
    <x v="0"/>
    <s v="FOB"/>
    <s v="Extension"/>
    <x v="1"/>
    <n v="0.90249999999999997"/>
    <n v="0.9405"/>
    <n v="4.7025000000000039E-2"/>
    <n v="1.04"/>
    <s v="Extreme Risk"/>
    <n v="6.9179320837041078E-3"/>
    <s v="Poor"/>
    <s v="High"/>
    <s v="Moderately Consistent"/>
    <n v="74.643249176728858"/>
    <s v="Critical (&lt;80%)"/>
    <n v="161.1345"/>
    <n v="1190220.506056"/>
    <n v="96.93"/>
  </r>
  <r>
    <n v="383.85"/>
    <n v="9.66"/>
    <n v="10"/>
    <n v="0.74"/>
    <n v="7.0000000000000007E-2"/>
    <n v="0.04"/>
    <s v="Air"/>
    <n v="0.66"/>
    <n v="0.73"/>
    <n v="1.1200000000000001"/>
    <n v="0.39"/>
    <n v="47"/>
    <n v="3743.37"/>
    <n v="15"/>
    <n v="57"/>
    <n v="3"/>
    <n v="2"/>
    <n v="934"/>
    <n v="246"/>
    <n v="1"/>
    <n v="0.76"/>
    <n v="0"/>
    <x v="1"/>
    <s v="CIF"/>
    <s v="Extension"/>
    <x v="2"/>
    <n v="0.68819999999999992"/>
    <n v="0.89279999999999993"/>
    <n v="0.23212799999999997"/>
    <n v="0.5"/>
    <s v="High Risk"/>
    <n v="2.5166080500195389E-2"/>
    <s v="Average"/>
    <s v="High"/>
    <s v="Very Consistent"/>
    <n v="26.33832976445396"/>
    <s v="Critical (&lt;80%)"/>
    <n v="187.16849999999999"/>
    <n v="1595142.9930150001"/>
    <n v="96.44"/>
  </r>
  <r>
    <n v="431.79"/>
    <n v="5.67"/>
    <n v="2"/>
    <n v="0.75"/>
    <n v="0.01"/>
    <n v="0.03"/>
    <s v="Air"/>
    <n v="4.72"/>
    <n v="0.9"/>
    <n v="1.05"/>
    <n v="0.96"/>
    <n v="4"/>
    <n v="380.5"/>
    <n v="90"/>
    <n v="19"/>
    <n v="0"/>
    <n v="1"/>
    <n v="886"/>
    <n v="604"/>
    <n v="6"/>
    <n v="0.28000000000000003"/>
    <n v="0"/>
    <x v="1"/>
    <s v="FOB"/>
    <s v="New Procurement"/>
    <x v="4"/>
    <n v="0.74249999999999994"/>
    <n v="0.96029999999999993"/>
    <n v="0.24007499999999998"/>
    <n v="1"/>
    <s v="Extreme Risk"/>
    <n v="1.3131383311331896E-2"/>
    <s v="Poor"/>
    <s v="High"/>
    <s v="Highly Inconsistent"/>
    <n v="68.171557562076742"/>
    <s v="Critical (&lt;80%)"/>
    <n v="19.025000000000002"/>
    <n v="170927.72477599999"/>
    <n v="94.38"/>
  </r>
  <r>
    <n v="240.18"/>
    <n v="1.66"/>
    <n v="6"/>
    <n v="0.8"/>
    <n v="0.03"/>
    <n v="0.05"/>
    <s v="Road"/>
    <n v="0.66"/>
    <n v="0.86"/>
    <n v="0.92"/>
    <n v="0.62"/>
    <n v="40"/>
    <n v="7880.76"/>
    <n v="60"/>
    <n v="24"/>
    <n v="1"/>
    <n v="2"/>
    <n v="769"/>
    <n v="821"/>
    <n v="12"/>
    <n v="0.76"/>
    <n v="0"/>
    <x v="1"/>
    <s v="CIF"/>
    <s v="Renewal/Reorder"/>
    <x v="8"/>
    <n v="0.77600000000000002"/>
    <n v="0.92149999999999999"/>
    <n v="0.18429999999999994"/>
    <n v="0.7"/>
    <s v="Extreme Risk"/>
    <n v="6.9114830543758844E-3"/>
    <s v="Poor"/>
    <s v="Medium"/>
    <s v="Very Consistent"/>
    <n v="106.76202860858257"/>
    <s v="Over-Delivery (&gt;100%)"/>
    <n v="157.61520000000002"/>
    <n v="2044385.7973199999"/>
    <n v="85.44"/>
  </r>
  <r>
    <n v="186.32"/>
    <n v="6.64"/>
    <n v="8"/>
    <n v="0.82"/>
    <n v="0.09"/>
    <n v="0.01"/>
    <s v="Air"/>
    <n v="1.75"/>
    <n v="0.9"/>
    <n v="0.89"/>
    <n v="0.51"/>
    <n v="4"/>
    <n v="9696.4"/>
    <n v="60"/>
    <n v="16"/>
    <n v="0"/>
    <n v="0"/>
    <n v="881"/>
    <n v="696"/>
    <n v="10"/>
    <n v="0.36"/>
    <n v="1"/>
    <x v="0"/>
    <s v="EXW"/>
    <s v="New Procurement"/>
    <x v="9"/>
    <n v="0.74619999999999997"/>
    <n v="0.90090000000000003"/>
    <n v="0.16216200000000006"/>
    <n v="0.61"/>
    <s v="Extreme Risk"/>
    <n v="3.5637612709317305E-2"/>
    <s v="Average"/>
    <s v="Medium"/>
    <s v="Moderately Consistent"/>
    <n v="79.001135073779793"/>
    <s v="Critical (&lt;80%)"/>
    <n v="484.82"/>
    <n v="1987787.9140000001"/>
    <n v="95.35"/>
  </r>
  <r>
    <n v="196.38"/>
    <n v="3.28"/>
    <n v="4"/>
    <n v="0.8"/>
    <n v="7.0000000000000007E-2"/>
    <n v="0.03"/>
    <s v="Air"/>
    <n v="1.52"/>
    <n v="0.72"/>
    <n v="1.18"/>
    <n v="0.3"/>
    <n v="35"/>
    <n v="7718.31"/>
    <n v="90"/>
    <n v="46"/>
    <n v="1"/>
    <n v="0"/>
    <n v="966"/>
    <n v="149"/>
    <n v="11"/>
    <n v="0.61"/>
    <n v="1"/>
    <x v="0"/>
    <s v="EXW"/>
    <s v="Renewal/Reorder"/>
    <x v="1"/>
    <n v="0.74399999999999999"/>
    <n v="0.9020999999999999"/>
    <n v="0.18041999999999994"/>
    <n v="0.4"/>
    <s v="High Risk"/>
    <n v="1.6702311844383338E-2"/>
    <s v="Poor"/>
    <s v="Medium"/>
    <s v="Moderately Consistent"/>
    <n v="15.424430641821946"/>
    <s v="Critical (&lt;80%)"/>
    <n v="385.91550000000007"/>
    <n v="1667685.7750319999"/>
    <n v="95.78"/>
  </r>
  <r>
    <n v="370.68"/>
    <n v="8.23"/>
    <n v="25"/>
    <n v="0.93"/>
    <n v="0"/>
    <n v="0.01"/>
    <s v="Sea"/>
    <n v="4.33"/>
    <n v="0.73"/>
    <n v="0.84"/>
    <n v="0.83"/>
    <n v="4"/>
    <n v="5230.29"/>
    <n v="15"/>
    <n v="17"/>
    <n v="3"/>
    <n v="3"/>
    <n v="556"/>
    <n v="73"/>
    <n v="2"/>
    <n v="0.76"/>
    <n v="1"/>
    <x v="0"/>
    <s v="DDP"/>
    <s v="Extension"/>
    <x v="5"/>
    <n v="0.93"/>
    <n v="0.99"/>
    <n v="6.9299999999999945E-2"/>
    <n v="0.84"/>
    <s v="Extreme Risk"/>
    <n v="2.2202438761195643E-2"/>
    <s v="Average"/>
    <s v="High"/>
    <s v="Highly Inconsistent"/>
    <n v="13.129496402877697"/>
    <s v="Critical (&lt;80%)"/>
    <n v="52.302900000000001"/>
    <n v="1958235.9399600001"/>
    <n v="71.47"/>
  </r>
  <r>
    <n v="417.55"/>
    <n v="8.36"/>
    <n v="12"/>
    <n v="0.73"/>
    <n v="0.02"/>
    <n v="0.05"/>
    <s v="Sea"/>
    <n v="2.0499999999999998"/>
    <n v="0.76"/>
    <n v="0.8"/>
    <n v="0.83"/>
    <n v="1"/>
    <n v="8292.35"/>
    <n v="90"/>
    <n v="46"/>
    <n v="1"/>
    <n v="3"/>
    <n v="258"/>
    <n v="288"/>
    <n v="2"/>
    <n v="0.74"/>
    <n v="1"/>
    <x v="0"/>
    <s v="DDP"/>
    <s v="Renewal/Reorder"/>
    <x v="5"/>
    <n v="0.71539999999999992"/>
    <n v="0.93099999999999994"/>
    <n v="0.25136999999999998"/>
    <n v="0.89999999999999991"/>
    <s v="Extreme Risk"/>
    <n v="2.0021554304873665E-2"/>
    <s v="Average"/>
    <s v="High"/>
    <s v="Inconsistent"/>
    <n v="111.62790697674419"/>
    <s v="Over-Delivery (&gt;100%)"/>
    <n v="82.923500000000004"/>
    <n v="3704943.7375250002"/>
    <n v="72.350000000000009"/>
  </r>
  <r>
    <n v="131.72999999999999"/>
    <n v="9.81"/>
    <n v="28"/>
    <n v="0.81"/>
    <n v="7.0000000000000007E-2"/>
    <n v="0"/>
    <s v="Sea"/>
    <n v="0.62"/>
    <n v="0.68"/>
    <n v="1.07"/>
    <n v="0.42"/>
    <n v="41"/>
    <n v="8593"/>
    <n v="90"/>
    <n v="46"/>
    <n v="0"/>
    <n v="1"/>
    <n v="852"/>
    <n v="59"/>
    <n v="1"/>
    <n v="0.14000000000000001"/>
    <n v="0"/>
    <x v="1"/>
    <s v="FOB"/>
    <s v="New Procurement"/>
    <x v="2"/>
    <n v="0.75329999999999997"/>
    <n v="0.92999999999999994"/>
    <n v="0.17669999999999994"/>
    <n v="0.49"/>
    <s v="High Risk"/>
    <n v="7.44705078569802E-2"/>
    <s v="Good"/>
    <s v="Low"/>
    <s v="Very Consistent"/>
    <n v="6.924882629107981"/>
    <s v="Critical (&lt;80%)"/>
    <n v="85.93"/>
    <n v="1211280.3657519999"/>
    <n v="73.28"/>
  </r>
  <r>
    <n v="216.92"/>
    <n v="5.52"/>
    <n v="15"/>
    <n v="0.95"/>
    <n v="0.08"/>
    <n v="0.03"/>
    <s v="Road"/>
    <n v="0.05"/>
    <n v="0.88"/>
    <n v="1.05"/>
    <n v="0.73"/>
    <n v="43"/>
    <n v="5490.77"/>
    <n v="30"/>
    <n v="53"/>
    <n v="3"/>
    <n v="0"/>
    <n v="646"/>
    <n v="224"/>
    <n v="1"/>
    <n v="0.83"/>
    <n v="1"/>
    <x v="0"/>
    <s v="EXW"/>
    <s v="Extension"/>
    <x v="2"/>
    <n v="0.874"/>
    <n v="0.89239999999999997"/>
    <n v="4.4620000000000042E-2"/>
    <n v="0.84"/>
    <s v="Extreme Risk"/>
    <n v="2.5447169463396643E-2"/>
    <s v="Average"/>
    <s v="Medium"/>
    <s v="Very Consistent"/>
    <n v="34.674922600619198"/>
    <s v="Critical (&lt;80%)"/>
    <n v="109.81540000000001"/>
    <n v="1322184.2218439998"/>
    <n v="84.95"/>
  </r>
  <r>
    <n v="455.87"/>
    <n v="5.09"/>
    <n v="8"/>
    <n v="0.72"/>
    <n v="0.08"/>
    <n v="0.04"/>
    <s v="Sea"/>
    <n v="3.61"/>
    <n v="0.73"/>
    <n v="1.1000000000000001"/>
    <n v="0.45"/>
    <n v="31"/>
    <n v="9377.86"/>
    <n v="45"/>
    <n v="8"/>
    <n v="0"/>
    <n v="3"/>
    <n v="573"/>
    <n v="646"/>
    <n v="4"/>
    <n v="0.92"/>
    <n v="1"/>
    <x v="0"/>
    <s v="DDP"/>
    <s v="New Procurement"/>
    <x v="6"/>
    <n v="0.66239999999999999"/>
    <n v="0.88319999999999999"/>
    <n v="0.24729600000000004"/>
    <n v="0.57000000000000006"/>
    <s v="Extreme Risk"/>
    <n v="1.1165463838374974E-2"/>
    <s v="Poor"/>
    <s v="High"/>
    <s v="Highly Inconsistent"/>
    <n v="112.73996509598602"/>
    <s v="Over-Delivery (&gt;100%)"/>
    <n v="93.778600000000012"/>
    <n v="4788221.9351979997"/>
    <n v="69.190000000000012"/>
  </r>
  <r>
    <n v="413.01"/>
    <n v="7.78"/>
    <n v="7"/>
    <n v="0.98"/>
    <n v="0.03"/>
    <n v="0.02"/>
    <s v="Sea"/>
    <n v="3.57"/>
    <n v="0.73"/>
    <n v="1.0900000000000001"/>
    <n v="0.74"/>
    <n v="19"/>
    <n v="398.68"/>
    <n v="15"/>
    <n v="33"/>
    <n v="3"/>
    <n v="1"/>
    <n v="298"/>
    <n v="45"/>
    <n v="5"/>
    <n v="0.23"/>
    <n v="1"/>
    <x v="0"/>
    <s v="FOB"/>
    <s v="Extension"/>
    <x v="10"/>
    <n v="0.9506"/>
    <n v="0.9506"/>
    <n v="1.9012000000000018E-2"/>
    <n v="0.79"/>
    <s v="Extreme Risk"/>
    <n v="1.883731628774122E-2"/>
    <s v="Poor"/>
    <s v="High"/>
    <s v="Highly Inconsistent"/>
    <n v="15.100671140939598"/>
    <s v="Critical (&lt;80%)"/>
    <n v="3.9868000000000001"/>
    <n v="172925.24385400003"/>
    <n v="71.13000000000001"/>
  </r>
  <r>
    <n v="493.19"/>
    <n v="2.19"/>
    <n v="14"/>
    <n v="1"/>
    <n v="0.09"/>
    <n v="0.05"/>
    <s v="Sea"/>
    <n v="2.09"/>
    <n v="0.71"/>
    <n v="1.1499999999999999"/>
    <n v="0.99"/>
    <n v="21"/>
    <n v="199.95"/>
    <n v="45"/>
    <n v="58"/>
    <n v="2"/>
    <n v="2"/>
    <n v="418"/>
    <n v="660"/>
    <n v="4"/>
    <n v="0.33"/>
    <n v="1"/>
    <x v="0"/>
    <s v="CIF"/>
    <s v="Amendment"/>
    <x v="6"/>
    <n v="0.91"/>
    <n v="0.86449999999999994"/>
    <n v="0"/>
    <n v="1.1299999999999999"/>
    <s v="Extreme Risk"/>
    <n v="4.4404793284535367E-3"/>
    <s v="Poor"/>
    <s v="High"/>
    <s v="Inconsistent"/>
    <n v="157.89473684210526"/>
    <s v="Over-Delivery (&gt;100%)"/>
    <n v="1.9994999999999998"/>
    <n v="112441.82301200001"/>
    <n v="70.209999999999994"/>
  </r>
  <r>
    <n v="389.41"/>
    <n v="5.92"/>
    <n v="23"/>
    <n v="0.73"/>
    <n v="0.06"/>
    <n v="0.04"/>
    <s v="Sea"/>
    <n v="0.63"/>
    <n v="0.78"/>
    <n v="1.17"/>
    <n v="0.26"/>
    <n v="30"/>
    <n v="906.45"/>
    <n v="30"/>
    <n v="51"/>
    <n v="3"/>
    <n v="3"/>
    <n v="791"/>
    <n v="607"/>
    <n v="6"/>
    <n v="0.94"/>
    <n v="0"/>
    <x v="1"/>
    <s v="DDP"/>
    <s v="Extension"/>
    <x v="4"/>
    <n v="0.68619999999999992"/>
    <n v="0.90239999999999987"/>
    <n v="0.243648"/>
    <n v="0.36"/>
    <s v="High Risk"/>
    <n v="1.5202485811869237E-2"/>
    <s v="Poor"/>
    <s v="High"/>
    <s v="Very Consistent"/>
    <n v="76.738305941845766"/>
    <s v="Critical (&lt;80%)"/>
    <n v="9.0645000000000007"/>
    <n v="388292.73501600005"/>
    <n v="72.77"/>
  </r>
  <r>
    <n v="226.94"/>
    <n v="5.92"/>
    <n v="19"/>
    <n v="0.79"/>
    <n v="7.0000000000000007E-2"/>
    <n v="0.01"/>
    <s v="Air"/>
    <n v="1.86"/>
    <n v="0.91"/>
    <n v="1.1100000000000001"/>
    <n v="0.63"/>
    <n v="7"/>
    <n v="672.79"/>
    <n v="45"/>
    <n v="56"/>
    <n v="1"/>
    <n v="3"/>
    <n v="742"/>
    <n v="440"/>
    <n v="8"/>
    <n v="0.98"/>
    <n v="1"/>
    <x v="0"/>
    <s v="DDP"/>
    <s v="Renewal/Reorder"/>
    <x v="11"/>
    <n v="0.73470000000000002"/>
    <n v="0.92069999999999996"/>
    <n v="0.19334699999999994"/>
    <n v="0.71"/>
    <s v="Extreme Risk"/>
    <n v="2.6086190182427072E-2"/>
    <s v="Average"/>
    <s v="Medium"/>
    <s v="Moderately Consistent"/>
    <n v="59.299191374663074"/>
    <s v="Critical (&lt;80%)"/>
    <n v="33.639499999999998"/>
    <n v="164939.68127599999"/>
    <n v="95.84"/>
  </r>
  <r>
    <n v="315.79000000000002"/>
    <n v="1.81"/>
    <n v="14"/>
    <n v="0.81"/>
    <n v="0.06"/>
    <n v="0"/>
    <s v="Road"/>
    <n v="2.95"/>
    <n v="0.93"/>
    <n v="0.89"/>
    <n v="0.38"/>
    <n v="5"/>
    <n v="4303.6499999999996"/>
    <n v="90"/>
    <n v="50"/>
    <n v="1"/>
    <n v="1"/>
    <n v="318"/>
    <n v="514"/>
    <n v="11"/>
    <n v="0.45"/>
    <n v="1"/>
    <x v="0"/>
    <s v="FOB"/>
    <s v="Renewal/Reorder"/>
    <x v="1"/>
    <n v="0.76139999999999997"/>
    <n v="0.94"/>
    <n v="0.17859999999999995"/>
    <n v="0.44"/>
    <s v="High Risk"/>
    <n v="5.7316571139048103E-3"/>
    <s v="Poor"/>
    <s v="High"/>
    <s v="Inconsistent"/>
    <n v="161.63522012578616"/>
    <s v="Over-Delivery (&gt;100%)"/>
    <n v="86.072999999999993"/>
    <n v="1440697.3161200001"/>
    <n v="83.25"/>
  </r>
  <r>
    <n v="347.46"/>
    <n v="4.76"/>
    <n v="22"/>
    <n v="0.93"/>
    <n v="0.01"/>
    <n v="0.01"/>
    <s v="Air"/>
    <n v="3.52"/>
    <n v="0.92"/>
    <n v="0.99"/>
    <n v="0.55000000000000004"/>
    <n v="2"/>
    <n v="9409.18"/>
    <n v="60"/>
    <n v="14"/>
    <n v="1"/>
    <n v="3"/>
    <n v="70"/>
    <n v="577"/>
    <n v="11"/>
    <n v="0.03"/>
    <n v="0"/>
    <x v="1"/>
    <s v="DDP"/>
    <s v="Renewal/Reorder"/>
    <x v="1"/>
    <n v="0.92070000000000007"/>
    <n v="0.98009999999999997"/>
    <n v="6.8606999999999946E-2"/>
    <n v="0.57000000000000006"/>
    <s v="Extreme Risk"/>
    <n v="1.3699418638116618E-2"/>
    <s v="Poor"/>
    <s v="High"/>
    <s v="Highly Inconsistent"/>
    <n v="824.28571428571422"/>
    <s v="Over-Delivery (&gt;100%)"/>
    <n v="470.45900000000006"/>
    <n v="3335194.8766400004"/>
    <n v="95.98"/>
  </r>
  <r>
    <n v="85.31"/>
    <n v="8.68"/>
    <n v="13"/>
    <n v="0.88"/>
    <n v="0.1"/>
    <n v="0.01"/>
    <s v="Air"/>
    <n v="0.39"/>
    <n v="0.85"/>
    <n v="1.06"/>
    <n v="0.87"/>
    <n v="3"/>
    <n v="6784.71"/>
    <n v="15"/>
    <n v="55"/>
    <n v="1"/>
    <n v="1"/>
    <n v="513"/>
    <n v="258"/>
    <n v="2"/>
    <n v="0.93"/>
    <n v="1"/>
    <x v="0"/>
    <s v="FOB"/>
    <s v="Renewal/Reorder"/>
    <x v="5"/>
    <n v="0.79200000000000004"/>
    <n v="0.89100000000000001"/>
    <n v="0.10692"/>
    <n v="0.98"/>
    <s v="Extreme Risk"/>
    <n v="0.10174657132809752"/>
    <s v="Excellent"/>
    <s v="Low"/>
    <s v="Very Consistent"/>
    <n v="50.292397660818708"/>
    <s v="Critical (&lt;80%)"/>
    <n v="339.2355"/>
    <n v="642811.90812899999"/>
    <n v="96.410000000000011"/>
  </r>
  <r>
    <n v="295.02"/>
    <n v="8.7100000000000009"/>
    <n v="29"/>
    <n v="0.89"/>
    <n v="0.01"/>
    <n v="0.04"/>
    <s v="Road"/>
    <n v="2.78"/>
    <n v="0.71"/>
    <n v="1.02"/>
    <n v="0.35"/>
    <n v="15"/>
    <n v="6628.58"/>
    <n v="15"/>
    <n v="44"/>
    <n v="1"/>
    <n v="3"/>
    <n v="790"/>
    <n v="743"/>
    <n v="1"/>
    <n v="0.03"/>
    <n v="0"/>
    <x v="1"/>
    <s v="DDP"/>
    <s v="Renewal/Reorder"/>
    <x v="2"/>
    <n v="0.88109999999999999"/>
    <n v="0.95039999999999991"/>
    <n v="0.10454399999999998"/>
    <n v="0.39999999999999997"/>
    <s v="High Risk"/>
    <n v="2.9523422140871811E-2"/>
    <s v="Average"/>
    <s v="Medium"/>
    <s v="Inconsistent"/>
    <n v="94.050632911392412"/>
    <s v="Average (85–94.99%)"/>
    <n v="132.57159999999999"/>
    <n v="2053490.8298919997"/>
    <n v="84.11999999999999"/>
  </r>
  <r>
    <n v="369.19"/>
    <n v="1.89"/>
    <n v="21"/>
    <n v="0.93"/>
    <n v="0.03"/>
    <n v="0.05"/>
    <s v="Air"/>
    <n v="1.38"/>
    <n v="0.89"/>
    <n v="0.86"/>
    <n v="7.0000000000000007E-2"/>
    <n v="39"/>
    <n v="3910.37"/>
    <n v="90"/>
    <n v="22"/>
    <n v="2"/>
    <n v="0"/>
    <n v="536"/>
    <n v="846"/>
    <n v="2"/>
    <n v="0.33"/>
    <n v="1"/>
    <x v="0"/>
    <s v="EXW"/>
    <s v="Amendment"/>
    <x v="5"/>
    <n v="0.90210000000000001"/>
    <n v="0.92149999999999999"/>
    <n v="6.4504999999999951E-2"/>
    <n v="0.15000000000000002"/>
    <s v="Medium Risk"/>
    <n v="5.1193152577263734E-3"/>
    <s v="Poor"/>
    <s v="High"/>
    <s v="Moderately Consistent"/>
    <n v="157.8358208955224"/>
    <s v="Over-Delivery (&gt;100%)"/>
    <n v="195.51850000000002"/>
    <n v="1559368.768468"/>
    <n v="96.72"/>
  </r>
  <r>
    <n v="125.29"/>
    <n v="1.82"/>
    <n v="1"/>
    <n v="0.74"/>
    <n v="0.08"/>
    <n v="0"/>
    <s v="Sea"/>
    <n v="3.09"/>
    <n v="0.62"/>
    <n v="1.04"/>
    <n v="0.8"/>
    <n v="37"/>
    <n v="5384.29"/>
    <n v="45"/>
    <n v="30"/>
    <n v="3"/>
    <n v="0"/>
    <n v="320"/>
    <n v="814"/>
    <n v="10"/>
    <n v="0.09"/>
    <n v="1"/>
    <x v="0"/>
    <s v="EXW"/>
    <s v="Extension"/>
    <x v="9"/>
    <n v="0.68080000000000007"/>
    <n v="0.92"/>
    <n v="0.23920000000000002"/>
    <n v="0.88"/>
    <s v="Extreme Risk"/>
    <n v="1.4526298986351664E-2"/>
    <s v="Poor"/>
    <s v="Low"/>
    <s v="Highly Inconsistent"/>
    <n v="254.37500000000003"/>
    <s v="Over-Delivery (&gt;100%)"/>
    <n v="53.8429"/>
    <n v="728627.09545000014"/>
    <n v="70.510000000000019"/>
  </r>
  <r>
    <n v="401.28"/>
    <n v="3.36"/>
    <n v="27"/>
    <n v="0.95"/>
    <n v="0.06"/>
    <n v="0.02"/>
    <s v="Road"/>
    <n v="3.24"/>
    <n v="0.92"/>
    <n v="1.1499999999999999"/>
    <n v="0.56000000000000005"/>
    <n v="10"/>
    <n v="3111.33"/>
    <n v="15"/>
    <n v="29"/>
    <n v="3"/>
    <n v="0"/>
    <n v="702"/>
    <n v="477"/>
    <n v="11"/>
    <n v="0.51"/>
    <n v="1"/>
    <x v="0"/>
    <s v="EXW"/>
    <s v="Extension"/>
    <x v="1"/>
    <n v="0.8929999999999999"/>
    <n v="0.92119999999999991"/>
    <n v="4.6060000000000038E-2"/>
    <n v="0.64"/>
    <s v="Extreme Risk"/>
    <n v="8.3732057416267946E-3"/>
    <s v="Poor"/>
    <s v="High"/>
    <s v="Highly Inconsistent"/>
    <n v="67.948717948717956"/>
    <s v="Critical (&lt;80%)"/>
    <n v="62.226599999999998"/>
    <n v="1348483.8921359999"/>
    <n v="82.56"/>
  </r>
  <r>
    <n v="312.7"/>
    <n v="8.8699999999999992"/>
    <n v="19"/>
    <n v="0.91"/>
    <n v="0.08"/>
    <n v="0.03"/>
    <s v="Air"/>
    <n v="4.55"/>
    <n v="0.91"/>
    <n v="0.97"/>
    <n v="0.45"/>
    <n v="9"/>
    <n v="5226.59"/>
    <n v="30"/>
    <n v="20"/>
    <n v="2"/>
    <n v="3"/>
    <n v="209"/>
    <n v="770"/>
    <n v="6"/>
    <n v="0.04"/>
    <n v="0"/>
    <x v="1"/>
    <s v="DDP"/>
    <s v="Amendment"/>
    <x v="4"/>
    <n v="0.83720000000000006"/>
    <n v="0.89239999999999997"/>
    <n v="8.0315999999999971E-2"/>
    <n v="0.56000000000000005"/>
    <s v="Extreme Risk"/>
    <n v="2.8365845858650464E-2"/>
    <s v="Average"/>
    <s v="High"/>
    <s v="Highly Inconsistent"/>
    <n v="368.42105263157896"/>
    <s v="Over-Delivery (&gt;100%)"/>
    <n v="261.3295"/>
    <n v="1814423.4944300002"/>
    <n v="92.450000000000017"/>
  </r>
  <r>
    <n v="478.5"/>
    <n v="2.16"/>
    <n v="29"/>
    <n v="0.87"/>
    <n v="0.05"/>
    <n v="0"/>
    <s v="Air"/>
    <n v="2.0499999999999998"/>
    <n v="0.87"/>
    <n v="1.07"/>
    <n v="0.18"/>
    <n v="23"/>
    <n v="7491.94"/>
    <n v="30"/>
    <n v="33"/>
    <n v="2"/>
    <n v="1"/>
    <n v="824"/>
    <n v="519"/>
    <n v="11"/>
    <n v="0.23"/>
    <n v="0"/>
    <x v="1"/>
    <s v="FOB"/>
    <s v="Amendment"/>
    <x v="1"/>
    <n v="0.82650000000000001"/>
    <n v="0.95"/>
    <n v="0.1235"/>
    <n v="0.22999999999999998"/>
    <s v="Medium Risk"/>
    <n v="4.5141065830721005E-3"/>
    <s v="Poor"/>
    <s v="High"/>
    <s v="Inconsistent"/>
    <n v="62.985436893203882"/>
    <s v="Critical (&lt;80%)"/>
    <n v="374.59699999999998"/>
    <n v="3764532.17"/>
    <n v="96.45"/>
  </r>
  <r>
    <n v="69.09"/>
    <n v="7.48"/>
    <n v="28"/>
    <n v="0.97"/>
    <n v="0.04"/>
    <n v="0.02"/>
    <s v="Sea"/>
    <n v="2.69"/>
    <n v="0.64"/>
    <n v="1.05"/>
    <n v="0.09"/>
    <n v="14"/>
    <n v="5631.06"/>
    <n v="45"/>
    <n v="16"/>
    <n v="1"/>
    <n v="0"/>
    <n v="950"/>
    <n v="403"/>
    <n v="4"/>
    <n v="0.46"/>
    <n v="0"/>
    <x v="1"/>
    <s v="EXW"/>
    <s v="Renewal/Reorder"/>
    <x v="6"/>
    <n v="0.93119999999999992"/>
    <n v="0.94079999999999997"/>
    <n v="2.8224000000000023E-2"/>
    <n v="0.15"/>
    <s v="Low Risk"/>
    <n v="0.10826458242871617"/>
    <s v="Excellent"/>
    <s v="Low"/>
    <s v="Inconsistent"/>
    <n v="42.421052631578945"/>
    <s v="Critical (&lt;80%)"/>
    <n v="56.310600000000008"/>
    <n v="412452.95916600007"/>
    <n v="71.710000000000008"/>
  </r>
  <r>
    <n v="169.4"/>
    <n v="1.91"/>
    <n v="1"/>
    <n v="0.91"/>
    <n v="0.09"/>
    <n v="0.02"/>
    <s v="Air"/>
    <n v="1.34"/>
    <n v="1"/>
    <n v="0.95"/>
    <n v="0.28000000000000003"/>
    <n v="45"/>
    <n v="4246.83"/>
    <n v="30"/>
    <n v="34"/>
    <n v="0"/>
    <n v="2"/>
    <n v="362"/>
    <n v="449"/>
    <n v="7"/>
    <n v="7.0000000000000007E-2"/>
    <n v="1"/>
    <x v="0"/>
    <s v="CIF"/>
    <s v="New Procurement"/>
    <x v="7"/>
    <n v="0.82810000000000006"/>
    <n v="0.89180000000000004"/>
    <n v="8.0261999999999972E-2"/>
    <n v="0.39"/>
    <s v="High Risk"/>
    <n v="1.127508854781582E-2"/>
    <s v="Poor"/>
    <s v="Medium"/>
    <s v="Moderately Consistent"/>
    <n v="124.03314917127074"/>
    <s v="Over-Delivery (&gt;100%)"/>
    <n v="212.3415"/>
    <n v="798765.31363999995"/>
    <n v="95.56"/>
  </r>
  <r>
    <n v="320.7"/>
    <n v="6.61"/>
    <n v="4"/>
    <n v="0.76"/>
    <n v="0"/>
    <n v="0.03"/>
    <s v="Air"/>
    <n v="1.43"/>
    <n v="0.9"/>
    <n v="1.03"/>
    <n v="0.72"/>
    <n v="33"/>
    <n v="8464.73"/>
    <n v="60"/>
    <n v="31"/>
    <n v="0"/>
    <n v="3"/>
    <n v="84"/>
    <n v="735"/>
    <n v="2"/>
    <n v="0.48"/>
    <n v="1"/>
    <x v="0"/>
    <s v="DDP"/>
    <s v="New Procurement"/>
    <x v="5"/>
    <n v="0.76"/>
    <n v="0.97"/>
    <n v="0.23279999999999998"/>
    <n v="0.75"/>
    <s v="Extreme Risk"/>
    <n v="2.0611163080760837E-2"/>
    <s v="Average"/>
    <s v="High"/>
    <s v="Moderately Consistent"/>
    <n v="875"/>
    <s v="Over-Delivery (&gt;100%)"/>
    <n v="423.23649999999998"/>
    <n v="2796510.48685"/>
    <n v="97.969999999999985"/>
  </r>
  <r>
    <n v="183.45"/>
    <n v="4.2"/>
    <n v="10"/>
    <n v="0.83"/>
    <n v="0.09"/>
    <n v="0.03"/>
    <s v="Air"/>
    <n v="0.23"/>
    <n v="0.89"/>
    <n v="0.88"/>
    <n v="0.41"/>
    <n v="16"/>
    <n v="2945.68"/>
    <n v="90"/>
    <n v="8"/>
    <n v="1"/>
    <n v="1"/>
    <n v="969"/>
    <n v="819"/>
    <n v="1"/>
    <n v="0.27"/>
    <n v="0"/>
    <x v="1"/>
    <s v="FOB"/>
    <s v="Renewal/Reorder"/>
    <x v="2"/>
    <n v="0.75529999999999997"/>
    <n v="0.88270000000000004"/>
    <n v="0.15005900000000003"/>
    <n v="0.53"/>
    <s v="Extreme Risk"/>
    <n v="2.2894521668029438E-2"/>
    <s v="Average"/>
    <s v="Medium"/>
    <s v="Very Consistent"/>
    <n v="84.520123839009287"/>
    <s v="Needs Improvement (80–84.99%)"/>
    <n v="147.28399999999999"/>
    <n v="605379.3233899998"/>
    <n v="96.47"/>
  </r>
  <r>
    <n v="371.49"/>
    <n v="8.1"/>
    <n v="3"/>
    <n v="0.85"/>
    <n v="0.02"/>
    <n v="0.04"/>
    <s v="Road"/>
    <n v="1.43"/>
    <n v="0.63"/>
    <n v="1.02"/>
    <n v="0.56999999999999995"/>
    <n v="20"/>
    <n v="4866.72"/>
    <n v="15"/>
    <n v="51"/>
    <n v="2"/>
    <n v="3"/>
    <n v="765"/>
    <n v="167"/>
    <n v="5"/>
    <n v="0.27"/>
    <n v="1"/>
    <x v="0"/>
    <s v="DDP"/>
    <s v="Amendment"/>
    <x v="10"/>
    <n v="0.83299999999999996"/>
    <n v="0.94079999999999997"/>
    <n v="0.14112000000000002"/>
    <n v="0.62999999999999989"/>
    <s v="Extreme Risk"/>
    <n v="2.1804086247274489E-2"/>
    <s v="Average"/>
    <s v="High"/>
    <s v="Moderately Consistent"/>
    <n v="21.830065359477125"/>
    <s v="Critical (&lt;80%)"/>
    <n v="97.334400000000002"/>
    <n v="1916522.0405820003"/>
    <n v="85.17"/>
  </r>
  <r>
    <n v="391.55"/>
    <n v="3.1"/>
    <n v="27"/>
    <n v="0.72"/>
    <n v="0.08"/>
    <n v="0.01"/>
    <s v="Road"/>
    <n v="0.32"/>
    <n v="0.76"/>
    <n v="1.1200000000000001"/>
    <n v="0.08"/>
    <n v="8"/>
    <n v="9783.66"/>
    <n v="90"/>
    <n v="39"/>
    <n v="3"/>
    <n v="1"/>
    <n v="280"/>
    <n v="103"/>
    <n v="9"/>
    <n v="0.94"/>
    <n v="0"/>
    <x v="1"/>
    <s v="FOB"/>
    <s v="Extension"/>
    <x v="0"/>
    <n v="0.66239999999999999"/>
    <n v="0.91080000000000005"/>
    <n v="0.25502400000000003"/>
    <n v="0.16999999999999998"/>
    <s v="Medium Risk"/>
    <n v="7.9172519473885844E-3"/>
    <s v="Poor"/>
    <s v="High"/>
    <s v="Very Consistent"/>
    <n v="36.785714285714292"/>
    <s v="Critical (&lt;80%)"/>
    <n v="195.67320000000001"/>
    <n v="4175761.5386899998"/>
    <n v="85.08"/>
  </r>
  <r>
    <n v="96.13"/>
    <n v="6.75"/>
    <n v="20"/>
    <n v="0.99"/>
    <n v="0.01"/>
    <n v="0.04"/>
    <s v="Air"/>
    <n v="4.82"/>
    <n v="0.63"/>
    <n v="1.1000000000000001"/>
    <n v="0.12"/>
    <n v="49"/>
    <n v="9676.48"/>
    <n v="45"/>
    <n v="56"/>
    <n v="0"/>
    <n v="1"/>
    <n v="30"/>
    <n v="799"/>
    <n v="6"/>
    <n v="0.69"/>
    <n v="0"/>
    <x v="1"/>
    <s v="FOB"/>
    <s v="New Procurement"/>
    <x v="4"/>
    <n v="0.98009999999999997"/>
    <n v="0.95039999999999991"/>
    <n v="9.504000000000009E-3"/>
    <n v="0.16999999999999998"/>
    <s v="Medium Risk"/>
    <n v="7.0217413918651828E-2"/>
    <s v="Good"/>
    <s v="Low"/>
    <s v="Highly Inconsistent"/>
    <n v="2663.3333333333335"/>
    <s v="Over-Delivery (&gt;100%)"/>
    <n v="483.82400000000001"/>
    <n v="977203.11445199989"/>
    <n v="94.08"/>
  </r>
  <r>
    <n v="281.23"/>
    <n v="3.12"/>
    <n v="9"/>
    <n v="0.74"/>
    <n v="0.06"/>
    <n v="0.03"/>
    <s v="Air"/>
    <n v="3.12"/>
    <n v="0.74"/>
    <n v="0.94"/>
    <n v="0.01"/>
    <n v="38"/>
    <n v="162.22"/>
    <n v="90"/>
    <n v="52"/>
    <n v="0"/>
    <n v="3"/>
    <n v="45"/>
    <n v="495"/>
    <n v="6"/>
    <n v="0.93"/>
    <n v="1"/>
    <x v="0"/>
    <s v="DDP"/>
    <s v="New Procurement"/>
    <x v="4"/>
    <n v="0.6956"/>
    <n v="0.91179999999999994"/>
    <n v="0.237068"/>
    <n v="9.9999999999999992E-2"/>
    <s v="Low Risk"/>
    <n v="1.1094122248693239E-2"/>
    <s v="Poor"/>
    <s v="Medium"/>
    <s v="Highly Inconsistent"/>
    <n v="1100"/>
    <s v="Over-Delivery (&gt;100%)"/>
    <n v="8.1110000000000007"/>
    <n v="49752.692106000002"/>
    <n v="94.47999999999999"/>
  </r>
  <r>
    <n v="279"/>
    <n v="7.42"/>
    <n v="3"/>
    <n v="0.91"/>
    <n v="0.09"/>
    <n v="0.04"/>
    <s v="Sea"/>
    <n v="0.87"/>
    <n v="0.83"/>
    <n v="0.84"/>
    <n v="0.67"/>
    <n v="34"/>
    <n v="5369.11"/>
    <n v="15"/>
    <n v="41"/>
    <n v="2"/>
    <n v="2"/>
    <n v="207"/>
    <n v="448"/>
    <n v="1"/>
    <n v="0.57999999999999996"/>
    <n v="1"/>
    <x v="0"/>
    <s v="CIF"/>
    <s v="Amendment"/>
    <x v="2"/>
    <n v="0.82810000000000006"/>
    <n v="0.87360000000000004"/>
    <n v="7.8623999999999972E-2"/>
    <n v="0.8"/>
    <s v="Extreme Risk"/>
    <n v="2.6594982078853045E-2"/>
    <s v="Average"/>
    <s v="Medium"/>
    <s v="Very Consistent"/>
    <n v="216.42512077294685"/>
    <s v="Over-Delivery (&gt;100%)"/>
    <n v="53.691099999999999"/>
    <n v="1692777.8553999998"/>
    <n v="71.63000000000001"/>
  </r>
  <r>
    <n v="216.18"/>
    <n v="8.86"/>
    <n v="28"/>
    <n v="0.85"/>
    <n v="0.05"/>
    <n v="0.02"/>
    <s v="Road"/>
    <n v="0.57999999999999996"/>
    <n v="0.95"/>
    <n v="1.1200000000000001"/>
    <n v="0.26"/>
    <n v="31"/>
    <n v="3435.5"/>
    <n v="15"/>
    <n v="53"/>
    <n v="1"/>
    <n v="2"/>
    <n v="162"/>
    <n v="175"/>
    <n v="1"/>
    <n v="0.91"/>
    <n v="0"/>
    <x v="1"/>
    <s v="CIF"/>
    <s v="Renewal/Reorder"/>
    <x v="2"/>
    <n v="0.8075"/>
    <n v="0.93099999999999994"/>
    <n v="0.13965000000000002"/>
    <n v="0.33"/>
    <s v="High Risk"/>
    <n v="4.0984364881117584E-2"/>
    <s v="Average"/>
    <s v="Medium"/>
    <s v="Very Consistent"/>
    <n v="108.02469135802468"/>
    <s v="Over-Delivery (&gt;100%)"/>
    <n v="68.710000000000008"/>
    <n v="794745.65498799994"/>
    <n v="85.52"/>
  </r>
  <r>
    <n v="469.82"/>
    <n v="2.14"/>
    <n v="6"/>
    <n v="0.71"/>
    <n v="7.0000000000000007E-2"/>
    <n v="0.04"/>
    <s v="Road"/>
    <n v="1.85"/>
    <n v="0.71"/>
    <n v="0.91"/>
    <n v="0.97"/>
    <n v="45"/>
    <n v="2983.12"/>
    <n v="45"/>
    <n v="47"/>
    <n v="3"/>
    <n v="3"/>
    <n v="53"/>
    <n v="65"/>
    <n v="4"/>
    <n v="0.84"/>
    <n v="0"/>
    <x v="1"/>
    <s v="DDP"/>
    <s v="Extension"/>
    <x v="6"/>
    <n v="0.66029999999999989"/>
    <n v="0.89279999999999993"/>
    <n v="0.25891199999999998"/>
    <n v="1.08"/>
    <s v="Extreme Risk"/>
    <n v="4.5549359329104767E-3"/>
    <s v="Poor"/>
    <s v="High"/>
    <s v="Moderately Consistent"/>
    <n v="122.64150943396226"/>
    <s v="Over-Delivery (&gt;100%)"/>
    <n v="59.662399999999998"/>
    <n v="1555774.7223639998"/>
    <n v="83.249999999999986"/>
  </r>
  <r>
    <n v="422.38"/>
    <n v="8.8000000000000007"/>
    <n v="6"/>
    <n v="0.98"/>
    <n v="0.08"/>
    <n v="0.04"/>
    <s v="Road"/>
    <n v="1.54"/>
    <n v="0.85"/>
    <n v="0.82"/>
    <n v="0.31"/>
    <n v="8"/>
    <n v="6002.9"/>
    <n v="15"/>
    <n v="19"/>
    <n v="1"/>
    <n v="0"/>
    <n v="650"/>
    <n v="464"/>
    <n v="2"/>
    <n v="1"/>
    <n v="1"/>
    <x v="0"/>
    <s v="EXW"/>
    <s v="Renewal/Reorder"/>
    <x v="5"/>
    <n v="0.90160000000000007"/>
    <n v="0.88319999999999999"/>
    <n v="1.7664000000000016E-2"/>
    <n v="0.43"/>
    <s v="High Risk"/>
    <n v="2.0834319806809037E-2"/>
    <s v="Average"/>
    <s v="High"/>
    <s v="Moderately Consistent"/>
    <n v="71.384615384615387"/>
    <s v="Critical (&lt;80%)"/>
    <n v="120.05799999999999"/>
    <n v="2839898.557544"/>
    <n v="83.26"/>
  </r>
  <r>
    <n v="363.74"/>
    <n v="6.34"/>
    <n v="23"/>
    <n v="0.96"/>
    <n v="7.0000000000000007E-2"/>
    <n v="0.02"/>
    <s v="Air"/>
    <n v="1.4"/>
    <n v="0.67"/>
    <n v="0.98"/>
    <n v="0.36"/>
    <n v="25"/>
    <n v="4518.41"/>
    <n v="30"/>
    <n v="11"/>
    <n v="1"/>
    <n v="0"/>
    <n v="563"/>
    <n v="379"/>
    <n v="3"/>
    <n v="0.5"/>
    <n v="1"/>
    <x v="0"/>
    <s v="EXW"/>
    <s v="Renewal/Reorder"/>
    <x v="3"/>
    <n v="0.89279999999999993"/>
    <n v="0.91139999999999988"/>
    <n v="3.645600000000003E-2"/>
    <n v="0.45"/>
    <s v="High Risk"/>
    <n v="1.7430032440754382E-2"/>
    <s v="Poor"/>
    <s v="High"/>
    <s v="Moderately Consistent"/>
    <n v="67.317939609236234"/>
    <s v="Critical (&lt;80%)"/>
    <n v="225.9205"/>
    <n v="1791679.939426"/>
    <n v="96.1"/>
  </r>
  <r>
    <n v="371.45"/>
    <n v="2.14"/>
    <n v="25"/>
    <n v="0.86"/>
    <n v="0.09"/>
    <n v="0.02"/>
    <s v="Sea"/>
    <n v="2.34"/>
    <n v="0.74"/>
    <n v="1.1000000000000001"/>
    <n v="0.47"/>
    <n v="41"/>
    <n v="7355.14"/>
    <n v="90"/>
    <n v="11"/>
    <n v="1"/>
    <n v="1"/>
    <n v="964"/>
    <n v="387"/>
    <n v="11"/>
    <n v="0.7"/>
    <n v="0"/>
    <x v="1"/>
    <s v="FOB"/>
    <s v="Renewal/Reorder"/>
    <x v="1"/>
    <n v="0.78259999999999996"/>
    <n v="0.89180000000000004"/>
    <n v="0.124852"/>
    <n v="0.57999999999999996"/>
    <s v="Extreme Risk"/>
    <n v="5.7612060842643703E-3"/>
    <s v="Poor"/>
    <s v="High"/>
    <s v="Inconsistent"/>
    <n v="40.145228215767638"/>
    <s v="Critical (&lt;80%)"/>
    <n v="73.551400000000001"/>
    <n v="3032685.0310900002"/>
    <n v="70.56"/>
  </r>
  <r>
    <n v="257.77"/>
    <n v="4.8499999999999996"/>
    <n v="12"/>
    <n v="0.77"/>
    <n v="0.04"/>
    <n v="0.05"/>
    <s v="Sea"/>
    <n v="4.5599999999999996"/>
    <n v="0.98"/>
    <n v="1.1200000000000001"/>
    <n v="0.32"/>
    <n v="13"/>
    <n v="368.63"/>
    <n v="60"/>
    <n v="28"/>
    <n v="1"/>
    <n v="0"/>
    <n v="554"/>
    <n v="941"/>
    <n v="6"/>
    <n v="0.16"/>
    <n v="1"/>
    <x v="0"/>
    <s v="EXW"/>
    <s v="Renewal/Reorder"/>
    <x v="4"/>
    <n v="0.73919999999999997"/>
    <n v="0.91199999999999992"/>
    <n v="0.20975999999999995"/>
    <n v="0.41000000000000003"/>
    <s v="High Risk"/>
    <n v="1.8815222873103929E-2"/>
    <s v="Poor"/>
    <s v="Medium"/>
    <s v="Highly Inconsistent"/>
    <n v="169.85559566787003"/>
    <s v="Over-Delivery (&gt;100%)"/>
    <n v="3.6863000000000001"/>
    <n v="103600.907983"/>
    <n v="69.239999999999995"/>
  </r>
  <r>
    <n v="464.45"/>
    <n v="2.4500000000000002"/>
    <n v="23"/>
    <n v="0.74"/>
    <n v="0.02"/>
    <n v="0.04"/>
    <s v="Air"/>
    <n v="2.84"/>
    <n v="0.9"/>
    <n v="1.19"/>
    <n v="0.82"/>
    <n v="18"/>
    <n v="9276.2199999999993"/>
    <n v="60"/>
    <n v="40"/>
    <n v="0"/>
    <n v="3"/>
    <n v="880"/>
    <n v="855"/>
    <n v="10"/>
    <n v="0.94"/>
    <n v="0"/>
    <x v="1"/>
    <s v="DDP"/>
    <s v="New Procurement"/>
    <x v="9"/>
    <n v="0.72519999999999996"/>
    <n v="0.94079999999999997"/>
    <n v="0.24460800000000002"/>
    <n v="0.87999999999999989"/>
    <s v="Extreme Risk"/>
    <n v="5.2750565184626983E-3"/>
    <s v="Poor"/>
    <s v="High"/>
    <s v="Inconsistent"/>
    <n v="97.159090909090907"/>
    <s v="World-Class (97%–100%)"/>
    <n v="463.81099999999998"/>
    <n v="4567330.9934999989"/>
    <n v="95.759999999999991"/>
  </r>
  <r>
    <n v="362.57"/>
    <n v="7.3"/>
    <n v="1"/>
    <n v="0.81"/>
    <n v="0"/>
    <n v="0.05"/>
    <s v="Air"/>
    <n v="2.61"/>
    <n v="0.82"/>
    <n v="0.88"/>
    <n v="0.88"/>
    <n v="41"/>
    <n v="5719.17"/>
    <n v="60"/>
    <n v="7"/>
    <n v="2"/>
    <n v="3"/>
    <n v="519"/>
    <n v="404"/>
    <n v="1"/>
    <n v="0.4"/>
    <n v="1"/>
    <x v="0"/>
    <s v="DDP"/>
    <s v="Amendment"/>
    <x v="2"/>
    <n v="0.81"/>
    <n v="0.95"/>
    <n v="0.18049999999999994"/>
    <n v="0.93"/>
    <s v="Extreme Risk"/>
    <n v="2.0134043081336019E-2"/>
    <s v="Average"/>
    <s v="High"/>
    <s v="Inconsistent"/>
    <n v="77.842003853564549"/>
    <s v="Critical (&lt;80%)"/>
    <n v="285.95850000000002"/>
    <n v="2177584.3248990001"/>
    <n v="96.389999999999986"/>
  </r>
  <r>
    <n v="378.04"/>
    <n v="7.83"/>
    <n v="16"/>
    <n v="0.78"/>
    <n v="0.02"/>
    <n v="0.04"/>
    <s v="Sea"/>
    <n v="4.03"/>
    <n v="0.7"/>
    <n v="0.92"/>
    <n v="0.01"/>
    <n v="34"/>
    <n v="6872.26"/>
    <n v="45"/>
    <n v="23"/>
    <n v="3"/>
    <n v="2"/>
    <n v="425"/>
    <n v="400"/>
    <n v="11"/>
    <n v="0.92"/>
    <n v="0"/>
    <x v="1"/>
    <s v="CIF"/>
    <s v="Extension"/>
    <x v="1"/>
    <n v="0.76439999999999997"/>
    <n v="0.94079999999999997"/>
    <n v="0.20697599999999997"/>
    <n v="6.9999999999999993E-2"/>
    <s v="Low Risk"/>
    <n v="2.0712093958311289E-2"/>
    <s v="Average"/>
    <s v="High"/>
    <s v="Highly Inconsistent"/>
    <n v="94.117647058823522"/>
    <s v="Average (85–94.99%)"/>
    <n v="68.7226"/>
    <n v="2753967.713248"/>
    <n v="70.569999999999993"/>
  </r>
  <r>
    <n v="437.76"/>
    <n v="1.95"/>
    <n v="24"/>
    <n v="0.85"/>
    <n v="0.01"/>
    <n v="0.03"/>
    <s v="Sea"/>
    <n v="0.02"/>
    <n v="0.75"/>
    <n v="1.04"/>
    <n v="0.65"/>
    <n v="36"/>
    <n v="6085.41"/>
    <n v="60"/>
    <n v="57"/>
    <n v="0"/>
    <n v="0"/>
    <n v="971"/>
    <n v="361"/>
    <n v="12"/>
    <n v="0.1"/>
    <n v="1"/>
    <x v="0"/>
    <s v="EXW"/>
    <s v="New Procurement"/>
    <x v="8"/>
    <n v="0.84150000000000003"/>
    <n v="0.96029999999999993"/>
    <n v="0.14404500000000001"/>
    <n v="0.69000000000000006"/>
    <s v="Extreme Risk"/>
    <n v="4.4544956140350877E-3"/>
    <s v="Poor"/>
    <s v="High"/>
    <s v="Very Consistent"/>
    <n v="37.178166838311022"/>
    <s v="Critical (&lt;80%)"/>
    <n v="60.854100000000003"/>
    <n v="2770568.0740680001"/>
    <n v="75.08"/>
  </r>
  <r>
    <n v="173.33"/>
    <n v="5.56"/>
    <n v="5"/>
    <n v="0.99"/>
    <n v="0.06"/>
    <n v="0.01"/>
    <s v="Road"/>
    <n v="0.99"/>
    <n v="0.66"/>
    <n v="1.1200000000000001"/>
    <n v="0.69"/>
    <n v="17"/>
    <n v="9892.4"/>
    <n v="90"/>
    <n v="55"/>
    <n v="3"/>
    <n v="0"/>
    <n v="418"/>
    <n v="91"/>
    <n v="12"/>
    <n v="0.52"/>
    <n v="1"/>
    <x v="0"/>
    <s v="EXW"/>
    <s v="Extension"/>
    <x v="8"/>
    <n v="0.93059999999999998"/>
    <n v="0.93059999999999998"/>
    <n v="9.306000000000007E-3"/>
    <n v="0.7599999999999999"/>
    <s v="Extreme Risk"/>
    <n v="3.2077539952691393E-2"/>
    <s v="Average"/>
    <s v="Medium"/>
    <s v="Very Consistent"/>
    <n v="21.770334928229666"/>
    <s v="Critical (&lt;80%)"/>
    <n v="197.84799999999998"/>
    <n v="1834876.450374"/>
    <n v="85.01"/>
  </r>
  <r>
    <n v="413.18"/>
    <n v="8.33"/>
    <n v="9"/>
    <n v="0.87"/>
    <n v="0.02"/>
    <n v="0.01"/>
    <s v="Air"/>
    <n v="2.48"/>
    <n v="0.74"/>
    <n v="0.89"/>
    <n v="0.96"/>
    <n v="12"/>
    <n v="9864.35"/>
    <n v="15"/>
    <n v="15"/>
    <n v="3"/>
    <n v="1"/>
    <n v="305"/>
    <n v="555"/>
    <n v="11"/>
    <n v="0"/>
    <n v="1"/>
    <x v="0"/>
    <s v="FOB"/>
    <s v="Extension"/>
    <x v="1"/>
    <n v="0.85260000000000002"/>
    <n v="0.97019999999999995"/>
    <n v="0.12612600000000002"/>
    <n v="0.99"/>
    <s v="Extreme Risk"/>
    <n v="2.0160704777578781E-2"/>
    <s v="Average"/>
    <s v="High"/>
    <s v="Inconsistent"/>
    <n v="181.96721311475409"/>
    <s v="Over-Delivery (&gt;100%)"/>
    <n v="493.21750000000003"/>
    <n v="4198538.4082180001"/>
    <n v="96.72"/>
  </r>
  <r>
    <n v="137.86000000000001"/>
    <n v="9.43"/>
    <n v="10"/>
    <n v="0.97"/>
    <n v="0"/>
    <n v="0.05"/>
    <s v="Road"/>
    <n v="3.53"/>
    <n v="0.66"/>
    <n v="0.96"/>
    <n v="0.37"/>
    <n v="16"/>
    <n v="6137.93"/>
    <n v="30"/>
    <n v="16"/>
    <n v="0"/>
    <n v="3"/>
    <n v="963"/>
    <n v="72"/>
    <n v="10"/>
    <n v="0.42"/>
    <n v="1"/>
    <x v="0"/>
    <s v="DDP"/>
    <s v="New Procurement"/>
    <x v="9"/>
    <n v="0.97"/>
    <n v="0.95"/>
    <n v="2.8500000000000025E-2"/>
    <n v="0.42"/>
    <s v="High Risk"/>
    <n v="6.8402727404613367E-2"/>
    <s v="Good"/>
    <s v="Low"/>
    <s v="Highly Inconsistent"/>
    <n v="7.4766355140186906"/>
    <s v="Critical (&lt;80%)"/>
    <n v="122.7586"/>
    <n v="888616.27280600008"/>
    <n v="83.47"/>
  </r>
  <r>
    <n v="205.4"/>
    <n v="5.62"/>
    <n v="13"/>
    <n v="0.9"/>
    <n v="0"/>
    <n v="0.02"/>
    <s v="Sea"/>
    <n v="2.4300000000000002"/>
    <n v="0.92"/>
    <n v="0.96"/>
    <n v="0.2"/>
    <n v="13"/>
    <n v="6871.24"/>
    <n v="60"/>
    <n v="21"/>
    <n v="0"/>
    <n v="3"/>
    <n v="874"/>
    <n v="523"/>
    <n v="2"/>
    <n v="0.08"/>
    <n v="1"/>
    <x v="0"/>
    <s v="DDP"/>
    <s v="New Procurement"/>
    <x v="5"/>
    <n v="0.9"/>
    <n v="0.98"/>
    <n v="9.7999999999999976E-2"/>
    <n v="0.22"/>
    <s v="Medium Risk"/>
    <n v="2.7361246348588119E-2"/>
    <s v="Average"/>
    <s v="Medium"/>
    <s v="Inconsistent"/>
    <n v="59.839816933638446"/>
    <s v="Critical (&lt;80%)"/>
    <n v="68.712400000000002"/>
    <n v="1439658.4447600001"/>
    <n v="73.17"/>
  </r>
  <r>
    <n v="201.02"/>
    <n v="9.5500000000000007"/>
    <n v="15"/>
    <n v="0.84"/>
    <n v="0.08"/>
    <n v="0"/>
    <s v="Road"/>
    <n v="0.82"/>
    <n v="0.63"/>
    <n v="1.1100000000000001"/>
    <n v="0.52"/>
    <n v="11"/>
    <n v="6223.84"/>
    <n v="60"/>
    <n v="51"/>
    <n v="3"/>
    <n v="3"/>
    <n v="636"/>
    <n v="711"/>
    <n v="4"/>
    <n v="0.45"/>
    <n v="0"/>
    <x v="1"/>
    <s v="DDP"/>
    <s v="Extension"/>
    <x v="6"/>
    <n v="0.77280000000000004"/>
    <n v="0.92"/>
    <n v="0.14720000000000003"/>
    <n v="0.6"/>
    <s v="Extreme Risk"/>
    <n v="4.7507710675554669E-2"/>
    <s v="Average"/>
    <s v="Medium"/>
    <s v="Very Consistent"/>
    <n v="111.79245283018868"/>
    <s v="Over-Delivery (&gt;100%)"/>
    <n v="124.47680000000001"/>
    <n v="1351333.3956720002"/>
    <n v="84.78"/>
  </r>
  <r>
    <n v="490.34"/>
    <n v="5.82"/>
    <n v="12"/>
    <n v="0.96"/>
    <n v="0.06"/>
    <n v="0.04"/>
    <s v="Sea"/>
    <n v="4.6500000000000004"/>
    <n v="0.68"/>
    <n v="0.9"/>
    <n v="0.45"/>
    <n v="14"/>
    <n v="3175.74"/>
    <n v="60"/>
    <n v="35"/>
    <n v="3"/>
    <n v="2"/>
    <n v="879"/>
    <n v="912"/>
    <n v="6"/>
    <n v="0.56000000000000005"/>
    <n v="1"/>
    <x v="0"/>
    <s v="CIF"/>
    <s v="Extension"/>
    <x v="4"/>
    <n v="0.90239999999999987"/>
    <n v="0.90239999999999987"/>
    <n v="3.6096000000000024E-2"/>
    <n v="0.55000000000000004"/>
    <s v="Extreme Risk"/>
    <n v="1.1869315169066363E-2"/>
    <s v="Poor"/>
    <s v="High"/>
    <s v="Highly Inconsistent"/>
    <n v="103.75426621160409"/>
    <s v="Over-Delivery (&gt;100%)"/>
    <n v="31.757399999999997"/>
    <n v="1712988.9457799997"/>
    <n v="68.75"/>
  </r>
  <r>
    <n v="435.44"/>
    <n v="4.55"/>
    <n v="5"/>
    <n v="0.84"/>
    <n v="0.04"/>
    <n v="0.04"/>
    <s v="Sea"/>
    <n v="1.64"/>
    <n v="0.88"/>
    <n v="1.19"/>
    <n v="0.79"/>
    <n v="42"/>
    <n v="2006.87"/>
    <n v="30"/>
    <n v="59"/>
    <n v="2"/>
    <n v="2"/>
    <n v="212"/>
    <n v="564"/>
    <n v="3"/>
    <n v="0.85"/>
    <n v="1"/>
    <x v="0"/>
    <s v="CIF"/>
    <s v="Amendment"/>
    <x v="3"/>
    <n v="0.80639999999999989"/>
    <n v="0.92159999999999997"/>
    <n v="0.147456"/>
    <n v="0.87"/>
    <s v="Extreme Risk"/>
    <n v="1.0449200808377733E-2"/>
    <s v="Poor"/>
    <s v="High"/>
    <s v="Moderately Consistent"/>
    <n v="266.03773584905662"/>
    <s v="Over-Delivery (&gt;100%)"/>
    <n v="20.0687"/>
    <n v="943815.5417559999"/>
    <n v="72.36"/>
  </r>
  <r>
    <n v="365.53"/>
    <n v="8.6300000000000008"/>
    <n v="5"/>
    <n v="0.96"/>
    <n v="0.09"/>
    <n v="0.01"/>
    <s v="Road"/>
    <n v="3.94"/>
    <n v="0.96"/>
    <n v="1"/>
    <n v="0.9"/>
    <n v="28"/>
    <n v="4087.36"/>
    <n v="90"/>
    <n v="31"/>
    <n v="0"/>
    <n v="2"/>
    <n v="585"/>
    <n v="616"/>
    <n v="9"/>
    <n v="0.3"/>
    <n v="0"/>
    <x v="1"/>
    <s v="CIF"/>
    <s v="New Procurement"/>
    <x v="0"/>
    <n v="0.87360000000000004"/>
    <n v="0.90090000000000003"/>
    <n v="3.6036000000000033E-2"/>
    <n v="1"/>
    <s v="Extreme Risk"/>
    <n v="2.3609553251443115E-2"/>
    <s v="Average"/>
    <s v="High"/>
    <s v="Highly Inconsistent"/>
    <n v="105.29914529914531"/>
    <s v="Over-Delivery (&gt;100%)"/>
    <n v="81.747200000000007"/>
    <n v="1643568.5218440003"/>
    <n v="81.159999999999982"/>
  </r>
  <r>
    <n v="377.18"/>
    <n v="5.44"/>
    <n v="28"/>
    <n v="0.79"/>
    <n v="0.01"/>
    <n v="0.01"/>
    <s v="Air"/>
    <n v="4.46"/>
    <n v="0.99"/>
    <n v="0.91"/>
    <n v="0.09"/>
    <n v="24"/>
    <n v="6859.29"/>
    <n v="60"/>
    <n v="27"/>
    <n v="0"/>
    <n v="3"/>
    <n v="924"/>
    <n v="795"/>
    <n v="10"/>
    <n v="0.56999999999999995"/>
    <n v="1"/>
    <x v="0"/>
    <s v="DDP"/>
    <s v="New Procurement"/>
    <x v="9"/>
    <n v="0.78210000000000002"/>
    <n v="0.98009999999999997"/>
    <n v="0.20582099999999998"/>
    <n v="0.11"/>
    <s v="Low Risk"/>
    <n v="1.4422821994803542E-2"/>
    <s v="Poor"/>
    <s v="High"/>
    <s v="Highly Inconsistent"/>
    <n v="86.038961038961034"/>
    <s v="Average (85–94.99%)"/>
    <n v="342.96450000000004"/>
    <n v="2639307.3511999995"/>
    <n v="95.04"/>
  </r>
  <r>
    <n v="302.93"/>
    <n v="5.25"/>
    <n v="28"/>
    <n v="0.74"/>
    <n v="0.1"/>
    <n v="0.02"/>
    <s v="Road"/>
    <n v="1.73"/>
    <n v="0.93"/>
    <n v="0.91"/>
    <n v="0.85"/>
    <n v="17"/>
    <n v="654.17999999999995"/>
    <n v="15"/>
    <n v="23"/>
    <n v="3"/>
    <n v="3"/>
    <n v="994"/>
    <n v="157"/>
    <n v="4"/>
    <n v="7.0000000000000007E-2"/>
    <n v="0"/>
    <x v="1"/>
    <s v="DDP"/>
    <s v="Extension"/>
    <x v="6"/>
    <n v="0.66600000000000004"/>
    <n v="0.88200000000000001"/>
    <n v="0.22932"/>
    <n v="0.97"/>
    <s v="Extreme Risk"/>
    <n v="1.7330736473772819E-2"/>
    <s v="Poor"/>
    <s v="High"/>
    <s v="Moderately Consistent"/>
    <n v="15.794768611670021"/>
    <s v="Critical (&lt;80%)"/>
    <n v="13.083599999999999"/>
    <n v="221974.802066"/>
    <n v="82.87"/>
  </r>
  <r>
    <n v="476.19"/>
    <n v="5.41"/>
    <n v="18"/>
    <n v="0.96"/>
    <n v="0.06"/>
    <n v="0"/>
    <s v="Road"/>
    <n v="4.2300000000000004"/>
    <n v="0.68"/>
    <n v="0.81"/>
    <n v="0.91"/>
    <n v="9"/>
    <n v="5191.62"/>
    <n v="45"/>
    <n v="33"/>
    <n v="3"/>
    <n v="0"/>
    <n v="805"/>
    <n v="528"/>
    <n v="7"/>
    <n v="0.91"/>
    <n v="1"/>
    <x v="0"/>
    <s v="EXW"/>
    <s v="Extension"/>
    <x v="7"/>
    <n v="0.90239999999999987"/>
    <n v="0.94"/>
    <n v="3.7600000000000029E-2"/>
    <n v="0.97"/>
    <s v="Extreme Risk"/>
    <n v="1.1361011361011362E-2"/>
    <s v="Poor"/>
    <s v="High"/>
    <s v="Highly Inconsistent"/>
    <n v="65.590062111801245"/>
    <s v="Critical (&lt;80%)"/>
    <n v="103.83240000000001"/>
    <n v="2620673.4975420004"/>
    <n v="81.97"/>
  </r>
  <r>
    <n v="273.32"/>
    <n v="8.6199999999999992"/>
    <n v="12"/>
    <n v="0.88"/>
    <n v="0.02"/>
    <n v="0.04"/>
    <s v="Air"/>
    <n v="3.55"/>
    <n v="0.71"/>
    <n v="1.08"/>
    <n v="0.92"/>
    <n v="46"/>
    <n v="4143.13"/>
    <n v="30"/>
    <n v="34"/>
    <n v="1"/>
    <n v="3"/>
    <n v="979"/>
    <n v="735"/>
    <n v="11"/>
    <n v="0.45"/>
    <n v="1"/>
    <x v="0"/>
    <s v="DDP"/>
    <s v="Renewal/Reorder"/>
    <x v="1"/>
    <n v="0.86239999999999994"/>
    <n v="0.94079999999999997"/>
    <n v="0.112896"/>
    <n v="0.98"/>
    <s v="Extreme Risk"/>
    <n v="3.1538123810917605E-2"/>
    <s v="Average"/>
    <s v="Medium"/>
    <s v="Highly Inconsistent"/>
    <n v="75.076608784473947"/>
    <s v="Critical (&lt;80%)"/>
    <n v="207.15650000000002"/>
    <n v="1200570.8713160001"/>
    <n v="95.049999999999983"/>
  </r>
  <r>
    <n v="221.23"/>
    <n v="8.49"/>
    <n v="27"/>
    <n v="0.97"/>
    <n v="7.0000000000000007E-2"/>
    <n v="0.02"/>
    <s v="Air"/>
    <n v="4.5199999999999996"/>
    <n v="0.95"/>
    <n v="1.1100000000000001"/>
    <n v="0.76"/>
    <n v="30"/>
    <n v="5322.1"/>
    <n v="90"/>
    <n v="29"/>
    <n v="3"/>
    <n v="3"/>
    <n v="744"/>
    <n v="317"/>
    <n v="5"/>
    <n v="0.25"/>
    <n v="0"/>
    <x v="1"/>
    <s v="DDP"/>
    <s v="Extension"/>
    <x v="10"/>
    <n v="0.9020999999999999"/>
    <n v="0.91139999999999988"/>
    <n v="2.7342000000000023E-2"/>
    <n v="0.85"/>
    <s v="Extreme Risk"/>
    <n v="3.837635040455635E-2"/>
    <s v="Average"/>
    <s v="Medium"/>
    <s v="Highly Inconsistent"/>
    <n v="42.607526881720432"/>
    <s v="Critical (&lt;80%)"/>
    <n v="266.10500000000002"/>
    <n v="1283661.023662"/>
    <n v="92.97999999999999"/>
  </r>
  <r>
    <n v="123.37"/>
    <n v="4.63"/>
    <n v="3"/>
    <n v="0.98"/>
    <n v="0.08"/>
    <n v="0.04"/>
    <s v="Road"/>
    <n v="1.26"/>
    <n v="0.96"/>
    <n v="0.81"/>
    <n v="0.74"/>
    <n v="37"/>
    <n v="8616.24"/>
    <n v="15"/>
    <n v="45"/>
    <n v="3"/>
    <n v="2"/>
    <n v="857"/>
    <n v="514"/>
    <n v="6"/>
    <n v="0.46"/>
    <n v="0"/>
    <x v="1"/>
    <s v="CIF"/>
    <s v="Extension"/>
    <x v="4"/>
    <n v="0.90160000000000007"/>
    <n v="0.88319999999999999"/>
    <n v="1.7664000000000016E-2"/>
    <n v="0.86"/>
    <s v="Extreme Risk"/>
    <n v="3.7529383156358918E-2"/>
    <s v="Average"/>
    <s v="Low"/>
    <s v="Moderately Consistent"/>
    <n v="59.976662777129519"/>
    <s v="Critical (&lt;80%)"/>
    <n v="172.32480000000001"/>
    <n v="1190719.2259800001"/>
    <n v="83.54"/>
  </r>
  <r>
    <n v="403.79"/>
    <n v="4"/>
    <n v="26"/>
    <n v="0.72"/>
    <n v="0.04"/>
    <n v="0.04"/>
    <s v="Sea"/>
    <n v="4.66"/>
    <n v="0.86"/>
    <n v="1.03"/>
    <n v="0.01"/>
    <n v="3"/>
    <n v="571.34"/>
    <n v="30"/>
    <n v="42"/>
    <n v="2"/>
    <n v="0"/>
    <n v="377"/>
    <n v="814"/>
    <n v="9"/>
    <n v="0.48"/>
    <n v="1"/>
    <x v="0"/>
    <s v="EXW"/>
    <s v="Amendment"/>
    <x v="0"/>
    <n v="0.69119999999999993"/>
    <n v="0.92159999999999997"/>
    <n v="0.25804800000000006"/>
    <n v="0.09"/>
    <s v="Low Risk"/>
    <n v="9.9061393298496732E-3"/>
    <s v="Poor"/>
    <s v="High"/>
    <s v="Highly Inconsistent"/>
    <n v="215.91511936339523"/>
    <s v="Over-Delivery (&gt;100%)"/>
    <n v="5.7134"/>
    <n v="249200.83551600005"/>
    <n v="69.34"/>
  </r>
  <r>
    <n v="380.5"/>
    <n v="5.43"/>
    <n v="25"/>
    <n v="0.85"/>
    <n v="0.09"/>
    <n v="0.03"/>
    <s v="Road"/>
    <n v="0.33"/>
    <n v="0.73"/>
    <n v="1.1100000000000001"/>
    <n v="0.92"/>
    <n v="8"/>
    <n v="7659.88"/>
    <n v="30"/>
    <n v="9"/>
    <n v="3"/>
    <n v="3"/>
    <n v="435"/>
    <n v="107"/>
    <n v="9"/>
    <n v="0.74"/>
    <n v="1"/>
    <x v="0"/>
    <s v="DDP"/>
    <s v="Extension"/>
    <x v="0"/>
    <n v="0.77349999999999997"/>
    <n v="0.88270000000000004"/>
    <n v="0.13240500000000002"/>
    <n v="1.04"/>
    <s v="Extreme Risk"/>
    <n v="1.4270696452036793E-2"/>
    <s v="Poor"/>
    <s v="High"/>
    <s v="Very Consistent"/>
    <n v="24.597701149425287"/>
    <s v="Critical (&lt;80%)"/>
    <n v="153.19759999999999"/>
    <n v="3264490.1697"/>
    <n v="84.36999999999999"/>
  </r>
  <r>
    <n v="222.96"/>
    <n v="6.15"/>
    <n v="7"/>
    <n v="0.81"/>
    <n v="0.02"/>
    <n v="0.02"/>
    <s v="Sea"/>
    <n v="3.97"/>
    <n v="0.69"/>
    <n v="0.95"/>
    <n v="0.35"/>
    <n v="18"/>
    <n v="6702.41"/>
    <n v="45"/>
    <n v="39"/>
    <n v="1"/>
    <n v="1"/>
    <n v="219"/>
    <n v="311"/>
    <n v="6"/>
    <n v="0.97"/>
    <n v="0"/>
    <x v="1"/>
    <s v="FOB"/>
    <s v="Renewal/Reorder"/>
    <x v="4"/>
    <n v="0.79380000000000006"/>
    <n v="0.96039999999999992"/>
    <n v="0.18247599999999994"/>
    <n v="0.38999999999999996"/>
    <s v="High Risk"/>
    <n v="2.7583423035522067E-2"/>
    <s v="Average"/>
    <s v="Medium"/>
    <s v="Highly Inconsistent"/>
    <n v="142.00913242009133"/>
    <s v="Over-Delivery (&gt;100%)"/>
    <n v="67.024100000000004"/>
    <n v="1554228.8340679999"/>
    <n v="71.03"/>
  </r>
  <r>
    <n v="61.34"/>
    <n v="3.15"/>
    <n v="17"/>
    <n v="0.89"/>
    <n v="0.03"/>
    <n v="0.03"/>
    <s v="Air"/>
    <n v="2.1800000000000002"/>
    <n v="0.94"/>
    <n v="0.97"/>
    <n v="0.04"/>
    <n v="30"/>
    <n v="2118.1"/>
    <n v="45"/>
    <n v="13"/>
    <n v="1"/>
    <n v="2"/>
    <n v="607"/>
    <n v="880"/>
    <n v="2"/>
    <n v="0.19"/>
    <n v="0"/>
    <x v="1"/>
    <s v="CIF"/>
    <s v="Renewal/Reorder"/>
    <x v="5"/>
    <n v="0.86329999999999996"/>
    <n v="0.94089999999999996"/>
    <n v="0.10349899999999998"/>
    <n v="0.1"/>
    <s v="Low Risk"/>
    <n v="5.1353113791979127E-2"/>
    <s v="Good"/>
    <s v="Low"/>
    <s v="Inconsistent"/>
    <n v="144.97528830313016"/>
    <s v="Over-Delivery (&gt;100%)"/>
    <n v="105.905"/>
    <n v="137828.28866399999"/>
    <n v="96.320000000000007"/>
  </r>
  <r>
    <n v="427.55"/>
    <n v="8.15"/>
    <n v="19"/>
    <n v="0.94"/>
    <n v="0.01"/>
    <n v="0.02"/>
    <s v="Air"/>
    <n v="0.89"/>
    <n v="0.68"/>
    <n v="0.94"/>
    <n v="0.41"/>
    <n v="3"/>
    <n v="7368.42"/>
    <n v="90"/>
    <n v="11"/>
    <n v="0"/>
    <n v="1"/>
    <n v="955"/>
    <n v="51"/>
    <n v="9"/>
    <n v="0.05"/>
    <n v="1"/>
    <x v="0"/>
    <s v="FOB"/>
    <s v="New Procurement"/>
    <x v="0"/>
    <n v="0.93059999999999998"/>
    <n v="0.97019999999999995"/>
    <n v="5.8212000000000048E-2"/>
    <n v="0.43999999999999995"/>
    <s v="High Risk"/>
    <n v="1.9062098000233892E-2"/>
    <s v="Poor"/>
    <s v="High"/>
    <s v="Very Consistent"/>
    <n v="5.340314136125655"/>
    <s v="Critical (&lt;80%)"/>
    <n v="368.42100000000005"/>
    <n v="3245255.04152"/>
    <n v="98.41"/>
  </r>
  <r>
    <n v="55.14"/>
    <n v="5.38"/>
    <n v="28"/>
    <n v="0.78"/>
    <n v="0.02"/>
    <n v="0.02"/>
    <s v="Sea"/>
    <n v="0.4"/>
    <n v="0.86"/>
    <n v="0.93"/>
    <n v="0.73"/>
    <n v="34"/>
    <n v="5014.08"/>
    <n v="60"/>
    <n v="32"/>
    <n v="1"/>
    <n v="0"/>
    <n v="748"/>
    <n v="325"/>
    <n v="11"/>
    <n v="0.66"/>
    <n v="1"/>
    <x v="0"/>
    <s v="EXW"/>
    <s v="Renewal/Reorder"/>
    <x v="1"/>
    <n v="0.76439999999999997"/>
    <n v="0.96039999999999992"/>
    <n v="0.21128799999999995"/>
    <n v="0.77"/>
    <s v="Extreme Risk"/>
    <n v="9.7569822270583959E-2"/>
    <s v="Good"/>
    <s v="Low"/>
    <s v="Very Consistent"/>
    <n v="43.44919786096257"/>
    <s v="Critical (&lt;80%)"/>
    <n v="50.140799999999999"/>
    <n v="287586.0079679999"/>
    <n v="74.599999999999994"/>
  </r>
  <r>
    <n v="366.66"/>
    <n v="4.01"/>
    <n v="18"/>
    <n v="0.87"/>
    <n v="0.02"/>
    <n v="0.04"/>
    <s v="Road"/>
    <n v="1.95"/>
    <n v="0.99"/>
    <n v="1"/>
    <n v="0.44"/>
    <n v="43"/>
    <n v="4862.1499999999996"/>
    <n v="45"/>
    <n v="23"/>
    <n v="0"/>
    <n v="2"/>
    <n v="469"/>
    <n v="763"/>
    <n v="2"/>
    <n v="0.88"/>
    <n v="0"/>
    <x v="1"/>
    <s v="CIF"/>
    <s v="New Procurement"/>
    <x v="5"/>
    <n v="0.85260000000000002"/>
    <n v="0.94079999999999997"/>
    <n v="0.12230400000000001"/>
    <n v="0.5"/>
    <s v="High Risk"/>
    <n v="1.0936562482954234E-2"/>
    <s v="Poor"/>
    <s v="High"/>
    <s v="Moderately Consistent"/>
    <n v="162.68656716417911"/>
    <s v="Over-Delivery (&gt;100%)"/>
    <n v="97.242999999999995"/>
    <n v="1889832.8168799998"/>
    <n v="84.65"/>
  </r>
  <r>
    <n v="486.62"/>
    <n v="1.96"/>
    <n v="1"/>
    <n v="0.91"/>
    <n v="0.09"/>
    <n v="0.02"/>
    <s v="Air"/>
    <n v="1.95"/>
    <n v="0.88"/>
    <n v="0.87"/>
    <n v="0.76"/>
    <n v="28"/>
    <n v="4882.3999999999996"/>
    <n v="90"/>
    <n v="23"/>
    <n v="3"/>
    <n v="0"/>
    <n v="371"/>
    <n v="393"/>
    <n v="2"/>
    <n v="0.56999999999999995"/>
    <n v="0"/>
    <x v="1"/>
    <s v="EXW"/>
    <s v="Extension"/>
    <x v="5"/>
    <n v="0.82810000000000006"/>
    <n v="0.89180000000000004"/>
    <n v="8.0261999999999972E-2"/>
    <n v="0.87"/>
    <s v="Extreme Risk"/>
    <n v="4.0277834860877066E-3"/>
    <s v="Poor"/>
    <s v="High"/>
    <s v="Moderately Consistent"/>
    <n v="105.9299191374663"/>
    <s v="Over-Delivery (&gt;100%)"/>
    <n v="244.12"/>
    <n v="2637482.6698599998"/>
    <n v="94.95"/>
  </r>
  <r>
    <n v="246.95"/>
    <n v="3.15"/>
    <n v="25"/>
    <n v="0.74"/>
    <n v="0.01"/>
    <n v="0.04"/>
    <s v="Sea"/>
    <n v="1.1499999999999999"/>
    <n v="0.7"/>
    <n v="0.98"/>
    <n v="0.51"/>
    <n v="37"/>
    <n v="9497.42"/>
    <n v="30"/>
    <n v="53"/>
    <n v="1"/>
    <n v="3"/>
    <n v="485"/>
    <n v="113"/>
    <n v="2"/>
    <n v="0.08"/>
    <n v="1"/>
    <x v="0"/>
    <s v="DDP"/>
    <s v="Renewal/Reorder"/>
    <x v="5"/>
    <n v="0.73260000000000003"/>
    <n v="0.95039999999999991"/>
    <n v="0.24710400000000002"/>
    <n v="0.56000000000000005"/>
    <s v="Extreme Risk"/>
    <n v="1.2755618546264426E-2"/>
    <s v="Poor"/>
    <s v="Medium"/>
    <s v="Moderately Consistent"/>
    <n v="23.298969072164947"/>
    <s v="Critical (&lt;80%)"/>
    <n v="94.974199999999996"/>
    <n v="2462757.9165000003"/>
    <n v="73.75"/>
  </r>
  <r>
    <n v="155.74"/>
    <n v="9.5399999999999991"/>
    <n v="24"/>
    <n v="0.94"/>
    <n v="0.04"/>
    <n v="0.01"/>
    <s v="Sea"/>
    <n v="1.08"/>
    <n v="0.71"/>
    <n v="1.18"/>
    <n v="0.3"/>
    <n v="25"/>
    <n v="9449.2099999999991"/>
    <n v="60"/>
    <n v="9"/>
    <n v="2"/>
    <n v="2"/>
    <n v="313"/>
    <n v="768"/>
    <n v="7"/>
    <n v="0.42"/>
    <n v="0"/>
    <x v="1"/>
    <s v="CIF"/>
    <s v="Amendment"/>
    <x v="7"/>
    <n v="0.90239999999999987"/>
    <n v="0.95039999999999991"/>
    <n v="5.7024000000000047E-2"/>
    <n v="0.35"/>
    <s v="High Risk"/>
    <n v="6.1255939386156408E-2"/>
    <s v="Good"/>
    <s v="Medium"/>
    <s v="Moderately Consistent"/>
    <n v="245.36741214057508"/>
    <s v="Over-Delivery (&gt;100%)"/>
    <n v="94.492099999999994"/>
    <n v="1545298.8197539998"/>
    <n v="73.52000000000001"/>
  </r>
  <r>
    <n v="367.19"/>
    <n v="3.75"/>
    <n v="5"/>
    <n v="0.88"/>
    <n v="0.05"/>
    <n v="0.01"/>
    <s v="Road"/>
    <n v="2"/>
    <n v="0.64"/>
    <n v="0.81"/>
    <n v="0.2"/>
    <n v="30"/>
    <n v="9144.7199999999993"/>
    <n v="15"/>
    <n v="9"/>
    <n v="2"/>
    <n v="0"/>
    <n v="194"/>
    <n v="345"/>
    <n v="11"/>
    <n v="0.65"/>
    <n v="1"/>
    <x v="0"/>
    <s v="EXW"/>
    <s v="Amendment"/>
    <x v="1"/>
    <n v="0.83599999999999997"/>
    <n v="0.9405"/>
    <n v="0.11285999999999999"/>
    <n v="0.26"/>
    <s v="Medium Risk"/>
    <n v="1.0212696424194558E-2"/>
    <s v="Poor"/>
    <s v="High"/>
    <s v="Moderately Consistent"/>
    <n v="177.83505154639175"/>
    <s v="Over-Delivery (&gt;100%)"/>
    <n v="182.89439999999999"/>
    <n v="3559518.3030079994"/>
    <n v="84.3"/>
  </r>
  <r>
    <n v="417.71"/>
    <n v="2.52"/>
    <n v="27"/>
    <n v="0.98"/>
    <n v="0.09"/>
    <n v="0.05"/>
    <s v="Sea"/>
    <n v="2.0499999999999998"/>
    <n v="0.87"/>
    <n v="0.87"/>
    <n v="0.42"/>
    <n v="7"/>
    <n v="8878.75"/>
    <n v="30"/>
    <n v="40"/>
    <n v="1"/>
    <n v="0"/>
    <n v="274"/>
    <n v="599"/>
    <n v="4"/>
    <n v="0.33"/>
    <n v="1"/>
    <x v="0"/>
    <s v="EXW"/>
    <s v="Renewal/Reorder"/>
    <x v="6"/>
    <n v="0.89180000000000004"/>
    <n v="0.86449999999999994"/>
    <n v="1.7290000000000017E-2"/>
    <n v="0.56000000000000005"/>
    <s v="Extreme Risk"/>
    <n v="6.0328936343396139E-3"/>
    <s v="Poor"/>
    <s v="High"/>
    <s v="Inconsistent"/>
    <n v="218.61313868613138"/>
    <s v="Over-Delivery (&gt;100%)"/>
    <n v="88.787500000000009"/>
    <n v="4228072.5488599995"/>
    <n v="70.25"/>
  </r>
  <r>
    <n v="295.89"/>
    <n v="5.15"/>
    <n v="28"/>
    <n v="0.8"/>
    <n v="0.1"/>
    <n v="0.03"/>
    <s v="Sea"/>
    <n v="2.21"/>
    <n v="0.81"/>
    <n v="1.1100000000000001"/>
    <n v="0.04"/>
    <n v="46"/>
    <n v="472.12"/>
    <n v="90"/>
    <n v="14"/>
    <n v="0"/>
    <n v="0"/>
    <n v="423"/>
    <n v="645"/>
    <n v="8"/>
    <n v="0.84"/>
    <n v="0"/>
    <x v="1"/>
    <s v="EXW"/>
    <s v="New Procurement"/>
    <x v="11"/>
    <n v="0.72000000000000008"/>
    <n v="0.873"/>
    <n v="0.17459999999999995"/>
    <n v="0.17"/>
    <s v="Medium Risk"/>
    <n v="1.7405116766365882E-2"/>
    <s v="Poor"/>
    <s v="Medium"/>
    <s v="Inconsistent"/>
    <n v="152.48226950354612"/>
    <s v="Over-Delivery (&gt;100%)"/>
    <n v="4.7212000000000005"/>
    <n v="157873.81262199997"/>
    <n v="70.190000000000012"/>
  </r>
  <r>
    <n v="485.17"/>
    <n v="3.76"/>
    <n v="2"/>
    <n v="0.73"/>
    <n v="0.08"/>
    <n v="0.03"/>
    <s v="Road"/>
    <n v="4.34"/>
    <n v="0.68"/>
    <n v="0.85"/>
    <n v="0.42"/>
    <n v="29"/>
    <n v="4065.89"/>
    <n v="15"/>
    <n v="51"/>
    <n v="0"/>
    <n v="1"/>
    <n v="411"/>
    <n v="41"/>
    <n v="8"/>
    <n v="0.22"/>
    <n v="1"/>
    <x v="0"/>
    <s v="FOB"/>
    <s v="New Procurement"/>
    <x v="11"/>
    <n v="0.67159999999999997"/>
    <n v="0.89239999999999997"/>
    <n v="0.24094800000000002"/>
    <n v="0.53"/>
    <s v="Extreme Risk"/>
    <n v="7.7498608735082544E-3"/>
    <s v="Poor"/>
    <s v="High"/>
    <s v="Highly Inconsistent"/>
    <n v="9.9756690997566917"/>
    <s v="Critical (&lt;80%)"/>
    <n v="81.317800000000005"/>
    <n v="2189762.5454990002"/>
    <n v="80.66"/>
  </r>
  <r>
    <n v="73.25"/>
    <n v="1.32"/>
    <n v="1"/>
    <n v="0.85"/>
    <n v="0.1"/>
    <n v="0.03"/>
    <s v="Air"/>
    <n v="3.06"/>
    <n v="0.69"/>
    <n v="0.91"/>
    <n v="7.0000000000000007E-2"/>
    <n v="2"/>
    <n v="8959.2800000000007"/>
    <n v="30"/>
    <n v="12"/>
    <n v="0"/>
    <n v="2"/>
    <n v="182"/>
    <n v="943"/>
    <n v="1"/>
    <n v="0.36"/>
    <n v="0"/>
    <x v="1"/>
    <s v="CIF"/>
    <s v="New Procurement"/>
    <x v="2"/>
    <n v="0.76500000000000001"/>
    <n v="0.873"/>
    <n v="0.13095000000000004"/>
    <n v="0.2"/>
    <s v="Medium Risk"/>
    <n v="1.8020477815699661E-2"/>
    <s v="Poor"/>
    <s v="Low"/>
    <s v="Highly Inconsistent"/>
    <n v="518.13186813186815"/>
    <s v="Over-Delivery (&gt;100%)"/>
    <n v="447.96400000000006"/>
    <n v="742034.45070000004"/>
    <n v="93.340000000000018"/>
  </r>
  <r>
    <n v="277.16000000000003"/>
    <n v="3.91"/>
    <n v="7"/>
    <n v="0.73"/>
    <n v="0.08"/>
    <n v="0.01"/>
    <s v="Air"/>
    <n v="0.1"/>
    <n v="0.6"/>
    <n v="0.98"/>
    <n v="0.88"/>
    <n v="26"/>
    <n v="7575.75"/>
    <n v="45"/>
    <n v="43"/>
    <n v="1"/>
    <n v="0"/>
    <n v="737"/>
    <n v="688"/>
    <n v="1"/>
    <n v="0.92"/>
    <n v="1"/>
    <x v="0"/>
    <s v="EXW"/>
    <s v="Renewal/Reorder"/>
    <x v="2"/>
    <n v="0.67159999999999997"/>
    <n v="0.91080000000000005"/>
    <n v="0.24591600000000002"/>
    <n v="0.97"/>
    <s v="Extreme Risk"/>
    <n v="1.4107374801558666E-2"/>
    <s v="Poor"/>
    <s v="Medium"/>
    <s v="Very Consistent"/>
    <n v="93.351424694708271"/>
    <s v="Average (85–94.99%)"/>
    <n v="378.78750000000002"/>
    <n v="2289046.7501200004"/>
    <n v="97.300000000000011"/>
  </r>
  <r>
    <n v="373.3"/>
    <n v="5.9"/>
    <n v="29"/>
    <n v="0.99"/>
    <n v="0.1"/>
    <n v="0.04"/>
    <s v="Air"/>
    <n v="2.6"/>
    <n v="0.99"/>
    <n v="1.18"/>
    <n v="0.57999999999999996"/>
    <n v="41"/>
    <n v="4620.93"/>
    <n v="90"/>
    <n v="51"/>
    <n v="3"/>
    <n v="2"/>
    <n v="887"/>
    <n v="291"/>
    <n v="4"/>
    <n v="0.56999999999999995"/>
    <n v="0"/>
    <x v="1"/>
    <s v="CIF"/>
    <s v="Extension"/>
    <x v="6"/>
    <n v="0.89100000000000001"/>
    <n v="0.86399999999999999"/>
    <n v="8.640000000000007E-3"/>
    <n v="0.72"/>
    <s v="Extreme Risk"/>
    <n v="1.5804982587731047E-2"/>
    <s v="Poor"/>
    <s v="High"/>
    <s v="Inconsistent"/>
    <n v="32.807215332581734"/>
    <s v="Critical (&lt;80%)"/>
    <n v="231.04650000000004"/>
    <n v="1966742.6707600001"/>
    <n v="93.600000000000009"/>
  </r>
  <r>
    <n v="438.19"/>
    <n v="5.97"/>
    <n v="11"/>
    <n v="0.71"/>
    <n v="7.0000000000000007E-2"/>
    <n v="0"/>
    <s v="Sea"/>
    <n v="3.81"/>
    <n v="0.93"/>
    <n v="0.87"/>
    <n v="0.65"/>
    <n v="42"/>
    <n v="7755.21"/>
    <n v="15"/>
    <n v="28"/>
    <n v="3"/>
    <n v="3"/>
    <n v="92"/>
    <n v="39"/>
    <n v="2"/>
    <n v="0.01"/>
    <n v="0"/>
    <x v="1"/>
    <s v="DDP"/>
    <s v="Extension"/>
    <x v="5"/>
    <n v="0.66029999999999989"/>
    <n v="0.92999999999999994"/>
    <n v="0.2697"/>
    <n v="0.72"/>
    <s v="Extreme Risk"/>
    <n v="1.3624226933521987E-2"/>
    <s v="Poor"/>
    <s v="High"/>
    <s v="Highly Inconsistent"/>
    <n v="42.391304347826086"/>
    <s v="Critical (&lt;80%)"/>
    <n v="77.552099999999996"/>
    <n v="3636244.2949709995"/>
    <n v="70.09"/>
  </r>
  <r>
    <n v="130.66999999999999"/>
    <n v="4.21"/>
    <n v="11"/>
    <n v="0.93"/>
    <n v="0.01"/>
    <n v="0.03"/>
    <s v="Sea"/>
    <n v="0.28000000000000003"/>
    <n v="0.76"/>
    <n v="1.17"/>
    <n v="0.28999999999999998"/>
    <n v="49"/>
    <n v="2161.04"/>
    <n v="45"/>
    <n v="39"/>
    <n v="3"/>
    <n v="3"/>
    <n v="599"/>
    <n v="775"/>
    <n v="3"/>
    <n v="0.24"/>
    <n v="0"/>
    <x v="1"/>
    <s v="DDP"/>
    <s v="Extension"/>
    <x v="3"/>
    <n v="0.92070000000000007"/>
    <n v="0.96029999999999993"/>
    <n v="6.7220999999999947E-2"/>
    <n v="0.32999999999999996"/>
    <s v="High Risk"/>
    <n v="3.2218565852911919E-2"/>
    <s v="Average"/>
    <s v="Low"/>
    <s v="Very Consistent"/>
    <n v="129.38230383973288"/>
    <s v="Over-Delivery (&gt;100%)"/>
    <n v="21.610399999999998"/>
    <n v="293700.76282399992"/>
    <n v="74.819999999999993"/>
  </r>
  <r>
    <n v="410"/>
    <n v="5.03"/>
    <n v="18"/>
    <n v="0.86"/>
    <n v="0.04"/>
    <n v="0.03"/>
    <s v="Road"/>
    <n v="2.11"/>
    <n v="0.98"/>
    <n v="1.0900000000000001"/>
    <n v="0.23"/>
    <n v="7"/>
    <n v="6038.01"/>
    <n v="15"/>
    <n v="56"/>
    <n v="0"/>
    <n v="0"/>
    <n v="331"/>
    <n v="690"/>
    <n v="10"/>
    <n v="0.75"/>
    <n v="1"/>
    <x v="0"/>
    <s v="EXW"/>
    <s v="New Procurement"/>
    <x v="9"/>
    <n v="0.8256"/>
    <n v="0.93119999999999992"/>
    <n v="0.13036800000000001"/>
    <n v="0.30000000000000004"/>
    <s v="High Risk"/>
    <n v="1.226829268292683E-2"/>
    <s v="Poor"/>
    <s v="High"/>
    <s v="Inconsistent"/>
    <n v="208.45921450151059"/>
    <s v="Over-Delivery (&gt;100%)"/>
    <n v="120.76020000000001"/>
    <n v="2649013.0492000002"/>
    <n v="84.09"/>
  </r>
  <r>
    <n v="298.72000000000003"/>
    <n v="9.69"/>
    <n v="17"/>
    <n v="0.81"/>
    <n v="0.06"/>
    <n v="0.05"/>
    <s v="Sea"/>
    <n v="2.2599999999999998"/>
    <n v="0.87"/>
    <n v="1.07"/>
    <n v="0.71"/>
    <n v="18"/>
    <n v="5376.68"/>
    <n v="60"/>
    <n v="13"/>
    <n v="1"/>
    <n v="2"/>
    <n v="916"/>
    <n v="880"/>
    <n v="2"/>
    <n v="0.05"/>
    <n v="0"/>
    <x v="1"/>
    <s v="CIF"/>
    <s v="Renewal/Reorder"/>
    <x v="5"/>
    <n v="0.76139999999999997"/>
    <n v="0.8929999999999999"/>
    <n v="0.16966999999999996"/>
    <n v="0.82"/>
    <s v="Extreme Risk"/>
    <n v="3.2438403856454197E-2"/>
    <s v="Average"/>
    <s v="Medium"/>
    <s v="Inconsistent"/>
    <n v="96.069868995633186"/>
    <s v="High (95–96.99%)"/>
    <n v="53.766800000000003"/>
    <n v="1782862.5220000006"/>
    <n v="70.94"/>
  </r>
  <r>
    <n v="228.45"/>
    <n v="4.4000000000000004"/>
    <n v="2"/>
    <n v="0.72"/>
    <n v="0.04"/>
    <n v="0.03"/>
    <s v="Sea"/>
    <n v="4.7699999999999996"/>
    <n v="0.9"/>
    <n v="1.0900000000000001"/>
    <n v="0.67"/>
    <n v="6"/>
    <n v="5778.12"/>
    <n v="60"/>
    <n v="55"/>
    <n v="2"/>
    <n v="0"/>
    <n v="355"/>
    <n v="402"/>
    <n v="10"/>
    <n v="0.99"/>
    <n v="1"/>
    <x v="0"/>
    <s v="EXW"/>
    <s v="Amendment"/>
    <x v="9"/>
    <n v="0.69119999999999993"/>
    <n v="0.93119999999999992"/>
    <n v="0.26073600000000002"/>
    <n v="0.74"/>
    <s v="Extreme Risk"/>
    <n v="1.9260231998249073E-2"/>
    <s v="Poor"/>
    <s v="Medium"/>
    <s v="Highly Inconsistent"/>
    <n v="113.23943661971832"/>
    <s v="Over-Delivery (&gt;100%)"/>
    <n v="57.781199999999998"/>
    <n v="1412491.8953100001"/>
    <n v="69.430000000000007"/>
  </r>
  <r>
    <n v="109.27"/>
    <n v="3.32"/>
    <n v="7"/>
    <n v="0.89"/>
    <n v="0.03"/>
    <n v="0.01"/>
    <s v="Air"/>
    <n v="2.38"/>
    <n v="0.87"/>
    <n v="0.81"/>
    <n v="0.12"/>
    <n v="41"/>
    <n v="7245.77"/>
    <n v="90"/>
    <n v="46"/>
    <n v="3"/>
    <n v="0"/>
    <n v="81"/>
    <n v="41"/>
    <n v="9"/>
    <n v="0.9"/>
    <n v="1"/>
    <x v="0"/>
    <s v="EXW"/>
    <s v="Extension"/>
    <x v="0"/>
    <n v="0.86329999999999996"/>
    <n v="0.96029999999999993"/>
    <n v="0.10563299999999999"/>
    <n v="0.16"/>
    <s v="Medium Risk"/>
    <n v="3.0383453829962478E-2"/>
    <s v="Average"/>
    <s v="Low"/>
    <s v="Inconsistent"/>
    <n v="50.617283950617285"/>
    <s v="Critical (&lt;80%)"/>
    <n v="362.28850000000006"/>
    <n v="823782.58916800003"/>
    <n v="96.52000000000001"/>
  </r>
  <r>
    <n v="439.38"/>
    <n v="3.19"/>
    <n v="7"/>
    <n v="0.88"/>
    <n v="0.06"/>
    <n v="0.03"/>
    <s v="Sea"/>
    <n v="3.75"/>
    <n v="0.9"/>
    <n v="0.84"/>
    <n v="0.24"/>
    <n v="40"/>
    <n v="9503.0400000000009"/>
    <n v="15"/>
    <n v="25"/>
    <n v="3"/>
    <n v="1"/>
    <n v="460"/>
    <n v="705"/>
    <n v="6"/>
    <n v="0.22"/>
    <n v="1"/>
    <x v="0"/>
    <s v="FOB"/>
    <s v="Extension"/>
    <x v="4"/>
    <n v="0.82719999999999994"/>
    <n v="0.91179999999999994"/>
    <n v="0.10941599999999999"/>
    <n v="0.32999999999999996"/>
    <s v="High Risk"/>
    <n v="7.2602303245482272E-3"/>
    <s v="Poor"/>
    <s v="High"/>
    <s v="Highly Inconsistent"/>
    <n v="153.26086956521738"/>
    <s v="Over-Delivery (&gt;100%)"/>
    <n v="95.030400000000014"/>
    <n v="4551363.8134679999"/>
    <n v="69.849999999999994"/>
  </r>
  <r>
    <n v="120.77"/>
    <n v="5.12"/>
    <n v="10"/>
    <n v="0.78"/>
    <n v="0.09"/>
    <n v="0"/>
    <s v="Sea"/>
    <n v="1.51"/>
    <n v="0.67"/>
    <n v="0.93"/>
    <n v="0.95"/>
    <n v="27"/>
    <n v="2713.72"/>
    <n v="60"/>
    <n v="54"/>
    <n v="0"/>
    <n v="2"/>
    <n v="792"/>
    <n v="574"/>
    <n v="7"/>
    <n v="0.9"/>
    <n v="0"/>
    <x v="1"/>
    <s v="CIF"/>
    <s v="New Procurement"/>
    <x v="7"/>
    <n v="0.7098000000000001"/>
    <n v="0.91"/>
    <n v="0.20019999999999999"/>
    <n v="1.04"/>
    <s v="Extreme Risk"/>
    <n v="4.2394634429080071E-2"/>
    <s v="Average"/>
    <s v="Low"/>
    <s v="Moderately Consistent"/>
    <n v="72.474747474747474"/>
    <s v="Critical (&lt;80%)"/>
    <n v="27.1372"/>
    <n v="357262.98564999993"/>
    <n v="71.789999999999992"/>
  </r>
  <r>
    <n v="189.4"/>
    <n v="7.84"/>
    <n v="22"/>
    <n v="0.97"/>
    <n v="0"/>
    <n v="0.01"/>
    <s v="Sea"/>
    <n v="3.9"/>
    <n v="0.82"/>
    <n v="0.83"/>
    <n v="0.3"/>
    <n v="41"/>
    <n v="7604.7"/>
    <n v="30"/>
    <n v="52"/>
    <n v="3"/>
    <n v="1"/>
    <n v="886"/>
    <n v="912"/>
    <n v="6"/>
    <n v="0.7"/>
    <n v="1"/>
    <x v="0"/>
    <s v="FOB"/>
    <s v="Extension"/>
    <x v="4"/>
    <n v="0.97"/>
    <n v="0.99"/>
    <n v="2.9700000000000025E-2"/>
    <n v="0.31"/>
    <s v="High Risk"/>
    <n v="4.139387539598733E-2"/>
    <s v="Average"/>
    <s v="Medium"/>
    <s v="Highly Inconsistent"/>
    <n v="102.93453724604966"/>
    <s v="Over-Delivery (&gt;100%)"/>
    <n v="76.046999999999997"/>
    <n v="1454824.3019999999"/>
    <n v="71.900000000000006"/>
  </r>
  <r>
    <n v="180.52"/>
    <n v="2.85"/>
    <n v="21"/>
    <n v="0.79"/>
    <n v="0.08"/>
    <n v="0"/>
    <s v="Road"/>
    <n v="1.61"/>
    <n v="0.94"/>
    <n v="1.2"/>
    <n v="0.03"/>
    <n v="24"/>
    <n v="6486.9"/>
    <n v="30"/>
    <n v="58"/>
    <n v="1"/>
    <n v="0"/>
    <n v="817"/>
    <n v="981"/>
    <n v="1"/>
    <n v="0.43"/>
    <n v="1"/>
    <x v="0"/>
    <s v="EXW"/>
    <s v="Renewal/Reorder"/>
    <x v="2"/>
    <n v="0.72680000000000011"/>
    <n v="0.92"/>
    <n v="0.19319999999999998"/>
    <n v="0.11"/>
    <s v="Low Risk"/>
    <n v="1.5787724351872368E-2"/>
    <s v="Poor"/>
    <s v="Medium"/>
    <s v="Moderately Consistent"/>
    <n v="120.07343941248469"/>
    <s v="Over-Delivery (&gt;100%)"/>
    <n v="129.738"/>
    <n v="1264831.9537839999"/>
    <n v="83.99"/>
  </r>
  <r>
    <n v="442.14"/>
    <n v="7.38"/>
    <n v="3"/>
    <n v="0.83"/>
    <n v="7.0000000000000007E-2"/>
    <n v="0.03"/>
    <s v="Sea"/>
    <n v="2.15"/>
    <n v="0.61"/>
    <n v="1.03"/>
    <n v="0.06"/>
    <n v="33"/>
    <n v="6981.94"/>
    <n v="60"/>
    <n v="16"/>
    <n v="3"/>
    <n v="1"/>
    <n v="662"/>
    <n v="928"/>
    <n v="5"/>
    <n v="0.2"/>
    <n v="1"/>
    <x v="0"/>
    <s v="FOB"/>
    <s v="Extension"/>
    <x v="10"/>
    <n v="0.77189999999999992"/>
    <n v="0.9020999999999999"/>
    <n v="0.15335700000000002"/>
    <n v="0.16"/>
    <s v="Medium Risk"/>
    <n v="1.6691545664269235E-2"/>
    <s v="Poor"/>
    <s v="High"/>
    <s v="Inconsistent"/>
    <n v="140.18126888217523"/>
    <s v="Over-Delivery (&gt;100%)"/>
    <n v="69.819400000000002"/>
    <n v="3395783.2781799999"/>
    <n v="71.150000000000006"/>
  </r>
  <r>
    <n v="352.72"/>
    <n v="1.19"/>
    <n v="12"/>
    <n v="0.86"/>
    <n v="0.1"/>
    <n v="0"/>
    <s v="Road"/>
    <n v="2.4"/>
    <n v="0.65"/>
    <n v="0.99"/>
    <n v="0.78"/>
    <n v="31"/>
    <n v="4346.3"/>
    <n v="60"/>
    <n v="29"/>
    <n v="0"/>
    <n v="1"/>
    <n v="217"/>
    <n v="858"/>
    <n v="3"/>
    <n v="0.2"/>
    <n v="1"/>
    <x v="0"/>
    <s v="FOB"/>
    <s v="New Procurement"/>
    <x v="3"/>
    <n v="0.77400000000000002"/>
    <n v="0.9"/>
    <n v="0.12600000000000003"/>
    <n v="0.88"/>
    <s v="Extreme Risk"/>
    <n v="3.3737809026990243E-3"/>
    <s v="Poor"/>
    <s v="High"/>
    <s v="Inconsistent"/>
    <n v="395.39170506912444"/>
    <s v="Over-Delivery (&gt;100%)"/>
    <n v="86.926000000000002"/>
    <n v="1686433.4861600003"/>
    <n v="82.600000000000009"/>
  </r>
  <r>
    <n v="408.51"/>
    <n v="4.7699999999999996"/>
    <n v="3"/>
    <n v="0.73"/>
    <n v="0.09"/>
    <n v="0.02"/>
    <s v="Air"/>
    <n v="4.63"/>
    <n v="0.7"/>
    <n v="1.1100000000000001"/>
    <n v="0.76"/>
    <n v="34"/>
    <n v="9451.33"/>
    <n v="90"/>
    <n v="8"/>
    <n v="1"/>
    <n v="1"/>
    <n v="351"/>
    <n v="957"/>
    <n v="10"/>
    <n v="0.59"/>
    <n v="1"/>
    <x v="0"/>
    <s v="FOB"/>
    <s v="Renewal/Reorder"/>
    <x v="9"/>
    <n v="0.6643"/>
    <n v="0.89180000000000004"/>
    <n v="0.24078600000000003"/>
    <n v="0.87"/>
    <s v="Extreme Risk"/>
    <n v="1.1676580744657413E-2"/>
    <s v="Poor"/>
    <s v="High"/>
    <s v="Highly Inconsistent"/>
    <n v="272.64957264957263"/>
    <s v="Over-Delivery (&gt;100%)"/>
    <n v="472.56650000000002"/>
    <n v="4286179.1228390001"/>
    <n v="92.27"/>
  </r>
  <r>
    <n v="162.71"/>
    <n v="7.98"/>
    <n v="11"/>
    <n v="0.98"/>
    <n v="0.08"/>
    <n v="0.05"/>
    <s v="Sea"/>
    <n v="0.27"/>
    <n v="0.72"/>
    <n v="1.19"/>
    <n v="0.38"/>
    <n v="22"/>
    <n v="4848.6000000000004"/>
    <n v="90"/>
    <n v="27"/>
    <n v="0"/>
    <n v="3"/>
    <n v="42"/>
    <n v="158"/>
    <n v="8"/>
    <n v="0.42"/>
    <n v="0"/>
    <x v="1"/>
    <s v="DDP"/>
    <s v="New Procurement"/>
    <x v="11"/>
    <n v="0.90160000000000007"/>
    <n v="0.874"/>
    <n v="1.7480000000000016E-2"/>
    <n v="0.51"/>
    <s v="Extreme Risk"/>
    <n v="4.9044311966074609E-2"/>
    <s v="Average"/>
    <s v="Medium"/>
    <s v="Very Consistent"/>
    <n v="376.1904761904762"/>
    <s v="Over-Delivery (&gt;100%)"/>
    <n v="48.486000000000004"/>
    <n v="891524.11241400009"/>
    <n v="72.330000000000013"/>
  </r>
  <r>
    <n v="331.19"/>
    <n v="4.05"/>
    <n v="29"/>
    <n v="0.81"/>
    <n v="0.05"/>
    <n v="0.04"/>
    <s v="Road"/>
    <n v="0.98"/>
    <n v="0.67"/>
    <n v="1.18"/>
    <n v="0.15"/>
    <n v="24"/>
    <n v="1303.76"/>
    <n v="30"/>
    <n v="30"/>
    <n v="2"/>
    <n v="3"/>
    <n v="391"/>
    <n v="85"/>
    <n v="7"/>
    <n v="0.6"/>
    <n v="0"/>
    <x v="1"/>
    <s v="DDP"/>
    <s v="Amendment"/>
    <x v="7"/>
    <n v="0.76949999999999996"/>
    <n v="0.91199999999999992"/>
    <n v="0.17327999999999993"/>
    <n v="0.24"/>
    <s v="Medium Risk"/>
    <n v="1.2228630091488269E-2"/>
    <s v="Poor"/>
    <s v="High"/>
    <s v="Very Consistent"/>
    <n v="21.739130434782609"/>
    <s v="Critical (&lt;80%)"/>
    <n v="26.075199999999999"/>
    <n v="470686.14562000002"/>
    <n v="84.72"/>
  </r>
  <r>
    <n v="307.29000000000002"/>
    <n v="6.07"/>
    <n v="12"/>
    <n v="0.72"/>
    <n v="0.02"/>
    <n v="0"/>
    <s v="Air"/>
    <n v="3.53"/>
    <n v="0.85"/>
    <n v="1.1200000000000001"/>
    <n v="0.5"/>
    <n v="36"/>
    <n v="6838.86"/>
    <n v="45"/>
    <n v="54"/>
    <n v="3"/>
    <n v="1"/>
    <n v="395"/>
    <n v="991"/>
    <n v="9"/>
    <n v="0.33"/>
    <n v="1"/>
    <x v="0"/>
    <s v="FOB"/>
    <s v="Extension"/>
    <x v="0"/>
    <n v="0.7056"/>
    <n v="0.98"/>
    <n v="0.27440000000000003"/>
    <n v="0.52"/>
    <s v="Extreme Risk"/>
    <n v="1.9753327475674445E-2"/>
    <s v="Poor"/>
    <s v="High"/>
    <s v="Highly Inconsistent"/>
    <n v="250.8860759493671"/>
    <s v="Over-Delivery (&gt;100%)"/>
    <n v="341.94299999999998"/>
    <n v="2143907.1928620003"/>
    <n v="95.86999999999999"/>
  </r>
  <r>
    <n v="424.77"/>
    <n v="2.84"/>
    <n v="25"/>
    <n v="0.82"/>
    <n v="0.05"/>
    <n v="0.01"/>
    <s v="Sea"/>
    <n v="2.89"/>
    <n v="0.72"/>
    <n v="0.95"/>
    <n v="0.33"/>
    <n v="28"/>
    <n v="1375.8"/>
    <n v="15"/>
    <n v="19"/>
    <n v="1"/>
    <n v="2"/>
    <n v="118"/>
    <n v="416"/>
    <n v="12"/>
    <n v="0.23"/>
    <n v="0"/>
    <x v="1"/>
    <s v="CIF"/>
    <s v="Renewal/Reorder"/>
    <x v="8"/>
    <n v="0.77899999999999991"/>
    <n v="0.9405"/>
    <n v="0.16929000000000005"/>
    <n v="0.39"/>
    <s v="High Risk"/>
    <n v="6.6859712314899832E-3"/>
    <s v="Poor"/>
    <s v="High"/>
    <s v="Inconsistent"/>
    <n v="352.5423728813559"/>
    <s v="Over-Delivery (&gt;100%)"/>
    <n v="13.757999999999999"/>
    <n v="619500.78966600006"/>
    <n v="71.41"/>
  </r>
  <r>
    <n v="457.74"/>
    <n v="7.68"/>
    <n v="4"/>
    <n v="0.88"/>
    <n v="0.08"/>
    <n v="0.03"/>
    <s v="Road"/>
    <n v="1.26"/>
    <n v="0.66"/>
    <n v="0.83"/>
    <n v="0.37"/>
    <n v="20"/>
    <n v="3294.48"/>
    <n v="45"/>
    <n v="11"/>
    <n v="1"/>
    <n v="3"/>
    <n v="998"/>
    <n v="590"/>
    <n v="1"/>
    <n v="0.84"/>
    <n v="0"/>
    <x v="1"/>
    <s v="DDP"/>
    <s v="Renewal/Reorder"/>
    <x v="2"/>
    <n v="0.80959999999999999"/>
    <n v="0.89239999999999997"/>
    <n v="0.10708799999999999"/>
    <n v="0.48"/>
    <s v="High Risk"/>
    <n v="1.6778083628260585E-2"/>
    <s v="Poor"/>
    <s v="High"/>
    <s v="Moderately Consistent"/>
    <n v="59.118236472945895"/>
    <s v="Critical (&lt;80%)"/>
    <n v="65.889600000000002"/>
    <n v="1673974.3801200001"/>
    <n v="83.740000000000009"/>
  </r>
  <r>
    <n v="55.47"/>
    <n v="1.47"/>
    <n v="25"/>
    <n v="0.85"/>
    <n v="0.09"/>
    <n v="0.04"/>
    <s v="Road"/>
    <n v="1.45"/>
    <n v="0.96"/>
    <n v="0.84"/>
    <n v="0.26"/>
    <n v="18"/>
    <n v="2357.2600000000002"/>
    <n v="90"/>
    <n v="24"/>
    <n v="3"/>
    <n v="1"/>
    <n v="887"/>
    <n v="283"/>
    <n v="2"/>
    <n v="0.92"/>
    <n v="1"/>
    <x v="0"/>
    <s v="FOB"/>
    <s v="Extension"/>
    <x v="5"/>
    <n v="0.77349999999999997"/>
    <n v="0.87360000000000004"/>
    <n v="0.13104000000000005"/>
    <n v="0.39"/>
    <s v="High Risk"/>
    <n v="2.650081124932396E-2"/>
    <s v="Average"/>
    <s v="Low"/>
    <s v="Moderately Consistent"/>
    <n v="31.905298759864714"/>
    <s v="Critical (&lt;80%)"/>
    <n v="47.145200000000003"/>
    <n v="147804.403616"/>
    <n v="83.05"/>
  </r>
  <r>
    <n v="353.31"/>
    <n v="8.67"/>
    <n v="16"/>
    <n v="0.91"/>
    <n v="0.08"/>
    <n v="0"/>
    <s v="Air"/>
    <n v="1.84"/>
    <n v="0.88"/>
    <n v="0.8"/>
    <n v="0.06"/>
    <n v="42"/>
    <n v="5435.45"/>
    <n v="45"/>
    <n v="58"/>
    <n v="2"/>
    <n v="0"/>
    <n v="171"/>
    <n v="750"/>
    <n v="2"/>
    <n v="0.71"/>
    <n v="0"/>
    <x v="1"/>
    <s v="EXW"/>
    <s v="Amendment"/>
    <x v="5"/>
    <n v="0.83720000000000006"/>
    <n v="0.92"/>
    <n v="8.2799999999999971E-2"/>
    <n v="0.14000000000000001"/>
    <s v="Low Risk"/>
    <n v="2.4539356372590644E-2"/>
    <s v="Average"/>
    <s v="High"/>
    <s v="Moderately Consistent"/>
    <n v="438.59649122807019"/>
    <s v="Over-Delivery (&gt;100%)"/>
    <n v="271.77249999999998"/>
    <n v="2074315.5209679999"/>
    <n v="95.76"/>
  </r>
  <r>
    <n v="73.33"/>
    <n v="2.78"/>
    <n v="20"/>
    <n v="0.72"/>
    <n v="0.02"/>
    <n v="0.04"/>
    <s v="Sea"/>
    <n v="2.25"/>
    <n v="0.7"/>
    <n v="0.8"/>
    <n v="0.79"/>
    <n v="32"/>
    <n v="3540.29"/>
    <n v="90"/>
    <n v="17"/>
    <n v="2"/>
    <n v="3"/>
    <n v="25"/>
    <n v="558"/>
    <n v="1"/>
    <n v="0.16"/>
    <n v="0"/>
    <x v="1"/>
    <s v="DDP"/>
    <s v="Amendment"/>
    <x v="2"/>
    <n v="0.7056"/>
    <n v="0.94079999999999997"/>
    <n v="0.26342400000000005"/>
    <n v="0.85000000000000009"/>
    <s v="Extreme Risk"/>
    <n v="3.7910814127914902E-2"/>
    <s v="Average"/>
    <s v="Low"/>
    <s v="Inconsistent"/>
    <n v="2232"/>
    <s v="Over-Delivery (&gt;100%)"/>
    <n v="35.402900000000002"/>
    <n v="275224.73639199999"/>
    <n v="72.350000000000009"/>
  </r>
  <r>
    <n v="296.99"/>
    <n v="8.8699999999999992"/>
    <n v="18"/>
    <n v="0.79"/>
    <n v="0.06"/>
    <n v="0.03"/>
    <s v="Sea"/>
    <n v="4.09"/>
    <n v="0.74"/>
    <n v="1.17"/>
    <n v="0.62"/>
    <n v="33"/>
    <n v="1682.55"/>
    <n v="45"/>
    <n v="43"/>
    <n v="3"/>
    <n v="0"/>
    <n v="23"/>
    <n v="656"/>
    <n v="8"/>
    <n v="0.09"/>
    <n v="0"/>
    <x v="1"/>
    <s v="EXW"/>
    <s v="Extension"/>
    <x v="11"/>
    <n v="0.74260000000000004"/>
    <n v="0.91179999999999994"/>
    <n v="0.19147799999999995"/>
    <n v="0.71"/>
    <s v="Extreme Risk"/>
    <n v="2.9866325465503885E-2"/>
    <s v="Average"/>
    <s v="Medium"/>
    <s v="Highly Inconsistent"/>
    <n v="2852.173913043478"/>
    <s v="Over-Delivery (&gt;100%)"/>
    <n v="16.825499999999998"/>
    <n v="544714.69098700001"/>
    <n v="69.510000000000005"/>
  </r>
  <r>
    <n v="179.43"/>
    <n v="4.17"/>
    <n v="4"/>
    <n v="0.95"/>
    <n v="0.03"/>
    <n v="0.03"/>
    <s v="Sea"/>
    <n v="7.0000000000000007E-2"/>
    <n v="0.9"/>
    <n v="1.17"/>
    <n v="0.83"/>
    <n v="10"/>
    <n v="7929.06"/>
    <n v="30"/>
    <n v="38"/>
    <n v="3"/>
    <n v="1"/>
    <n v="752"/>
    <n v="70"/>
    <n v="12"/>
    <n v="0.54"/>
    <n v="0"/>
    <x v="1"/>
    <s v="FOB"/>
    <s v="Extension"/>
    <x v="8"/>
    <n v="0.92149999999999999"/>
    <n v="0.94089999999999996"/>
    <n v="4.7045000000000038E-2"/>
    <n v="0.8899999999999999"/>
    <s v="Extreme Risk"/>
    <n v="2.3240260825948836E-2"/>
    <s v="Average"/>
    <s v="Medium"/>
    <s v="Very Consistent"/>
    <n v="9.3085106382978715"/>
    <s v="Critical (&lt;80%)"/>
    <n v="79.290600000000012"/>
    <n v="1508153.45175"/>
    <n v="74.429999999999993"/>
  </r>
  <r>
    <n v="188.05"/>
    <n v="7.5"/>
    <n v="22"/>
    <n v="0.72"/>
    <n v="0"/>
    <n v="0.05"/>
    <s v="Road"/>
    <n v="4.49"/>
    <n v="0.92"/>
    <n v="1.07"/>
    <n v="0.5"/>
    <n v="9"/>
    <n v="4738.07"/>
    <n v="90"/>
    <n v="34"/>
    <n v="3"/>
    <n v="1"/>
    <n v="255"/>
    <n v="140"/>
    <n v="4"/>
    <n v="0.55000000000000004"/>
    <n v="1"/>
    <x v="0"/>
    <s v="FOB"/>
    <s v="Extension"/>
    <x v="6"/>
    <n v="0.72"/>
    <n v="0.95"/>
    <n v="0.26600000000000001"/>
    <n v="0.55000000000000004"/>
    <s v="Extreme Risk"/>
    <n v="3.988300983780909E-2"/>
    <s v="Average"/>
    <s v="Medium"/>
    <s v="Highly Inconsistent"/>
    <n v="54.901960784313729"/>
    <s v="Critical (&lt;80%)"/>
    <n v="94.761399999999995"/>
    <n v="935655.414965"/>
    <n v="82.51"/>
  </r>
  <r>
    <n v="208.83"/>
    <n v="3.87"/>
    <n v="6"/>
    <n v="0.96"/>
    <n v="0.02"/>
    <n v="0.04"/>
    <s v="Sea"/>
    <n v="2.0699999999999998"/>
    <n v="0.67"/>
    <n v="1.0900000000000001"/>
    <n v="0.98"/>
    <n v="25"/>
    <n v="4599.05"/>
    <n v="30"/>
    <n v="28"/>
    <n v="0"/>
    <n v="1"/>
    <n v="55"/>
    <n v="522"/>
    <n v="7"/>
    <n v="0.64"/>
    <n v="0"/>
    <x v="1"/>
    <s v="FOB"/>
    <s v="New Procurement"/>
    <x v="7"/>
    <n v="0.94079999999999997"/>
    <n v="0.94079999999999997"/>
    <n v="3.7632000000000033E-2"/>
    <n v="1.04"/>
    <s v="Extreme Risk"/>
    <n v="1.8531820140784368E-2"/>
    <s v="Poor"/>
    <s v="Medium"/>
    <s v="Inconsistent"/>
    <n v="949.09090909090901"/>
    <s v="Over-Delivery (&gt;100%)"/>
    <n v="45.990500000000004"/>
    <n v="1018099.4242520001"/>
    <n v="72.53"/>
  </r>
  <r>
    <n v="329.58"/>
    <n v="9.15"/>
    <n v="21"/>
    <n v="0.73"/>
    <n v="0.01"/>
    <n v="0.04"/>
    <s v="Road"/>
    <n v="1.1499999999999999"/>
    <n v="0.97"/>
    <n v="1.01"/>
    <n v="0.96"/>
    <n v="13"/>
    <n v="8874.99"/>
    <n v="45"/>
    <n v="51"/>
    <n v="1"/>
    <n v="0"/>
    <n v="827"/>
    <n v="69"/>
    <n v="10"/>
    <n v="0.91"/>
    <n v="0"/>
    <x v="1"/>
    <s v="EXW"/>
    <s v="Renewal/Reorder"/>
    <x v="9"/>
    <n v="0.72270000000000001"/>
    <n v="0.95039999999999991"/>
    <n v="0.256608"/>
    <n v="1.01"/>
    <s v="Extreme Risk"/>
    <n v="2.7762606954305481E-2"/>
    <s v="Average"/>
    <s v="High"/>
    <s v="Moderately Consistent"/>
    <n v="8.3434099153567107"/>
    <s v="Critical (&lt;80%)"/>
    <n v="177.49979999999999"/>
    <n v="3071455.2445499995"/>
    <n v="85.75"/>
  </r>
  <r>
    <n v="200.32"/>
    <n v="2.14"/>
    <n v="15"/>
    <n v="0.95"/>
    <n v="0.08"/>
    <n v="0.02"/>
    <s v="Road"/>
    <n v="2.54"/>
    <n v="0.91"/>
    <n v="0.9"/>
    <n v="0.27"/>
    <n v="47"/>
    <n v="5434.36"/>
    <n v="60"/>
    <n v="34"/>
    <n v="1"/>
    <n v="3"/>
    <n v="634"/>
    <n v="911"/>
    <n v="1"/>
    <n v="0.65"/>
    <n v="1"/>
    <x v="0"/>
    <s v="DDP"/>
    <s v="Renewal/Reorder"/>
    <x v="2"/>
    <n v="0.874"/>
    <n v="0.90160000000000007"/>
    <n v="4.5080000000000037E-2"/>
    <n v="0.37"/>
    <s v="High Risk"/>
    <n v="1.0682907348242813E-2"/>
    <s v="Poor"/>
    <s v="Medium"/>
    <s v="Inconsistent"/>
    <n v="143.69085173501577"/>
    <s v="Over-Delivery (&gt;100%)"/>
    <n v="108.68719999999999"/>
    <n v="1197590.958176"/>
    <n v="82.66"/>
  </r>
  <r>
    <n v="379.71"/>
    <n v="2.61"/>
    <n v="1"/>
    <n v="0.81"/>
    <n v="0.03"/>
    <n v="0.03"/>
    <s v="Air"/>
    <n v="3.3"/>
    <n v="0.94"/>
    <n v="1.17"/>
    <n v="0.39"/>
    <n v="45"/>
    <n v="7127.97"/>
    <n v="60"/>
    <n v="7"/>
    <n v="3"/>
    <n v="1"/>
    <n v="910"/>
    <n v="389"/>
    <n v="8"/>
    <n v="0.92"/>
    <n v="0"/>
    <x v="1"/>
    <s v="FOB"/>
    <s v="Extension"/>
    <x v="11"/>
    <n v="0.78570000000000007"/>
    <n v="0.94089999999999996"/>
    <n v="0.17877099999999993"/>
    <n v="0.45"/>
    <s v="High Risk"/>
    <n v="6.8736667456743301E-3"/>
    <s v="Poor"/>
    <s v="High"/>
    <s v="Highly Inconsistent"/>
    <n v="42.747252747252745"/>
    <s v="Critical (&lt;80%)"/>
    <n v="356.39850000000001"/>
    <n v="2869336.6373820007"/>
    <n v="95.199999999999989"/>
  </r>
  <r>
    <n v="232.04"/>
    <n v="5.44"/>
    <n v="3"/>
    <n v="0.88"/>
    <n v="0.03"/>
    <n v="0.03"/>
    <s v="Road"/>
    <n v="0.22"/>
    <n v="0.66"/>
    <n v="0.91"/>
    <n v="0.75"/>
    <n v="5"/>
    <n v="3347.85"/>
    <n v="15"/>
    <n v="12"/>
    <n v="0"/>
    <n v="2"/>
    <n v="564"/>
    <n v="848"/>
    <n v="11"/>
    <n v="0.12"/>
    <n v="1"/>
    <x v="0"/>
    <s v="CIF"/>
    <s v="New Procurement"/>
    <x v="1"/>
    <n v="0.85360000000000003"/>
    <n v="0.94089999999999996"/>
    <n v="0.11290799999999998"/>
    <n v="0.81"/>
    <s v="Extreme Risk"/>
    <n v="2.3444233752801243E-2"/>
    <s v="Average"/>
    <s v="Medium"/>
    <s v="Very Consistent"/>
    <n v="150.35460992907801"/>
    <s v="Over-Delivery (&gt;100%)"/>
    <n v="66.956999999999994"/>
    <n v="823513.19881600002"/>
    <n v="86.279999999999987"/>
  </r>
  <r>
    <n v="80.760000000000005"/>
    <n v="1.74"/>
    <n v="5"/>
    <n v="0.75"/>
    <n v="0.1"/>
    <n v="0.02"/>
    <s v="Air"/>
    <n v="3.58"/>
    <n v="0.66"/>
    <n v="1.1000000000000001"/>
    <n v="0.78"/>
    <n v="31"/>
    <n v="5656.77"/>
    <n v="60"/>
    <n v="17"/>
    <n v="0"/>
    <n v="1"/>
    <n v="411"/>
    <n v="356"/>
    <n v="8"/>
    <n v="0.71"/>
    <n v="0"/>
    <x v="1"/>
    <s v="FOB"/>
    <s v="New Procurement"/>
    <x v="11"/>
    <n v="0.67500000000000004"/>
    <n v="0.88200000000000001"/>
    <n v="0.2205"/>
    <n v="0.9"/>
    <s v="Extreme Risk"/>
    <n v="2.1545319465081723E-2"/>
    <s v="Average"/>
    <s v="Low"/>
    <s v="Highly Inconsistent"/>
    <n v="86.618004866180058"/>
    <s v="Average (85–94.99%)"/>
    <n v="282.83850000000001"/>
    <n v="511950.2555400001"/>
    <n v="93.02000000000001"/>
  </r>
  <r>
    <n v="402.69"/>
    <n v="2.76"/>
    <n v="22"/>
    <n v="0.72"/>
    <n v="0.04"/>
    <n v="0.03"/>
    <s v="Air"/>
    <n v="3.8"/>
    <n v="0.72"/>
    <n v="0.9"/>
    <n v="0.91"/>
    <n v="31"/>
    <n v="7291.51"/>
    <n v="15"/>
    <n v="48"/>
    <n v="1"/>
    <n v="3"/>
    <n v="57"/>
    <n v="451"/>
    <n v="11"/>
    <n v="0.93"/>
    <n v="0"/>
    <x v="1"/>
    <s v="DDP"/>
    <s v="Renewal/Reorder"/>
    <x v="1"/>
    <n v="0.69119999999999993"/>
    <n v="0.93119999999999992"/>
    <n v="0.26073600000000002"/>
    <n v="0.98"/>
    <s v="Extreme Risk"/>
    <n v="6.8539074722491237E-3"/>
    <s v="Poor"/>
    <s v="High"/>
    <s v="Highly Inconsistent"/>
    <n v="791.22807017543857"/>
    <s v="Over-Delivery (&gt;100%)"/>
    <n v="364.57550000000003"/>
    <n v="3142148.613173"/>
    <n v="94.399999999999991"/>
  </r>
  <r>
    <n v="178.59"/>
    <n v="9.49"/>
    <n v="17"/>
    <n v="0.76"/>
    <n v="0"/>
    <n v="0.01"/>
    <s v="Sea"/>
    <n v="0.83"/>
    <n v="0.63"/>
    <n v="1.1499999999999999"/>
    <n v="0.65"/>
    <n v="34"/>
    <n v="3035.07"/>
    <n v="45"/>
    <n v="39"/>
    <n v="2"/>
    <n v="3"/>
    <n v="713"/>
    <n v="552"/>
    <n v="10"/>
    <n v="0.46"/>
    <n v="0"/>
    <x v="1"/>
    <s v="DDP"/>
    <s v="Amendment"/>
    <x v="9"/>
    <n v="0.76"/>
    <n v="0.99"/>
    <n v="0.23759999999999998"/>
    <n v="0.66"/>
    <s v="Extreme Risk"/>
    <n v="5.3138473598745732E-2"/>
    <s v="Good"/>
    <s v="Medium"/>
    <s v="Very Consistent"/>
    <n v="77.41935483870968"/>
    <s v="Critical (&lt;80%)"/>
    <n v="30.350700000000003"/>
    <n v="547486.79810699995"/>
    <n v="74.97"/>
  </r>
  <r>
    <n v="244.75"/>
    <n v="9.7899999999999991"/>
    <n v="14"/>
    <n v="0.74"/>
    <n v="0.03"/>
    <n v="0.01"/>
    <s v="Air"/>
    <n v="0.84"/>
    <n v="0.64"/>
    <n v="1.06"/>
    <n v="0.48"/>
    <n v="26"/>
    <n v="6916.49"/>
    <n v="15"/>
    <n v="22"/>
    <n v="3"/>
    <n v="2"/>
    <n v="419"/>
    <n v="785"/>
    <n v="12"/>
    <n v="0.97"/>
    <n v="0"/>
    <x v="1"/>
    <s v="CIF"/>
    <s v="Extension"/>
    <x v="8"/>
    <n v="0.71779999999999999"/>
    <n v="0.96029999999999993"/>
    <n v="0.24967799999999998"/>
    <n v="0.52"/>
    <s v="Extreme Risk"/>
    <n v="3.9999999999999994E-2"/>
    <s v="Average"/>
    <s v="Medium"/>
    <s v="Very Consistent"/>
    <n v="187.35083532219571"/>
    <s v="Over-Delivery (&gt;100%)"/>
    <n v="345.8245"/>
    <n v="1760873.3009000001"/>
    <n v="98.06"/>
  </r>
  <r>
    <n v="358.45"/>
    <n v="4.3899999999999997"/>
    <n v="9"/>
    <n v="0.79"/>
    <n v="0.01"/>
    <n v="0.02"/>
    <s v="Sea"/>
    <n v="1.02"/>
    <n v="0.66"/>
    <n v="1.06"/>
    <n v="0.38"/>
    <n v="7"/>
    <n v="5730.76"/>
    <n v="15"/>
    <n v="19"/>
    <n v="3"/>
    <n v="1"/>
    <n v="723"/>
    <n v="983"/>
    <n v="3"/>
    <n v="0.55000000000000004"/>
    <n v="1"/>
    <x v="0"/>
    <s v="FOB"/>
    <s v="Extension"/>
    <x v="3"/>
    <n v="0.78210000000000002"/>
    <n v="0.97019999999999995"/>
    <n v="0.20374199999999998"/>
    <n v="0.41000000000000003"/>
    <s v="High Risk"/>
    <n v="1.2247175338261961E-2"/>
    <s v="Poor"/>
    <s v="High"/>
    <s v="Moderately Consistent"/>
    <n v="135.96127247579531"/>
    <s v="Over-Delivery (&gt;100%)"/>
    <n v="57.307600000000001"/>
    <n v="2115881.2696400001"/>
    <n v="74.28"/>
  </r>
  <r>
    <n v="199.61"/>
    <n v="9.31"/>
    <n v="3"/>
    <n v="0.85"/>
    <n v="0.01"/>
    <n v="0.04"/>
    <s v="Air"/>
    <n v="3.98"/>
    <n v="0.88"/>
    <n v="0.84"/>
    <n v="0.42"/>
    <n v="41"/>
    <n v="4398.51"/>
    <n v="15"/>
    <n v="27"/>
    <n v="0"/>
    <n v="3"/>
    <n v="463"/>
    <n v="896"/>
    <n v="9"/>
    <n v="0.94"/>
    <n v="1"/>
    <x v="0"/>
    <s v="DDP"/>
    <s v="New Procurement"/>
    <x v="0"/>
    <n v="0.84150000000000003"/>
    <n v="0.95039999999999991"/>
    <n v="0.14256000000000002"/>
    <n v="0.47"/>
    <s v="High Risk"/>
    <n v="4.6640949852211809E-2"/>
    <s v="Average"/>
    <s v="Medium"/>
    <s v="Highly Inconsistent"/>
    <n v="193.52051835853132"/>
    <s v="Over-Delivery (&gt;100%)"/>
    <n v="219.92550000000003"/>
    <n v="922121.72461100004"/>
    <n v="94.92"/>
  </r>
  <r>
    <n v="75.459999999999994"/>
    <n v="5.9"/>
    <n v="26"/>
    <n v="0.88"/>
    <n v="0.01"/>
    <n v="0.05"/>
    <s v="Road"/>
    <n v="1.36"/>
    <n v="0.61"/>
    <n v="0.97"/>
    <n v="0.85"/>
    <n v="46"/>
    <n v="7158.4"/>
    <n v="30"/>
    <n v="54"/>
    <n v="1"/>
    <n v="3"/>
    <n v="151"/>
    <n v="408"/>
    <n v="5"/>
    <n v="0.75"/>
    <n v="0"/>
    <x v="1"/>
    <s v="DDP"/>
    <s v="Renewal/Reorder"/>
    <x v="10"/>
    <n v="0.87119999999999997"/>
    <n v="0.9405"/>
    <n v="0.11285999999999999"/>
    <n v="0.91"/>
    <s v="Extreme Risk"/>
    <n v="7.8187119003445549E-2"/>
    <s v="Good"/>
    <s v="Low"/>
    <s v="Moderately Consistent"/>
    <n v="270.19867549668874"/>
    <s v="Over-Delivery (&gt;100%)"/>
    <n v="143.16800000000001"/>
    <n v="572728.45635199989"/>
    <n v="85.339999999999989"/>
  </r>
  <r>
    <n v="218.26"/>
    <n v="3.43"/>
    <n v="13"/>
    <n v="0.94"/>
    <n v="0.06"/>
    <n v="0.02"/>
    <s v="Sea"/>
    <n v="3.98"/>
    <n v="0.63"/>
    <n v="1.01"/>
    <n v="0.98"/>
    <n v="49"/>
    <n v="3237.35"/>
    <n v="15"/>
    <n v="53"/>
    <n v="0"/>
    <n v="3"/>
    <n v="459"/>
    <n v="16"/>
    <n v="5"/>
    <n v="0.46"/>
    <n v="1"/>
    <x v="0"/>
    <s v="DDP"/>
    <s v="New Procurement"/>
    <x v="10"/>
    <n v="0.88359999999999994"/>
    <n v="0.92119999999999991"/>
    <n v="5.5272000000000043E-2"/>
    <n v="1.06"/>
    <s v="Extreme Risk"/>
    <n v="1.5715202052597819E-2"/>
    <s v="Poor"/>
    <s v="Medium"/>
    <s v="Highly Inconsistent"/>
    <n v="3.4858387799564272"/>
    <s v="Critical (&lt;80%)"/>
    <n v="32.3735"/>
    <n v="763160.4788759998"/>
    <n v="69.820000000000007"/>
  </r>
  <r>
    <n v="475"/>
    <n v="7.32"/>
    <n v="3"/>
    <n v="0.9"/>
    <n v="0.02"/>
    <n v="0.03"/>
    <s v="Road"/>
    <n v="2.7"/>
    <n v="0.98"/>
    <n v="0.92"/>
    <n v="0.05"/>
    <n v="20"/>
    <n v="7173.58"/>
    <n v="90"/>
    <n v="45"/>
    <n v="2"/>
    <n v="0"/>
    <n v="198"/>
    <n v="400"/>
    <n v="12"/>
    <n v="0.03"/>
    <n v="1"/>
    <x v="0"/>
    <s v="EXW"/>
    <s v="Amendment"/>
    <x v="8"/>
    <n v="0.88200000000000001"/>
    <n v="0.9506"/>
    <n v="9.5059999999999978E-2"/>
    <n v="0.1"/>
    <s v="Low Risk"/>
    <n v="1.5410526315789473E-2"/>
    <s v="Poor"/>
    <s v="High"/>
    <s v="Inconsistent"/>
    <n v="202.02020202020202"/>
    <s v="Over-Delivery (&gt;100%)"/>
    <n v="143.4716"/>
    <n v="3577992.1465999996"/>
    <n v="84.1"/>
  </r>
  <r>
    <n v="338.78"/>
    <n v="6.93"/>
    <n v="11"/>
    <n v="0.88"/>
    <n v="0.04"/>
    <n v="0.01"/>
    <s v="Sea"/>
    <n v="3.84"/>
    <n v="0.63"/>
    <n v="1.1499999999999999"/>
    <n v="0.57999999999999996"/>
    <n v="43"/>
    <n v="5556.03"/>
    <n v="45"/>
    <n v="52"/>
    <n v="1"/>
    <n v="3"/>
    <n v="740"/>
    <n v="938"/>
    <n v="5"/>
    <n v="0.66"/>
    <n v="0"/>
    <x v="1"/>
    <s v="DDP"/>
    <s v="Renewal/Reorder"/>
    <x v="10"/>
    <n v="0.8448"/>
    <n v="0.95039999999999991"/>
    <n v="0.114048"/>
    <n v="0.63"/>
    <s v="Extreme Risk"/>
    <n v="2.0455752996044633E-2"/>
    <s v="Average"/>
    <s v="High"/>
    <s v="Highly Inconsistent"/>
    <n v="126.75675675675674"/>
    <s v="Over-Delivery (&gt;100%)"/>
    <n v="55.560299999999998"/>
    <n v="1976467.0141739994"/>
    <n v="70.760000000000005"/>
  </r>
  <r>
    <n v="352.17"/>
    <n v="9.9"/>
    <n v="2"/>
    <n v="0.82"/>
    <n v="0.09"/>
    <n v="0.05"/>
    <s v="Road"/>
    <n v="2.77"/>
    <n v="0.81"/>
    <n v="1.1399999999999999"/>
    <n v="0.52"/>
    <n v="22"/>
    <n v="2531.48"/>
    <n v="30"/>
    <n v="30"/>
    <n v="3"/>
    <n v="3"/>
    <n v="466"/>
    <n v="946"/>
    <n v="1"/>
    <n v="0.25"/>
    <n v="1"/>
    <x v="0"/>
    <s v="DDP"/>
    <s v="Extension"/>
    <x v="2"/>
    <n v="0.74619999999999997"/>
    <n v="0.86449999999999994"/>
    <n v="0.15561000000000005"/>
    <n v="0.66"/>
    <s v="Extreme Risk"/>
    <n v="2.811142346026067E-2"/>
    <s v="Average"/>
    <s v="High"/>
    <s v="Inconsistent"/>
    <n v="203.00429184549355"/>
    <s v="Over-Delivery (&gt;100%)"/>
    <n v="50.629600000000003"/>
    <n v="1016393.0350420001"/>
    <n v="81.529999999999987"/>
  </r>
  <r>
    <n v="334.53"/>
    <n v="3.39"/>
    <n v="24"/>
    <n v="0.84"/>
    <n v="0.04"/>
    <n v="0.03"/>
    <s v="Air"/>
    <n v="1.68"/>
    <n v="0.86"/>
    <n v="1"/>
    <n v="0.38"/>
    <n v="5"/>
    <n v="6715.93"/>
    <n v="90"/>
    <n v="49"/>
    <n v="1"/>
    <n v="0"/>
    <n v="773"/>
    <n v="962"/>
    <n v="10"/>
    <n v="0.28999999999999998"/>
    <n v="1"/>
    <x v="0"/>
    <s v="EXW"/>
    <s v="Renewal/Reorder"/>
    <x v="9"/>
    <n v="0.80639999999999989"/>
    <n v="0.93119999999999992"/>
    <n v="0.14899200000000001"/>
    <n v="0.45"/>
    <s v="High Risk"/>
    <n v="1.013362030311183E-2"/>
    <s v="Poor"/>
    <s v="High"/>
    <s v="Moderately Consistent"/>
    <n v="124.45019404915911"/>
    <s v="Over-Delivery (&gt;100%)"/>
    <n v="335.79650000000004"/>
    <n v="2404294.7040109998"/>
    <n v="96.52"/>
  </r>
  <r>
    <n v="139.55000000000001"/>
    <n v="7.05"/>
    <n v="15"/>
    <n v="0.82"/>
    <n v="0.09"/>
    <n v="0.04"/>
    <s v="Sea"/>
    <n v="4.55"/>
    <n v="0.98"/>
    <n v="0.94"/>
    <n v="0.85"/>
    <n v="12"/>
    <n v="8859.17"/>
    <n v="45"/>
    <n v="33"/>
    <n v="1"/>
    <n v="1"/>
    <n v="982"/>
    <n v="144"/>
    <n v="2"/>
    <n v="0.02"/>
    <n v="1"/>
    <x v="0"/>
    <s v="FOB"/>
    <s v="Renewal/Reorder"/>
    <x v="5"/>
    <n v="0.74619999999999997"/>
    <n v="0.87360000000000004"/>
    <n v="0.15724800000000005"/>
    <n v="0.98"/>
    <s v="Extreme Risk"/>
    <n v="5.0519527051236114E-2"/>
    <s v="Good"/>
    <s v="Low"/>
    <s v="Highly Inconsistent"/>
    <n v="14.663951120162933"/>
    <s v="Critical (&lt;80%)"/>
    <n v="88.591700000000003"/>
    <n v="1397117.096805"/>
    <n v="67.95"/>
  </r>
  <r>
    <n v="238.25"/>
    <n v="1.47"/>
    <n v="13"/>
    <n v="0.95"/>
    <n v="0.05"/>
    <n v="0.04"/>
    <s v="Sea"/>
    <n v="3.58"/>
    <n v="0.96"/>
    <n v="1.1200000000000001"/>
    <n v="0.57999999999999996"/>
    <n v="21"/>
    <n v="3169.14"/>
    <n v="30"/>
    <n v="51"/>
    <n v="3"/>
    <n v="2"/>
    <n v="798"/>
    <n v="964"/>
    <n v="1"/>
    <n v="0.56000000000000005"/>
    <n v="0"/>
    <x v="1"/>
    <s v="CIF"/>
    <s v="Extension"/>
    <x v="2"/>
    <n v="0.90249999999999997"/>
    <n v="0.91199999999999992"/>
    <n v="4.5600000000000036E-2"/>
    <n v="0.66999999999999993"/>
    <s v="Extreme Risk"/>
    <n v="6.1699895068205663E-3"/>
    <s v="Poor"/>
    <s v="Medium"/>
    <s v="Highly Inconsistent"/>
    <n v="120.80200501253134"/>
    <s v="Over-Delivery (&gt;100%)"/>
    <n v="31.691399999999998"/>
    <n v="823050.63955000008"/>
    <n v="70.12"/>
  </r>
  <r>
    <n v="387.92"/>
    <n v="2.02"/>
    <n v="19"/>
    <n v="0.77"/>
    <n v="0.04"/>
    <n v="0.01"/>
    <s v="Sea"/>
    <n v="2.42"/>
    <n v="0.78"/>
    <n v="0.88"/>
    <n v="0.31"/>
    <n v="9"/>
    <n v="8142.09"/>
    <n v="45"/>
    <n v="43"/>
    <n v="2"/>
    <n v="0"/>
    <n v="832"/>
    <n v="29"/>
    <n v="2"/>
    <n v="0.28999999999999998"/>
    <n v="0"/>
    <x v="1"/>
    <s v="EXW"/>
    <s v="Amendment"/>
    <x v="5"/>
    <n v="0.73919999999999997"/>
    <n v="0.95039999999999991"/>
    <n v="0.21859199999999995"/>
    <n v="0.36"/>
    <s v="High Risk"/>
    <n v="5.2072592287069498E-3"/>
    <s v="Poor"/>
    <s v="High"/>
    <s v="Inconsistent"/>
    <n v="3.4855769230769234"/>
    <s v="Critical (&lt;80%)"/>
    <n v="81.420900000000003"/>
    <n v="3316503.7266680002"/>
    <n v="72.180000000000007"/>
  </r>
  <r>
    <n v="95.62"/>
    <n v="1.04"/>
    <n v="22"/>
    <n v="0.7"/>
    <n v="0.08"/>
    <n v="0.03"/>
    <s v="Air"/>
    <n v="3.19"/>
    <n v="0.98"/>
    <n v="0.83"/>
    <n v="0.44"/>
    <n v="29"/>
    <n v="3427.69"/>
    <n v="60"/>
    <n v="56"/>
    <n v="0"/>
    <n v="0"/>
    <n v="125"/>
    <n v="336"/>
    <n v="9"/>
    <n v="0.98"/>
    <n v="0"/>
    <x v="1"/>
    <s v="EXW"/>
    <s v="New Procurement"/>
    <x v="0"/>
    <n v="0.64400000000000002"/>
    <n v="0.89239999999999997"/>
    <n v="0.26772000000000007"/>
    <n v="0.55000000000000004"/>
    <s v="Extreme Risk"/>
    <n v="1.0876385693369588E-2"/>
    <s v="Poor"/>
    <s v="Low"/>
    <s v="Highly Inconsistent"/>
    <n v="268.8"/>
    <s v="Over-Delivery (&gt;100%)"/>
    <n v="171.3845"/>
    <n v="363986.33181400009"/>
    <n v="93.810000000000016"/>
  </r>
  <r>
    <n v="175.03"/>
    <n v="10"/>
    <n v="16"/>
    <n v="0.9"/>
    <n v="0.01"/>
    <n v="0.05"/>
    <s v="Road"/>
    <n v="3.08"/>
    <n v="0.77"/>
    <n v="0.82"/>
    <n v="0.36"/>
    <n v="27"/>
    <n v="8229.1"/>
    <n v="45"/>
    <n v="9"/>
    <n v="2"/>
    <n v="0"/>
    <n v="885"/>
    <n v="443"/>
    <n v="9"/>
    <n v="0.75"/>
    <n v="0"/>
    <x v="1"/>
    <s v="EXW"/>
    <s v="Amendment"/>
    <x v="0"/>
    <n v="0.89100000000000001"/>
    <n v="0.9405"/>
    <n v="9.4049999999999967E-2"/>
    <n v="0.42"/>
    <s v="High Risk"/>
    <n v="5.7133062903502257E-2"/>
    <s v="Good"/>
    <s v="Medium"/>
    <s v="Highly Inconsistent"/>
    <n v="50.056497175141246"/>
    <s v="Critical (&lt;80%)"/>
    <n v="164.58200000000002"/>
    <n v="1526935.0992279998"/>
    <n v="83.61999999999999"/>
  </r>
  <r>
    <n v="174.34"/>
    <n v="8.2200000000000006"/>
    <n v="18"/>
    <n v="0.76"/>
    <n v="0.01"/>
    <n v="0"/>
    <s v="Air"/>
    <n v="1.79"/>
    <n v="0.87"/>
    <n v="0.82"/>
    <n v="0.43"/>
    <n v="17"/>
    <n v="606.4"/>
    <n v="60"/>
    <n v="18"/>
    <n v="2"/>
    <n v="3"/>
    <n v="523"/>
    <n v="663"/>
    <n v="5"/>
    <n v="0.36"/>
    <n v="0"/>
    <x v="1"/>
    <s v="DDP"/>
    <s v="Amendment"/>
    <x v="10"/>
    <n v="0.75239999999999996"/>
    <n v="0.99"/>
    <n v="0.23759999999999998"/>
    <n v="0.44"/>
    <s v="High Risk"/>
    <n v="4.7149248594700016E-2"/>
    <s v="Average"/>
    <s v="Medium"/>
    <s v="Moderately Consistent"/>
    <n v="126.76864244741874"/>
    <s v="Over-Delivery (&gt;100%)"/>
    <n v="30.32"/>
    <n v="106813.535132"/>
    <n v="97.910000000000011"/>
  </r>
  <r>
    <n v="244.41"/>
    <n v="8.08"/>
    <n v="7"/>
    <n v="0.97"/>
    <n v="7.0000000000000007E-2"/>
    <n v="0.03"/>
    <s v="Air"/>
    <n v="2.12"/>
    <n v="0.7"/>
    <n v="1"/>
    <n v="7.0000000000000007E-2"/>
    <n v="40"/>
    <n v="171.43"/>
    <n v="60"/>
    <n v="13"/>
    <n v="2"/>
    <n v="1"/>
    <n v="908"/>
    <n v="383"/>
    <n v="4"/>
    <n v="0.28999999999999998"/>
    <n v="0"/>
    <x v="1"/>
    <s v="FOB"/>
    <s v="Amendment"/>
    <x v="6"/>
    <n v="0.9020999999999999"/>
    <n v="0.9020999999999999"/>
    <n v="2.7063000000000021E-2"/>
    <n v="0.17"/>
    <s v="Medium Risk"/>
    <n v="3.3059203796898654E-2"/>
    <s v="Average"/>
    <s v="Medium"/>
    <s v="Inconsistent"/>
    <n v="42.180616740088105"/>
    <s v="Critical (&lt;80%)"/>
    <n v="8.5715000000000003"/>
    <n v="46108.061413999996"/>
    <n v="95.179999999999993"/>
  </r>
  <r>
    <n v="491.17"/>
    <n v="5.59"/>
    <n v="13"/>
    <n v="0.96"/>
    <n v="0.05"/>
    <n v="0.05"/>
    <s v="Air"/>
    <n v="1.59"/>
    <n v="0.85"/>
    <n v="0.9"/>
    <n v="0.11"/>
    <n v="24"/>
    <n v="1221.29"/>
    <n v="45"/>
    <n v="26"/>
    <n v="1"/>
    <n v="1"/>
    <n v="22"/>
    <n v="152"/>
    <n v="2"/>
    <n v="0.71"/>
    <n v="0"/>
    <x v="1"/>
    <s v="FOB"/>
    <s v="Renewal/Reorder"/>
    <x v="5"/>
    <n v="0.91199999999999992"/>
    <n v="0.90249999999999997"/>
    <n v="3.6100000000000028E-2"/>
    <n v="0.21000000000000002"/>
    <s v="Medium Risk"/>
    <n v="1.1380988252539853E-2"/>
    <s v="Poor"/>
    <s v="High"/>
    <s v="Moderately Consistent"/>
    <n v="690.90909090909088"/>
    <s v="Over-Delivery (&gt;100%)"/>
    <n v="61.064500000000002"/>
    <n v="659923.79393599997"/>
    <n v="95.910000000000011"/>
  </r>
  <r>
    <n v="80.38"/>
    <n v="3.7"/>
    <n v="4"/>
    <n v="0.72"/>
    <n v="0.08"/>
    <n v="0.02"/>
    <s v="Road"/>
    <n v="5"/>
    <n v="0.82"/>
    <n v="1.08"/>
    <n v="0.62"/>
    <n v="27"/>
    <n v="8752.0300000000007"/>
    <n v="60"/>
    <n v="21"/>
    <n v="2"/>
    <n v="1"/>
    <n v="286"/>
    <n v="731"/>
    <n v="6"/>
    <n v="0.25"/>
    <n v="0"/>
    <x v="1"/>
    <s v="FOB"/>
    <s v="Amendment"/>
    <x v="4"/>
    <n v="0.66239999999999999"/>
    <n v="0.90160000000000007"/>
    <n v="0.25244800000000006"/>
    <n v="0.72"/>
    <s v="Extreme Risk"/>
    <n v="4.6031351082358798E-2"/>
    <s v="Average"/>
    <s v="Low"/>
    <s v="Highly Inconsistent"/>
    <n v="255.59440559440557"/>
    <s v="Over-Delivery (&gt;100%)"/>
    <n v="175.04060000000001"/>
    <n v="774020.06713999994"/>
    <n v="80.2"/>
  </r>
  <r>
    <n v="283.42"/>
    <n v="2.36"/>
    <n v="9"/>
    <n v="0.73"/>
    <n v="0.09"/>
    <n v="0.04"/>
    <s v="Air"/>
    <n v="2.9"/>
    <n v="0.84"/>
    <n v="1.06"/>
    <n v="0.68"/>
    <n v="8"/>
    <n v="5383.85"/>
    <n v="30"/>
    <n v="7"/>
    <n v="1"/>
    <n v="2"/>
    <n v="938"/>
    <n v="403"/>
    <n v="9"/>
    <n v="0.45"/>
    <n v="1"/>
    <x v="0"/>
    <s v="CIF"/>
    <s v="Renewal/Reorder"/>
    <x v="0"/>
    <n v="0.6643"/>
    <n v="0.87360000000000004"/>
    <n v="0.23587200000000003"/>
    <n v="0.81"/>
    <s v="Extreme Risk"/>
    <n v="8.3268647237315641E-3"/>
    <s v="Poor"/>
    <s v="Medium"/>
    <s v="Inconsistent"/>
    <n v="42.963752665245202"/>
    <s v="Critical (&lt;80%)"/>
    <n v="269.19250000000005"/>
    <n v="1724542.1975700001"/>
    <n v="93.6"/>
  </r>
  <r>
    <n v="130.71"/>
    <n v="3.56"/>
    <n v="10"/>
    <n v="0.85"/>
    <n v="0.04"/>
    <n v="0.05"/>
    <s v="Sea"/>
    <n v="0.46"/>
    <n v="0.87"/>
    <n v="1.02"/>
    <n v="0.64"/>
    <n v="44"/>
    <n v="5981.6"/>
    <n v="60"/>
    <n v="57"/>
    <n v="1"/>
    <n v="1"/>
    <n v="261"/>
    <n v="492"/>
    <n v="8"/>
    <n v="0.16"/>
    <n v="1"/>
    <x v="0"/>
    <s v="FOB"/>
    <s v="Renewal/Reorder"/>
    <x v="11"/>
    <n v="0.81599999999999995"/>
    <n v="0.91199999999999992"/>
    <n v="0.1368"/>
    <n v="0.73"/>
    <s v="Extreme Risk"/>
    <n v="2.7235865656797489E-2"/>
    <s v="Average"/>
    <s v="Low"/>
    <s v="Very Consistent"/>
    <n v="188.50574712643677"/>
    <s v="Over-Delivery (&gt;100%)"/>
    <n v="59.816000000000003"/>
    <n v="852282.8987720001"/>
    <n v="73.34"/>
  </r>
  <r>
    <n v="486.8"/>
    <n v="4.38"/>
    <n v="9"/>
    <n v="0.88"/>
    <n v="0.06"/>
    <n v="0.04"/>
    <s v="Air"/>
    <n v="2.6"/>
    <n v="0.67"/>
    <n v="0.94"/>
    <n v="0.76"/>
    <n v="29"/>
    <n v="8437.83"/>
    <n v="15"/>
    <n v="16"/>
    <n v="0"/>
    <n v="2"/>
    <n v="925"/>
    <n v="996"/>
    <n v="10"/>
    <n v="0.25"/>
    <n v="0"/>
    <x v="1"/>
    <s v="CIF"/>
    <s v="New Procurement"/>
    <x v="9"/>
    <n v="0.82719999999999994"/>
    <n v="0.90239999999999987"/>
    <n v="0.10828799999999998"/>
    <n v="0.86"/>
    <s v="Extreme Risk"/>
    <n v="8.9975349219391949E-3"/>
    <s v="Poor"/>
    <s v="High"/>
    <s v="Inconsistent"/>
    <n v="107.67567567567569"/>
    <s v="Over-Delivery (&gt;100%)"/>
    <n v="421.89150000000001"/>
    <n v="4518736.4134999998"/>
    <n v="94.799999999999983"/>
  </r>
  <r>
    <n v="100.99"/>
    <n v="7.81"/>
    <n v="7"/>
    <n v="0.78"/>
    <n v="0.05"/>
    <n v="0.01"/>
    <s v="Road"/>
    <n v="0.25"/>
    <n v="0.72"/>
    <n v="1.1399999999999999"/>
    <n v="0.94"/>
    <n v="19"/>
    <n v="601.39"/>
    <n v="30"/>
    <n v="20"/>
    <n v="0"/>
    <n v="3"/>
    <n v="902"/>
    <n v="646"/>
    <n v="4"/>
    <n v="0.1"/>
    <n v="0"/>
    <x v="1"/>
    <s v="DDP"/>
    <s v="New Procurement"/>
    <x v="6"/>
    <n v="0.74099999999999999"/>
    <n v="0.9405"/>
    <n v="0.20690999999999996"/>
    <n v="1"/>
    <s v="Extreme Risk"/>
    <n v="7.7334389543519164E-2"/>
    <s v="Good"/>
    <s v="Low"/>
    <s v="Very Consistent"/>
    <n v="71.618625277161868"/>
    <s v="Critical (&lt;80%)"/>
    <n v="12.027799999999999"/>
    <n v="64390.971415999993"/>
    <n v="86.05"/>
  </r>
  <r>
    <n v="231.62"/>
    <n v="5.86"/>
    <n v="15"/>
    <n v="0.92"/>
    <n v="0.1"/>
    <n v="0.02"/>
    <s v="Sea"/>
    <n v="1.44"/>
    <n v="0.89"/>
    <n v="1.08"/>
    <n v="0.86"/>
    <n v="10"/>
    <n v="3932.36"/>
    <n v="30"/>
    <n v="21"/>
    <n v="2"/>
    <n v="1"/>
    <n v="237"/>
    <n v="500"/>
    <n v="6"/>
    <n v="0.43"/>
    <n v="0"/>
    <x v="1"/>
    <s v="FOB"/>
    <s v="Amendment"/>
    <x v="4"/>
    <n v="0.82800000000000007"/>
    <n v="0.88200000000000001"/>
    <n v="7.055999999999997E-2"/>
    <n v="0.98"/>
    <s v="Extreme Risk"/>
    <n v="2.5300060443830413E-2"/>
    <s v="Average"/>
    <s v="Medium"/>
    <s v="Moderately Consistent"/>
    <n v="210.9704641350211"/>
    <s v="Over-Delivery (&gt;100%)"/>
    <n v="39.323599999999999"/>
    <n v="1020156.8042400001"/>
    <n v="71.160000000000011"/>
  </r>
  <r>
    <n v="382.05"/>
    <n v="1.7"/>
    <n v="28"/>
    <n v="0.88"/>
    <n v="0.08"/>
    <n v="0"/>
    <s v="Road"/>
    <n v="2.23"/>
    <n v="0.67"/>
    <n v="0.91"/>
    <n v="0.42"/>
    <n v="24"/>
    <n v="6466.59"/>
    <n v="30"/>
    <n v="40"/>
    <n v="1"/>
    <n v="2"/>
    <n v="155"/>
    <n v="330"/>
    <n v="11"/>
    <n v="0.93"/>
    <n v="1"/>
    <x v="0"/>
    <s v="CIF"/>
    <s v="Renewal/Reorder"/>
    <x v="1"/>
    <n v="0.80959999999999999"/>
    <n v="0.92"/>
    <n v="0.1104"/>
    <n v="0.5"/>
    <s v="High Risk"/>
    <n v="4.4496793613401382E-3"/>
    <s v="Poor"/>
    <s v="High"/>
    <s v="Inconsistent"/>
    <n v="212.90322580645159"/>
    <s v="Over-Delivery (&gt;100%)"/>
    <n v="129.33180000000002"/>
    <n v="2668351.9374899999"/>
    <n v="83.37"/>
  </r>
  <r>
    <n v="367.05"/>
    <n v="1.1599999999999999"/>
    <n v="8"/>
    <n v="0.8"/>
    <n v="0.09"/>
    <n v="0.04"/>
    <s v="Air"/>
    <n v="2.67"/>
    <n v="0.74"/>
    <n v="1"/>
    <n v="0.22"/>
    <n v="34"/>
    <n v="4106.33"/>
    <n v="15"/>
    <n v="55"/>
    <n v="3"/>
    <n v="3"/>
    <n v="226"/>
    <n v="960"/>
    <n v="9"/>
    <n v="0.1"/>
    <n v="0"/>
    <x v="1"/>
    <s v="DDP"/>
    <s v="Extension"/>
    <x v="0"/>
    <n v="0.72800000000000009"/>
    <n v="0.87360000000000004"/>
    <n v="0.17471999999999996"/>
    <n v="0.35"/>
    <s v="High Risk"/>
    <n v="3.1603323797847701E-3"/>
    <s v="Poor"/>
    <s v="High"/>
    <s v="Inconsistent"/>
    <n v="424.77876106194697"/>
    <s v="Over-Delivery (&gt;100%)"/>
    <n v="205.31650000000002"/>
    <n v="1703393.0389150002"/>
    <n v="93.83"/>
  </r>
  <r>
    <n v="240.23"/>
    <n v="1.92"/>
    <n v="19"/>
    <n v="0.71"/>
    <n v="0.03"/>
    <n v="0.04"/>
    <s v="Road"/>
    <n v="4.88"/>
    <n v="0.87"/>
    <n v="0.86"/>
    <n v="0.31"/>
    <n v="40"/>
    <n v="418.09"/>
    <n v="15"/>
    <n v="31"/>
    <n v="1"/>
    <n v="3"/>
    <n v="758"/>
    <n v="421"/>
    <n v="10"/>
    <n v="0.44"/>
    <n v="1"/>
    <x v="0"/>
    <s v="DDP"/>
    <s v="Renewal/Reorder"/>
    <x v="9"/>
    <n v="0.68869999999999998"/>
    <n v="0.93119999999999992"/>
    <n v="0.27004800000000001"/>
    <n v="0.38"/>
    <s v="High Risk"/>
    <n v="7.9923406735212081E-3"/>
    <s v="Poor"/>
    <s v="Medium"/>
    <s v="Highly Inconsistent"/>
    <n v="55.540897097625333"/>
    <s v="Critical (&lt;80%)"/>
    <n v="8.3617999999999988"/>
    <n v="107500.21219699997"/>
    <n v="81.419999999999987"/>
  </r>
  <r>
    <n v="205.94"/>
    <n v="4.6900000000000004"/>
    <n v="11"/>
    <n v="0.93"/>
    <n v="0.08"/>
    <n v="0.03"/>
    <s v="Sea"/>
    <n v="4.91"/>
    <n v="0.98"/>
    <n v="0.93"/>
    <n v="0.59"/>
    <n v="31"/>
    <n v="6544.34"/>
    <n v="15"/>
    <n v="37"/>
    <n v="0"/>
    <n v="2"/>
    <n v="303"/>
    <n v="363"/>
    <n v="10"/>
    <n v="0.3"/>
    <n v="0"/>
    <x v="1"/>
    <s v="CIF"/>
    <s v="New Procurement"/>
    <x v="9"/>
    <n v="0.85560000000000003"/>
    <n v="0.89239999999999997"/>
    <n v="6.2467999999999954E-2"/>
    <n v="0.7"/>
    <s v="Extreme Risk"/>
    <n v="2.2773623385452076E-2"/>
    <s v="Average"/>
    <s v="Medium"/>
    <s v="Highly Inconsistent"/>
    <n v="119.80198019801979"/>
    <s v="Over-Delivery (&gt;100%)"/>
    <n v="65.443399999999997"/>
    <n v="1496078.5980640003"/>
    <n v="68.09"/>
  </r>
  <r>
    <n v="228.93"/>
    <n v="9.4"/>
    <n v="5"/>
    <n v="0.76"/>
    <n v="0.03"/>
    <n v="0.02"/>
    <s v="Road"/>
    <n v="0.49"/>
    <n v="0.63"/>
    <n v="1.2"/>
    <n v="0.86"/>
    <n v="46"/>
    <n v="3974.87"/>
    <n v="15"/>
    <n v="16"/>
    <n v="3"/>
    <n v="3"/>
    <n v="777"/>
    <n v="441"/>
    <n v="11"/>
    <n v="0.36"/>
    <n v="0"/>
    <x v="1"/>
    <s v="DDP"/>
    <s v="Extension"/>
    <x v="1"/>
    <n v="0.73719999999999997"/>
    <n v="0.9506"/>
    <n v="0.22814399999999999"/>
    <n v="0.91"/>
    <s v="Extreme Risk"/>
    <n v="4.1060586205390291E-2"/>
    <s v="Average"/>
    <s v="Medium"/>
    <s v="Very Consistent"/>
    <n v="56.756756756756758"/>
    <s v="Critical (&lt;80%)"/>
    <n v="79.497399999999999"/>
    <n v="955547.07946899999"/>
    <n v="86.20999999999998"/>
  </r>
  <r>
    <n v="168.92"/>
    <n v="6.74"/>
    <n v="2"/>
    <n v="0.95"/>
    <n v="0.02"/>
    <n v="0"/>
    <s v="Sea"/>
    <n v="2.69"/>
    <n v="0.81"/>
    <n v="0.89"/>
    <n v="0.7"/>
    <n v="4"/>
    <n v="290.17"/>
    <n v="15"/>
    <n v="43"/>
    <n v="1"/>
    <n v="3"/>
    <n v="290"/>
    <n v="12"/>
    <n v="4"/>
    <n v="0.77"/>
    <n v="1"/>
    <x v="0"/>
    <s v="DDP"/>
    <s v="Renewal/Reorder"/>
    <x v="6"/>
    <n v="0.93099999999999994"/>
    <n v="0.98"/>
    <n v="4.9000000000000044E-2"/>
    <n v="0.72"/>
    <s v="Extreme Risk"/>
    <n v="3.990054463651433E-2"/>
    <s v="Average"/>
    <s v="Medium"/>
    <s v="Inconsistent"/>
    <n v="4.1379310344827589"/>
    <s v="Critical (&lt;80%)"/>
    <n v="2.9017000000000004"/>
    <n v="50007.816323999999"/>
    <n v="72.710000000000008"/>
  </r>
  <r>
    <n v="142.4"/>
    <n v="8.2200000000000006"/>
    <n v="10"/>
    <n v="0.83"/>
    <n v="0.09"/>
    <n v="0.04"/>
    <s v="Sea"/>
    <n v="4.09"/>
    <n v="0.63"/>
    <n v="1.08"/>
    <n v="0.54"/>
    <n v="41"/>
    <n v="1788.13"/>
    <n v="90"/>
    <n v="12"/>
    <n v="2"/>
    <n v="1"/>
    <n v="175"/>
    <n v="965"/>
    <n v="9"/>
    <n v="0.44"/>
    <n v="1"/>
    <x v="0"/>
    <s v="FOB"/>
    <s v="Amendment"/>
    <x v="0"/>
    <n v="0.75529999999999997"/>
    <n v="0.87360000000000004"/>
    <n v="0.14851200000000003"/>
    <n v="0.67"/>
    <s v="Extreme Risk"/>
    <n v="5.7724719101123596E-2"/>
    <s v="Good"/>
    <s v="Low"/>
    <s v="Highly Inconsistent"/>
    <n v="551.42857142857144"/>
    <s v="Over-Delivery (&gt;100%)"/>
    <n v="17.881300000000003"/>
    <n v="287761.10418000002"/>
    <n v="68.410000000000011"/>
  </r>
  <r>
    <n v="267.37"/>
    <n v="5.2"/>
    <n v="16"/>
    <n v="0.87"/>
    <n v="0"/>
    <n v="0.04"/>
    <s v="Air"/>
    <n v="1.19"/>
    <n v="0.75"/>
    <n v="0.9"/>
    <n v="0.6"/>
    <n v="45"/>
    <n v="2254.06"/>
    <n v="90"/>
    <n v="12"/>
    <n v="1"/>
    <n v="2"/>
    <n v="152"/>
    <n v="140"/>
    <n v="12"/>
    <n v="0.65"/>
    <n v="1"/>
    <x v="0"/>
    <s v="CIF"/>
    <s v="Renewal/Reorder"/>
    <x v="8"/>
    <n v="0.87"/>
    <n v="0.96"/>
    <n v="0.12479999999999999"/>
    <n v="0.64"/>
    <s v="Extreme Risk"/>
    <n v="1.9448704043086362E-2"/>
    <s v="Poor"/>
    <s v="Medium"/>
    <s v="Moderately Consistent"/>
    <n v="92.10526315789474"/>
    <s v="Average (85–94.99%)"/>
    <n v="112.703"/>
    <n v="626893.80949399993"/>
    <n v="98.009999999999991"/>
  </r>
  <r>
    <n v="170.84"/>
    <n v="4.25"/>
    <n v="23"/>
    <n v="0.96"/>
    <n v="0.1"/>
    <n v="0.05"/>
    <s v="Air"/>
    <n v="3.75"/>
    <n v="0.67"/>
    <n v="1.18"/>
    <n v="0.53"/>
    <n v="31"/>
    <n v="5155.1000000000004"/>
    <n v="15"/>
    <n v="34"/>
    <n v="3"/>
    <n v="3"/>
    <n v="507"/>
    <n v="84"/>
    <n v="8"/>
    <n v="0.97"/>
    <n v="1"/>
    <x v="0"/>
    <s v="DDP"/>
    <s v="Extension"/>
    <x v="11"/>
    <n v="0.86399999999999999"/>
    <n v="0.85499999999999998"/>
    <n v="3.4200000000000029E-2"/>
    <n v="0.68"/>
    <s v="Extreme Risk"/>
    <n v="2.4877077967689065E-2"/>
    <s v="Average"/>
    <s v="Medium"/>
    <s v="Highly Inconsistent"/>
    <n v="16.568047337278109"/>
    <s v="Critical (&lt;80%)"/>
    <n v="257.75500000000005"/>
    <n v="1013072.4446000002"/>
    <n v="92.250000000000014"/>
  </r>
  <r>
    <n v="179.36"/>
    <n v="1.98"/>
    <n v="13"/>
    <n v="0.96"/>
    <n v="0.01"/>
    <n v="0.04"/>
    <s v="Sea"/>
    <n v="4.3899999999999997"/>
    <n v="0.86"/>
    <n v="0.92"/>
    <n v="0.97"/>
    <n v="9"/>
    <n v="1945.11"/>
    <n v="30"/>
    <n v="44"/>
    <n v="2"/>
    <n v="0"/>
    <n v="986"/>
    <n v="333"/>
    <n v="3"/>
    <n v="0.62"/>
    <n v="0"/>
    <x v="1"/>
    <s v="EXW"/>
    <s v="Amendment"/>
    <x v="3"/>
    <n v="0.95039999999999991"/>
    <n v="0.95039999999999991"/>
    <n v="3.8016000000000036E-2"/>
    <n v="1.02"/>
    <s v="Extreme Risk"/>
    <n v="1.1039250669045495E-2"/>
    <s v="Poor"/>
    <s v="Medium"/>
    <s v="Highly Inconsistent"/>
    <n v="33.772819472616632"/>
    <s v="Critical (&lt;80%)"/>
    <n v="19.4511"/>
    <n v="366353.87498800003"/>
    <n v="70.510000000000005"/>
  </r>
  <r>
    <n v="345.54"/>
    <n v="8.8800000000000008"/>
    <n v="8"/>
    <n v="0.81"/>
    <n v="0.08"/>
    <n v="0.04"/>
    <s v="Road"/>
    <n v="3.31"/>
    <n v="0.9"/>
    <n v="0.94"/>
    <n v="0.82"/>
    <n v="26"/>
    <n v="3677.14"/>
    <n v="60"/>
    <n v="20"/>
    <n v="3"/>
    <n v="0"/>
    <n v="759"/>
    <n v="487"/>
    <n v="9"/>
    <n v="0.34"/>
    <n v="1"/>
    <x v="0"/>
    <s v="EXW"/>
    <s v="Extension"/>
    <x v="0"/>
    <n v="0.74520000000000008"/>
    <n v="0.88319999999999999"/>
    <n v="0.16780799999999996"/>
    <n v="0.94"/>
    <s v="Extreme Risk"/>
    <n v="2.5698906060079876E-2"/>
    <s v="Average"/>
    <s v="High"/>
    <s v="Highly Inconsistent"/>
    <n v="64.163372859025031"/>
    <s v="Critical (&lt;80%)"/>
    <n v="73.5428"/>
    <n v="1423167.2478199997"/>
    <n v="81.489999999999995"/>
  </r>
  <r>
    <n v="485.84"/>
    <n v="8.0500000000000007"/>
    <n v="9"/>
    <n v="0.76"/>
    <n v="0.03"/>
    <n v="0.04"/>
    <s v="Sea"/>
    <n v="1.64"/>
    <n v="0.7"/>
    <n v="1.04"/>
    <n v="0.78"/>
    <n v="13"/>
    <n v="7531.59"/>
    <n v="60"/>
    <n v="19"/>
    <n v="0"/>
    <n v="3"/>
    <n v="493"/>
    <n v="944"/>
    <n v="12"/>
    <n v="0.4"/>
    <n v="0"/>
    <x v="1"/>
    <s v="DDP"/>
    <s v="New Procurement"/>
    <x v="8"/>
    <n v="0.73719999999999997"/>
    <n v="0.93119999999999992"/>
    <n v="0.22348799999999996"/>
    <n v="0.85000000000000009"/>
    <s v="Extreme Risk"/>
    <n v="1.6569240902354686E-2"/>
    <s v="Poor"/>
    <s v="High"/>
    <s v="Moderately Consistent"/>
    <n v="191.48073022312374"/>
    <s v="Over-Delivery (&gt;100%)"/>
    <n v="75.315899999999999"/>
    <n v="3915379.2750439998"/>
    <n v="72.66"/>
  </r>
  <r>
    <n v="321.64"/>
    <n v="2.5099999999999998"/>
    <n v="11"/>
    <n v="0.93"/>
    <n v="0.04"/>
    <n v="0.03"/>
    <s v="Air"/>
    <n v="4.62"/>
    <n v="0.89"/>
    <n v="1.04"/>
    <n v="0.52"/>
    <n v="48"/>
    <n v="8096.43"/>
    <n v="90"/>
    <n v="19"/>
    <n v="0"/>
    <n v="1"/>
    <n v="422"/>
    <n v="959"/>
    <n v="5"/>
    <n v="0.7"/>
    <n v="0"/>
    <x v="1"/>
    <s v="FOB"/>
    <s v="New Procurement"/>
    <x v="10"/>
    <n v="0.89280000000000004"/>
    <n v="0.93119999999999992"/>
    <n v="6.518399999999995E-2"/>
    <n v="0.59000000000000008"/>
    <s v="Extreme Risk"/>
    <n v="7.803755751772167E-3"/>
    <s v="Poor"/>
    <s v="High"/>
    <s v="Highly Inconsistent"/>
    <n v="227.25118483412322"/>
    <s v="Over-Delivery (&gt;100%)"/>
    <n v="404.82150000000001"/>
    <n v="2786859.7884"/>
    <n v="93.579999999999984"/>
  </r>
  <r>
    <n v="84.64"/>
    <n v="5.61"/>
    <n v="11"/>
    <n v="0.83"/>
    <n v="0.02"/>
    <n v="0.02"/>
    <s v="Road"/>
    <n v="4.42"/>
    <n v="0.78"/>
    <n v="1.03"/>
    <n v="0.33"/>
    <n v="26"/>
    <n v="7974.59"/>
    <n v="15"/>
    <n v="16"/>
    <n v="1"/>
    <n v="0"/>
    <n v="106"/>
    <n v="169"/>
    <n v="1"/>
    <n v="0.69"/>
    <n v="1"/>
    <x v="0"/>
    <s v="EXW"/>
    <s v="Renewal/Reorder"/>
    <x v="2"/>
    <n v="0.8133999999999999"/>
    <n v="0.96039999999999992"/>
    <n v="0.16326800000000002"/>
    <n v="0.37"/>
    <s v="High Risk"/>
    <n v="6.628071833648394E-2"/>
    <s v="Good"/>
    <s v="Low"/>
    <s v="Highly Inconsistent"/>
    <n v="159.43396226415095"/>
    <s v="Over-Delivery (&gt;100%)"/>
    <n v="159.49180000000001"/>
    <n v="702135.04348000011"/>
    <n v="82.58"/>
  </r>
  <r>
    <n v="84.01"/>
    <n v="5.39"/>
    <n v="23"/>
    <n v="0.76"/>
    <n v="0.06"/>
    <n v="0.05"/>
    <s v="Sea"/>
    <n v="3.58"/>
    <n v="0.71"/>
    <n v="1.03"/>
    <n v="0.02"/>
    <n v="1"/>
    <n v="6981.32"/>
    <n v="45"/>
    <n v="22"/>
    <n v="1"/>
    <n v="1"/>
    <n v="713"/>
    <n v="793"/>
    <n v="11"/>
    <n v="0.37"/>
    <n v="0"/>
    <x v="1"/>
    <s v="FOB"/>
    <s v="Renewal/Reorder"/>
    <x v="1"/>
    <n v="0.71439999999999992"/>
    <n v="0.8929999999999999"/>
    <n v="0.21431999999999995"/>
    <n v="0.13"/>
    <s v="Low Risk"/>
    <n v="6.4159028687061054E-2"/>
    <s v="Good"/>
    <s v="Low"/>
    <s v="Highly Inconsistent"/>
    <n v="111.22019635343618"/>
    <s v="Over-Delivery (&gt;100%)"/>
    <n v="69.813199999999995"/>
    <n v="651091.59776799986"/>
    <n v="69.62"/>
  </r>
  <r>
    <n v="478.14"/>
    <n v="6.63"/>
    <n v="26"/>
    <n v="0.97"/>
    <n v="0.03"/>
    <n v="0.03"/>
    <s v="Air"/>
    <n v="1.82"/>
    <n v="0.81"/>
    <n v="0.92"/>
    <n v="0.04"/>
    <n v="40"/>
    <n v="5463.94"/>
    <n v="60"/>
    <n v="45"/>
    <n v="0"/>
    <n v="3"/>
    <n v="297"/>
    <n v="26"/>
    <n v="8"/>
    <n v="0.72"/>
    <n v="0"/>
    <x v="1"/>
    <s v="DDP"/>
    <s v="New Procurement"/>
    <x v="11"/>
    <n v="0.94089999999999996"/>
    <n v="0.94089999999999996"/>
    <n v="2.8227000000000023E-2"/>
    <n v="0.1"/>
    <s v="Low Risk"/>
    <n v="1.3866231647634585E-2"/>
    <s v="Poor"/>
    <s v="High"/>
    <s v="Moderately Consistent"/>
    <n v="8.7542087542087543"/>
    <s v="Critical (&lt;80%)"/>
    <n v="273.197"/>
    <n v="2769570.5691919997"/>
    <n v="96.679999999999993"/>
  </r>
  <r>
    <n v="183.78"/>
    <n v="9.52"/>
    <n v="16"/>
    <n v="0.76"/>
    <n v="7.0000000000000007E-2"/>
    <n v="0.02"/>
    <s v="Sea"/>
    <n v="3.96"/>
    <n v="0.75"/>
    <n v="0.97"/>
    <n v="0.03"/>
    <n v="9"/>
    <n v="5551.24"/>
    <n v="60"/>
    <n v="41"/>
    <n v="3"/>
    <n v="2"/>
    <n v="977"/>
    <n v="404"/>
    <n v="5"/>
    <n v="0.55000000000000004"/>
    <n v="0"/>
    <x v="1"/>
    <s v="CIF"/>
    <s v="Extension"/>
    <x v="10"/>
    <n v="0.70679999999999998"/>
    <n v="0.91139999999999988"/>
    <n v="0.21873599999999999"/>
    <n v="0.12000000000000001"/>
    <s v="Low Risk"/>
    <n v="5.1801066492545435E-2"/>
    <s v="Good"/>
    <s v="Medium"/>
    <s v="Highly Inconsistent"/>
    <n v="41.3510747185261"/>
    <s v="Critical (&lt;80%)"/>
    <n v="55.5124"/>
    <n v="1112095.574824"/>
    <n v="69.540000000000006"/>
  </r>
  <r>
    <n v="91.43"/>
    <n v="6.22"/>
    <n v="10"/>
    <n v="0.71"/>
    <n v="0"/>
    <n v="0"/>
    <s v="Sea"/>
    <n v="1.58"/>
    <n v="0.69"/>
    <n v="1.04"/>
    <n v="0.98"/>
    <n v="31"/>
    <n v="9538.5400000000009"/>
    <n v="30"/>
    <n v="21"/>
    <n v="3"/>
    <n v="3"/>
    <n v="564"/>
    <n v="365"/>
    <n v="5"/>
    <n v="0.98"/>
    <n v="1"/>
    <x v="0"/>
    <s v="DDP"/>
    <s v="Extension"/>
    <x v="10"/>
    <n v="0.71"/>
    <n v="1"/>
    <n v="0.29000000000000004"/>
    <n v="0.98"/>
    <s v="Extreme Risk"/>
    <n v="6.8030187028327679E-2"/>
    <s v="Good"/>
    <s v="Low"/>
    <s v="Moderately Consistent"/>
    <n v="64.716312056737593"/>
    <s v="Critical (&lt;80%)"/>
    <n v="95.385400000000004"/>
    <n v="872206.98678800021"/>
    <n v="74.42"/>
  </r>
  <r>
    <n v="319.57"/>
    <n v="5.86"/>
    <n v="29"/>
    <n v="0.71"/>
    <n v="0.01"/>
    <n v="0.01"/>
    <s v="Sea"/>
    <n v="1.26"/>
    <n v="0.9"/>
    <n v="1.07"/>
    <n v="0.11"/>
    <n v="24"/>
    <n v="8790.9"/>
    <n v="60"/>
    <n v="29"/>
    <n v="2"/>
    <n v="3"/>
    <n v="278"/>
    <n v="41"/>
    <n v="2"/>
    <n v="0.91"/>
    <n v="1"/>
    <x v="0"/>
    <s v="DDP"/>
    <s v="Amendment"/>
    <x v="5"/>
    <n v="0.70289999999999997"/>
    <n v="0.98009999999999997"/>
    <n v="0.28422900000000001"/>
    <n v="0.13"/>
    <s v="Low Risk"/>
    <n v="1.8337140532590671E-2"/>
    <s v="Poor"/>
    <s v="High"/>
    <s v="Moderately Consistent"/>
    <n v="14.748201438848922"/>
    <s v="Critical (&lt;80%)"/>
    <n v="87.908999999999992"/>
    <n v="2865590.0334239998"/>
    <n v="74.240000000000009"/>
  </r>
  <r>
    <n v="330.64"/>
    <n v="1.45"/>
    <n v="24"/>
    <n v="0.89"/>
    <n v="0.01"/>
    <n v="0.03"/>
    <s v="Road"/>
    <n v="2.58"/>
    <n v="0.92"/>
    <n v="0.9"/>
    <n v="0.14000000000000001"/>
    <n v="45"/>
    <n v="6532.86"/>
    <n v="90"/>
    <n v="43"/>
    <n v="2"/>
    <n v="0"/>
    <n v="218"/>
    <n v="898"/>
    <n v="9"/>
    <n v="0.82"/>
    <n v="1"/>
    <x v="0"/>
    <s v="EXW"/>
    <s v="Amendment"/>
    <x v="0"/>
    <n v="0.88109999999999999"/>
    <n v="0.96029999999999993"/>
    <n v="0.10563299999999998"/>
    <n v="0.18000000000000002"/>
    <s v="Medium Risk"/>
    <n v="4.3854343092184856E-3"/>
    <s v="Poor"/>
    <s v="High"/>
    <s v="Inconsistent"/>
    <n v="411.92660550458714"/>
    <s v="Over-Delivery (&gt;100%)"/>
    <n v="130.65719999999999"/>
    <n v="2246573.5418399996"/>
    <n v="84.52"/>
  </r>
  <r>
    <n v="341.83"/>
    <n v="1.57"/>
    <n v="12"/>
    <n v="0.9"/>
    <n v="0.04"/>
    <n v="0.01"/>
    <s v="Air"/>
    <n v="4.99"/>
    <n v="0.92"/>
    <n v="1.08"/>
    <n v="0.48"/>
    <n v="49"/>
    <n v="4738.1000000000004"/>
    <n v="15"/>
    <n v="14"/>
    <n v="2"/>
    <n v="2"/>
    <n v="990"/>
    <n v="492"/>
    <n v="6"/>
    <n v="0.03"/>
    <n v="0"/>
    <x v="1"/>
    <s v="CIF"/>
    <s v="Amendment"/>
    <x v="4"/>
    <n v="0.86399999999999999"/>
    <n v="0.95039999999999991"/>
    <n v="9.5039999999999972E-2"/>
    <n v="0.53"/>
    <s v="Extreme Risk"/>
    <n v="4.5929263083989121E-3"/>
    <s v="Poor"/>
    <s v="High"/>
    <s v="Highly Inconsistent"/>
    <n v="49.696969696969695"/>
    <s v="Critical (&lt;80%)"/>
    <n v="236.90500000000003"/>
    <n v="1700876.978784"/>
    <n v="93.61"/>
  </r>
  <r>
    <n v="170.33"/>
    <n v="2.69"/>
    <n v="25"/>
    <n v="0.79"/>
    <n v="0.08"/>
    <n v="0.01"/>
    <s v="Air"/>
    <n v="4.0199999999999996"/>
    <n v="0.75"/>
    <n v="1.17"/>
    <n v="0.48"/>
    <n v="22"/>
    <n v="7317.8"/>
    <n v="15"/>
    <n v="32"/>
    <n v="0"/>
    <n v="1"/>
    <n v="855"/>
    <n v="895"/>
    <n v="11"/>
    <n v="0.38"/>
    <n v="0"/>
    <x v="1"/>
    <s v="FOB"/>
    <s v="New Procurement"/>
    <x v="1"/>
    <n v="0.72680000000000011"/>
    <n v="0.91080000000000005"/>
    <n v="0.19126799999999999"/>
    <n v="0.56999999999999995"/>
    <s v="Extreme Risk"/>
    <n v="1.5792872658956143E-2"/>
    <s v="Poor"/>
    <s v="Medium"/>
    <s v="Highly Inconsistent"/>
    <n v="104.67836257309942"/>
    <s v="Over-Delivery (&gt;100%)"/>
    <n v="365.89000000000004"/>
    <n v="1359000.1371920002"/>
    <n v="93.38000000000001"/>
  </r>
  <r>
    <n v="56.8"/>
    <n v="1.29"/>
    <n v="6"/>
    <n v="0.8"/>
    <n v="0.09"/>
    <n v="0.03"/>
    <s v="Sea"/>
    <n v="3.65"/>
    <n v="0.67"/>
    <n v="1.1000000000000001"/>
    <n v="0.92"/>
    <n v="9"/>
    <n v="720.89"/>
    <n v="60"/>
    <n v="28"/>
    <n v="0"/>
    <n v="1"/>
    <n v="546"/>
    <n v="164"/>
    <n v="10"/>
    <n v="0.56999999999999995"/>
    <n v="1"/>
    <x v="0"/>
    <s v="FOB"/>
    <s v="New Procurement"/>
    <x v="9"/>
    <n v="0.72800000000000009"/>
    <n v="0.88270000000000004"/>
    <n v="0.17653999999999997"/>
    <n v="1.04"/>
    <s v="Extreme Risk"/>
    <n v="2.2711267605633804E-2"/>
    <s v="Average"/>
    <s v="Low"/>
    <s v="Highly Inconsistent"/>
    <n v="30.036630036630036"/>
    <s v="Critical (&lt;80%)"/>
    <n v="7.2088999999999999"/>
    <n v="45871.493539999989"/>
    <n v="69.05"/>
  </r>
  <r>
    <n v="484.26"/>
    <n v="7.69"/>
    <n v="28"/>
    <n v="0.8"/>
    <n v="0.02"/>
    <n v="0.01"/>
    <s v="Sea"/>
    <n v="2.2599999999999998"/>
    <n v="0.94"/>
    <n v="0.83"/>
    <n v="7.0000000000000007E-2"/>
    <n v="39"/>
    <n v="9451.6200000000008"/>
    <n v="45"/>
    <n v="11"/>
    <n v="0"/>
    <n v="2"/>
    <n v="314"/>
    <n v="633"/>
    <n v="12"/>
    <n v="0.52"/>
    <n v="1"/>
    <x v="0"/>
    <s v="CIF"/>
    <s v="New Procurement"/>
    <x v="8"/>
    <n v="0.78400000000000003"/>
    <n v="0.97019999999999995"/>
    <n v="0.19403999999999996"/>
    <n v="0.1"/>
    <s v="Low Risk"/>
    <n v="1.5879899227687608E-2"/>
    <s v="Poor"/>
    <s v="High"/>
    <s v="Inconsistent"/>
    <n v="201.5923566878981"/>
    <s v="Over-Delivery (&gt;100%)"/>
    <n v="94.516200000000012"/>
    <n v="4714469.1509880014"/>
    <n v="72.94"/>
  </r>
  <r>
    <n v="162.9"/>
    <n v="7.51"/>
    <n v="12"/>
    <n v="0.9"/>
    <n v="0.06"/>
    <n v="0.04"/>
    <s v="Sea"/>
    <n v="1.56"/>
    <n v="0.73"/>
    <n v="0.99"/>
    <n v="0.96"/>
    <n v="23"/>
    <n v="5521.04"/>
    <n v="90"/>
    <n v="40"/>
    <n v="1"/>
    <n v="1"/>
    <n v="97"/>
    <n v="619"/>
    <n v="3"/>
    <n v="0.76"/>
    <n v="1"/>
    <x v="0"/>
    <s v="FOB"/>
    <s v="Renewal/Reorder"/>
    <x v="3"/>
    <n v="0.84599999999999997"/>
    <n v="0.90239999999999987"/>
    <n v="9.0239999999999973E-2"/>
    <n v="1.06"/>
    <s v="Extreme Risk"/>
    <n v="4.6101903007980352E-2"/>
    <s v="Average"/>
    <s v="Medium"/>
    <s v="Moderately Consistent"/>
    <n v="638.14432989690727"/>
    <s v="Over-Delivery (&gt;100%)"/>
    <n v="55.2104"/>
    <n v="989375.45047999988"/>
    <n v="71.84"/>
  </r>
  <r>
    <n v="354.21"/>
    <n v="2.2200000000000002"/>
    <n v="10"/>
    <n v="0.72"/>
    <n v="0.08"/>
    <n v="0.02"/>
    <s v="Road"/>
    <n v="4.28"/>
    <n v="0.9"/>
    <n v="0.97"/>
    <n v="0.22"/>
    <n v="20"/>
    <n v="5077.63"/>
    <n v="60"/>
    <n v="33"/>
    <n v="3"/>
    <n v="0"/>
    <n v="129"/>
    <n v="782"/>
    <n v="7"/>
    <n v="0.91"/>
    <n v="1"/>
    <x v="0"/>
    <s v="EXW"/>
    <s v="Extension"/>
    <x v="7"/>
    <n v="0.66239999999999999"/>
    <n v="0.90160000000000007"/>
    <n v="0.25244800000000006"/>
    <n v="0.32"/>
    <s v="High Risk"/>
    <n v="6.2674684509189471E-3"/>
    <s v="Poor"/>
    <s v="High"/>
    <s v="Highly Inconsistent"/>
    <n v="606.20155038759685"/>
    <s v="Over-Delivery (&gt;100%)"/>
    <n v="101.5526"/>
    <n v="1978533.9275059998"/>
    <n v="80.92"/>
  </r>
  <r>
    <n v="367.98"/>
    <n v="8.52"/>
    <n v="18"/>
    <n v="0.98"/>
    <n v="0.03"/>
    <n v="0.03"/>
    <s v="Air"/>
    <n v="2.84"/>
    <n v="0.93"/>
    <n v="0.93"/>
    <n v="0.97"/>
    <n v="42"/>
    <n v="2979.26"/>
    <n v="90"/>
    <n v="25"/>
    <n v="0"/>
    <n v="3"/>
    <n v="234"/>
    <n v="866"/>
    <n v="2"/>
    <n v="0.79"/>
    <n v="0"/>
    <x v="1"/>
    <s v="DDP"/>
    <s v="New Procurement"/>
    <x v="5"/>
    <n v="0.9506"/>
    <n v="0.94089999999999996"/>
    <n v="1.8818000000000015E-2"/>
    <n v="1.03"/>
    <s v="Extreme Risk"/>
    <n v="2.3153432251752811E-2"/>
    <s v="Average"/>
    <s v="High"/>
    <s v="Inconsistent"/>
    <n v="370.08547008547009"/>
    <s v="Over-Delivery (&gt;100%)"/>
    <n v="148.96300000000002"/>
    <n v="1162256.444752"/>
    <n v="95.66"/>
  </r>
  <r>
    <n v="324.5"/>
    <n v="2.39"/>
    <n v="18"/>
    <n v="0.77"/>
    <n v="0.04"/>
    <n v="0.01"/>
    <s v="Sea"/>
    <n v="4.07"/>
    <n v="0.91"/>
    <n v="1"/>
    <n v="0.54"/>
    <n v="21"/>
    <n v="133.56"/>
    <n v="45"/>
    <n v="49"/>
    <n v="2"/>
    <n v="1"/>
    <n v="145"/>
    <n v="613"/>
    <n v="7"/>
    <n v="0.22"/>
    <n v="0"/>
    <x v="1"/>
    <s v="FOB"/>
    <s v="Amendment"/>
    <x v="7"/>
    <n v="0.73919999999999997"/>
    <n v="0.95039999999999991"/>
    <n v="0.21859199999999995"/>
    <n v="0.59000000000000008"/>
    <s v="Extreme Risk"/>
    <n v="7.3651771956856705E-3"/>
    <s v="Poor"/>
    <s v="High"/>
    <s v="Highly Inconsistent"/>
    <n v="422.75862068965517"/>
    <s v="Over-Delivery (&gt;100%)"/>
    <n v="1.3356000000000001"/>
    <n v="45534.980899999995"/>
    <n v="70.53"/>
  </r>
  <r>
    <n v="190.81"/>
    <n v="3.71"/>
    <n v="4"/>
    <n v="1"/>
    <n v="0.05"/>
    <n v="0.02"/>
    <s v="Air"/>
    <n v="2.44"/>
    <n v="0.76"/>
    <n v="0.98"/>
    <n v="0.65"/>
    <n v="27"/>
    <n v="706.31"/>
    <n v="90"/>
    <n v="49"/>
    <n v="2"/>
    <n v="0"/>
    <n v="772"/>
    <n v="667"/>
    <n v="12"/>
    <n v="0.49"/>
    <n v="0"/>
    <x v="1"/>
    <s v="EXW"/>
    <s v="Amendment"/>
    <x v="8"/>
    <n v="0.95"/>
    <n v="0.93099999999999994"/>
    <n v="0"/>
    <n v="0.72"/>
    <s v="Extreme Risk"/>
    <n v="1.9443425396991773E-2"/>
    <s v="Poor"/>
    <s v="Medium"/>
    <s v="Inconsistent"/>
    <n v="86.398963730569946"/>
    <s v="Average (85–94.99%)"/>
    <n v="35.3155"/>
    <n v="144249.60890499997"/>
    <n v="95.66"/>
  </r>
  <r>
    <n v="171.99"/>
    <n v="3.24"/>
    <n v="9"/>
    <n v="0.75"/>
    <n v="0.01"/>
    <n v="0.02"/>
    <s v="Sea"/>
    <n v="3.77"/>
    <n v="0.98"/>
    <n v="0.8"/>
    <n v="0.32"/>
    <n v="5"/>
    <n v="2703.78"/>
    <n v="90"/>
    <n v="41"/>
    <n v="0"/>
    <n v="1"/>
    <n v="933"/>
    <n v="524"/>
    <n v="11"/>
    <n v="0.39"/>
    <n v="0"/>
    <x v="1"/>
    <s v="FOB"/>
    <s v="New Procurement"/>
    <x v="1"/>
    <n v="0.74249999999999994"/>
    <n v="0.97019999999999995"/>
    <n v="0.24254999999999999"/>
    <n v="0.35"/>
    <s v="High Risk"/>
    <n v="1.8838304552590269E-2"/>
    <s v="Poor"/>
    <s v="Medium"/>
    <s v="Highly Inconsistent"/>
    <n v="56.162915326902464"/>
    <s v="Critical (&lt;80%)"/>
    <n v="27.037800000000004"/>
    <n v="479013.821712"/>
    <n v="71.53"/>
  </r>
  <r>
    <n v="318.95"/>
    <n v="4.3499999999999996"/>
    <n v="7"/>
    <n v="0.93"/>
    <n v="0"/>
    <n v="0.04"/>
    <s v="Air"/>
    <n v="4.34"/>
    <n v="0.86"/>
    <n v="0.89"/>
    <n v="0.61"/>
    <n v="17"/>
    <n v="5461.31"/>
    <n v="90"/>
    <n v="51"/>
    <n v="0"/>
    <n v="0"/>
    <n v="732"/>
    <n v="805"/>
    <n v="2"/>
    <n v="0.77"/>
    <n v="1"/>
    <x v="0"/>
    <s v="EXW"/>
    <s v="New Procurement"/>
    <x v="5"/>
    <n v="0.93"/>
    <n v="0.96"/>
    <n v="6.7199999999999954E-2"/>
    <n v="0.65"/>
    <s v="Extreme Risk"/>
    <n v="1.3638501332497256E-2"/>
    <s v="Poor"/>
    <s v="High"/>
    <s v="Highly Inconsistent"/>
    <n v="109.97267759562841"/>
    <s v="Over-Delivery (&gt;100%)"/>
    <n v="273.06550000000004"/>
    <n v="1811860.9678400001"/>
    <n v="94.859999999999985"/>
  </r>
  <r>
    <n v="439.74"/>
    <n v="3.29"/>
    <n v="18"/>
    <n v="0.77"/>
    <n v="0.02"/>
    <n v="0.04"/>
    <s v="Sea"/>
    <n v="1.96"/>
    <n v="0.83"/>
    <n v="0.89"/>
    <n v="0.71"/>
    <n v="34"/>
    <n v="927.45"/>
    <n v="15"/>
    <n v="26"/>
    <n v="3"/>
    <n v="1"/>
    <n v="391"/>
    <n v="971"/>
    <n v="11"/>
    <n v="0.9"/>
    <n v="1"/>
    <x v="0"/>
    <s v="FOB"/>
    <s v="Extension"/>
    <x v="1"/>
    <n v="0.75460000000000005"/>
    <n v="0.94079999999999997"/>
    <n v="0.21638399999999999"/>
    <n v="0.77"/>
    <s v="Extreme Risk"/>
    <n v="7.4816937281120665E-3"/>
    <s v="Poor"/>
    <s v="High"/>
    <s v="Moderately Consistent"/>
    <n v="248.3375959079284"/>
    <s v="Over-Delivery (&gt;100%)"/>
    <n v="9.2745000000000015"/>
    <n v="432333.58708800003"/>
    <n v="72.64"/>
  </r>
  <r>
    <n v="476.03"/>
    <n v="5.4"/>
    <n v="8"/>
    <n v="0.72"/>
    <n v="0.06"/>
    <n v="0.01"/>
    <s v="Road"/>
    <n v="7.0000000000000007E-2"/>
    <n v="0.88"/>
    <n v="0.94"/>
    <n v="0.01"/>
    <n v="9"/>
    <n v="9723.31"/>
    <n v="45"/>
    <n v="57"/>
    <n v="2"/>
    <n v="1"/>
    <n v="20"/>
    <n v="811"/>
    <n v="5"/>
    <n v="0.28999999999999998"/>
    <n v="0"/>
    <x v="1"/>
    <s v="FOB"/>
    <s v="Amendment"/>
    <x v="10"/>
    <n v="0.67679999999999996"/>
    <n v="0.93059999999999998"/>
    <n v="0.26056799999999997"/>
    <n v="7.9999999999999988E-2"/>
    <s v="Low Risk"/>
    <n v="1.1343822868306621E-2"/>
    <s v="Poor"/>
    <s v="High"/>
    <s v="Very Consistent"/>
    <n v="4054.9999999999995"/>
    <s v="Over-Delivery (&gt;100%)"/>
    <n v="194.46619999999999"/>
    <n v="4952783.5000929981"/>
    <n v="85.929999999999993"/>
  </r>
  <r>
    <n v="97.66"/>
    <n v="4.67"/>
    <n v="11"/>
    <n v="0.96"/>
    <n v="0.01"/>
    <n v="0.03"/>
    <s v="Sea"/>
    <n v="1.27"/>
    <n v="0.62"/>
    <n v="0.87"/>
    <n v="0.03"/>
    <n v="34"/>
    <n v="4168.51"/>
    <n v="15"/>
    <n v="53"/>
    <n v="3"/>
    <n v="2"/>
    <n v="448"/>
    <n v="351"/>
    <n v="10"/>
    <n v="0.49"/>
    <n v="1"/>
    <x v="0"/>
    <s v="CIF"/>
    <s v="Extension"/>
    <x v="9"/>
    <n v="0.95039999999999991"/>
    <n v="0.96029999999999993"/>
    <n v="3.8412000000000036E-2"/>
    <n v="7.0000000000000007E-2"/>
    <s v="Low Risk"/>
    <n v="4.7818963751791933E-2"/>
    <s v="Average"/>
    <s v="Low"/>
    <s v="Moderately Consistent"/>
    <n v="78.348214285714292"/>
    <s v="Critical (&lt;80%)"/>
    <n v="41.685100000000006"/>
    <n v="423424.719728"/>
    <n v="73.830000000000013"/>
  </r>
  <r>
    <n v="119.67"/>
    <n v="9.8800000000000008"/>
    <n v="7"/>
    <n v="0.96"/>
    <n v="0.02"/>
    <n v="0.01"/>
    <s v="Sea"/>
    <n v="4.57"/>
    <n v="0.76"/>
    <n v="0.83"/>
    <n v="0.99"/>
    <n v="10"/>
    <n v="3231.54"/>
    <n v="30"/>
    <n v="44"/>
    <n v="0"/>
    <n v="2"/>
    <n v="19"/>
    <n v="415"/>
    <n v="10"/>
    <n v="0.73"/>
    <n v="0"/>
    <x v="1"/>
    <s v="CIF"/>
    <s v="New Procurement"/>
    <x v="9"/>
    <n v="0.94079999999999997"/>
    <n v="0.97019999999999995"/>
    <n v="3.880800000000003E-2"/>
    <n v="1.02"/>
    <s v="Extreme Risk"/>
    <n v="8.2560374362831118E-2"/>
    <s v="Good"/>
    <s v="Low"/>
    <s v="Highly Inconsistent"/>
    <n v="2184.2105263157896"/>
    <s v="Over-Delivery (&gt;100%)"/>
    <n v="32.315399999999997"/>
    <n v="398363.19679200003"/>
    <n v="70.63000000000001"/>
  </r>
  <r>
    <n v="475.13"/>
    <n v="1.5"/>
    <n v="9"/>
    <n v="0.82"/>
    <n v="0.03"/>
    <n v="0.05"/>
    <s v="Sea"/>
    <n v="3.44"/>
    <n v="0.95"/>
    <n v="0.88"/>
    <n v="0.46"/>
    <n v="44"/>
    <n v="5299.45"/>
    <n v="60"/>
    <n v="19"/>
    <n v="3"/>
    <n v="0"/>
    <n v="324"/>
    <n v="382"/>
    <n v="9"/>
    <n v="0.05"/>
    <n v="1"/>
    <x v="0"/>
    <s v="EXW"/>
    <s v="Extension"/>
    <x v="0"/>
    <n v="0.79539999999999988"/>
    <n v="0.92149999999999999"/>
    <n v="0.16587000000000002"/>
    <n v="0.54"/>
    <s v="Extreme Risk"/>
    <n v="3.1570307073853473E-3"/>
    <s v="Poor"/>
    <s v="High"/>
    <s v="Highly Inconsistent"/>
    <n v="117.90123456790123"/>
    <s v="Over-Delivery (&gt;100%)"/>
    <n v="52.994500000000002"/>
    <n v="2719447.5762240002"/>
    <n v="70.66"/>
  </r>
  <r>
    <n v="381.44"/>
    <n v="2.2799999999999998"/>
    <n v="8"/>
    <n v="0.91"/>
    <n v="0.01"/>
    <n v="0.05"/>
    <s v="Sea"/>
    <n v="3.69"/>
    <n v="0.66"/>
    <n v="1.1399999999999999"/>
    <n v="0.94"/>
    <n v="2"/>
    <n v="743.37"/>
    <n v="15"/>
    <n v="24"/>
    <n v="1"/>
    <n v="2"/>
    <n v="74"/>
    <n v="295"/>
    <n v="9"/>
    <n v="0.96"/>
    <n v="1"/>
    <x v="0"/>
    <s v="CIF"/>
    <s v="Renewal/Reorder"/>
    <x v="0"/>
    <n v="0.90090000000000003"/>
    <n v="0.9405"/>
    <n v="8.464499999999997E-2"/>
    <n v="1"/>
    <s v="Extreme Risk"/>
    <n v="5.9773489932885898E-3"/>
    <s v="Poor"/>
    <s v="High"/>
    <s v="Highly Inconsistent"/>
    <n v="398.64864864864865"/>
    <s v="Over-Delivery (&gt;100%)"/>
    <n v="7.4337"/>
    <n v="300599.69994000002"/>
    <n v="71.010000000000005"/>
  </r>
  <r>
    <n v="447.35"/>
    <n v="1.48"/>
    <n v="3"/>
    <n v="0.87"/>
    <n v="0.02"/>
    <n v="0.03"/>
    <s v="Sea"/>
    <n v="1.63"/>
    <n v="0.77"/>
    <n v="1.1200000000000001"/>
    <n v="0.73"/>
    <n v="47"/>
    <n v="8519.4599999999991"/>
    <n v="90"/>
    <n v="24"/>
    <n v="0"/>
    <n v="3"/>
    <n v="910"/>
    <n v="569"/>
    <n v="6"/>
    <n v="0.8"/>
    <n v="0"/>
    <x v="1"/>
    <s v="DDP"/>
    <s v="New Procurement"/>
    <x v="4"/>
    <n v="0.85260000000000002"/>
    <n v="0.9506"/>
    <n v="0.12357800000000001"/>
    <n v="0.78"/>
    <s v="Extreme Risk"/>
    <n v="3.3083715211802839E-3"/>
    <s v="Poor"/>
    <s v="High"/>
    <s v="Moderately Consistent"/>
    <n v="62.527472527472526"/>
    <s v="Critical (&lt;80%)"/>
    <n v="85.194599999999994"/>
    <n v="4001839.2307600002"/>
    <n v="73.17"/>
  </r>
  <r>
    <n v="141.18"/>
    <n v="6.63"/>
    <n v="17"/>
    <n v="0.96"/>
    <n v="0.09"/>
    <n v="0.03"/>
    <s v="Air"/>
    <n v="3.51"/>
    <n v="0.76"/>
    <n v="0.98"/>
    <n v="0.37"/>
    <n v="25"/>
    <n v="4656.74"/>
    <n v="30"/>
    <n v="7"/>
    <n v="2"/>
    <n v="2"/>
    <n v="601"/>
    <n v="586"/>
    <n v="3"/>
    <n v="0.54"/>
    <n v="0"/>
    <x v="1"/>
    <s v="CIF"/>
    <s v="Amendment"/>
    <x v="3"/>
    <n v="0.87360000000000004"/>
    <n v="0.88270000000000004"/>
    <n v="3.5308000000000034E-2"/>
    <n v="0.49"/>
    <s v="High Risk"/>
    <n v="4.6961325966850827E-2"/>
    <s v="Average"/>
    <s v="Low"/>
    <s v="Highly Inconsistent"/>
    <n v="97.504159733777044"/>
    <s v="World-Class (97%–100%)"/>
    <n v="232.83699999999999"/>
    <n v="736573.92741999996"/>
    <n v="93.19"/>
  </r>
  <r>
    <n v="314.41000000000003"/>
    <n v="1.49"/>
    <n v="2"/>
    <n v="0.79"/>
    <n v="0"/>
    <n v="0.04"/>
    <s v="Air"/>
    <n v="3.23"/>
    <n v="0.74"/>
    <n v="1.1499999999999999"/>
    <n v="0.15"/>
    <n v="3"/>
    <n v="1865.52"/>
    <n v="45"/>
    <n v="38"/>
    <n v="2"/>
    <n v="0"/>
    <n v="477"/>
    <n v="230"/>
    <n v="12"/>
    <n v="0.78"/>
    <n v="0"/>
    <x v="1"/>
    <s v="EXW"/>
    <s v="Amendment"/>
    <x v="8"/>
    <n v="0.79"/>
    <n v="0.96"/>
    <n v="0.20159999999999995"/>
    <n v="0.19"/>
    <s v="Medium Risk"/>
    <n v="4.7390350179701661E-3"/>
    <s v="Poor"/>
    <s v="High"/>
    <s v="Highly Inconsistent"/>
    <n v="48.218029350104821"/>
    <s v="Critical (&lt;80%)"/>
    <n v="93.27600000000001"/>
    <n v="610113.25581400003"/>
    <n v="95.969999999999985"/>
  </r>
  <r>
    <n v="365.51"/>
    <n v="8.5299999999999994"/>
    <n v="15"/>
    <n v="0.86"/>
    <n v="7.0000000000000007E-2"/>
    <n v="0.04"/>
    <s v="Road"/>
    <n v="0.89"/>
    <n v="0.82"/>
    <n v="0.89"/>
    <n v="0.98"/>
    <n v="34"/>
    <n v="1701.17"/>
    <n v="45"/>
    <n v="59"/>
    <n v="3"/>
    <n v="2"/>
    <n v="925"/>
    <n v="966"/>
    <n v="4"/>
    <n v="0.84"/>
    <n v="0"/>
    <x v="1"/>
    <s v="CIF"/>
    <s v="Extension"/>
    <x v="6"/>
    <n v="0.79979999999999996"/>
    <n v="0.89279999999999993"/>
    <n v="0.12499200000000001"/>
    <n v="1.0900000000000001"/>
    <s v="Extreme Risk"/>
    <n v="2.333725479467046E-2"/>
    <s v="Average"/>
    <s v="High"/>
    <s v="Very Consistent"/>
    <n v="104.43243243243244"/>
    <s v="Over-Delivery (&gt;100%)"/>
    <n v="34.023400000000002"/>
    <n v="690232.5873149999"/>
    <n v="84.20999999999998"/>
  </r>
  <r>
    <n v="356.05"/>
    <n v="5.61"/>
    <n v="14"/>
    <n v="0.85"/>
    <n v="0.04"/>
    <n v="0.03"/>
    <s v="Sea"/>
    <n v="4.84"/>
    <n v="1"/>
    <n v="1.03"/>
    <n v="0.57999999999999996"/>
    <n v="7"/>
    <n v="3673.45"/>
    <n v="15"/>
    <n v="31"/>
    <n v="0"/>
    <n v="0"/>
    <n v="613"/>
    <n v="156"/>
    <n v="4"/>
    <n v="0.49"/>
    <n v="0"/>
    <x v="1"/>
    <s v="EXW"/>
    <s v="New Procurement"/>
    <x v="6"/>
    <n v="0.81599999999999995"/>
    <n v="0.93119999999999992"/>
    <n v="0.13968000000000003"/>
    <n v="0.64999999999999991"/>
    <s v="Extreme Risk"/>
    <n v="1.5756214014885549E-2"/>
    <s v="Poor"/>
    <s v="High"/>
    <s v="Highly Inconsistent"/>
    <n v="25.44861337683524"/>
    <s v="Critical (&lt;80%)"/>
    <n v="36.734499999999997"/>
    <n v="1399558.3037150002"/>
    <n v="69.36"/>
  </r>
  <r>
    <n v="233.67"/>
    <n v="5.74"/>
    <n v="29"/>
    <n v="0.81"/>
    <n v="7.0000000000000007E-2"/>
    <n v="0.05"/>
    <s v="Air"/>
    <n v="1.77"/>
    <n v="0.7"/>
    <n v="0.86"/>
    <n v="0.19"/>
    <n v="28"/>
    <n v="5776.29"/>
    <n v="90"/>
    <n v="27"/>
    <n v="2"/>
    <n v="3"/>
    <n v="654"/>
    <n v="988"/>
    <n v="9"/>
    <n v="0.44"/>
    <n v="1"/>
    <x v="0"/>
    <s v="DDP"/>
    <s v="Amendment"/>
    <x v="0"/>
    <n v="0.75329999999999997"/>
    <n v="0.88349999999999995"/>
    <n v="0.16786499999999993"/>
    <n v="0.31"/>
    <s v="High Risk"/>
    <n v="2.4564556853682546E-2"/>
    <s v="Average"/>
    <s v="Medium"/>
    <s v="Moderately Consistent"/>
    <n v="151.07033639143731"/>
    <s v="Over-Delivery (&gt;100%)"/>
    <n v="288.81450000000001"/>
    <n v="1512012.2528339999"/>
    <n v="95.13000000000001"/>
  </r>
  <r>
    <n v="56.93"/>
    <n v="6.05"/>
    <n v="18"/>
    <n v="0.97"/>
    <n v="0.06"/>
    <n v="0.03"/>
    <s v="Air"/>
    <n v="1.65"/>
    <n v="0.88"/>
    <n v="1.1299999999999999"/>
    <n v="0.68"/>
    <n v="9"/>
    <n v="4227.37"/>
    <n v="90"/>
    <n v="33"/>
    <n v="3"/>
    <n v="0"/>
    <n v="633"/>
    <n v="189"/>
    <n v="4"/>
    <n v="0.84"/>
    <n v="1"/>
    <x v="0"/>
    <s v="EXW"/>
    <s v="Extension"/>
    <x v="6"/>
    <n v="0.91179999999999994"/>
    <n v="0.91179999999999994"/>
    <n v="2.7354000000000021E-2"/>
    <n v="0.77"/>
    <s v="Extreme Risk"/>
    <n v="0.10627085894958721"/>
    <s v="Excellent"/>
    <s v="Low"/>
    <s v="Moderately Consistent"/>
    <n v="29.857819905213269"/>
    <s v="Critical (&lt;80%)"/>
    <n v="211.36850000000001"/>
    <n v="262537.19695900002"/>
    <n v="95.949999999999989"/>
  </r>
  <r>
    <n v="312.32"/>
    <n v="2.54"/>
    <n v="16"/>
    <n v="0.75"/>
    <n v="0.02"/>
    <n v="0.03"/>
    <s v="Sea"/>
    <n v="1.85"/>
    <n v="0.9"/>
    <n v="0.85"/>
    <n v="0.09"/>
    <n v="11"/>
    <n v="6008.29"/>
    <n v="45"/>
    <n v="17"/>
    <n v="3"/>
    <n v="0"/>
    <n v="204"/>
    <n v="519"/>
    <n v="4"/>
    <n v="0.86"/>
    <n v="1"/>
    <x v="0"/>
    <s v="EXW"/>
    <s v="Extension"/>
    <x v="6"/>
    <n v="0.73499999999999999"/>
    <n v="0.9506"/>
    <n v="0.23765"/>
    <n v="0.14000000000000001"/>
    <s v="Low Risk"/>
    <n v="8.1326844262295077E-3"/>
    <s v="Poor"/>
    <s v="High"/>
    <s v="Moderately Consistent"/>
    <n v="254.41176470588235"/>
    <s v="Over-Delivery (&gt;100%)"/>
    <n v="60.082900000000002"/>
    <n v="1970406.2281800001"/>
    <n v="72.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x v="0"/>
    <n v="128"/>
    <n v="3089"/>
    <n v="4.1399999999999997"/>
  </r>
  <r>
    <x v="0"/>
    <x v="1"/>
    <x v="1"/>
    <n v="326"/>
    <n v="3089"/>
    <n v="10.55"/>
  </r>
  <r>
    <x v="0"/>
    <x v="1"/>
    <x v="2"/>
    <n v="886"/>
    <n v="3089"/>
    <n v="28.68"/>
  </r>
  <r>
    <x v="0"/>
    <x v="0"/>
    <x v="3"/>
    <n v="230"/>
    <n v="3089"/>
    <n v="7.45"/>
  </r>
  <r>
    <x v="0"/>
    <x v="0"/>
    <x v="1"/>
    <n v="310"/>
    <n v="3089"/>
    <n v="10.039999999999999"/>
  </r>
  <r>
    <x v="0"/>
    <x v="0"/>
    <x v="2"/>
    <n v="892"/>
    <n v="3089"/>
    <n v="28.88"/>
  </r>
  <r>
    <x v="0"/>
    <x v="1"/>
    <x v="0"/>
    <n v="107"/>
    <n v="3089"/>
    <n v="3.46"/>
  </r>
  <r>
    <x v="0"/>
    <x v="1"/>
    <x v="3"/>
    <n v="210"/>
    <n v="3089"/>
    <n v="6.8"/>
  </r>
  <r>
    <x v="1"/>
    <x v="0"/>
    <x v="4"/>
    <n v="774"/>
    <n v="3089"/>
    <n v="25.06"/>
  </r>
  <r>
    <x v="1"/>
    <x v="1"/>
    <x v="4"/>
    <n v="784"/>
    <n v="3089"/>
    <n v="25.38"/>
  </r>
  <r>
    <x v="1"/>
    <x v="1"/>
    <x v="5"/>
    <n v="530"/>
    <n v="3089"/>
    <n v="17.16"/>
  </r>
  <r>
    <x v="1"/>
    <x v="1"/>
    <x v="6"/>
    <n v="179"/>
    <n v="3089"/>
    <n v="5.79"/>
  </r>
  <r>
    <x v="1"/>
    <x v="0"/>
    <x v="6"/>
    <n v="150"/>
    <n v="3089"/>
    <n v="4.8600000000000003"/>
  </r>
  <r>
    <x v="1"/>
    <x v="0"/>
    <x v="5"/>
    <n v="587"/>
    <n v="3089"/>
    <n v="19"/>
  </r>
  <r>
    <x v="1"/>
    <x v="0"/>
    <x v="7"/>
    <n v="49"/>
    <n v="3089"/>
    <n v="1.59"/>
  </r>
  <r>
    <x v="1"/>
    <x v="1"/>
    <x v="7"/>
    <n v="36"/>
    <n v="3089"/>
    <n v="1.17"/>
  </r>
  <r>
    <x v="2"/>
    <x v="0"/>
    <x v="8"/>
    <n v="502"/>
    <n v="3089"/>
    <n v="16.25"/>
  </r>
  <r>
    <x v="2"/>
    <x v="1"/>
    <x v="9"/>
    <n v="684"/>
    <n v="3089"/>
    <n v="22.14"/>
  </r>
  <r>
    <x v="2"/>
    <x v="0"/>
    <x v="9"/>
    <n v="698"/>
    <n v="3089"/>
    <n v="22.6"/>
  </r>
  <r>
    <x v="2"/>
    <x v="1"/>
    <x v="10"/>
    <n v="338"/>
    <n v="3089"/>
    <n v="10.94"/>
  </r>
  <r>
    <x v="2"/>
    <x v="0"/>
    <x v="10"/>
    <n v="360"/>
    <n v="3089"/>
    <n v="11.65"/>
  </r>
  <r>
    <x v="2"/>
    <x v="1"/>
    <x v="8"/>
    <n v="507"/>
    <n v="3089"/>
    <n v="16.41"/>
  </r>
  <r>
    <x v="3"/>
    <x v="0"/>
    <x v="11"/>
    <n v="292"/>
    <n v="3089"/>
    <n v="9.4499999999999993"/>
  </r>
  <r>
    <x v="3"/>
    <x v="1"/>
    <x v="12"/>
    <n v="309"/>
    <n v="3089"/>
    <n v="10"/>
  </r>
  <r>
    <x v="3"/>
    <x v="0"/>
    <x v="13"/>
    <n v="622"/>
    <n v="3089"/>
    <n v="20.14"/>
  </r>
  <r>
    <x v="3"/>
    <x v="1"/>
    <x v="11"/>
    <n v="297"/>
    <n v="3089"/>
    <n v="9.61"/>
  </r>
  <r>
    <x v="3"/>
    <x v="1"/>
    <x v="14"/>
    <n v="309"/>
    <n v="3089"/>
    <n v="10"/>
  </r>
  <r>
    <x v="3"/>
    <x v="1"/>
    <x v="13"/>
    <n v="614"/>
    <n v="3089"/>
    <n v="19.88"/>
  </r>
  <r>
    <x v="3"/>
    <x v="0"/>
    <x v="12"/>
    <n v="347"/>
    <n v="3089"/>
    <n v="11.23"/>
  </r>
  <r>
    <x v="3"/>
    <x v="0"/>
    <x v="14"/>
    <n v="299"/>
    <n v="3089"/>
    <n v="9.68"/>
  </r>
  <r>
    <x v="4"/>
    <x v="0"/>
    <x v="15"/>
    <n v="622"/>
    <n v="3089"/>
    <n v="20.14"/>
  </r>
  <r>
    <x v="4"/>
    <x v="1"/>
    <x v="15"/>
    <n v="619"/>
    <n v="3089"/>
    <n v="20.04"/>
  </r>
  <r>
    <x v="4"/>
    <x v="1"/>
    <x v="16"/>
    <n v="64"/>
    <n v="3089"/>
    <n v="2.0699999999999998"/>
  </r>
  <r>
    <x v="4"/>
    <x v="0"/>
    <x v="17"/>
    <n v="769"/>
    <n v="3089"/>
    <n v="24.89"/>
  </r>
  <r>
    <x v="4"/>
    <x v="1"/>
    <x v="17"/>
    <n v="781"/>
    <n v="3089"/>
    <n v="25.28"/>
  </r>
  <r>
    <x v="4"/>
    <x v="1"/>
    <x v="18"/>
    <n v="21"/>
    <n v="3089"/>
    <n v="0.68"/>
  </r>
  <r>
    <x v="4"/>
    <x v="0"/>
    <x v="19"/>
    <n v="48"/>
    <n v="3089"/>
    <n v="1.55"/>
  </r>
  <r>
    <x v="4"/>
    <x v="0"/>
    <x v="16"/>
    <n v="83"/>
    <n v="3089"/>
    <n v="2.69"/>
  </r>
  <r>
    <x v="4"/>
    <x v="1"/>
    <x v="19"/>
    <n v="30"/>
    <n v="3089"/>
    <n v="0.97"/>
  </r>
  <r>
    <x v="4"/>
    <x v="0"/>
    <x v="18"/>
    <n v="18"/>
    <n v="3089"/>
    <n v="0.57999999999999996"/>
  </r>
  <r>
    <x v="4"/>
    <x v="0"/>
    <x v="20"/>
    <n v="20"/>
    <n v="3089"/>
    <n v="0.65"/>
  </r>
  <r>
    <x v="4"/>
    <x v="1"/>
    <x v="20"/>
    <n v="14"/>
    <n v="3089"/>
    <n v="0.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560"/>
    <n v="0.80724743589743586"/>
    <n v="0.92730070512820517"/>
    <n v="0.57297435897435967"/>
    <n v="0.14034469102564112"/>
    <n v="2.7862835817844486E-2"/>
    <n v="220.4069311972068"/>
    <n v="132.08189217948706"/>
    <n v="1449706.9147671717"/>
    <n v="83.485730769230756"/>
  </r>
  <r>
    <x v="1"/>
    <n v="1529"/>
    <n v="0.80504002616088932"/>
    <n v="0.92490686723348592"/>
    <n v="0.58315238718116436"/>
    <n v="0.14034619293655981"/>
    <n v="2.7608767904865911E-2"/>
    <n v="251.0796317758373"/>
    <n v="135.46686252452582"/>
    <n v="1509690.7745900345"/>
    <n v="83.3924002616088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28C793-E68A-48B9-BDAC-CDE9B64FD46B}" name="PivotTable1" cacheId="2" dataOnRows="1" applyNumberFormats="0" applyBorderFormats="0" applyFontFormats="0" applyPatternFormats="0" applyAlignmentFormats="0" applyWidthHeightFormats="1" dataCaption="KPIs" updatedVersion="8" minRefreshableVersion="3" useAutoFormatting="1" rowGrandTotals="0" colGrandTotals="0" itemPrintTitles="1" createdVersion="8" indent="0" compact="0" compactData="0" multipleFieldFilters="0" chartFormat="11" rowHeaderCaption="Selection Status" colHeaderCaption="">
  <location ref="A3:C14" firstHeaderRow="1" firstDataRow="2" firstDataCol="1"/>
  <pivotFields count="11">
    <pivotField name="Suppliers Type" axis="axisCol" compact="0" outline="0" showAll="0" defaultSubtotal="0">
      <items count="2">
        <item x="1"/>
        <item x="0"/>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1">
    <field x="-2"/>
  </rowFields>
  <rowItems count="10">
    <i>
      <x/>
    </i>
    <i i="1">
      <x v="1"/>
    </i>
    <i i="2">
      <x v="2"/>
    </i>
    <i i="3">
      <x v="3"/>
    </i>
    <i i="4">
      <x v="4"/>
    </i>
    <i i="5">
      <x v="5"/>
    </i>
    <i i="6">
      <x v="6"/>
    </i>
    <i i="7">
      <x v="7"/>
    </i>
    <i i="8">
      <x v="8"/>
    </i>
    <i i="9">
      <x v="9"/>
    </i>
  </rowItems>
  <colFields count="1">
    <field x="0"/>
  </colFields>
  <colItems count="2">
    <i>
      <x/>
    </i>
    <i>
      <x v="1"/>
    </i>
  </colItems>
  <dataFields count="10">
    <dataField name="Supplier Count" fld="1" baseField="0" baseItem="0"/>
    <dataField name="Delivery Performance" fld="2" baseField="0" baseItem="0"/>
    <dataField name="Value" fld="6" baseField="0" baseItem="0"/>
    <dataField name="Accuracy" fld="3" baseField="0" baseItem="0"/>
    <dataField name="Risk" fld="4" baseField="0" baseItem="0"/>
    <dataField name="OTIF" fld="5" baseField="0" baseItem="0"/>
    <dataField name="Fulfillment" fld="7" baseField="0" baseItem="0"/>
    <dataField name="Shipping Cost" fld="8" baseField="0" baseItem="0"/>
    <dataField name="Total Cost Impact" fld="9" baseField="0" baseItem="0"/>
    <dataField name="Customer Satisfication" fld="10"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3A82C-5CF7-4E09-9F5C-38352DF6226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C25" firstHeaderRow="1" firstDataRow="2" firstDataCol="1" rowPageCount="1" colPageCount="1"/>
  <pivotFields count="6">
    <pivotField axis="axisPage" multipleItemSelectionAllowed="1" showAll="0">
      <items count="6">
        <item x="4"/>
        <item x="3"/>
        <item x="2"/>
        <item x="0"/>
        <item x="1"/>
        <item t="default"/>
      </items>
    </pivotField>
    <pivotField axis="axisCol" showAll="0">
      <items count="3">
        <item x="1"/>
        <item x="0"/>
        <item t="default"/>
      </items>
    </pivotField>
    <pivotField axis="axisRow" showAll="0">
      <items count="22">
        <item x="5"/>
        <item x="16"/>
        <item x="15"/>
        <item x="7"/>
        <item x="2"/>
        <item x="6"/>
        <item x="9"/>
        <item x="20"/>
        <item x="1"/>
        <item x="13"/>
        <item x="11"/>
        <item x="10"/>
        <item x="0"/>
        <item x="8"/>
        <item x="3"/>
        <item x="12"/>
        <item x="19"/>
        <item x="17"/>
        <item x="4"/>
        <item x="14"/>
        <item x="18"/>
        <item t="default"/>
      </items>
    </pivotField>
    <pivotField showAll="0"/>
    <pivotField showAll="0"/>
    <pivotField dataField="1" numFmtId="164" showAll="0"/>
  </pivotFields>
  <rowFields count="1">
    <field x="2"/>
  </rowFields>
  <rowItems count="21">
    <i>
      <x/>
    </i>
    <i>
      <x v="1"/>
    </i>
    <i>
      <x v="2"/>
    </i>
    <i>
      <x v="3"/>
    </i>
    <i>
      <x v="4"/>
    </i>
    <i>
      <x v="5"/>
    </i>
    <i>
      <x v="6"/>
    </i>
    <i>
      <x v="7"/>
    </i>
    <i>
      <x v="8"/>
    </i>
    <i>
      <x v="9"/>
    </i>
    <i>
      <x v="10"/>
    </i>
    <i>
      <x v="11"/>
    </i>
    <i>
      <x v="12"/>
    </i>
    <i>
      <x v="13"/>
    </i>
    <i>
      <x v="14"/>
    </i>
    <i>
      <x v="15"/>
    </i>
    <i>
      <x v="16"/>
    </i>
    <i>
      <x v="17"/>
    </i>
    <i>
      <x v="18"/>
    </i>
    <i>
      <x v="19"/>
    </i>
    <i>
      <x v="20"/>
    </i>
  </rowItems>
  <colFields count="1">
    <field x="1"/>
  </colFields>
  <colItems count="2">
    <i>
      <x/>
    </i>
    <i>
      <x v="1"/>
    </i>
  </colItems>
  <pageFields count="1">
    <pageField fld="0" hier="-1"/>
  </pageFields>
  <dataFields count="1">
    <dataField name="Sum of percentage_count" fld="5" baseField="0" baseItem="0" numFmtId="164"/>
  </dataFields>
  <chartFormats count="2">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07154-02B1-41FB-B02F-A7EBE76A755B}" name="PivotTable3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C14" firstHeaderRow="1" firstDataRow="2"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3">
        <item x="1"/>
        <item x="0"/>
        <item t="default"/>
      </items>
    </pivotField>
    <pivotField showAll="0"/>
    <pivotField showAll="0"/>
    <pivotField axis="axisRow" showAll="0">
      <items count="13">
        <item x="2"/>
        <item x="5"/>
        <item x="3"/>
        <item x="6"/>
        <item x="10"/>
        <item x="4"/>
        <item x="7"/>
        <item x="11"/>
        <item x="0"/>
        <item x="9"/>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12">
    <i>
      <x/>
    </i>
    <i>
      <x v="1"/>
    </i>
    <i>
      <x v="2"/>
    </i>
    <i>
      <x v="3"/>
    </i>
    <i>
      <x v="4"/>
    </i>
    <i>
      <x v="5"/>
    </i>
    <i>
      <x v="6"/>
    </i>
    <i>
      <x v="7"/>
    </i>
    <i>
      <x v="8"/>
    </i>
    <i>
      <x v="9"/>
    </i>
    <i>
      <x v="10"/>
    </i>
    <i>
      <x v="11"/>
    </i>
  </rowItems>
  <colFields count="1">
    <field x="22"/>
  </colFields>
  <colItems count="2">
    <i>
      <x/>
    </i>
    <i>
      <x v="1"/>
    </i>
  </colItems>
  <dataFields count="1">
    <dataField name="Count Of Selection Status" fld="21" subtotal="count" baseField="25" baseItem="0"/>
  </dataFields>
  <chartFormats count="6">
    <chartFormat chart="0" format="0" series="1">
      <pivotArea type="data" outline="0" fieldPosition="0">
        <references count="1">
          <reference field="22" count="1" selected="0">
            <x v="0"/>
          </reference>
        </references>
      </pivotArea>
    </chartFormat>
    <chartFormat chart="0" format="1" series="1">
      <pivotArea type="data" outline="0" fieldPosition="0">
        <references count="1">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2">
          <reference field="4294967294" count="1" selected="0">
            <x v="0"/>
          </reference>
          <reference field="22" count="1" selected="0">
            <x v="0"/>
          </reference>
        </references>
      </pivotArea>
    </chartFormat>
    <chartFormat chart="5" format="7"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74A901D-1FB9-43EB-AA50-9E82443FBE71}" autoFormatId="16" applyNumberFormats="0" applyBorderFormats="0" applyFontFormats="0" applyPatternFormats="0" applyAlignmentFormats="0" applyWidthHeightFormats="0">
  <queryTableRefresh nextId="42">
    <queryTableFields count="40">
      <queryTableField id="1" name="price_per_unit" tableColumnId="1"/>
      <queryTableField id="2" name="quality_score" tableColumnId="2"/>
      <queryTableField id="3" name="delivery_time_days" tableColumnId="3"/>
      <queryTableField id="4" name="on_time_delivery_rate" tableColumnId="4"/>
      <queryTableField id="5" name="defect_rate" tableColumnId="5"/>
      <queryTableField id="6" name="return_rate" tableColumnId="6"/>
      <queryTableField id="7" name="delivery_mode" tableColumnId="7"/>
      <queryTableField id="8" name="lead_time_variance" tableColumnId="8"/>
      <queryTableField id="9" name="forecast_accuracy" tableColumnId="9"/>
      <queryTableField id="10" name="seasonality_index" tableColumnId="10"/>
      <queryTableField id="11" name="demand_volatility_index" tableColumnId="11"/>
      <queryTableField id="12" name="order_frequency_monthly" tableColumnId="12"/>
      <queryTableField id="13" name="avg_order_volume" tableColumnId="13"/>
      <queryTableField id="14" name="payment_term_days" tableColumnId="14"/>
      <queryTableField id="15" name="offer_validity_days" tableColumnId="15"/>
      <queryTableField id="16" name="procurement_action_code" tableColumnId="16"/>
      <queryTableField id="17" name="delivery_term_code" tableColumnId="17"/>
      <queryTableField id="18" name="items_requested" tableColumnId="18"/>
      <queryTableField id="19" name="items_offered" tableColumnId="19"/>
      <queryTableField id="20" name="temporal_month" tableColumnId="20"/>
      <queryTableField id="21" name="supplier_reliability_score" tableColumnId="21"/>
      <queryTableField id="22" name="selected_supplier_flag" tableColumnId="22"/>
      <queryTableField id="40" name="selection_status" tableColumnId="40"/>
      <queryTableField id="23" name="delivery_term" tableColumnId="23"/>
      <queryTableField id="24" name="procurement_action" tableColumnId="24"/>
      <queryTableField id="25" name="month_name" tableColumnId="25"/>
      <queryTableField id="26" name="delivery_performance_score" tableColumnId="26"/>
      <queryTableField id="27" name="order_accuracy" tableColumnId="27"/>
      <queryTableField id="28" name="on_time_in_full" tableColumnId="28"/>
      <queryTableField id="29" name="risk_score" tableColumnId="29"/>
      <queryTableField id="30" name="risk_category" tableColumnId="30"/>
      <queryTableField id="31" name="value_score" tableColumnId="31"/>
      <queryTableField id="32" name="value_category" tableColumnId="32"/>
      <queryTableField id="33" name="price_category" tableColumnId="33"/>
      <queryTableField id="34" name="lead_time_category" tableColumnId="34"/>
      <queryTableField id="35" name="fulfillment_ratio percentage" tableColumnId="35"/>
      <queryTableField id="36" name="fulfillment_category" tableColumnId="36"/>
      <queryTableField id="37" name="shipping_cost_estimate" tableColumnId="37"/>
      <queryTableField id="38" name="total_cost_impact" tableColumnId="38"/>
      <queryTableField id="39" name="customer_satisfaction_estimate" tableColumnId="3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E3B920C-7F51-4408-B8C0-BB1B71071CB8}" autoFormatId="16" applyNumberFormats="0" applyBorderFormats="0" applyFontFormats="0" applyPatternFormats="0" applyAlignmentFormats="0" applyWidthHeightFormats="0">
  <queryTableRefresh nextId="12">
    <queryTableFields count="11">
      <queryTableField id="1" name="Category"/>
      <queryTableField id="2" name="Suppliers Count"/>
      <queryTableField id="3" name="Avg Delivery Performance"/>
      <queryTableField id="4" name="Avg Accuracy"/>
      <queryTableField id="5" name="Avg Risk"/>
      <queryTableField id="6" name="Avg OTIF"/>
      <queryTableField id="7" name="Avg Value"/>
      <queryTableField id="8" name="Avg Fulfillment"/>
      <queryTableField id="9" name="Avg shipping_cost"/>
      <queryTableField id="10" name="Avg Total Cost Impact"/>
      <queryTableField id="11" name="Avg Customer Satisfication"/>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75641B0-D46E-46AF-8B65-2EEE32AE13D8}" autoFormatId="16" applyNumberFormats="0" applyBorderFormats="0" applyFontFormats="0" applyPatternFormats="0" applyAlignmentFormats="0" applyWidthHeightFormats="0">
  <queryTableRefresh nextId="9">
    <queryTableFields count="6">
      <queryTableField id="4" name="category_type" tableColumnId="4"/>
      <queryTableField id="1" name="selection_status" tableColumnId="1"/>
      <queryTableField id="2" name="category" tableColumnId="2"/>
      <queryTableField id="3" name="count" tableColumnId="3"/>
      <queryTableField id="5" name="totals" tableColumnId="5"/>
      <queryTableField id="6" name="percentage_c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45C1D1B8-CE63-4408-962D-A0F7363B2B82}" autoFormatId="16" applyNumberFormats="0" applyBorderFormats="0" applyFontFormats="0" applyPatternFormats="0" applyAlignmentFormats="0" applyWidthHeightFormats="0">
  <queryTableRefresh nextId="6">
    <queryTableFields count="5">
      <queryTableField id="1" name="Parameter" tableColumnId="1"/>
      <queryTableField id="2" name="Selected" tableColumnId="2"/>
      <queryTableField id="3" name="Rejected" tableColumnId="3"/>
      <queryTableField id="4" name="Difference" tableColumnId="4"/>
      <queryTableField id="5" name="Percentage Differenc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2" xr10:uid="{2BD3BAF2-EC2C-44D6-9B65-9BAF39D42B4A}" sourceName="category_type">
  <pivotTables>
    <pivotTable tabId="12" name="PivotTable2"/>
  </pivotTables>
  <data>
    <tabular pivotCacheId="2100848624">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s" xr10:uid="{FDB2ED46-08B6-4D38-AA62-DD7E6AF88EAF}" sourceName="KPIs">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s1" xr10:uid="{F738AE1A-3E0A-4F45-944D-C939937D7B26}" sourceName="KPIs">
  <extLst>
    <x:ext xmlns:x15="http://schemas.microsoft.com/office/spreadsheetml/2010/11/main" uri="{2F2917AC-EB37-4324-AD4E-5DD8C200BD13}">
      <x15:tableSlicerCache tableId="6"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E78DDE60-4FC0-4969-842E-3E1A0E742890}" sourceName="Paramete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type 1" xr10:uid="{F9D8FF31-9241-4204-A2EA-F904903281A5}" cache="Slicer_category_type2" caption="category_type"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PIs" xr10:uid="{EFD07195-C4A2-4E91-9BCC-8D88E95747B9}" cache="Slicer_KPIs" caption="KPIs" style="SlicerStyleDark6" rowHeight="234950"/>
  <slicer name="KPIs 1" xr10:uid="{C5AB18AA-E3BC-471F-8474-5A74A4D0E0FC}" cache="Slicer_KPIs1" caption="KPIs" style="SlicerStyleDark6" rowHeight="234950"/>
  <slicer name="Parameter" xr10:uid="{D09D75D0-1BD9-41A9-B533-5BE8BA662582}" cache="Slicer_Parameter" caption="Parameter" startItem="1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BB908E-4D07-4901-9C86-CEFE0CA86618}" name="SupplyChainData" displayName="SupplyChainData" ref="A1:AN3090" tableType="queryTable" totalsRowShown="0">
  <autoFilter ref="A1:AN3090" xr:uid="{6EBB908E-4D07-4901-9C86-CEFE0CA86618}"/>
  <tableColumns count="40">
    <tableColumn id="1" xr3:uid="{0A621381-57C2-4A74-A77E-630C0DD92915}" uniqueName="1" name="price_per_unit" queryTableFieldId="1"/>
    <tableColumn id="2" xr3:uid="{5F5B831D-367D-42F1-A0BA-054810D68D0C}" uniqueName="2" name="quality_score" queryTableFieldId="2"/>
    <tableColumn id="3" xr3:uid="{DB96E08F-C6A6-4AD0-84C0-AABA55FA44F5}" uniqueName="3" name="delivery_time_days" queryTableFieldId="3"/>
    <tableColumn id="4" xr3:uid="{A831CA21-45E6-4488-932A-91DD859EB0E7}" uniqueName="4" name="on_time_delivery_rate" queryTableFieldId="4"/>
    <tableColumn id="5" xr3:uid="{869AC5AC-3A16-4FD9-8DAF-8D42E373D4D2}" uniqueName="5" name="defect_rate" queryTableFieldId="5"/>
    <tableColumn id="6" xr3:uid="{875E58DA-4E20-4C53-B65E-4A4396D8CF74}" uniqueName="6" name="return_rate" queryTableFieldId="6"/>
    <tableColumn id="7" xr3:uid="{DFE523B1-EC15-4107-9CEC-903D238BF0BD}" uniqueName="7" name="delivery_mode" queryTableFieldId="7" dataDxfId="25"/>
    <tableColumn id="8" xr3:uid="{BCD4224C-AB6B-4262-AB48-BB9756294079}" uniqueName="8" name="lead_time_variance" queryTableFieldId="8"/>
    <tableColumn id="9" xr3:uid="{D77CA24A-3A0A-4791-B28F-7A5A8EB23D07}" uniqueName="9" name="forecast_accuracy" queryTableFieldId="9"/>
    <tableColumn id="10" xr3:uid="{FB45855B-9AA8-466D-9A90-185EA3C19144}" uniqueName="10" name="seasonality_index" queryTableFieldId="10"/>
    <tableColumn id="11" xr3:uid="{AF11F753-F780-47A8-AFCA-4A5A5ED428CA}" uniqueName="11" name="demand_volatility_index" queryTableFieldId="11"/>
    <tableColumn id="12" xr3:uid="{904843E5-710C-48C9-850B-4052466676F2}" uniqueName="12" name="order_frequency_monthly" queryTableFieldId="12"/>
    <tableColumn id="13" xr3:uid="{7CDF5E0A-FD9A-4E79-8317-86D864DAB8B4}" uniqueName="13" name="avg_order_volume" queryTableFieldId="13"/>
    <tableColumn id="14" xr3:uid="{BE8C2116-2DFC-4AC6-A690-10FBAED50CD3}" uniqueName="14" name="payment_term_days" queryTableFieldId="14"/>
    <tableColumn id="15" xr3:uid="{0C276437-6D09-410D-8C13-217D167FF143}" uniqueName="15" name="offer_validity_days" queryTableFieldId="15"/>
    <tableColumn id="16" xr3:uid="{EBBED28C-3B1C-435E-BC17-3121455F6376}" uniqueName="16" name="procurement_action_code" queryTableFieldId="16"/>
    <tableColumn id="17" xr3:uid="{AC3D3676-B46E-42FC-818D-FE266237376B}" uniqueName="17" name="delivery_term_code" queryTableFieldId="17"/>
    <tableColumn id="18" xr3:uid="{5F5BF3B7-647D-4D63-88AA-59B07626E853}" uniqueName="18" name="items_requested" queryTableFieldId="18"/>
    <tableColumn id="19" xr3:uid="{89F15097-543C-4336-AEB8-2FBAA371BBAB}" uniqueName="19" name="items_offered" queryTableFieldId="19"/>
    <tableColumn id="20" xr3:uid="{ACA42175-4AC3-4F13-BDD0-5FD938F76DFC}" uniqueName="20" name="temporal_month" queryTableFieldId="20"/>
    <tableColumn id="21" xr3:uid="{B438AB03-B7D3-40DD-A301-0127521CF233}" uniqueName="21" name="supplier_reliability_score" queryTableFieldId="21"/>
    <tableColumn id="22" xr3:uid="{2114A7FD-0F1E-4E2C-9F3D-39FD4885F671}" uniqueName="22" name="selected_supplier_flag" queryTableFieldId="22"/>
    <tableColumn id="40" xr3:uid="{1BC66BB1-5416-4A1C-A808-30139F12C900}" uniqueName="40" name="selection_status" queryTableFieldId="40"/>
    <tableColumn id="23" xr3:uid="{7D3A2CA1-621B-44F8-9E50-2196FD3CF08A}" uniqueName="23" name="delivery_term" queryTableFieldId="23" dataDxfId="24"/>
    <tableColumn id="24" xr3:uid="{29CD1C9F-91BF-4221-B6EC-8B7B24855EC8}" uniqueName="24" name="procurement_action" queryTableFieldId="24" dataDxfId="23"/>
    <tableColumn id="25" xr3:uid="{1603DE1C-825B-4DDF-943D-F4ACE6503418}" uniqueName="25" name="month_name" queryTableFieldId="25" dataDxfId="22"/>
    <tableColumn id="26" xr3:uid="{C65866EB-0E80-4B91-A60A-BE2C4561AB46}" uniqueName="26" name="delivery_performance_score" queryTableFieldId="26"/>
    <tableColumn id="27" xr3:uid="{5B622D37-7245-4240-AAA3-FC57C622693E}" uniqueName="27" name="order_accuracy" queryTableFieldId="27"/>
    <tableColumn id="28" xr3:uid="{48F518E8-3C32-4184-B2D7-80B9C5C60FC8}" uniqueName="28" name="on_time_in_full" queryTableFieldId="28"/>
    <tableColumn id="29" xr3:uid="{33BD4FC9-5829-464B-8ADE-1E56DD48310B}" uniqueName="29" name="risk_score" queryTableFieldId="29"/>
    <tableColumn id="30" xr3:uid="{A4093FEC-E637-469D-80B6-2854923FB099}" uniqueName="30" name="risk_category" queryTableFieldId="30" dataDxfId="21"/>
    <tableColumn id="31" xr3:uid="{7200E817-A968-4E8E-A84C-0928067C4388}" uniqueName="31" name="value_score" queryTableFieldId="31"/>
    <tableColumn id="32" xr3:uid="{42CCA042-3CF0-40C0-9937-9C87616C59E5}" uniqueName="32" name="value_category" queryTableFieldId="32" dataDxfId="20"/>
    <tableColumn id="33" xr3:uid="{B6F0E7FA-CAA4-4A2F-BCD4-D7C847BF4544}" uniqueName="33" name="price_category" queryTableFieldId="33" dataDxfId="19"/>
    <tableColumn id="34" xr3:uid="{D13D3649-D1A5-457B-B64D-62257DEB9C93}" uniqueName="34" name="lead_time_category" queryTableFieldId="34" dataDxfId="18"/>
    <tableColumn id="35" xr3:uid="{73507919-1B14-481A-A635-DE08FE32BDC5}" uniqueName="35" name="fulfillment_ratio percentage" queryTableFieldId="35"/>
    <tableColumn id="36" xr3:uid="{0A5AB5CC-9E04-4A14-80C6-85C175A5AFD8}" uniqueName="36" name="fulfillment_category" queryTableFieldId="36" dataDxfId="17"/>
    <tableColumn id="37" xr3:uid="{AB6355AD-5A7A-49A2-ADE5-8DFF96356C64}" uniqueName="37" name="shipping_cost_estimate" queryTableFieldId="37"/>
    <tableColumn id="38" xr3:uid="{6E1A6197-61E3-4B33-A9FE-6419B803E88C}" uniqueName="38" name="total_cost_impact" queryTableFieldId="38"/>
    <tableColumn id="39" xr3:uid="{08ED2AF2-6D9D-42B1-A446-69223B2683EB}" uniqueName="39" name="customer_satisfaction_estimate" queryTableField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3F6D84-594D-49A3-8031-FBF6BFBE0BB7}" name="Table3" displayName="Table3" ref="A19:E22" totalsRowShown="0" headerRowDxfId="16">
  <autoFilter ref="A19:E22" xr:uid="{E03F6D84-594D-49A3-8031-FBF6BFBE0BB7}"/>
  <tableColumns count="5">
    <tableColumn id="1" xr3:uid="{9F915DBA-1F77-4CF7-83CB-561E82C64FCC}" name="KPIs"/>
    <tableColumn id="2" xr3:uid="{8DFD8B91-0F23-4E13-8A6B-4F75DF6DF816}" name="Rejected"/>
    <tableColumn id="3" xr3:uid="{107AAE41-4221-4692-BB4F-B9631A9B4260}" name="Selected"/>
    <tableColumn id="4" xr3:uid="{D07A7475-4734-4BFA-B940-74956E043B4C}" name="Difference" dataDxfId="15"/>
    <tableColumn id="5" xr3:uid="{BFC22CCC-46C5-4BC7-B1A9-58893BD8ED1A}" name="Percentage of difference" dataDxfId="14">
      <calculatedColumnFormula>(Table3[[#This Row],[Selected]]-Table3[[#This Row],[Rejected]])/Table3[[#This Row],[Rejected]]</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15DCDE-ABED-411F-ABB1-D516D12BBBAC}" name="Table6" displayName="Table6" ref="A28:E34" totalsRowShown="0" headerRowDxfId="13" dataDxfId="12" tableBorderDxfId="11">
  <autoFilter ref="A28:E34" xr:uid="{0715DCDE-ABED-411F-ABB1-D516D12BBBAC}"/>
  <tableColumns count="5">
    <tableColumn id="1" xr3:uid="{6D8D0A40-26F1-46C7-A299-6C7D30B79D92}" name="KPIs" dataDxfId="10"/>
    <tableColumn id="2" xr3:uid="{4AE61669-F845-4511-9E71-855B434DDA6B}" name="Rejected" dataDxfId="9"/>
    <tableColumn id="3" xr3:uid="{DD5461D5-AFB0-4A7B-BEFF-943D9B967A72}" name="Selected" dataDxfId="8"/>
    <tableColumn id="4" xr3:uid="{37904B11-3949-4942-9DC2-A709EDB6ACBF}" name="Difference" dataDxfId="7"/>
    <tableColumn id="5" xr3:uid="{4CB31056-299C-405B-B57F-02E669EB2D94}" name="Percentage of difference" dataDxfId="6">
      <calculatedColumnFormula>(Table6[[#This Row],[Selected]]-Table6[[#This Row],[Rejected]])/Table6[[#This Row],[Rejected]]</calculatedColumnFormula>
    </tableColumn>
  </tableColumns>
  <tableStyleInfo name="TableStyleMedium2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0D6102-2387-474F-972D-7A0052453B4D}" name="CategoryDistributions" displayName="CategoryDistributions" ref="A1:F43" tableType="queryTable" totalsRowShown="0">
  <autoFilter ref="A1:F43" xr:uid="{760D6102-2387-474F-972D-7A0052453B4D}"/>
  <tableColumns count="6">
    <tableColumn id="4" xr3:uid="{E41D8CFE-24BB-4696-8166-C6F77D1BF7FB}" uniqueName="4" name="category_type" queryTableFieldId="4" dataDxfId="5"/>
    <tableColumn id="1" xr3:uid="{9EDDD87E-531C-4241-973A-04CF27FC6FF0}" uniqueName="1" name="selection_status" queryTableFieldId="1" dataDxfId="4"/>
    <tableColumn id="2" xr3:uid="{5F762301-3C84-45C8-BA32-EB42C59D7A48}" uniqueName="2" name="category" queryTableFieldId="2" dataDxfId="3"/>
    <tableColumn id="3" xr3:uid="{A881AA22-0786-4454-ACAE-70C57186F034}" uniqueName="3" name="count" queryTableFieldId="3"/>
    <tableColumn id="5" xr3:uid="{624EE20B-2251-41EE-920B-79361D63B561}" uniqueName="5" name="totals" queryTableFieldId="5"/>
    <tableColumn id="6" xr3:uid="{C6D7584B-5FB0-4EF0-8A44-4C4EE9010D40}" uniqueName="6" name="percentage_count" queryTableFieldId="6" dataDxf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2F5E6D-EAE6-482D-BCDD-D063BD140189}" name="NumericParameterSummary" displayName="NumericParameterSummary" ref="A1:E18" tableType="queryTable" totalsRowShown="0">
  <autoFilter ref="A1:E18" xr:uid="{D12F5E6D-EAE6-482D-BCDD-D063BD140189}"/>
  <tableColumns count="5">
    <tableColumn id="1" xr3:uid="{7CBE9D68-2E00-40EE-9578-4F3347148132}" uniqueName="1" name="Parameter" queryTableFieldId="1" dataDxfId="1"/>
    <tableColumn id="2" xr3:uid="{6CEAC896-BD81-47FC-92BF-4C773852D111}" uniqueName="2" name="Selected" queryTableFieldId="2"/>
    <tableColumn id="3" xr3:uid="{051E8A1F-ADB2-4759-9B3F-D17AE69A57C8}" uniqueName="3" name="Rejected" queryTableFieldId="3"/>
    <tableColumn id="4" xr3:uid="{6F4E228D-150B-42F1-9A65-21DBA839C78A}" uniqueName="4" name="Difference" queryTableFieldId="4"/>
    <tableColumn id="5" xr3:uid="{DFA6C9B0-D1F1-4D42-A333-A76FB00250E3}" uniqueName="5" name="Percentage Differenc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EA04-75F1-4100-8806-00E289904AAD}">
  <dimension ref="A1:AN3090"/>
  <sheetViews>
    <sheetView workbookViewId="0">
      <selection sqref="A1:AN3090"/>
    </sheetView>
  </sheetViews>
  <sheetFormatPr defaultRowHeight="14.4" x14ac:dyDescent="0.3"/>
  <cols>
    <col min="1" max="1" width="15.5546875" bestFit="1" customWidth="1"/>
    <col min="2" max="2" width="14.44140625" bestFit="1" customWidth="1"/>
    <col min="3" max="3" width="19.77734375" bestFit="1" customWidth="1"/>
    <col min="4" max="4" width="22.44140625" bestFit="1" customWidth="1"/>
    <col min="5" max="5" width="12.88671875" bestFit="1" customWidth="1"/>
    <col min="6" max="6" width="12.77734375" bestFit="1" customWidth="1"/>
    <col min="7" max="7" width="15.88671875" bestFit="1" customWidth="1"/>
    <col min="8" max="8" width="19.88671875" bestFit="1" customWidth="1"/>
    <col min="9" max="9" width="18.5546875" bestFit="1" customWidth="1"/>
    <col min="10" max="10" width="18.21875" bestFit="1" customWidth="1"/>
    <col min="11" max="11" width="24.33203125" bestFit="1" customWidth="1"/>
    <col min="12" max="12" width="25.77734375" bestFit="1" customWidth="1"/>
    <col min="13" max="13" width="19.21875" bestFit="1" customWidth="1"/>
    <col min="14" max="14" width="20.88671875" bestFit="1" customWidth="1"/>
    <col min="15" max="15" width="19.5546875" bestFit="1" customWidth="1"/>
    <col min="16" max="16" width="25.88671875" bestFit="1" customWidth="1"/>
    <col min="17" max="17" width="20.21875" bestFit="1" customWidth="1"/>
    <col min="18" max="18" width="17.33203125" bestFit="1" customWidth="1"/>
    <col min="19" max="19" width="15" bestFit="1" customWidth="1"/>
    <col min="20" max="20" width="17.6640625" bestFit="1" customWidth="1"/>
    <col min="21" max="21" width="24.33203125" bestFit="1" customWidth="1"/>
    <col min="22" max="22" width="22.109375" bestFit="1" customWidth="1"/>
    <col min="23" max="23" width="16.77734375" bestFit="1" customWidth="1"/>
    <col min="24" max="24" width="14.88671875" bestFit="1" customWidth="1"/>
    <col min="25" max="25" width="20.6640625" bestFit="1" customWidth="1"/>
    <col min="26" max="26" width="14.6640625" bestFit="1" customWidth="1"/>
    <col min="27" max="27" width="27.6640625" bestFit="1" customWidth="1"/>
    <col min="28" max="28" width="16.33203125" bestFit="1" customWidth="1"/>
    <col min="29" max="29" width="16.5546875" bestFit="1" customWidth="1"/>
    <col min="30" max="30" width="11.5546875" bestFit="1" customWidth="1"/>
    <col min="31" max="31" width="14.44140625" bestFit="1" customWidth="1"/>
    <col min="32" max="32" width="13.21875" bestFit="1" customWidth="1"/>
    <col min="33" max="33" width="16.21875" bestFit="1" customWidth="1"/>
    <col min="34" max="34" width="15.77734375" bestFit="1" customWidth="1"/>
    <col min="35" max="35" width="20.109375" bestFit="1" customWidth="1"/>
    <col min="36" max="36" width="27" bestFit="1" customWidth="1"/>
    <col min="37" max="37" width="28.5546875" bestFit="1" customWidth="1"/>
    <col min="38" max="38" width="23.21875" bestFit="1" customWidth="1"/>
    <col min="39" max="39" width="18.44140625" bestFit="1" customWidth="1"/>
    <col min="40" max="40" width="30.33203125" customWidth="1"/>
    <col min="41" max="41" width="15.77734375" bestFit="1" customWidth="1"/>
    <col min="42" max="42" width="20.109375" bestFit="1" customWidth="1"/>
    <col min="43" max="43" width="27" bestFit="1" customWidth="1"/>
    <col min="44" max="44" width="28.5546875" bestFit="1" customWidth="1"/>
    <col min="45" max="45" width="23.21875" bestFit="1" customWidth="1"/>
    <col min="46" max="46" width="18.44140625" bestFit="1" customWidth="1"/>
    <col min="47" max="47" width="30.33203125" bestFit="1" customWidth="1"/>
  </cols>
  <sheetData>
    <row r="1" spans="1:40" x14ac:dyDescent="0.3">
      <c r="A1" t="s">
        <v>57</v>
      </c>
      <c r="B1" t="s">
        <v>59</v>
      </c>
      <c r="C1" t="s">
        <v>64</v>
      </c>
      <c r="D1" t="s">
        <v>68</v>
      </c>
      <c r="E1" t="s">
        <v>50</v>
      </c>
      <c r="F1" t="s">
        <v>60</v>
      </c>
      <c r="G1" t="s">
        <v>73</v>
      </c>
      <c r="H1" t="s">
        <v>67</v>
      </c>
      <c r="I1" t="s">
        <v>53</v>
      </c>
      <c r="J1" t="s">
        <v>71</v>
      </c>
      <c r="K1" t="s">
        <v>52</v>
      </c>
      <c r="L1" t="s">
        <v>69</v>
      </c>
      <c r="M1" t="s">
        <v>49</v>
      </c>
      <c r="N1" t="s">
        <v>70</v>
      </c>
      <c r="O1" t="s">
        <v>55</v>
      </c>
      <c r="P1" t="s">
        <v>58</v>
      </c>
      <c r="Q1" t="s">
        <v>51</v>
      </c>
      <c r="R1" t="s">
        <v>66</v>
      </c>
      <c r="S1" t="s">
        <v>65</v>
      </c>
      <c r="T1" t="s">
        <v>74</v>
      </c>
      <c r="U1" t="s">
        <v>72</v>
      </c>
      <c r="V1" t="s">
        <v>75</v>
      </c>
      <c r="W1" t="s">
        <v>1</v>
      </c>
      <c r="X1" t="s">
        <v>76</v>
      </c>
      <c r="Y1" t="s">
        <v>77</v>
      </c>
      <c r="Z1" t="s">
        <v>78</v>
      </c>
      <c r="AA1" t="s">
        <v>79</v>
      </c>
      <c r="AB1" t="s">
        <v>80</v>
      </c>
      <c r="AC1" t="s">
        <v>56</v>
      </c>
      <c r="AD1" t="s">
        <v>61</v>
      </c>
      <c r="AE1" t="s">
        <v>81</v>
      </c>
      <c r="AF1" t="s">
        <v>82</v>
      </c>
      <c r="AG1" t="s">
        <v>83</v>
      </c>
      <c r="AH1" t="s">
        <v>84</v>
      </c>
      <c r="AI1" t="s">
        <v>85</v>
      </c>
      <c r="AJ1" t="s">
        <v>54</v>
      </c>
      <c r="AK1" t="s">
        <v>86</v>
      </c>
      <c r="AL1" t="s">
        <v>62</v>
      </c>
      <c r="AM1" t="s">
        <v>63</v>
      </c>
      <c r="AN1" t="s">
        <v>87</v>
      </c>
    </row>
    <row r="2" spans="1:40" x14ac:dyDescent="0.3">
      <c r="A2">
        <v>218.54</v>
      </c>
      <c r="B2">
        <v>3.28</v>
      </c>
      <c r="C2">
        <v>13</v>
      </c>
      <c r="D2">
        <v>0.82</v>
      </c>
      <c r="E2">
        <v>0.01</v>
      </c>
      <c r="F2">
        <v>0.04</v>
      </c>
      <c r="G2" t="s">
        <v>88</v>
      </c>
      <c r="H2">
        <v>2.67</v>
      </c>
      <c r="I2">
        <v>0.64</v>
      </c>
      <c r="J2">
        <v>1.03</v>
      </c>
      <c r="K2">
        <v>0.03</v>
      </c>
      <c r="L2">
        <v>15</v>
      </c>
      <c r="M2">
        <v>3677.39</v>
      </c>
      <c r="N2">
        <v>30</v>
      </c>
      <c r="O2">
        <v>46</v>
      </c>
      <c r="P2">
        <v>3</v>
      </c>
      <c r="Q2">
        <v>0</v>
      </c>
      <c r="R2">
        <v>885</v>
      </c>
      <c r="S2">
        <v>423</v>
      </c>
      <c r="T2">
        <v>9</v>
      </c>
      <c r="U2">
        <v>0.6</v>
      </c>
      <c r="V2">
        <v>1</v>
      </c>
      <c r="W2" t="s">
        <v>4</v>
      </c>
      <c r="X2" t="s">
        <v>89</v>
      </c>
      <c r="Y2" t="s">
        <v>90</v>
      </c>
      <c r="Z2" t="s">
        <v>91</v>
      </c>
      <c r="AA2">
        <v>0.81179999999999997</v>
      </c>
      <c r="AB2">
        <v>0.95039999999999991</v>
      </c>
      <c r="AC2">
        <v>0.17107200000000006</v>
      </c>
      <c r="AD2">
        <v>0.08</v>
      </c>
      <c r="AE2" t="s">
        <v>22</v>
      </c>
      <c r="AF2">
        <v>1.5008694060583874E-2</v>
      </c>
      <c r="AG2" t="s">
        <v>5</v>
      </c>
      <c r="AH2" t="s">
        <v>31</v>
      </c>
      <c r="AI2" t="s">
        <v>35</v>
      </c>
      <c r="AJ2">
        <v>47.79661016949153</v>
      </c>
      <c r="AK2" t="s">
        <v>40</v>
      </c>
      <c r="AL2">
        <v>36.773899999999998</v>
      </c>
      <c r="AM2">
        <v>843888.09506599989</v>
      </c>
      <c r="AN2">
        <v>72.23</v>
      </c>
    </row>
    <row r="3" spans="1:40" x14ac:dyDescent="0.3">
      <c r="A3">
        <v>477.82</v>
      </c>
      <c r="B3">
        <v>5.05</v>
      </c>
      <c r="C3">
        <v>2</v>
      </c>
      <c r="D3">
        <v>0.89</v>
      </c>
      <c r="E3">
        <v>0.06</v>
      </c>
      <c r="F3">
        <v>0.02</v>
      </c>
      <c r="G3" t="s">
        <v>92</v>
      </c>
      <c r="H3">
        <v>1.68</v>
      </c>
      <c r="I3">
        <v>0.85</v>
      </c>
      <c r="J3">
        <v>0.84</v>
      </c>
      <c r="K3">
        <v>0.27</v>
      </c>
      <c r="L3">
        <v>44</v>
      </c>
      <c r="M3">
        <v>4533.3100000000004</v>
      </c>
      <c r="N3">
        <v>45</v>
      </c>
      <c r="O3">
        <v>19</v>
      </c>
      <c r="P3">
        <v>0</v>
      </c>
      <c r="Q3">
        <v>2</v>
      </c>
      <c r="R3">
        <v>941</v>
      </c>
      <c r="S3">
        <v>608</v>
      </c>
      <c r="T3">
        <v>11</v>
      </c>
      <c r="U3">
        <v>0.34</v>
      </c>
      <c r="V3">
        <v>0</v>
      </c>
      <c r="W3" t="s">
        <v>6</v>
      </c>
      <c r="X3" t="s">
        <v>93</v>
      </c>
      <c r="Y3" t="s">
        <v>94</v>
      </c>
      <c r="Z3" t="s">
        <v>95</v>
      </c>
      <c r="AA3">
        <v>0.83660000000000001</v>
      </c>
      <c r="AB3">
        <v>0.92119999999999991</v>
      </c>
      <c r="AC3">
        <v>0.10133199999999998</v>
      </c>
      <c r="AD3">
        <v>0.35000000000000003</v>
      </c>
      <c r="AE3" t="s">
        <v>24</v>
      </c>
      <c r="AF3">
        <v>1.0568833451927504E-2</v>
      </c>
      <c r="AG3" t="s">
        <v>5</v>
      </c>
      <c r="AH3" t="s">
        <v>32</v>
      </c>
      <c r="AI3" t="s">
        <v>36</v>
      </c>
      <c r="AJ3">
        <v>64.612114771519657</v>
      </c>
      <c r="AK3" t="s">
        <v>40</v>
      </c>
      <c r="AL3">
        <v>90.666200000000003</v>
      </c>
      <c r="AM3">
        <v>2339501.3998880005</v>
      </c>
      <c r="AN3">
        <v>84.12</v>
      </c>
    </row>
    <row r="4" spans="1:40" x14ac:dyDescent="0.3">
      <c r="A4">
        <v>379.4</v>
      </c>
      <c r="B4">
        <v>9.6199999999999992</v>
      </c>
      <c r="C4">
        <v>2</v>
      </c>
      <c r="D4">
        <v>0.71</v>
      </c>
      <c r="E4">
        <v>7.0000000000000007E-2</v>
      </c>
      <c r="F4">
        <v>0.04</v>
      </c>
      <c r="G4" t="s">
        <v>88</v>
      </c>
      <c r="H4">
        <v>1.66</v>
      </c>
      <c r="I4">
        <v>0.7</v>
      </c>
      <c r="J4">
        <v>1.03</v>
      </c>
      <c r="K4">
        <v>0.9</v>
      </c>
      <c r="L4">
        <v>12</v>
      </c>
      <c r="M4">
        <v>2983.06</v>
      </c>
      <c r="N4">
        <v>90</v>
      </c>
      <c r="O4">
        <v>58</v>
      </c>
      <c r="P4">
        <v>2</v>
      </c>
      <c r="Q4">
        <v>2</v>
      </c>
      <c r="R4">
        <v>746</v>
      </c>
      <c r="S4">
        <v>683</v>
      </c>
      <c r="T4">
        <v>1</v>
      </c>
      <c r="U4">
        <v>0.33</v>
      </c>
      <c r="V4">
        <v>0</v>
      </c>
      <c r="W4" t="s">
        <v>6</v>
      </c>
      <c r="X4" t="s">
        <v>93</v>
      </c>
      <c r="Y4" t="s">
        <v>96</v>
      </c>
      <c r="Z4" t="s">
        <v>97</v>
      </c>
      <c r="AA4">
        <v>0.66029999999999989</v>
      </c>
      <c r="AB4">
        <v>0.89279999999999993</v>
      </c>
      <c r="AC4">
        <v>0.25891199999999998</v>
      </c>
      <c r="AD4">
        <v>1.01</v>
      </c>
      <c r="AE4" t="s">
        <v>25</v>
      </c>
      <c r="AF4">
        <v>2.5355824986821297E-2</v>
      </c>
      <c r="AG4" t="s">
        <v>7</v>
      </c>
      <c r="AH4" t="s">
        <v>32</v>
      </c>
      <c r="AI4" t="s">
        <v>36</v>
      </c>
      <c r="AJ4">
        <v>91.554959785522797</v>
      </c>
      <c r="AK4" t="s">
        <v>41</v>
      </c>
      <c r="AL4">
        <v>29.8306</v>
      </c>
      <c r="AM4">
        <v>1256310.4167199999</v>
      </c>
      <c r="AN4">
        <v>71.44</v>
      </c>
    </row>
    <row r="5" spans="1:40" x14ac:dyDescent="0.3">
      <c r="A5">
        <v>319.39999999999998</v>
      </c>
      <c r="B5">
        <v>4.59</v>
      </c>
      <c r="C5">
        <v>15</v>
      </c>
      <c r="D5">
        <v>0.72</v>
      </c>
      <c r="E5">
        <v>0.02</v>
      </c>
      <c r="F5">
        <v>0.02</v>
      </c>
      <c r="G5" t="s">
        <v>92</v>
      </c>
      <c r="H5">
        <v>4.49</v>
      </c>
      <c r="I5">
        <v>0.92</v>
      </c>
      <c r="J5">
        <v>1.18</v>
      </c>
      <c r="K5">
        <v>0.13</v>
      </c>
      <c r="L5">
        <v>2</v>
      </c>
      <c r="M5">
        <v>7687.09</v>
      </c>
      <c r="N5">
        <v>90</v>
      </c>
      <c r="O5">
        <v>15</v>
      </c>
      <c r="P5">
        <v>3</v>
      </c>
      <c r="Q5">
        <v>2</v>
      </c>
      <c r="R5">
        <v>275</v>
      </c>
      <c r="S5">
        <v>890</v>
      </c>
      <c r="T5">
        <v>3</v>
      </c>
      <c r="U5">
        <v>0.87</v>
      </c>
      <c r="V5">
        <v>1</v>
      </c>
      <c r="W5" t="s">
        <v>4</v>
      </c>
      <c r="X5" t="s">
        <v>93</v>
      </c>
      <c r="Y5" t="s">
        <v>90</v>
      </c>
      <c r="Z5" t="s">
        <v>98</v>
      </c>
      <c r="AA5">
        <v>0.7056</v>
      </c>
      <c r="AB5">
        <v>0.96039999999999992</v>
      </c>
      <c r="AC5">
        <v>0.26891200000000004</v>
      </c>
      <c r="AD5">
        <v>0.17</v>
      </c>
      <c r="AE5" t="s">
        <v>26</v>
      </c>
      <c r="AF5">
        <v>1.4370695053224797E-2</v>
      </c>
      <c r="AG5" t="s">
        <v>5</v>
      </c>
      <c r="AH5" t="s">
        <v>32</v>
      </c>
      <c r="AI5" t="s">
        <v>37</v>
      </c>
      <c r="AJ5">
        <v>323.63636363636363</v>
      </c>
      <c r="AK5" t="s">
        <v>42</v>
      </c>
      <c r="AL5">
        <v>153.74180000000001</v>
      </c>
      <c r="AM5">
        <v>2553649.2317599999</v>
      </c>
      <c r="AN5">
        <v>82.51</v>
      </c>
    </row>
    <row r="6" spans="1:40" x14ac:dyDescent="0.3">
      <c r="A6">
        <v>120.21</v>
      </c>
      <c r="B6">
        <v>8.56</v>
      </c>
      <c r="C6">
        <v>23</v>
      </c>
      <c r="D6">
        <v>0.84</v>
      </c>
      <c r="E6">
        <v>0.04</v>
      </c>
      <c r="F6">
        <v>0.05</v>
      </c>
      <c r="G6" t="s">
        <v>92</v>
      </c>
      <c r="H6">
        <v>2.2599999999999998</v>
      </c>
      <c r="I6">
        <v>0.76</v>
      </c>
      <c r="J6">
        <v>0.94</v>
      </c>
      <c r="K6">
        <v>0.33</v>
      </c>
      <c r="L6">
        <v>9</v>
      </c>
      <c r="M6">
        <v>4154.5200000000004</v>
      </c>
      <c r="N6">
        <v>45</v>
      </c>
      <c r="O6">
        <v>11</v>
      </c>
      <c r="P6">
        <v>3</v>
      </c>
      <c r="Q6">
        <v>0</v>
      </c>
      <c r="R6">
        <v>171</v>
      </c>
      <c r="S6">
        <v>895</v>
      </c>
      <c r="T6">
        <v>1</v>
      </c>
      <c r="U6">
        <v>0.54</v>
      </c>
      <c r="V6">
        <v>0</v>
      </c>
      <c r="W6" t="s">
        <v>6</v>
      </c>
      <c r="X6" t="s">
        <v>89</v>
      </c>
      <c r="Y6" t="s">
        <v>90</v>
      </c>
      <c r="Z6" t="s">
        <v>97</v>
      </c>
      <c r="AA6">
        <v>0.80639999999999989</v>
      </c>
      <c r="AB6">
        <v>0.91199999999999992</v>
      </c>
      <c r="AC6">
        <v>0.14591999999999999</v>
      </c>
      <c r="AD6">
        <v>0.42000000000000004</v>
      </c>
      <c r="AE6" t="s">
        <v>24</v>
      </c>
      <c r="AF6">
        <v>7.1208718076699123E-2</v>
      </c>
      <c r="AG6" t="s">
        <v>8</v>
      </c>
      <c r="AH6" t="s">
        <v>33</v>
      </c>
      <c r="AI6" t="s">
        <v>35</v>
      </c>
      <c r="AJ6">
        <v>523.39181286549717</v>
      </c>
      <c r="AK6" t="s">
        <v>42</v>
      </c>
      <c r="AL6">
        <v>83.090400000000017</v>
      </c>
      <c r="AM6">
        <v>544450.70952000003</v>
      </c>
      <c r="AN6">
        <v>83.54</v>
      </c>
    </row>
    <row r="7" spans="1:40" x14ac:dyDescent="0.3">
      <c r="A7">
        <v>120.2</v>
      </c>
      <c r="B7">
        <v>2.7</v>
      </c>
      <c r="C7">
        <v>29</v>
      </c>
      <c r="D7">
        <v>0.86</v>
      </c>
      <c r="E7">
        <v>0.09</v>
      </c>
      <c r="F7">
        <v>0.04</v>
      </c>
      <c r="G7" t="s">
        <v>99</v>
      </c>
      <c r="H7">
        <v>2.0299999999999998</v>
      </c>
      <c r="I7">
        <v>0.78</v>
      </c>
      <c r="J7">
        <v>1.06</v>
      </c>
      <c r="K7">
        <v>0.32</v>
      </c>
      <c r="L7">
        <v>35</v>
      </c>
      <c r="M7">
        <v>8881.56</v>
      </c>
      <c r="N7">
        <v>45</v>
      </c>
      <c r="O7">
        <v>49</v>
      </c>
      <c r="P7">
        <v>2</v>
      </c>
      <c r="Q7">
        <v>0</v>
      </c>
      <c r="R7">
        <v>54</v>
      </c>
      <c r="S7">
        <v>869</v>
      </c>
      <c r="T7">
        <v>6</v>
      </c>
      <c r="U7">
        <v>0.27</v>
      </c>
      <c r="V7">
        <v>0</v>
      </c>
      <c r="W7" t="s">
        <v>6</v>
      </c>
      <c r="X7" t="s">
        <v>89</v>
      </c>
      <c r="Y7" t="s">
        <v>96</v>
      </c>
      <c r="Z7" t="s">
        <v>100</v>
      </c>
      <c r="AA7">
        <v>0.78259999999999996</v>
      </c>
      <c r="AB7">
        <v>0.87360000000000004</v>
      </c>
      <c r="AC7">
        <v>0.12230400000000001</v>
      </c>
      <c r="AD7">
        <v>0.45</v>
      </c>
      <c r="AE7" t="s">
        <v>24</v>
      </c>
      <c r="AF7">
        <v>2.2462562396006656E-2</v>
      </c>
      <c r="AG7" t="s">
        <v>7</v>
      </c>
      <c r="AH7" t="s">
        <v>33</v>
      </c>
      <c r="AI7" t="s">
        <v>35</v>
      </c>
      <c r="AJ7">
        <v>1609.2592592592591</v>
      </c>
      <c r="AK7" t="s">
        <v>42</v>
      </c>
      <c r="AL7">
        <v>444.07799999999997</v>
      </c>
      <c r="AM7">
        <v>1206795.7266799998</v>
      </c>
      <c r="AN7">
        <v>94.47</v>
      </c>
    </row>
    <row r="8" spans="1:40" x14ac:dyDescent="0.3">
      <c r="A8">
        <v>76.14</v>
      </c>
      <c r="B8">
        <v>7.05</v>
      </c>
      <c r="C8">
        <v>17</v>
      </c>
      <c r="D8">
        <v>0.97</v>
      </c>
      <c r="E8">
        <v>0.02</v>
      </c>
      <c r="F8">
        <v>0.05</v>
      </c>
      <c r="G8" t="s">
        <v>99</v>
      </c>
      <c r="H8">
        <v>0.2</v>
      </c>
      <c r="I8">
        <v>0.86</v>
      </c>
      <c r="J8">
        <v>1.18</v>
      </c>
      <c r="K8">
        <v>0.8</v>
      </c>
      <c r="L8">
        <v>1</v>
      </c>
      <c r="M8">
        <v>9639.5300000000007</v>
      </c>
      <c r="N8">
        <v>15</v>
      </c>
      <c r="O8">
        <v>13</v>
      </c>
      <c r="P8">
        <v>2</v>
      </c>
      <c r="Q8">
        <v>0</v>
      </c>
      <c r="R8">
        <v>840</v>
      </c>
      <c r="S8">
        <v>10</v>
      </c>
      <c r="T8">
        <v>1</v>
      </c>
      <c r="U8">
        <v>0.54</v>
      </c>
      <c r="V8">
        <v>0</v>
      </c>
      <c r="W8" t="s">
        <v>6</v>
      </c>
      <c r="X8" t="s">
        <v>89</v>
      </c>
      <c r="Y8" t="s">
        <v>96</v>
      </c>
      <c r="Z8" t="s">
        <v>97</v>
      </c>
      <c r="AA8">
        <v>0.9506</v>
      </c>
      <c r="AB8">
        <v>0.93099999999999994</v>
      </c>
      <c r="AC8">
        <v>2.7930000000000024E-2</v>
      </c>
      <c r="AD8">
        <v>0.87000000000000011</v>
      </c>
      <c r="AE8" t="s">
        <v>25</v>
      </c>
      <c r="AF8">
        <v>9.2592592592592587E-2</v>
      </c>
      <c r="AG8" t="s">
        <v>8</v>
      </c>
      <c r="AH8" t="s">
        <v>33</v>
      </c>
      <c r="AI8" t="s">
        <v>38</v>
      </c>
      <c r="AJ8">
        <v>1.1904761904761905</v>
      </c>
      <c r="AK8" t="s">
        <v>40</v>
      </c>
      <c r="AL8">
        <v>481.97650000000004</v>
      </c>
      <c r="AM8">
        <v>785812.86225399992</v>
      </c>
      <c r="AN8">
        <v>98.199999999999989</v>
      </c>
    </row>
    <row r="9" spans="1:40" x14ac:dyDescent="0.3">
      <c r="A9">
        <v>439.78</v>
      </c>
      <c r="B9">
        <v>9.7899999999999991</v>
      </c>
      <c r="C9">
        <v>7</v>
      </c>
      <c r="D9">
        <v>0.73</v>
      </c>
      <c r="E9">
        <v>7.0000000000000007E-2</v>
      </c>
      <c r="F9">
        <v>0.03</v>
      </c>
      <c r="G9" t="s">
        <v>99</v>
      </c>
      <c r="H9">
        <v>1.82</v>
      </c>
      <c r="I9">
        <v>0.9</v>
      </c>
      <c r="J9">
        <v>1.1200000000000001</v>
      </c>
      <c r="K9">
        <v>0.42</v>
      </c>
      <c r="L9">
        <v>46</v>
      </c>
      <c r="M9">
        <v>8612.09</v>
      </c>
      <c r="N9">
        <v>45</v>
      </c>
      <c r="O9">
        <v>44</v>
      </c>
      <c r="P9">
        <v>3</v>
      </c>
      <c r="Q9">
        <v>1</v>
      </c>
      <c r="R9">
        <v>790</v>
      </c>
      <c r="S9">
        <v>377</v>
      </c>
      <c r="T9">
        <v>2</v>
      </c>
      <c r="U9">
        <v>0.27</v>
      </c>
      <c r="V9">
        <v>0</v>
      </c>
      <c r="W9" t="s">
        <v>6</v>
      </c>
      <c r="X9" t="s">
        <v>101</v>
      </c>
      <c r="Y9" t="s">
        <v>90</v>
      </c>
      <c r="Z9" t="s">
        <v>102</v>
      </c>
      <c r="AA9">
        <v>0.67889999999999995</v>
      </c>
      <c r="AB9">
        <v>0.9020999999999999</v>
      </c>
      <c r="AC9">
        <v>0.24356699999999998</v>
      </c>
      <c r="AD9">
        <v>0.52</v>
      </c>
      <c r="AE9" t="s">
        <v>25</v>
      </c>
      <c r="AF9">
        <v>2.2261130565282641E-2</v>
      </c>
      <c r="AG9" t="s">
        <v>7</v>
      </c>
      <c r="AH9" t="s">
        <v>32</v>
      </c>
      <c r="AI9" t="s">
        <v>36</v>
      </c>
      <c r="AJ9">
        <v>47.721518987341774</v>
      </c>
      <c r="AK9" t="s">
        <v>40</v>
      </c>
      <c r="AL9">
        <v>430.60450000000003</v>
      </c>
      <c r="AM9">
        <v>4166614.0467119995</v>
      </c>
      <c r="AN9">
        <v>95.48</v>
      </c>
    </row>
    <row r="10" spans="1:40" x14ac:dyDescent="0.3">
      <c r="A10">
        <v>320.5</v>
      </c>
      <c r="B10">
        <v>1.92</v>
      </c>
      <c r="C10">
        <v>28</v>
      </c>
      <c r="D10">
        <v>0.95</v>
      </c>
      <c r="E10">
        <v>7.0000000000000007E-2</v>
      </c>
      <c r="F10">
        <v>0.02</v>
      </c>
      <c r="G10" t="s">
        <v>99</v>
      </c>
      <c r="H10">
        <v>4.25</v>
      </c>
      <c r="I10">
        <v>0.69</v>
      </c>
      <c r="J10">
        <v>1.08</v>
      </c>
      <c r="K10">
        <v>0.61</v>
      </c>
      <c r="L10">
        <v>31</v>
      </c>
      <c r="M10">
        <v>5273.99</v>
      </c>
      <c r="N10">
        <v>45</v>
      </c>
      <c r="O10">
        <v>50</v>
      </c>
      <c r="P10">
        <v>1</v>
      </c>
      <c r="Q10">
        <v>3</v>
      </c>
      <c r="R10">
        <v>34</v>
      </c>
      <c r="S10">
        <v>932</v>
      </c>
      <c r="T10">
        <v>9</v>
      </c>
      <c r="U10">
        <v>0.19</v>
      </c>
      <c r="V10">
        <v>0</v>
      </c>
      <c r="W10" t="s">
        <v>6</v>
      </c>
      <c r="X10" t="s">
        <v>103</v>
      </c>
      <c r="Y10" t="s">
        <v>104</v>
      </c>
      <c r="Z10" t="s">
        <v>91</v>
      </c>
      <c r="AA10">
        <v>0.88349999999999995</v>
      </c>
      <c r="AB10">
        <v>0.91139999999999988</v>
      </c>
      <c r="AC10">
        <v>4.5570000000000041E-2</v>
      </c>
      <c r="AD10">
        <v>0.7</v>
      </c>
      <c r="AE10" t="s">
        <v>25</v>
      </c>
      <c r="AF10">
        <v>5.9906396255850229E-3</v>
      </c>
      <c r="AG10" t="s">
        <v>5</v>
      </c>
      <c r="AH10" t="s">
        <v>32</v>
      </c>
      <c r="AI10" t="s">
        <v>37</v>
      </c>
      <c r="AJ10">
        <v>2741.1764705882351</v>
      </c>
      <c r="AK10" t="s">
        <v>42</v>
      </c>
      <c r="AL10">
        <v>263.6995</v>
      </c>
      <c r="AM10">
        <v>1842732.9785499999</v>
      </c>
      <c r="AN10">
        <v>93.25</v>
      </c>
    </row>
    <row r="11" spans="1:40" x14ac:dyDescent="0.3">
      <c r="A11">
        <v>368.63</v>
      </c>
      <c r="B11">
        <v>1.07</v>
      </c>
      <c r="C11">
        <v>14</v>
      </c>
      <c r="D11">
        <v>0.76</v>
      </c>
      <c r="E11">
        <v>0.04</v>
      </c>
      <c r="F11">
        <v>0.04</v>
      </c>
      <c r="G11" t="s">
        <v>99</v>
      </c>
      <c r="H11">
        <v>3.8</v>
      </c>
      <c r="I11">
        <v>0.99</v>
      </c>
      <c r="J11">
        <v>1.19</v>
      </c>
      <c r="K11">
        <v>0.4</v>
      </c>
      <c r="L11">
        <v>28</v>
      </c>
      <c r="M11">
        <v>5147.1000000000004</v>
      </c>
      <c r="N11">
        <v>30</v>
      </c>
      <c r="O11">
        <v>50</v>
      </c>
      <c r="P11">
        <v>2</v>
      </c>
      <c r="Q11">
        <v>1</v>
      </c>
      <c r="R11">
        <v>904</v>
      </c>
      <c r="S11">
        <v>640</v>
      </c>
      <c r="T11">
        <v>11</v>
      </c>
      <c r="U11">
        <v>0.28000000000000003</v>
      </c>
      <c r="V11">
        <v>1</v>
      </c>
      <c r="W11" t="s">
        <v>4</v>
      </c>
      <c r="X11" t="s">
        <v>101</v>
      </c>
      <c r="Y11" t="s">
        <v>96</v>
      </c>
      <c r="Z11" t="s">
        <v>95</v>
      </c>
      <c r="AA11">
        <v>0.72960000000000003</v>
      </c>
      <c r="AB11">
        <v>0.92159999999999997</v>
      </c>
      <c r="AC11">
        <v>0.22118399999999999</v>
      </c>
      <c r="AD11">
        <v>0.48000000000000004</v>
      </c>
      <c r="AE11" t="s">
        <v>24</v>
      </c>
      <c r="AF11">
        <v>2.9026395030247133E-3</v>
      </c>
      <c r="AG11" t="s">
        <v>5</v>
      </c>
      <c r="AH11" t="s">
        <v>32</v>
      </c>
      <c r="AI11" t="s">
        <v>37</v>
      </c>
      <c r="AJ11">
        <v>70.796460176991147</v>
      </c>
      <c r="AK11" t="s">
        <v>40</v>
      </c>
      <c r="AL11">
        <v>257.35500000000002</v>
      </c>
      <c r="AM11">
        <v>2049450.8817199999</v>
      </c>
      <c r="AN11">
        <v>94.199999999999989</v>
      </c>
    </row>
    <row r="12" spans="1:40" x14ac:dyDescent="0.3">
      <c r="A12">
        <v>59.26</v>
      </c>
      <c r="B12">
        <v>4.9000000000000004</v>
      </c>
      <c r="C12">
        <v>12</v>
      </c>
      <c r="D12">
        <v>0.82</v>
      </c>
      <c r="E12">
        <v>0.09</v>
      </c>
      <c r="F12">
        <v>0.04</v>
      </c>
      <c r="G12" t="s">
        <v>88</v>
      </c>
      <c r="H12">
        <v>1.1000000000000001</v>
      </c>
      <c r="I12">
        <v>0.85</v>
      </c>
      <c r="J12">
        <v>0.87</v>
      </c>
      <c r="K12">
        <v>0.55000000000000004</v>
      </c>
      <c r="L12">
        <v>45</v>
      </c>
      <c r="M12">
        <v>2237.14</v>
      </c>
      <c r="N12">
        <v>90</v>
      </c>
      <c r="O12">
        <v>44</v>
      </c>
      <c r="P12">
        <v>1</v>
      </c>
      <c r="Q12">
        <v>1</v>
      </c>
      <c r="R12">
        <v>309</v>
      </c>
      <c r="S12">
        <v>385</v>
      </c>
      <c r="T12">
        <v>1</v>
      </c>
      <c r="U12">
        <v>0.63</v>
      </c>
      <c r="V12">
        <v>1</v>
      </c>
      <c r="W12" t="s">
        <v>4</v>
      </c>
      <c r="X12" t="s">
        <v>101</v>
      </c>
      <c r="Y12" t="s">
        <v>104</v>
      </c>
      <c r="Z12" t="s">
        <v>97</v>
      </c>
      <c r="AA12">
        <v>0.74619999999999997</v>
      </c>
      <c r="AB12">
        <v>0.87360000000000004</v>
      </c>
      <c r="AC12">
        <v>0.15724800000000005</v>
      </c>
      <c r="AD12">
        <v>0.68</v>
      </c>
      <c r="AE12" t="s">
        <v>25</v>
      </c>
      <c r="AF12">
        <v>8.2686466419169768E-2</v>
      </c>
      <c r="AG12" t="s">
        <v>8</v>
      </c>
      <c r="AH12" t="s">
        <v>33</v>
      </c>
      <c r="AI12" t="s">
        <v>36</v>
      </c>
      <c r="AJ12">
        <v>124.59546925566343</v>
      </c>
      <c r="AK12" t="s">
        <v>42</v>
      </c>
      <c r="AL12">
        <v>22.371399999999998</v>
      </c>
      <c r="AM12">
        <v>149831.07065199997</v>
      </c>
      <c r="AN12">
        <v>71.399999999999991</v>
      </c>
    </row>
    <row r="13" spans="1:40" x14ac:dyDescent="0.3">
      <c r="A13">
        <v>486.46</v>
      </c>
      <c r="B13">
        <v>1.83</v>
      </c>
      <c r="C13">
        <v>17</v>
      </c>
      <c r="D13">
        <v>0.79</v>
      </c>
      <c r="E13">
        <v>7.0000000000000007E-2</v>
      </c>
      <c r="F13">
        <v>0.05</v>
      </c>
      <c r="G13" t="s">
        <v>88</v>
      </c>
      <c r="H13">
        <v>2.0699999999999998</v>
      </c>
      <c r="I13">
        <v>0.6</v>
      </c>
      <c r="J13">
        <v>1.1100000000000001</v>
      </c>
      <c r="K13">
        <v>0.06</v>
      </c>
      <c r="L13">
        <v>37</v>
      </c>
      <c r="M13">
        <v>5963.55</v>
      </c>
      <c r="N13">
        <v>15</v>
      </c>
      <c r="O13">
        <v>37</v>
      </c>
      <c r="P13">
        <v>3</v>
      </c>
      <c r="Q13">
        <v>2</v>
      </c>
      <c r="R13">
        <v>234</v>
      </c>
      <c r="S13">
        <v>775</v>
      </c>
      <c r="T13">
        <v>4</v>
      </c>
      <c r="U13">
        <v>0.52</v>
      </c>
      <c r="V13">
        <v>1</v>
      </c>
      <c r="W13" t="s">
        <v>4</v>
      </c>
      <c r="X13" t="s">
        <v>93</v>
      </c>
      <c r="Y13" t="s">
        <v>90</v>
      </c>
      <c r="Z13" t="s">
        <v>105</v>
      </c>
      <c r="AA13">
        <v>0.73470000000000002</v>
      </c>
      <c r="AB13">
        <v>0.88349999999999995</v>
      </c>
      <c r="AC13">
        <v>0.18553499999999995</v>
      </c>
      <c r="AD13">
        <v>0.18</v>
      </c>
      <c r="AE13" t="s">
        <v>26</v>
      </c>
      <c r="AF13">
        <v>3.7618714796694491E-3</v>
      </c>
      <c r="AG13" t="s">
        <v>5</v>
      </c>
      <c r="AH13" t="s">
        <v>32</v>
      </c>
      <c r="AI13" t="s">
        <v>35</v>
      </c>
      <c r="AJ13">
        <v>331.19658119658118</v>
      </c>
      <c r="AK13" t="s">
        <v>42</v>
      </c>
      <c r="AL13">
        <v>59.6355</v>
      </c>
      <c r="AM13">
        <v>3249231.7319039996</v>
      </c>
      <c r="AN13">
        <v>70.83</v>
      </c>
    </row>
    <row r="14" spans="1:40" x14ac:dyDescent="0.3">
      <c r="A14">
        <v>424.6</v>
      </c>
      <c r="B14">
        <v>7.74</v>
      </c>
      <c r="C14">
        <v>14</v>
      </c>
      <c r="D14">
        <v>0.82</v>
      </c>
      <c r="E14">
        <v>0.05</v>
      </c>
      <c r="F14">
        <v>0.02</v>
      </c>
      <c r="G14" t="s">
        <v>88</v>
      </c>
      <c r="H14">
        <v>0.98</v>
      </c>
      <c r="I14">
        <v>0.77</v>
      </c>
      <c r="J14">
        <v>0.96</v>
      </c>
      <c r="K14">
        <v>0.37</v>
      </c>
      <c r="L14">
        <v>7</v>
      </c>
      <c r="M14">
        <v>9531.98</v>
      </c>
      <c r="N14">
        <v>60</v>
      </c>
      <c r="O14">
        <v>10</v>
      </c>
      <c r="P14">
        <v>0</v>
      </c>
      <c r="Q14">
        <v>2</v>
      </c>
      <c r="R14">
        <v>83</v>
      </c>
      <c r="S14">
        <v>200</v>
      </c>
      <c r="T14">
        <v>6</v>
      </c>
      <c r="U14">
        <v>0.16</v>
      </c>
      <c r="V14">
        <v>0</v>
      </c>
      <c r="W14" t="s">
        <v>6</v>
      </c>
      <c r="X14" t="s">
        <v>93</v>
      </c>
      <c r="Y14" t="s">
        <v>94</v>
      </c>
      <c r="Z14" t="s">
        <v>100</v>
      </c>
      <c r="AA14">
        <v>0.77899999999999991</v>
      </c>
      <c r="AB14">
        <v>0.93099999999999994</v>
      </c>
      <c r="AC14">
        <v>0.16758000000000003</v>
      </c>
      <c r="AD14">
        <v>0.44</v>
      </c>
      <c r="AE14" t="s">
        <v>24</v>
      </c>
      <c r="AF14">
        <v>1.8228921337729628E-2</v>
      </c>
      <c r="AG14" t="s">
        <v>5</v>
      </c>
      <c r="AH14" t="s">
        <v>32</v>
      </c>
      <c r="AI14" t="s">
        <v>38</v>
      </c>
      <c r="AJ14">
        <v>240.96385542168676</v>
      </c>
      <c r="AK14" t="s">
        <v>42</v>
      </c>
      <c r="AL14">
        <v>95.319800000000001</v>
      </c>
      <c r="AM14">
        <v>4330691.8595200004</v>
      </c>
      <c r="AN14">
        <v>73.12</v>
      </c>
    </row>
    <row r="15" spans="1:40" x14ac:dyDescent="0.3">
      <c r="A15">
        <v>145.55000000000001</v>
      </c>
      <c r="B15">
        <v>9.23</v>
      </c>
      <c r="C15">
        <v>6</v>
      </c>
      <c r="D15">
        <v>0.75</v>
      </c>
      <c r="E15">
        <v>0.06</v>
      </c>
      <c r="F15">
        <v>0.04</v>
      </c>
      <c r="G15" t="s">
        <v>88</v>
      </c>
      <c r="H15">
        <v>4.7699999999999996</v>
      </c>
      <c r="I15">
        <v>0.77</v>
      </c>
      <c r="J15">
        <v>0.94</v>
      </c>
      <c r="K15">
        <v>0.86</v>
      </c>
      <c r="L15">
        <v>46</v>
      </c>
      <c r="M15">
        <v>898</v>
      </c>
      <c r="N15">
        <v>15</v>
      </c>
      <c r="O15">
        <v>19</v>
      </c>
      <c r="P15">
        <v>1</v>
      </c>
      <c r="Q15">
        <v>3</v>
      </c>
      <c r="R15">
        <v>125</v>
      </c>
      <c r="S15">
        <v>299</v>
      </c>
      <c r="T15">
        <v>2</v>
      </c>
      <c r="U15">
        <v>0.91</v>
      </c>
      <c r="V15">
        <v>1</v>
      </c>
      <c r="W15" t="s">
        <v>4</v>
      </c>
      <c r="X15" t="s">
        <v>103</v>
      </c>
      <c r="Y15" t="s">
        <v>104</v>
      </c>
      <c r="Z15" t="s">
        <v>102</v>
      </c>
      <c r="AA15">
        <v>0.70499999999999996</v>
      </c>
      <c r="AB15">
        <v>0.90239999999999987</v>
      </c>
      <c r="AC15">
        <v>0.22559999999999997</v>
      </c>
      <c r="AD15">
        <v>0.96</v>
      </c>
      <c r="AE15" t="s">
        <v>25</v>
      </c>
      <c r="AF15">
        <v>6.3414634146341464E-2</v>
      </c>
      <c r="AG15" t="s">
        <v>8</v>
      </c>
      <c r="AH15" t="s">
        <v>33</v>
      </c>
      <c r="AI15" t="s">
        <v>37</v>
      </c>
      <c r="AJ15">
        <v>239.2</v>
      </c>
      <c r="AK15" t="s">
        <v>42</v>
      </c>
      <c r="AL15">
        <v>8.98</v>
      </c>
      <c r="AM15">
        <v>143797.15547</v>
      </c>
      <c r="AN15">
        <v>68.63</v>
      </c>
    </row>
    <row r="16" spans="1:40" x14ac:dyDescent="0.3">
      <c r="A16">
        <v>131.82</v>
      </c>
      <c r="B16">
        <v>4.91</v>
      </c>
      <c r="C16">
        <v>19</v>
      </c>
      <c r="D16">
        <v>0.85</v>
      </c>
      <c r="E16">
        <v>7.0000000000000007E-2</v>
      </c>
      <c r="F16">
        <v>0.01</v>
      </c>
      <c r="G16" t="s">
        <v>99</v>
      </c>
      <c r="H16">
        <v>2.99</v>
      </c>
      <c r="I16">
        <v>0.92</v>
      </c>
      <c r="J16">
        <v>1.01</v>
      </c>
      <c r="K16">
        <v>0.69</v>
      </c>
      <c r="L16">
        <v>16</v>
      </c>
      <c r="M16">
        <v>7549.33</v>
      </c>
      <c r="N16">
        <v>90</v>
      </c>
      <c r="O16">
        <v>50</v>
      </c>
      <c r="P16">
        <v>1</v>
      </c>
      <c r="Q16">
        <v>3</v>
      </c>
      <c r="R16">
        <v>161</v>
      </c>
      <c r="S16">
        <v>872</v>
      </c>
      <c r="T16">
        <v>1</v>
      </c>
      <c r="U16">
        <v>0.5</v>
      </c>
      <c r="V16">
        <v>0</v>
      </c>
      <c r="W16" t="s">
        <v>6</v>
      </c>
      <c r="X16" t="s">
        <v>103</v>
      </c>
      <c r="Y16" t="s">
        <v>104</v>
      </c>
      <c r="Z16" t="s">
        <v>97</v>
      </c>
      <c r="AA16">
        <v>0.79049999999999998</v>
      </c>
      <c r="AB16">
        <v>0.92069999999999996</v>
      </c>
      <c r="AC16">
        <v>0.13810500000000001</v>
      </c>
      <c r="AD16">
        <v>0.76999999999999991</v>
      </c>
      <c r="AE16" t="s">
        <v>25</v>
      </c>
      <c r="AF16">
        <v>3.7247762099833111E-2</v>
      </c>
      <c r="AG16" t="s">
        <v>7</v>
      </c>
      <c r="AH16" t="s">
        <v>33</v>
      </c>
      <c r="AI16" t="s">
        <v>35</v>
      </c>
      <c r="AJ16">
        <v>541.61490683229806</v>
      </c>
      <c r="AK16" t="s">
        <v>42</v>
      </c>
      <c r="AL16">
        <v>377.4665</v>
      </c>
      <c r="AM16">
        <v>1075150.2443839998</v>
      </c>
      <c r="AN16">
        <v>94.710000000000008</v>
      </c>
    </row>
    <row r="17" spans="1:40" x14ac:dyDescent="0.3">
      <c r="A17">
        <v>132.53</v>
      </c>
      <c r="B17">
        <v>3.33</v>
      </c>
      <c r="C17">
        <v>24</v>
      </c>
      <c r="D17">
        <v>0.94</v>
      </c>
      <c r="E17">
        <v>0.06</v>
      </c>
      <c r="F17">
        <v>0.03</v>
      </c>
      <c r="G17" t="s">
        <v>88</v>
      </c>
      <c r="H17">
        <v>3.77</v>
      </c>
      <c r="I17">
        <v>0.72</v>
      </c>
      <c r="J17">
        <v>0.81</v>
      </c>
      <c r="K17">
        <v>0.98</v>
      </c>
      <c r="L17">
        <v>14</v>
      </c>
      <c r="M17">
        <v>8708.44</v>
      </c>
      <c r="N17">
        <v>60</v>
      </c>
      <c r="O17">
        <v>21</v>
      </c>
      <c r="P17">
        <v>1</v>
      </c>
      <c r="Q17">
        <v>0</v>
      </c>
      <c r="R17">
        <v>590</v>
      </c>
      <c r="S17">
        <v>809</v>
      </c>
      <c r="T17">
        <v>4</v>
      </c>
      <c r="U17">
        <v>0.79</v>
      </c>
      <c r="V17">
        <v>0</v>
      </c>
      <c r="W17" t="s">
        <v>6</v>
      </c>
      <c r="X17" t="s">
        <v>89</v>
      </c>
      <c r="Y17" t="s">
        <v>104</v>
      </c>
      <c r="Z17" t="s">
        <v>105</v>
      </c>
      <c r="AA17">
        <v>0.88359999999999994</v>
      </c>
      <c r="AB17">
        <v>0.91179999999999994</v>
      </c>
      <c r="AC17">
        <v>5.4708000000000041E-2</v>
      </c>
      <c r="AD17">
        <v>1.07</v>
      </c>
      <c r="AE17" t="s">
        <v>25</v>
      </c>
      <c r="AF17">
        <v>2.5126386478533162E-2</v>
      </c>
      <c r="AG17" t="s">
        <v>7</v>
      </c>
      <c r="AH17" t="s">
        <v>33</v>
      </c>
      <c r="AI17" t="s">
        <v>37</v>
      </c>
      <c r="AJ17">
        <v>137.11864406779662</v>
      </c>
      <c r="AK17" t="s">
        <v>42</v>
      </c>
      <c r="AL17">
        <v>87.084400000000002</v>
      </c>
      <c r="AM17">
        <v>1258098.2901500002</v>
      </c>
      <c r="AN17">
        <v>69.83</v>
      </c>
    </row>
    <row r="18" spans="1:40" x14ac:dyDescent="0.3">
      <c r="A18">
        <v>186.91</v>
      </c>
      <c r="B18">
        <v>4.91</v>
      </c>
      <c r="C18">
        <v>6</v>
      </c>
      <c r="D18">
        <v>0.83</v>
      </c>
      <c r="E18">
        <v>0.09</v>
      </c>
      <c r="F18">
        <v>0.01</v>
      </c>
      <c r="G18" t="s">
        <v>88</v>
      </c>
      <c r="H18">
        <v>3.57</v>
      </c>
      <c r="I18">
        <v>0.73</v>
      </c>
      <c r="J18">
        <v>0.93</v>
      </c>
      <c r="K18">
        <v>0.79</v>
      </c>
      <c r="L18">
        <v>33</v>
      </c>
      <c r="M18">
        <v>9868.36</v>
      </c>
      <c r="N18">
        <v>45</v>
      </c>
      <c r="O18">
        <v>46</v>
      </c>
      <c r="P18">
        <v>1</v>
      </c>
      <c r="Q18">
        <v>2</v>
      </c>
      <c r="R18">
        <v>723</v>
      </c>
      <c r="S18">
        <v>637</v>
      </c>
      <c r="T18">
        <v>3</v>
      </c>
      <c r="U18">
        <v>0.33</v>
      </c>
      <c r="V18">
        <v>0</v>
      </c>
      <c r="W18" t="s">
        <v>6</v>
      </c>
      <c r="X18" t="s">
        <v>93</v>
      </c>
      <c r="Y18" t="s">
        <v>104</v>
      </c>
      <c r="Z18" t="s">
        <v>98</v>
      </c>
      <c r="AA18">
        <v>0.75529999999999997</v>
      </c>
      <c r="AB18">
        <v>0.90090000000000003</v>
      </c>
      <c r="AC18">
        <v>0.15315300000000004</v>
      </c>
      <c r="AD18">
        <v>0.89</v>
      </c>
      <c r="AE18" t="s">
        <v>25</v>
      </c>
      <c r="AF18">
        <v>2.6269327483815743E-2</v>
      </c>
      <c r="AG18" t="s">
        <v>7</v>
      </c>
      <c r="AH18" t="s">
        <v>31</v>
      </c>
      <c r="AI18" t="s">
        <v>37</v>
      </c>
      <c r="AJ18">
        <v>88.105117565698478</v>
      </c>
      <c r="AK18" t="s">
        <v>41</v>
      </c>
      <c r="AL18">
        <v>98.683600000000013</v>
      </c>
      <c r="AM18">
        <v>2029056.713334</v>
      </c>
      <c r="AN18">
        <v>69.53</v>
      </c>
    </row>
    <row r="19" spans="1:40" x14ac:dyDescent="0.3">
      <c r="A19">
        <v>286.14</v>
      </c>
      <c r="B19">
        <v>7.51</v>
      </c>
      <c r="C19">
        <v>27</v>
      </c>
      <c r="D19">
        <v>0.85</v>
      </c>
      <c r="E19">
        <v>0.04</v>
      </c>
      <c r="F19">
        <v>0.02</v>
      </c>
      <c r="G19" t="s">
        <v>92</v>
      </c>
      <c r="H19">
        <v>4.37</v>
      </c>
      <c r="I19">
        <v>0.63</v>
      </c>
      <c r="J19">
        <v>0.87</v>
      </c>
      <c r="K19">
        <v>0.45</v>
      </c>
      <c r="L19">
        <v>6</v>
      </c>
      <c r="M19">
        <v>3414.1</v>
      </c>
      <c r="N19">
        <v>30</v>
      </c>
      <c r="O19">
        <v>19</v>
      </c>
      <c r="P19">
        <v>1</v>
      </c>
      <c r="Q19">
        <v>1</v>
      </c>
      <c r="R19">
        <v>824</v>
      </c>
      <c r="S19">
        <v>208</v>
      </c>
      <c r="T19">
        <v>7</v>
      </c>
      <c r="U19">
        <v>0.96</v>
      </c>
      <c r="V19">
        <v>0</v>
      </c>
      <c r="W19" t="s">
        <v>6</v>
      </c>
      <c r="X19" t="s">
        <v>101</v>
      </c>
      <c r="Y19" t="s">
        <v>104</v>
      </c>
      <c r="Z19" t="s">
        <v>106</v>
      </c>
      <c r="AA19">
        <v>0.81599999999999995</v>
      </c>
      <c r="AB19">
        <v>0.94079999999999997</v>
      </c>
      <c r="AC19">
        <v>0.14112000000000002</v>
      </c>
      <c r="AD19">
        <v>0.51</v>
      </c>
      <c r="AE19" t="s">
        <v>25</v>
      </c>
      <c r="AF19">
        <v>2.6245893618508424E-2</v>
      </c>
      <c r="AG19" t="s">
        <v>7</v>
      </c>
      <c r="AH19" t="s">
        <v>31</v>
      </c>
      <c r="AI19" t="s">
        <v>37</v>
      </c>
      <c r="AJ19">
        <v>25.242718446601941</v>
      </c>
      <c r="AK19" t="s">
        <v>40</v>
      </c>
      <c r="AL19">
        <v>68.281999999999996</v>
      </c>
      <c r="AM19">
        <v>1035618.4990759998</v>
      </c>
      <c r="AN19">
        <v>82.03</v>
      </c>
    </row>
    <row r="20" spans="1:40" x14ac:dyDescent="0.3">
      <c r="A20">
        <v>244.38</v>
      </c>
      <c r="B20">
        <v>1.08</v>
      </c>
      <c r="C20">
        <v>18</v>
      </c>
      <c r="D20">
        <v>0.95</v>
      </c>
      <c r="E20">
        <v>0.03</v>
      </c>
      <c r="F20">
        <v>0.05</v>
      </c>
      <c r="G20" t="s">
        <v>99</v>
      </c>
      <c r="H20">
        <v>4.75</v>
      </c>
      <c r="I20">
        <v>0.71</v>
      </c>
      <c r="J20">
        <v>0.86</v>
      </c>
      <c r="K20">
        <v>0.68</v>
      </c>
      <c r="L20">
        <v>21</v>
      </c>
      <c r="M20">
        <v>3620.18</v>
      </c>
      <c r="N20">
        <v>30</v>
      </c>
      <c r="O20">
        <v>49</v>
      </c>
      <c r="P20">
        <v>1</v>
      </c>
      <c r="Q20">
        <v>3</v>
      </c>
      <c r="R20">
        <v>100</v>
      </c>
      <c r="S20">
        <v>244</v>
      </c>
      <c r="T20">
        <v>7</v>
      </c>
      <c r="U20">
        <v>0.75</v>
      </c>
      <c r="V20">
        <v>0</v>
      </c>
      <c r="W20" t="s">
        <v>6</v>
      </c>
      <c r="X20" t="s">
        <v>103</v>
      </c>
      <c r="Y20" t="s">
        <v>104</v>
      </c>
      <c r="Z20" t="s">
        <v>106</v>
      </c>
      <c r="AA20">
        <v>0.92149999999999999</v>
      </c>
      <c r="AB20">
        <v>0.92149999999999999</v>
      </c>
      <c r="AC20">
        <v>4.607500000000004E-2</v>
      </c>
      <c r="AD20">
        <v>0.76</v>
      </c>
      <c r="AE20" t="s">
        <v>25</v>
      </c>
      <c r="AF20">
        <v>4.419346918733121E-3</v>
      </c>
      <c r="AG20" t="s">
        <v>5</v>
      </c>
      <c r="AH20" t="s">
        <v>31</v>
      </c>
      <c r="AI20" t="s">
        <v>37</v>
      </c>
      <c r="AJ20">
        <v>244</v>
      </c>
      <c r="AK20" t="s">
        <v>42</v>
      </c>
      <c r="AL20">
        <v>181.00900000000001</v>
      </c>
      <c r="AM20">
        <v>955679.78057199984</v>
      </c>
      <c r="AN20">
        <v>93.35</v>
      </c>
    </row>
    <row r="21" spans="1:40" x14ac:dyDescent="0.3">
      <c r="A21">
        <v>181.05</v>
      </c>
      <c r="B21">
        <v>6.31</v>
      </c>
      <c r="C21">
        <v>24</v>
      </c>
      <c r="D21">
        <v>0.91</v>
      </c>
      <c r="E21">
        <v>0.02</v>
      </c>
      <c r="F21">
        <v>0.01</v>
      </c>
      <c r="G21" t="s">
        <v>88</v>
      </c>
      <c r="H21">
        <v>0.16</v>
      </c>
      <c r="I21">
        <v>0.89</v>
      </c>
      <c r="J21">
        <v>0.93</v>
      </c>
      <c r="K21">
        <v>0.78</v>
      </c>
      <c r="L21">
        <v>10</v>
      </c>
      <c r="M21">
        <v>2374.77</v>
      </c>
      <c r="N21">
        <v>90</v>
      </c>
      <c r="O21">
        <v>49</v>
      </c>
      <c r="P21">
        <v>0</v>
      </c>
      <c r="Q21">
        <v>3</v>
      </c>
      <c r="R21">
        <v>571</v>
      </c>
      <c r="S21">
        <v>239</v>
      </c>
      <c r="T21">
        <v>12</v>
      </c>
      <c r="U21">
        <v>0.45</v>
      </c>
      <c r="V21">
        <v>0</v>
      </c>
      <c r="W21" t="s">
        <v>6</v>
      </c>
      <c r="X21" t="s">
        <v>103</v>
      </c>
      <c r="Y21" t="s">
        <v>94</v>
      </c>
      <c r="Z21" t="s">
        <v>107</v>
      </c>
      <c r="AA21">
        <v>0.89180000000000004</v>
      </c>
      <c r="AB21">
        <v>0.97019999999999995</v>
      </c>
      <c r="AC21">
        <v>8.7317999999999979E-2</v>
      </c>
      <c r="AD21">
        <v>0.81</v>
      </c>
      <c r="AE21" t="s">
        <v>25</v>
      </c>
      <c r="AF21">
        <v>3.4852250759458706E-2</v>
      </c>
      <c r="AG21" t="s">
        <v>7</v>
      </c>
      <c r="AH21" t="s">
        <v>31</v>
      </c>
      <c r="AI21" t="s">
        <v>38</v>
      </c>
      <c r="AJ21">
        <v>41.856392294220669</v>
      </c>
      <c r="AK21" t="s">
        <v>40</v>
      </c>
      <c r="AL21">
        <v>23.747700000000002</v>
      </c>
      <c r="AM21">
        <v>442874.99881500006</v>
      </c>
      <c r="AN21">
        <v>75.040000000000006</v>
      </c>
    </row>
    <row r="22" spans="1:40" x14ac:dyDescent="0.3">
      <c r="A22">
        <v>325.33</v>
      </c>
      <c r="B22">
        <v>6.52</v>
      </c>
      <c r="C22">
        <v>5</v>
      </c>
      <c r="D22">
        <v>0.85</v>
      </c>
      <c r="E22">
        <v>0</v>
      </c>
      <c r="F22">
        <v>0.03</v>
      </c>
      <c r="G22" t="s">
        <v>88</v>
      </c>
      <c r="H22">
        <v>4.88</v>
      </c>
      <c r="I22">
        <v>0.85</v>
      </c>
      <c r="J22">
        <v>1.1200000000000001</v>
      </c>
      <c r="K22">
        <v>0.27</v>
      </c>
      <c r="L22">
        <v>32</v>
      </c>
      <c r="M22">
        <v>7911.73</v>
      </c>
      <c r="N22">
        <v>90</v>
      </c>
      <c r="O22">
        <v>49</v>
      </c>
      <c r="P22">
        <v>0</v>
      </c>
      <c r="Q22">
        <v>1</v>
      </c>
      <c r="R22">
        <v>893</v>
      </c>
      <c r="S22">
        <v>235</v>
      </c>
      <c r="T22">
        <v>10</v>
      </c>
      <c r="U22">
        <v>0.9</v>
      </c>
      <c r="V22">
        <v>1</v>
      </c>
      <c r="W22" t="s">
        <v>4</v>
      </c>
      <c r="X22" t="s">
        <v>101</v>
      </c>
      <c r="Y22" t="s">
        <v>94</v>
      </c>
      <c r="Z22" t="s">
        <v>108</v>
      </c>
      <c r="AA22">
        <v>0.85</v>
      </c>
      <c r="AB22">
        <v>0.97</v>
      </c>
      <c r="AC22">
        <v>0.14550000000000002</v>
      </c>
      <c r="AD22">
        <v>0.30000000000000004</v>
      </c>
      <c r="AE22" t="s">
        <v>24</v>
      </c>
      <c r="AF22">
        <v>2.0041188946608061E-2</v>
      </c>
      <c r="AG22" t="s">
        <v>7</v>
      </c>
      <c r="AH22" t="s">
        <v>32</v>
      </c>
      <c r="AI22" t="s">
        <v>37</v>
      </c>
      <c r="AJ22">
        <v>26.315789473684209</v>
      </c>
      <c r="AK22" t="s">
        <v>40</v>
      </c>
      <c r="AL22">
        <v>79.1173</v>
      </c>
      <c r="AM22">
        <v>2651251.6840349995</v>
      </c>
      <c r="AN22">
        <v>70.52000000000001</v>
      </c>
    </row>
    <row r="23" spans="1:40" x14ac:dyDescent="0.3">
      <c r="A23">
        <v>112.77</v>
      </c>
      <c r="B23">
        <v>6.74</v>
      </c>
      <c r="C23">
        <v>24</v>
      </c>
      <c r="D23">
        <v>0.78</v>
      </c>
      <c r="E23">
        <v>0</v>
      </c>
      <c r="F23">
        <v>0.03</v>
      </c>
      <c r="G23" t="s">
        <v>88</v>
      </c>
      <c r="H23">
        <v>4.3499999999999996</v>
      </c>
      <c r="I23">
        <v>0.63</v>
      </c>
      <c r="J23">
        <v>0.88</v>
      </c>
      <c r="K23">
        <v>0.06</v>
      </c>
      <c r="L23">
        <v>6</v>
      </c>
      <c r="M23">
        <v>1486.39</v>
      </c>
      <c r="N23">
        <v>30</v>
      </c>
      <c r="O23">
        <v>32</v>
      </c>
      <c r="P23">
        <v>0</v>
      </c>
      <c r="Q23">
        <v>0</v>
      </c>
      <c r="R23">
        <v>941</v>
      </c>
      <c r="S23">
        <v>439</v>
      </c>
      <c r="T23">
        <v>11</v>
      </c>
      <c r="U23">
        <v>0.72</v>
      </c>
      <c r="V23">
        <v>0</v>
      </c>
      <c r="W23" t="s">
        <v>6</v>
      </c>
      <c r="X23" t="s">
        <v>89</v>
      </c>
      <c r="Y23" t="s">
        <v>94</v>
      </c>
      <c r="Z23" t="s">
        <v>95</v>
      </c>
      <c r="AA23">
        <v>0.78</v>
      </c>
      <c r="AB23">
        <v>0.97</v>
      </c>
      <c r="AC23">
        <v>0.21339999999999998</v>
      </c>
      <c r="AD23">
        <v>0.09</v>
      </c>
      <c r="AE23" t="s">
        <v>22</v>
      </c>
      <c r="AF23">
        <v>5.97676687062162E-2</v>
      </c>
      <c r="AG23" t="s">
        <v>8</v>
      </c>
      <c r="AH23" t="s">
        <v>33</v>
      </c>
      <c r="AI23" t="s">
        <v>37</v>
      </c>
      <c r="AJ23">
        <v>46.652497343251859</v>
      </c>
      <c r="AK23" t="s">
        <v>40</v>
      </c>
      <c r="AL23">
        <v>14.863900000000001</v>
      </c>
      <c r="AM23">
        <v>172673.481199</v>
      </c>
      <c r="AN23">
        <v>71.05</v>
      </c>
    </row>
    <row r="24" spans="1:40" x14ac:dyDescent="0.3">
      <c r="A24">
        <v>181.47</v>
      </c>
      <c r="B24">
        <v>3.18</v>
      </c>
      <c r="C24">
        <v>24</v>
      </c>
      <c r="D24">
        <v>0.97</v>
      </c>
      <c r="E24">
        <v>0.09</v>
      </c>
      <c r="F24">
        <v>0.01</v>
      </c>
      <c r="G24" t="s">
        <v>99</v>
      </c>
      <c r="H24">
        <v>1.91</v>
      </c>
      <c r="I24">
        <v>0.65</v>
      </c>
      <c r="J24">
        <v>1.01</v>
      </c>
      <c r="K24">
        <v>0.41</v>
      </c>
      <c r="L24">
        <v>2</v>
      </c>
      <c r="M24">
        <v>2750.89</v>
      </c>
      <c r="N24">
        <v>60</v>
      </c>
      <c r="O24">
        <v>25</v>
      </c>
      <c r="P24">
        <v>1</v>
      </c>
      <c r="Q24">
        <v>2</v>
      </c>
      <c r="R24">
        <v>298</v>
      </c>
      <c r="S24">
        <v>205</v>
      </c>
      <c r="T24">
        <v>7</v>
      </c>
      <c r="U24">
        <v>0.43</v>
      </c>
      <c r="V24">
        <v>1</v>
      </c>
      <c r="W24" t="s">
        <v>4</v>
      </c>
      <c r="X24" t="s">
        <v>93</v>
      </c>
      <c r="Y24" t="s">
        <v>104</v>
      </c>
      <c r="Z24" t="s">
        <v>106</v>
      </c>
      <c r="AA24">
        <v>0.88270000000000004</v>
      </c>
      <c r="AB24">
        <v>0.90090000000000003</v>
      </c>
      <c r="AC24">
        <v>2.7027000000000027E-2</v>
      </c>
      <c r="AD24">
        <v>0.51</v>
      </c>
      <c r="AE24" t="s">
        <v>25</v>
      </c>
      <c r="AF24">
        <v>1.7523557612828568E-2</v>
      </c>
      <c r="AG24" t="s">
        <v>5</v>
      </c>
      <c r="AH24" t="s">
        <v>31</v>
      </c>
      <c r="AI24" t="s">
        <v>36</v>
      </c>
      <c r="AJ24">
        <v>68.791946308724832</v>
      </c>
      <c r="AK24" t="s">
        <v>40</v>
      </c>
      <c r="AL24">
        <v>137.5445</v>
      </c>
      <c r="AM24">
        <v>549268.88578400004</v>
      </c>
      <c r="AN24">
        <v>95.19</v>
      </c>
    </row>
    <row r="25" spans="1:40" x14ac:dyDescent="0.3">
      <c r="A25">
        <v>214.86</v>
      </c>
      <c r="B25">
        <v>7.43</v>
      </c>
      <c r="C25">
        <v>6</v>
      </c>
      <c r="D25">
        <v>0.87</v>
      </c>
      <c r="E25">
        <v>7.0000000000000007E-2</v>
      </c>
      <c r="F25">
        <v>0.02</v>
      </c>
      <c r="G25" t="s">
        <v>88</v>
      </c>
      <c r="H25">
        <v>4.1900000000000004</v>
      </c>
      <c r="I25">
        <v>0.75</v>
      </c>
      <c r="J25">
        <v>1.1000000000000001</v>
      </c>
      <c r="K25">
        <v>0.14000000000000001</v>
      </c>
      <c r="L25">
        <v>39</v>
      </c>
      <c r="M25">
        <v>3023.1</v>
      </c>
      <c r="N25">
        <v>60</v>
      </c>
      <c r="O25">
        <v>59</v>
      </c>
      <c r="P25">
        <v>3</v>
      </c>
      <c r="Q25">
        <v>2</v>
      </c>
      <c r="R25">
        <v>101</v>
      </c>
      <c r="S25">
        <v>476</v>
      </c>
      <c r="T25">
        <v>9</v>
      </c>
      <c r="U25">
        <v>0.97</v>
      </c>
      <c r="V25">
        <v>1</v>
      </c>
      <c r="W25" t="s">
        <v>4</v>
      </c>
      <c r="X25" t="s">
        <v>93</v>
      </c>
      <c r="Y25" t="s">
        <v>90</v>
      </c>
      <c r="Z25" t="s">
        <v>91</v>
      </c>
      <c r="AA25">
        <v>0.80909999999999993</v>
      </c>
      <c r="AB25">
        <v>0.91139999999999988</v>
      </c>
      <c r="AC25">
        <v>0.11848199999999999</v>
      </c>
      <c r="AD25">
        <v>0.23000000000000004</v>
      </c>
      <c r="AE25" t="s">
        <v>26</v>
      </c>
      <c r="AF25">
        <v>3.4580657172112068E-2</v>
      </c>
      <c r="AG25" t="s">
        <v>7</v>
      </c>
      <c r="AH25" t="s">
        <v>31</v>
      </c>
      <c r="AI25" t="s">
        <v>37</v>
      </c>
      <c r="AJ25">
        <v>471.28712871287127</v>
      </c>
      <c r="AK25" t="s">
        <v>42</v>
      </c>
      <c r="AL25">
        <v>30.230999999999998</v>
      </c>
      <c r="AM25">
        <v>708050.39620800002</v>
      </c>
      <c r="AN25">
        <v>69.31</v>
      </c>
    </row>
    <row r="26" spans="1:40" x14ac:dyDescent="0.3">
      <c r="A26">
        <v>255.23</v>
      </c>
      <c r="B26">
        <v>1.82</v>
      </c>
      <c r="C26">
        <v>2</v>
      </c>
      <c r="D26">
        <v>0.77</v>
      </c>
      <c r="E26">
        <v>7.0000000000000007E-2</v>
      </c>
      <c r="F26">
        <v>0.03</v>
      </c>
      <c r="G26" t="s">
        <v>92</v>
      </c>
      <c r="H26">
        <v>3.68</v>
      </c>
      <c r="I26">
        <v>0.9</v>
      </c>
      <c r="J26">
        <v>0.9</v>
      </c>
      <c r="K26">
        <v>0.28000000000000003</v>
      </c>
      <c r="L26">
        <v>49</v>
      </c>
      <c r="M26">
        <v>3811.81</v>
      </c>
      <c r="N26">
        <v>15</v>
      </c>
      <c r="O26">
        <v>55</v>
      </c>
      <c r="P26">
        <v>2</v>
      </c>
      <c r="Q26">
        <v>1</v>
      </c>
      <c r="R26">
        <v>881</v>
      </c>
      <c r="S26">
        <v>450</v>
      </c>
      <c r="T26">
        <v>9</v>
      </c>
      <c r="U26">
        <v>0.3</v>
      </c>
      <c r="V26">
        <v>0</v>
      </c>
      <c r="W26" t="s">
        <v>6</v>
      </c>
      <c r="X26" t="s">
        <v>101</v>
      </c>
      <c r="Y26" t="s">
        <v>96</v>
      </c>
      <c r="Z26" t="s">
        <v>91</v>
      </c>
      <c r="AA26">
        <v>0.71609999999999996</v>
      </c>
      <c r="AB26">
        <v>0.9020999999999999</v>
      </c>
      <c r="AC26">
        <v>0.20748299999999997</v>
      </c>
      <c r="AD26">
        <v>0.38</v>
      </c>
      <c r="AE26" t="s">
        <v>24</v>
      </c>
      <c r="AF26">
        <v>7.1308231790933674E-3</v>
      </c>
      <c r="AG26" t="s">
        <v>5</v>
      </c>
      <c r="AH26" t="s">
        <v>31</v>
      </c>
      <c r="AI26" t="s">
        <v>37</v>
      </c>
      <c r="AJ26">
        <v>51.078320090805903</v>
      </c>
      <c r="AK26" t="s">
        <v>40</v>
      </c>
      <c r="AL26">
        <v>76.236199999999997</v>
      </c>
      <c r="AM26">
        <v>1070272.114058</v>
      </c>
      <c r="AN26">
        <v>81.61999999999999</v>
      </c>
    </row>
    <row r="27" spans="1:40" x14ac:dyDescent="0.3">
      <c r="A27">
        <v>403.33</v>
      </c>
      <c r="B27">
        <v>2.79</v>
      </c>
      <c r="C27">
        <v>8</v>
      </c>
      <c r="D27">
        <v>0.78</v>
      </c>
      <c r="E27">
        <v>0.06</v>
      </c>
      <c r="F27">
        <v>0.01</v>
      </c>
      <c r="G27" t="s">
        <v>99</v>
      </c>
      <c r="H27">
        <v>3.97</v>
      </c>
      <c r="I27">
        <v>0.93</v>
      </c>
      <c r="J27">
        <v>1.17</v>
      </c>
      <c r="K27">
        <v>0.95</v>
      </c>
      <c r="L27">
        <v>27</v>
      </c>
      <c r="M27">
        <v>4274.4799999999996</v>
      </c>
      <c r="N27">
        <v>45</v>
      </c>
      <c r="O27">
        <v>7</v>
      </c>
      <c r="P27">
        <v>1</v>
      </c>
      <c r="Q27">
        <v>0</v>
      </c>
      <c r="R27">
        <v>756</v>
      </c>
      <c r="S27">
        <v>799</v>
      </c>
      <c r="T27">
        <v>4</v>
      </c>
      <c r="U27">
        <v>0.26</v>
      </c>
      <c r="V27">
        <v>0</v>
      </c>
      <c r="W27" t="s">
        <v>6</v>
      </c>
      <c r="X27" t="s">
        <v>89</v>
      </c>
      <c r="Y27" t="s">
        <v>104</v>
      </c>
      <c r="Z27" t="s">
        <v>105</v>
      </c>
      <c r="AA27">
        <v>0.73319999999999996</v>
      </c>
      <c r="AB27">
        <v>0.93059999999999998</v>
      </c>
      <c r="AC27">
        <v>0.20473199999999994</v>
      </c>
      <c r="AD27">
        <v>1.02</v>
      </c>
      <c r="AE27" t="s">
        <v>25</v>
      </c>
      <c r="AF27">
        <v>6.9174125405995091E-3</v>
      </c>
      <c r="AG27" t="s">
        <v>5</v>
      </c>
      <c r="AH27" t="s">
        <v>32</v>
      </c>
      <c r="AI27" t="s">
        <v>37</v>
      </c>
      <c r="AJ27">
        <v>105.6878306878307</v>
      </c>
      <c r="AK27" t="s">
        <v>42</v>
      </c>
      <c r="AL27">
        <v>213.72399999999999</v>
      </c>
      <c r="AM27">
        <v>1844953.5880899997</v>
      </c>
      <c r="AN27">
        <v>94.029999999999987</v>
      </c>
    </row>
    <row r="28" spans="1:40" x14ac:dyDescent="0.3">
      <c r="A28">
        <v>139.85</v>
      </c>
      <c r="B28">
        <v>8.9</v>
      </c>
      <c r="C28">
        <v>15</v>
      </c>
      <c r="D28">
        <v>0.94</v>
      </c>
      <c r="E28">
        <v>0.08</v>
      </c>
      <c r="F28">
        <v>0.04</v>
      </c>
      <c r="G28" t="s">
        <v>92</v>
      </c>
      <c r="H28">
        <v>1.1000000000000001</v>
      </c>
      <c r="I28">
        <v>0.61</v>
      </c>
      <c r="J28">
        <v>1.1499999999999999</v>
      </c>
      <c r="K28">
        <v>0.85</v>
      </c>
      <c r="L28">
        <v>14</v>
      </c>
      <c r="M28">
        <v>5634.35</v>
      </c>
      <c r="N28">
        <v>60</v>
      </c>
      <c r="O28">
        <v>19</v>
      </c>
      <c r="P28">
        <v>0</v>
      </c>
      <c r="Q28">
        <v>1</v>
      </c>
      <c r="R28">
        <v>396</v>
      </c>
      <c r="S28">
        <v>166</v>
      </c>
      <c r="T28">
        <v>9</v>
      </c>
      <c r="U28">
        <v>0.89</v>
      </c>
      <c r="V28">
        <v>0</v>
      </c>
      <c r="W28" t="s">
        <v>6</v>
      </c>
      <c r="X28" t="s">
        <v>101</v>
      </c>
      <c r="Y28" t="s">
        <v>94</v>
      </c>
      <c r="Z28" t="s">
        <v>91</v>
      </c>
      <c r="AA28">
        <v>0.86480000000000001</v>
      </c>
      <c r="AB28">
        <v>0.88319999999999999</v>
      </c>
      <c r="AC28">
        <v>5.2992000000000053E-2</v>
      </c>
      <c r="AD28">
        <v>0.97</v>
      </c>
      <c r="AE28" t="s">
        <v>25</v>
      </c>
      <c r="AF28">
        <v>6.3639613872005729E-2</v>
      </c>
      <c r="AG28" t="s">
        <v>8</v>
      </c>
      <c r="AH28" t="s">
        <v>33</v>
      </c>
      <c r="AI28" t="s">
        <v>36</v>
      </c>
      <c r="AJ28">
        <v>41.919191919191917</v>
      </c>
      <c r="AK28" t="s">
        <v>40</v>
      </c>
      <c r="AL28">
        <v>112.68700000000001</v>
      </c>
      <c r="AM28">
        <v>882635.2729000001</v>
      </c>
      <c r="AN28">
        <v>83.7</v>
      </c>
    </row>
    <row r="29" spans="1:40" x14ac:dyDescent="0.3">
      <c r="A29">
        <v>281.41000000000003</v>
      </c>
      <c r="B29">
        <v>7.65</v>
      </c>
      <c r="C29">
        <v>15</v>
      </c>
      <c r="D29">
        <v>0.71</v>
      </c>
      <c r="E29">
        <v>0.05</v>
      </c>
      <c r="F29">
        <v>0.05</v>
      </c>
      <c r="G29" t="s">
        <v>99</v>
      </c>
      <c r="H29">
        <v>3.24</v>
      </c>
      <c r="I29">
        <v>0.73</v>
      </c>
      <c r="J29">
        <v>0.9</v>
      </c>
      <c r="K29">
        <v>0.59</v>
      </c>
      <c r="L29">
        <v>23</v>
      </c>
      <c r="M29">
        <v>9488.9</v>
      </c>
      <c r="N29">
        <v>45</v>
      </c>
      <c r="O29">
        <v>31</v>
      </c>
      <c r="P29">
        <v>3</v>
      </c>
      <c r="Q29">
        <v>2</v>
      </c>
      <c r="R29">
        <v>424</v>
      </c>
      <c r="S29">
        <v>491</v>
      </c>
      <c r="T29">
        <v>11</v>
      </c>
      <c r="U29">
        <v>0.71</v>
      </c>
      <c r="V29">
        <v>1</v>
      </c>
      <c r="W29" t="s">
        <v>4</v>
      </c>
      <c r="X29" t="s">
        <v>93</v>
      </c>
      <c r="Y29" t="s">
        <v>90</v>
      </c>
      <c r="Z29" t="s">
        <v>95</v>
      </c>
      <c r="AA29">
        <v>0.67449999999999999</v>
      </c>
      <c r="AB29">
        <v>0.90249999999999997</v>
      </c>
      <c r="AC29">
        <v>0.26172499999999999</v>
      </c>
      <c r="AD29">
        <v>0.69</v>
      </c>
      <c r="AE29" t="s">
        <v>25</v>
      </c>
      <c r="AF29">
        <v>2.7184535020077467E-2</v>
      </c>
      <c r="AG29" t="s">
        <v>7</v>
      </c>
      <c r="AH29" t="s">
        <v>31</v>
      </c>
      <c r="AI29" t="s">
        <v>37</v>
      </c>
      <c r="AJ29">
        <v>115.80188679245282</v>
      </c>
      <c r="AK29" t="s">
        <v>42</v>
      </c>
      <c r="AL29">
        <v>474.44499999999999</v>
      </c>
      <c r="AM29">
        <v>2937791.1642679996</v>
      </c>
      <c r="AN29">
        <v>94.26</v>
      </c>
    </row>
    <row r="30" spans="1:40" x14ac:dyDescent="0.3">
      <c r="A30">
        <v>316.58999999999997</v>
      </c>
      <c r="B30">
        <v>1.1200000000000001</v>
      </c>
      <c r="C30">
        <v>11</v>
      </c>
      <c r="D30">
        <v>1</v>
      </c>
      <c r="E30">
        <v>0.09</v>
      </c>
      <c r="F30">
        <v>0.01</v>
      </c>
      <c r="G30" t="s">
        <v>88</v>
      </c>
      <c r="H30">
        <v>0.13</v>
      </c>
      <c r="I30">
        <v>0.77</v>
      </c>
      <c r="J30">
        <v>1.2</v>
      </c>
      <c r="K30">
        <v>0.4</v>
      </c>
      <c r="L30">
        <v>39</v>
      </c>
      <c r="M30">
        <v>2548.0700000000002</v>
      </c>
      <c r="N30">
        <v>90</v>
      </c>
      <c r="O30">
        <v>26</v>
      </c>
      <c r="P30">
        <v>3</v>
      </c>
      <c r="Q30">
        <v>1</v>
      </c>
      <c r="R30">
        <v>837</v>
      </c>
      <c r="S30">
        <v>363</v>
      </c>
      <c r="T30">
        <v>7</v>
      </c>
      <c r="U30">
        <v>0.35</v>
      </c>
      <c r="V30">
        <v>0</v>
      </c>
      <c r="W30" t="s">
        <v>6</v>
      </c>
      <c r="X30" t="s">
        <v>101</v>
      </c>
      <c r="Y30" t="s">
        <v>90</v>
      </c>
      <c r="Z30" t="s">
        <v>106</v>
      </c>
      <c r="AA30">
        <v>0.91</v>
      </c>
      <c r="AB30">
        <v>0.90090000000000003</v>
      </c>
      <c r="AC30">
        <v>0</v>
      </c>
      <c r="AD30">
        <v>0.5</v>
      </c>
      <c r="AE30" t="s">
        <v>24</v>
      </c>
      <c r="AF30">
        <v>3.5376986007138577E-3</v>
      </c>
      <c r="AG30" t="s">
        <v>5</v>
      </c>
      <c r="AH30" t="s">
        <v>32</v>
      </c>
      <c r="AI30" t="s">
        <v>38</v>
      </c>
      <c r="AJ30">
        <v>43.369175627240139</v>
      </c>
      <c r="AK30" t="s">
        <v>40</v>
      </c>
      <c r="AL30">
        <v>25.480700000000002</v>
      </c>
      <c r="AM30">
        <v>887389.13326399995</v>
      </c>
      <c r="AN30">
        <v>72.97</v>
      </c>
    </row>
    <row r="31" spans="1:40" x14ac:dyDescent="0.3">
      <c r="A31">
        <v>70.900000000000006</v>
      </c>
      <c r="B31">
        <v>3.24</v>
      </c>
      <c r="C31">
        <v>22</v>
      </c>
      <c r="D31">
        <v>0.74</v>
      </c>
      <c r="E31">
        <v>0.04</v>
      </c>
      <c r="F31">
        <v>0.01</v>
      </c>
      <c r="G31" t="s">
        <v>99</v>
      </c>
      <c r="H31">
        <v>4.24</v>
      </c>
      <c r="I31">
        <v>0.96</v>
      </c>
      <c r="J31">
        <v>1.07</v>
      </c>
      <c r="K31">
        <v>0.26</v>
      </c>
      <c r="L31">
        <v>21</v>
      </c>
      <c r="M31">
        <v>7814.28</v>
      </c>
      <c r="N31">
        <v>60</v>
      </c>
      <c r="O31">
        <v>47</v>
      </c>
      <c r="P31">
        <v>1</v>
      </c>
      <c r="Q31">
        <v>1</v>
      </c>
      <c r="R31">
        <v>550</v>
      </c>
      <c r="S31">
        <v>822</v>
      </c>
      <c r="T31">
        <v>6</v>
      </c>
      <c r="U31">
        <v>0.23</v>
      </c>
      <c r="V31">
        <v>0</v>
      </c>
      <c r="W31" t="s">
        <v>6</v>
      </c>
      <c r="X31" t="s">
        <v>101</v>
      </c>
      <c r="Y31" t="s">
        <v>104</v>
      </c>
      <c r="Z31" t="s">
        <v>100</v>
      </c>
      <c r="AA31">
        <v>0.71039999999999992</v>
      </c>
      <c r="AB31">
        <v>0.95039999999999991</v>
      </c>
      <c r="AC31">
        <v>0.24710399999999999</v>
      </c>
      <c r="AD31">
        <v>0.31</v>
      </c>
      <c r="AE31" t="s">
        <v>24</v>
      </c>
      <c r="AF31">
        <v>4.5698166431593794E-2</v>
      </c>
      <c r="AG31" t="s">
        <v>7</v>
      </c>
      <c r="AH31" t="s">
        <v>33</v>
      </c>
      <c r="AI31" t="s">
        <v>37</v>
      </c>
      <c r="AJ31">
        <v>149.45454545454547</v>
      </c>
      <c r="AK31" t="s">
        <v>42</v>
      </c>
      <c r="AL31">
        <v>390.714</v>
      </c>
      <c r="AM31">
        <v>582130.80092000007</v>
      </c>
      <c r="AN31">
        <v>94.359999999999985</v>
      </c>
    </row>
    <row r="32" spans="1:40" x14ac:dyDescent="0.3">
      <c r="A32">
        <v>323.39999999999998</v>
      </c>
      <c r="B32">
        <v>2.93</v>
      </c>
      <c r="C32">
        <v>22</v>
      </c>
      <c r="D32">
        <v>0.94</v>
      </c>
      <c r="E32">
        <v>0.09</v>
      </c>
      <c r="F32">
        <v>0.02</v>
      </c>
      <c r="G32" t="s">
        <v>99</v>
      </c>
      <c r="H32">
        <v>4.76</v>
      </c>
      <c r="I32">
        <v>0.8</v>
      </c>
      <c r="J32">
        <v>0.91</v>
      </c>
      <c r="K32">
        <v>0.56999999999999995</v>
      </c>
      <c r="L32">
        <v>41</v>
      </c>
      <c r="M32">
        <v>6796.26</v>
      </c>
      <c r="N32">
        <v>60</v>
      </c>
      <c r="O32">
        <v>29</v>
      </c>
      <c r="P32">
        <v>0</v>
      </c>
      <c r="Q32">
        <v>2</v>
      </c>
      <c r="R32">
        <v>181</v>
      </c>
      <c r="S32">
        <v>694</v>
      </c>
      <c r="T32">
        <v>11</v>
      </c>
      <c r="U32">
        <v>0.18</v>
      </c>
      <c r="V32">
        <v>1</v>
      </c>
      <c r="W32" t="s">
        <v>4</v>
      </c>
      <c r="X32" t="s">
        <v>93</v>
      </c>
      <c r="Y32" t="s">
        <v>94</v>
      </c>
      <c r="Z32" t="s">
        <v>95</v>
      </c>
      <c r="AA32">
        <v>0.85539999999999994</v>
      </c>
      <c r="AB32">
        <v>0.89180000000000004</v>
      </c>
      <c r="AC32">
        <v>5.3508000000000049E-2</v>
      </c>
      <c r="AD32">
        <v>0.67999999999999994</v>
      </c>
      <c r="AE32" t="s">
        <v>25</v>
      </c>
      <c r="AF32">
        <v>9.0599876314162043E-3</v>
      </c>
      <c r="AG32" t="s">
        <v>5</v>
      </c>
      <c r="AH32" t="s">
        <v>32</v>
      </c>
      <c r="AI32" t="s">
        <v>37</v>
      </c>
      <c r="AJ32">
        <v>383.42541436464091</v>
      </c>
      <c r="AK32" t="s">
        <v>42</v>
      </c>
      <c r="AL32">
        <v>339.81300000000005</v>
      </c>
      <c r="AM32">
        <v>2440051.2379199998</v>
      </c>
      <c r="AN32">
        <v>92.14</v>
      </c>
    </row>
    <row r="33" spans="1:40" x14ac:dyDescent="0.3">
      <c r="A33">
        <v>126.74</v>
      </c>
      <c r="B33">
        <v>3.44</v>
      </c>
      <c r="C33">
        <v>24</v>
      </c>
      <c r="D33">
        <v>0.82</v>
      </c>
      <c r="E33">
        <v>7.0000000000000007E-2</v>
      </c>
      <c r="F33">
        <v>0.04</v>
      </c>
      <c r="G33" t="s">
        <v>99</v>
      </c>
      <c r="H33">
        <v>3.31</v>
      </c>
      <c r="I33">
        <v>0.71</v>
      </c>
      <c r="J33">
        <v>1.07</v>
      </c>
      <c r="K33">
        <v>0.53</v>
      </c>
      <c r="L33">
        <v>30</v>
      </c>
      <c r="M33">
        <v>1248.9000000000001</v>
      </c>
      <c r="N33">
        <v>60</v>
      </c>
      <c r="O33">
        <v>30</v>
      </c>
      <c r="P33">
        <v>2</v>
      </c>
      <c r="Q33">
        <v>2</v>
      </c>
      <c r="R33">
        <v>694</v>
      </c>
      <c r="S33">
        <v>844</v>
      </c>
      <c r="T33">
        <v>9</v>
      </c>
      <c r="U33">
        <v>0.31</v>
      </c>
      <c r="V33">
        <v>1</v>
      </c>
      <c r="W33" t="s">
        <v>4</v>
      </c>
      <c r="X33" t="s">
        <v>93</v>
      </c>
      <c r="Y33" t="s">
        <v>96</v>
      </c>
      <c r="Z33" t="s">
        <v>91</v>
      </c>
      <c r="AA33">
        <v>0.76259999999999994</v>
      </c>
      <c r="AB33">
        <v>0.89279999999999993</v>
      </c>
      <c r="AC33">
        <v>0.16070400000000001</v>
      </c>
      <c r="AD33">
        <v>0.64</v>
      </c>
      <c r="AE33" t="s">
        <v>25</v>
      </c>
      <c r="AF33">
        <v>2.7142180842670033E-2</v>
      </c>
      <c r="AG33" t="s">
        <v>7</v>
      </c>
      <c r="AH33" t="s">
        <v>33</v>
      </c>
      <c r="AI33" t="s">
        <v>37</v>
      </c>
      <c r="AJ33">
        <v>121.61383285302594</v>
      </c>
      <c r="AK33" t="s">
        <v>42</v>
      </c>
      <c r="AL33">
        <v>62.445000000000007</v>
      </c>
      <c r="AM33">
        <v>175767.83564800004</v>
      </c>
      <c r="AN33">
        <v>93.789999999999992</v>
      </c>
    </row>
    <row r="34" spans="1:40" x14ac:dyDescent="0.3">
      <c r="A34">
        <v>79.27</v>
      </c>
      <c r="B34">
        <v>3.23</v>
      </c>
      <c r="C34">
        <v>1</v>
      </c>
      <c r="D34">
        <v>0.85</v>
      </c>
      <c r="E34">
        <v>0.03</v>
      </c>
      <c r="F34">
        <v>0.01</v>
      </c>
      <c r="G34" t="s">
        <v>92</v>
      </c>
      <c r="H34">
        <v>2.56</v>
      </c>
      <c r="I34">
        <v>0.76</v>
      </c>
      <c r="J34">
        <v>1.07</v>
      </c>
      <c r="K34">
        <v>0.78</v>
      </c>
      <c r="L34">
        <v>25</v>
      </c>
      <c r="M34">
        <v>8122.73</v>
      </c>
      <c r="N34">
        <v>15</v>
      </c>
      <c r="O34">
        <v>49</v>
      </c>
      <c r="P34">
        <v>2</v>
      </c>
      <c r="Q34">
        <v>2</v>
      </c>
      <c r="R34">
        <v>381</v>
      </c>
      <c r="S34">
        <v>542</v>
      </c>
      <c r="T34">
        <v>4</v>
      </c>
      <c r="U34">
        <v>0.13</v>
      </c>
      <c r="V34">
        <v>0</v>
      </c>
      <c r="W34" t="s">
        <v>6</v>
      </c>
      <c r="X34" t="s">
        <v>93</v>
      </c>
      <c r="Y34" t="s">
        <v>96</v>
      </c>
      <c r="Z34" t="s">
        <v>105</v>
      </c>
      <c r="AA34">
        <v>0.82450000000000001</v>
      </c>
      <c r="AB34">
        <v>0.96029999999999993</v>
      </c>
      <c r="AC34">
        <v>0.14404500000000001</v>
      </c>
      <c r="AD34">
        <v>0.82000000000000006</v>
      </c>
      <c r="AE34" t="s">
        <v>25</v>
      </c>
      <c r="AF34">
        <v>4.0746814683991425E-2</v>
      </c>
      <c r="AG34" t="s">
        <v>7</v>
      </c>
      <c r="AH34" t="s">
        <v>33</v>
      </c>
      <c r="AI34" t="s">
        <v>35</v>
      </c>
      <c r="AJ34">
        <v>142.25721784776903</v>
      </c>
      <c r="AK34" t="s">
        <v>42</v>
      </c>
      <c r="AL34">
        <v>162.4546</v>
      </c>
      <c r="AM34">
        <v>669810.87260800006</v>
      </c>
      <c r="AN34">
        <v>84.339999999999989</v>
      </c>
    </row>
    <row r="35" spans="1:40" x14ac:dyDescent="0.3">
      <c r="A35">
        <v>477</v>
      </c>
      <c r="B35">
        <v>1.56</v>
      </c>
      <c r="C35">
        <v>18</v>
      </c>
      <c r="D35">
        <v>0.96</v>
      </c>
      <c r="E35">
        <v>0.06</v>
      </c>
      <c r="F35">
        <v>0</v>
      </c>
      <c r="G35" t="s">
        <v>99</v>
      </c>
      <c r="H35">
        <v>3.63</v>
      </c>
      <c r="I35">
        <v>0.77</v>
      </c>
      <c r="J35">
        <v>1.04</v>
      </c>
      <c r="K35">
        <v>0.93</v>
      </c>
      <c r="L35">
        <v>24</v>
      </c>
      <c r="M35">
        <v>997.06</v>
      </c>
      <c r="N35">
        <v>90</v>
      </c>
      <c r="O35">
        <v>47</v>
      </c>
      <c r="P35">
        <v>0</v>
      </c>
      <c r="Q35">
        <v>1</v>
      </c>
      <c r="R35">
        <v>507</v>
      </c>
      <c r="S35">
        <v>517</v>
      </c>
      <c r="T35">
        <v>1</v>
      </c>
      <c r="U35">
        <v>0.15</v>
      </c>
      <c r="V35">
        <v>0</v>
      </c>
      <c r="W35" t="s">
        <v>6</v>
      </c>
      <c r="X35" t="s">
        <v>101</v>
      </c>
      <c r="Y35" t="s">
        <v>94</v>
      </c>
      <c r="Z35" t="s">
        <v>97</v>
      </c>
      <c r="AA35">
        <v>0.90239999999999987</v>
      </c>
      <c r="AB35">
        <v>0.94</v>
      </c>
      <c r="AC35">
        <v>3.7600000000000029E-2</v>
      </c>
      <c r="AD35">
        <v>0.99</v>
      </c>
      <c r="AE35" t="s">
        <v>25</v>
      </c>
      <c r="AF35">
        <v>3.2704402515723271E-3</v>
      </c>
      <c r="AG35" t="s">
        <v>5</v>
      </c>
      <c r="AH35" t="s">
        <v>32</v>
      </c>
      <c r="AI35" t="s">
        <v>37</v>
      </c>
      <c r="AJ35">
        <v>101.97238658777121</v>
      </c>
      <c r="AK35" t="s">
        <v>42</v>
      </c>
      <c r="AL35">
        <v>49.853000000000002</v>
      </c>
      <c r="AM35">
        <v>504217.96039999998</v>
      </c>
      <c r="AN35">
        <v>94.57</v>
      </c>
    </row>
    <row r="36" spans="1:40" x14ac:dyDescent="0.3">
      <c r="A36">
        <v>484.53</v>
      </c>
      <c r="B36">
        <v>5.13</v>
      </c>
      <c r="C36">
        <v>12</v>
      </c>
      <c r="D36">
        <v>0.82</v>
      </c>
      <c r="E36">
        <v>0.05</v>
      </c>
      <c r="F36">
        <v>0.03</v>
      </c>
      <c r="G36" t="s">
        <v>88</v>
      </c>
      <c r="H36">
        <v>1.63</v>
      </c>
      <c r="I36">
        <v>0.87</v>
      </c>
      <c r="J36">
        <v>1.08</v>
      </c>
      <c r="K36">
        <v>0.33</v>
      </c>
      <c r="L36">
        <v>11</v>
      </c>
      <c r="M36">
        <v>7415.37</v>
      </c>
      <c r="N36">
        <v>30</v>
      </c>
      <c r="O36">
        <v>55</v>
      </c>
      <c r="P36">
        <v>0</v>
      </c>
      <c r="Q36">
        <v>1</v>
      </c>
      <c r="R36">
        <v>245</v>
      </c>
      <c r="S36">
        <v>414</v>
      </c>
      <c r="T36">
        <v>6</v>
      </c>
      <c r="U36">
        <v>0.78</v>
      </c>
      <c r="V36">
        <v>1</v>
      </c>
      <c r="W36" t="s">
        <v>4</v>
      </c>
      <c r="X36" t="s">
        <v>101</v>
      </c>
      <c r="Y36" t="s">
        <v>94</v>
      </c>
      <c r="Z36" t="s">
        <v>100</v>
      </c>
      <c r="AA36">
        <v>0.77899999999999991</v>
      </c>
      <c r="AB36">
        <v>0.92149999999999999</v>
      </c>
      <c r="AC36">
        <v>0.16587000000000005</v>
      </c>
      <c r="AD36">
        <v>0.41000000000000003</v>
      </c>
      <c r="AE36" t="s">
        <v>24</v>
      </c>
      <c r="AF36">
        <v>1.0587579716426227E-2</v>
      </c>
      <c r="AG36" t="s">
        <v>5</v>
      </c>
      <c r="AH36" t="s">
        <v>32</v>
      </c>
      <c r="AI36" t="s">
        <v>36</v>
      </c>
      <c r="AJ36">
        <v>168.9795918367347</v>
      </c>
      <c r="AK36" t="s">
        <v>42</v>
      </c>
      <c r="AL36">
        <v>74.153700000000001</v>
      </c>
      <c r="AM36">
        <v>3880496.7135659996</v>
      </c>
      <c r="AN36">
        <v>72.27</v>
      </c>
    </row>
    <row r="37" spans="1:40" x14ac:dyDescent="0.3">
      <c r="A37">
        <v>413.78</v>
      </c>
      <c r="B37">
        <v>7.59</v>
      </c>
      <c r="C37">
        <v>12</v>
      </c>
      <c r="D37">
        <v>0.86</v>
      </c>
      <c r="E37">
        <v>0.01</v>
      </c>
      <c r="F37">
        <v>0.05</v>
      </c>
      <c r="G37" t="s">
        <v>99</v>
      </c>
      <c r="H37">
        <v>3.13</v>
      </c>
      <c r="I37">
        <v>0.62</v>
      </c>
      <c r="J37">
        <v>0.91</v>
      </c>
      <c r="K37">
        <v>0.21</v>
      </c>
      <c r="L37">
        <v>35</v>
      </c>
      <c r="M37">
        <v>7186.29</v>
      </c>
      <c r="N37">
        <v>15</v>
      </c>
      <c r="O37">
        <v>45</v>
      </c>
      <c r="P37">
        <v>3</v>
      </c>
      <c r="Q37">
        <v>1</v>
      </c>
      <c r="R37">
        <v>51</v>
      </c>
      <c r="S37">
        <v>709</v>
      </c>
      <c r="T37">
        <v>1</v>
      </c>
      <c r="U37">
        <v>0.06</v>
      </c>
      <c r="V37">
        <v>0</v>
      </c>
      <c r="W37" t="s">
        <v>6</v>
      </c>
      <c r="X37" t="s">
        <v>101</v>
      </c>
      <c r="Y37" t="s">
        <v>90</v>
      </c>
      <c r="Z37" t="s">
        <v>97</v>
      </c>
      <c r="AA37">
        <v>0.85139999999999993</v>
      </c>
      <c r="AB37">
        <v>0.9405</v>
      </c>
      <c r="AC37">
        <v>0.13166999999999998</v>
      </c>
      <c r="AD37">
        <v>0.27</v>
      </c>
      <c r="AE37" t="s">
        <v>26</v>
      </c>
      <c r="AF37">
        <v>1.8343080864227368E-2</v>
      </c>
      <c r="AG37" t="s">
        <v>5</v>
      </c>
      <c r="AH37" t="s">
        <v>32</v>
      </c>
      <c r="AI37" t="s">
        <v>37</v>
      </c>
      <c r="AJ37">
        <v>1390.1960784313726</v>
      </c>
      <c r="AK37" t="s">
        <v>42</v>
      </c>
      <c r="AL37">
        <v>359.31450000000001</v>
      </c>
      <c r="AM37">
        <v>3152340.8778999997</v>
      </c>
      <c r="AN37">
        <v>95.57</v>
      </c>
    </row>
    <row r="38" spans="1:40" x14ac:dyDescent="0.3">
      <c r="A38">
        <v>187.08</v>
      </c>
      <c r="B38">
        <v>6.46</v>
      </c>
      <c r="C38">
        <v>25</v>
      </c>
      <c r="D38">
        <v>0.71</v>
      </c>
      <c r="E38">
        <v>0.06</v>
      </c>
      <c r="F38">
        <v>0.02</v>
      </c>
      <c r="G38" t="s">
        <v>99</v>
      </c>
      <c r="H38">
        <v>3.59</v>
      </c>
      <c r="I38">
        <v>0.76</v>
      </c>
      <c r="J38">
        <v>1.19</v>
      </c>
      <c r="K38">
        <v>0.4</v>
      </c>
      <c r="L38">
        <v>4</v>
      </c>
      <c r="M38">
        <v>6925.08</v>
      </c>
      <c r="N38">
        <v>15</v>
      </c>
      <c r="O38">
        <v>46</v>
      </c>
      <c r="P38">
        <v>1</v>
      </c>
      <c r="Q38">
        <v>0</v>
      </c>
      <c r="R38">
        <v>158</v>
      </c>
      <c r="S38">
        <v>986</v>
      </c>
      <c r="T38">
        <v>10</v>
      </c>
      <c r="U38">
        <v>0.44</v>
      </c>
      <c r="V38">
        <v>1</v>
      </c>
      <c r="W38" t="s">
        <v>4</v>
      </c>
      <c r="X38" t="s">
        <v>89</v>
      </c>
      <c r="Y38" t="s">
        <v>104</v>
      </c>
      <c r="Z38" t="s">
        <v>108</v>
      </c>
      <c r="AA38">
        <v>0.66739999999999988</v>
      </c>
      <c r="AB38">
        <v>0.92119999999999991</v>
      </c>
      <c r="AC38">
        <v>0.267148</v>
      </c>
      <c r="AD38">
        <v>0.48000000000000004</v>
      </c>
      <c r="AE38" t="s">
        <v>24</v>
      </c>
      <c r="AF38">
        <v>3.4530682061150307E-2</v>
      </c>
      <c r="AG38" t="s">
        <v>7</v>
      </c>
      <c r="AH38" t="s">
        <v>31</v>
      </c>
      <c r="AI38" t="s">
        <v>37</v>
      </c>
      <c r="AJ38">
        <v>624.05063291139243</v>
      </c>
      <c r="AK38" t="s">
        <v>42</v>
      </c>
      <c r="AL38">
        <v>346.25400000000002</v>
      </c>
      <c r="AM38">
        <v>1399547.1700559999</v>
      </c>
      <c r="AN38">
        <v>94.21</v>
      </c>
    </row>
    <row r="39" spans="1:40" x14ac:dyDescent="0.3">
      <c r="A39">
        <v>93.95</v>
      </c>
      <c r="B39">
        <v>7.06</v>
      </c>
      <c r="C39">
        <v>11</v>
      </c>
      <c r="D39">
        <v>0.7</v>
      </c>
      <c r="E39">
        <v>0.03</v>
      </c>
      <c r="F39">
        <v>0.02</v>
      </c>
      <c r="G39" t="s">
        <v>88</v>
      </c>
      <c r="H39">
        <v>0.71</v>
      </c>
      <c r="I39">
        <v>0.86</v>
      </c>
      <c r="J39">
        <v>1.1399999999999999</v>
      </c>
      <c r="K39">
        <v>0.44</v>
      </c>
      <c r="L39">
        <v>37</v>
      </c>
      <c r="M39">
        <v>2839.25</v>
      </c>
      <c r="N39">
        <v>60</v>
      </c>
      <c r="O39">
        <v>36</v>
      </c>
      <c r="P39">
        <v>1</v>
      </c>
      <c r="Q39">
        <v>3</v>
      </c>
      <c r="R39">
        <v>809</v>
      </c>
      <c r="S39">
        <v>806</v>
      </c>
      <c r="T39">
        <v>9</v>
      </c>
      <c r="U39">
        <v>0.4</v>
      </c>
      <c r="V39">
        <v>0</v>
      </c>
      <c r="W39" t="s">
        <v>6</v>
      </c>
      <c r="X39" t="s">
        <v>103</v>
      </c>
      <c r="Y39" t="s">
        <v>104</v>
      </c>
      <c r="Z39" t="s">
        <v>91</v>
      </c>
      <c r="AA39">
        <v>0.67899999999999994</v>
      </c>
      <c r="AB39">
        <v>0.9506</v>
      </c>
      <c r="AC39">
        <v>0.28518000000000004</v>
      </c>
      <c r="AD39">
        <v>0.49</v>
      </c>
      <c r="AE39" t="s">
        <v>24</v>
      </c>
      <c r="AF39">
        <v>7.5146354443853106E-2</v>
      </c>
      <c r="AG39" t="s">
        <v>8</v>
      </c>
      <c r="AH39" t="s">
        <v>33</v>
      </c>
      <c r="AI39" t="s">
        <v>38</v>
      </c>
      <c r="AJ39">
        <v>99.629171817058094</v>
      </c>
      <c r="AK39" t="s">
        <v>43</v>
      </c>
      <c r="AL39">
        <v>28.392500000000002</v>
      </c>
      <c r="AM39">
        <v>280114.64096500009</v>
      </c>
      <c r="AN39">
        <v>73.989999999999995</v>
      </c>
    </row>
    <row r="40" spans="1:40" x14ac:dyDescent="0.3">
      <c r="A40">
        <v>357.9</v>
      </c>
      <c r="B40">
        <v>1.73</v>
      </c>
      <c r="C40">
        <v>28</v>
      </c>
      <c r="D40">
        <v>0.77</v>
      </c>
      <c r="E40">
        <v>0.01</v>
      </c>
      <c r="F40">
        <v>0.05</v>
      </c>
      <c r="G40" t="s">
        <v>88</v>
      </c>
      <c r="H40">
        <v>0.7</v>
      </c>
      <c r="I40">
        <v>0.71</v>
      </c>
      <c r="J40">
        <v>1.1000000000000001</v>
      </c>
      <c r="K40">
        <v>0.04</v>
      </c>
      <c r="L40">
        <v>36</v>
      </c>
      <c r="M40">
        <v>5776.33</v>
      </c>
      <c r="N40">
        <v>15</v>
      </c>
      <c r="O40">
        <v>40</v>
      </c>
      <c r="P40">
        <v>1</v>
      </c>
      <c r="Q40">
        <v>0</v>
      </c>
      <c r="R40">
        <v>933</v>
      </c>
      <c r="S40">
        <v>298</v>
      </c>
      <c r="T40">
        <v>5</v>
      </c>
      <c r="U40">
        <v>0.96</v>
      </c>
      <c r="V40">
        <v>1</v>
      </c>
      <c r="W40" t="s">
        <v>4</v>
      </c>
      <c r="X40" t="s">
        <v>89</v>
      </c>
      <c r="Y40" t="s">
        <v>104</v>
      </c>
      <c r="Z40" t="s">
        <v>109</v>
      </c>
      <c r="AA40">
        <v>0.76229999999999998</v>
      </c>
      <c r="AB40">
        <v>0.9405</v>
      </c>
      <c r="AC40">
        <v>0.21631499999999998</v>
      </c>
      <c r="AD40">
        <v>0.1</v>
      </c>
      <c r="AE40" t="s">
        <v>22</v>
      </c>
      <c r="AF40">
        <v>4.8337524448169881E-3</v>
      </c>
      <c r="AG40" t="s">
        <v>5</v>
      </c>
      <c r="AH40" t="s">
        <v>32</v>
      </c>
      <c r="AI40" t="s">
        <v>38</v>
      </c>
      <c r="AJ40">
        <v>31.939978563772776</v>
      </c>
      <c r="AK40" t="s">
        <v>40</v>
      </c>
      <c r="AL40">
        <v>57.763300000000001</v>
      </c>
      <c r="AM40">
        <v>2191452.1913199998</v>
      </c>
      <c r="AN40">
        <v>74</v>
      </c>
    </row>
    <row r="41" spans="1:40" x14ac:dyDescent="0.3">
      <c r="A41">
        <v>248.07</v>
      </c>
      <c r="B41">
        <v>9.56</v>
      </c>
      <c r="C41">
        <v>8</v>
      </c>
      <c r="D41">
        <v>0.9</v>
      </c>
      <c r="E41">
        <v>0.09</v>
      </c>
      <c r="F41">
        <v>0.03</v>
      </c>
      <c r="G41" t="s">
        <v>92</v>
      </c>
      <c r="H41">
        <v>3.58</v>
      </c>
      <c r="I41">
        <v>0.84</v>
      </c>
      <c r="J41">
        <v>0.81</v>
      </c>
      <c r="K41">
        <v>0.86</v>
      </c>
      <c r="L41">
        <v>13</v>
      </c>
      <c r="M41">
        <v>7639.62</v>
      </c>
      <c r="N41">
        <v>30</v>
      </c>
      <c r="O41">
        <v>52</v>
      </c>
      <c r="P41">
        <v>2</v>
      </c>
      <c r="Q41">
        <v>3</v>
      </c>
      <c r="R41">
        <v>734</v>
      </c>
      <c r="S41">
        <v>688</v>
      </c>
      <c r="T41">
        <v>2</v>
      </c>
      <c r="U41">
        <v>0.47</v>
      </c>
      <c r="V41">
        <v>0</v>
      </c>
      <c r="W41" t="s">
        <v>6</v>
      </c>
      <c r="X41" t="s">
        <v>103</v>
      </c>
      <c r="Y41" t="s">
        <v>96</v>
      </c>
      <c r="Z41" t="s">
        <v>102</v>
      </c>
      <c r="AA41">
        <v>0.81900000000000006</v>
      </c>
      <c r="AB41">
        <v>0.88270000000000004</v>
      </c>
      <c r="AC41">
        <v>8.8269999999999987E-2</v>
      </c>
      <c r="AD41">
        <v>0.98</v>
      </c>
      <c r="AE41" t="s">
        <v>25</v>
      </c>
      <c r="AF41">
        <v>3.853750957391059E-2</v>
      </c>
      <c r="AG41" t="s">
        <v>7</v>
      </c>
      <c r="AH41" t="s">
        <v>31</v>
      </c>
      <c r="AI41" t="s">
        <v>37</v>
      </c>
      <c r="AJ41">
        <v>93.732970027247958</v>
      </c>
      <c r="AK41" t="s">
        <v>41</v>
      </c>
      <c r="AL41">
        <v>152.79240000000001</v>
      </c>
      <c r="AM41">
        <v>2122750.3516199999</v>
      </c>
      <c r="AN41">
        <v>81.11999999999999</v>
      </c>
    </row>
    <row r="42" spans="1:40" x14ac:dyDescent="0.3">
      <c r="A42">
        <v>104.92</v>
      </c>
      <c r="B42">
        <v>8.5500000000000007</v>
      </c>
      <c r="C42">
        <v>28</v>
      </c>
      <c r="D42">
        <v>0.74</v>
      </c>
      <c r="E42">
        <v>0.06</v>
      </c>
      <c r="F42">
        <v>0.04</v>
      </c>
      <c r="G42" t="s">
        <v>88</v>
      </c>
      <c r="H42">
        <v>2.16</v>
      </c>
      <c r="I42">
        <v>0.74</v>
      </c>
      <c r="J42">
        <v>1.04</v>
      </c>
      <c r="K42">
        <v>1</v>
      </c>
      <c r="L42">
        <v>9</v>
      </c>
      <c r="M42">
        <v>6412.16</v>
      </c>
      <c r="N42">
        <v>15</v>
      </c>
      <c r="O42">
        <v>16</v>
      </c>
      <c r="P42">
        <v>2</v>
      </c>
      <c r="Q42">
        <v>2</v>
      </c>
      <c r="R42">
        <v>696</v>
      </c>
      <c r="S42">
        <v>711</v>
      </c>
      <c r="T42">
        <v>12</v>
      </c>
      <c r="U42">
        <v>0.16</v>
      </c>
      <c r="V42">
        <v>1</v>
      </c>
      <c r="W42" t="s">
        <v>4</v>
      </c>
      <c r="X42" t="s">
        <v>93</v>
      </c>
      <c r="Y42" t="s">
        <v>96</v>
      </c>
      <c r="Z42" t="s">
        <v>107</v>
      </c>
      <c r="AA42">
        <v>0.6956</v>
      </c>
      <c r="AB42">
        <v>0.90239999999999987</v>
      </c>
      <c r="AC42">
        <v>0.234624</v>
      </c>
      <c r="AD42">
        <v>1.1000000000000001</v>
      </c>
      <c r="AE42" t="s">
        <v>25</v>
      </c>
      <c r="AF42">
        <v>8.1490659550133446E-2</v>
      </c>
      <c r="AG42" t="s">
        <v>8</v>
      </c>
      <c r="AH42" t="s">
        <v>33</v>
      </c>
      <c r="AI42" t="s">
        <v>35</v>
      </c>
      <c r="AJ42">
        <v>102.15517241379311</v>
      </c>
      <c r="AK42" t="s">
        <v>42</v>
      </c>
      <c r="AL42">
        <v>64.121600000000001</v>
      </c>
      <c r="AM42">
        <v>740108.86406399985</v>
      </c>
      <c r="AN42">
        <v>71.240000000000009</v>
      </c>
    </row>
    <row r="43" spans="1:40" x14ac:dyDescent="0.3">
      <c r="A43">
        <v>272.83</v>
      </c>
      <c r="B43">
        <v>8.25</v>
      </c>
      <c r="C43">
        <v>7</v>
      </c>
      <c r="D43">
        <v>0.73</v>
      </c>
      <c r="E43">
        <v>0.09</v>
      </c>
      <c r="F43">
        <v>0.03</v>
      </c>
      <c r="G43" t="s">
        <v>88</v>
      </c>
      <c r="H43">
        <v>4.45</v>
      </c>
      <c r="I43">
        <v>0.9</v>
      </c>
      <c r="J43">
        <v>1.08</v>
      </c>
      <c r="K43">
        <v>0.92</v>
      </c>
      <c r="L43">
        <v>28</v>
      </c>
      <c r="M43">
        <v>8062.63</v>
      </c>
      <c r="N43">
        <v>15</v>
      </c>
      <c r="O43">
        <v>47</v>
      </c>
      <c r="P43">
        <v>2</v>
      </c>
      <c r="Q43">
        <v>3</v>
      </c>
      <c r="R43">
        <v>620</v>
      </c>
      <c r="S43">
        <v>99</v>
      </c>
      <c r="T43">
        <v>8</v>
      </c>
      <c r="U43">
        <v>0.09</v>
      </c>
      <c r="V43">
        <v>0</v>
      </c>
      <c r="W43" t="s">
        <v>6</v>
      </c>
      <c r="X43" t="s">
        <v>103</v>
      </c>
      <c r="Y43" t="s">
        <v>96</v>
      </c>
      <c r="Z43" t="s">
        <v>110</v>
      </c>
      <c r="AA43">
        <v>0.6643</v>
      </c>
      <c r="AB43">
        <v>0.88270000000000004</v>
      </c>
      <c r="AC43">
        <v>0.23832900000000001</v>
      </c>
      <c r="AD43">
        <v>1.04</v>
      </c>
      <c r="AE43" t="s">
        <v>25</v>
      </c>
      <c r="AF43">
        <v>3.0238610123520141E-2</v>
      </c>
      <c r="AG43" t="s">
        <v>7</v>
      </c>
      <c r="AH43" t="s">
        <v>31</v>
      </c>
      <c r="AI43" t="s">
        <v>37</v>
      </c>
      <c r="AJ43">
        <v>15.96774193548387</v>
      </c>
      <c r="AK43" t="s">
        <v>40</v>
      </c>
      <c r="AL43">
        <v>80.626300000000001</v>
      </c>
      <c r="AM43">
        <v>2463799.5322180004</v>
      </c>
      <c r="AN43">
        <v>68.25</v>
      </c>
    </row>
    <row r="44" spans="1:40" x14ac:dyDescent="0.3">
      <c r="A44">
        <v>65.47</v>
      </c>
      <c r="B44">
        <v>8.41</v>
      </c>
      <c r="C44">
        <v>23</v>
      </c>
      <c r="D44">
        <v>0.82</v>
      </c>
      <c r="E44">
        <v>7.0000000000000007E-2</v>
      </c>
      <c r="F44">
        <v>0.05</v>
      </c>
      <c r="G44" t="s">
        <v>88</v>
      </c>
      <c r="H44">
        <v>1.56</v>
      </c>
      <c r="I44">
        <v>0.62</v>
      </c>
      <c r="J44">
        <v>1.1399999999999999</v>
      </c>
      <c r="K44">
        <v>0.86</v>
      </c>
      <c r="L44">
        <v>46</v>
      </c>
      <c r="M44">
        <v>6910.04</v>
      </c>
      <c r="N44">
        <v>60</v>
      </c>
      <c r="O44">
        <v>7</v>
      </c>
      <c r="P44">
        <v>1</v>
      </c>
      <c r="Q44">
        <v>0</v>
      </c>
      <c r="R44">
        <v>487</v>
      </c>
      <c r="S44">
        <v>391</v>
      </c>
      <c r="T44">
        <v>10</v>
      </c>
      <c r="U44">
        <v>0.73</v>
      </c>
      <c r="V44">
        <v>1</v>
      </c>
      <c r="W44" t="s">
        <v>4</v>
      </c>
      <c r="X44" t="s">
        <v>89</v>
      </c>
      <c r="Y44" t="s">
        <v>104</v>
      </c>
      <c r="Z44" t="s">
        <v>108</v>
      </c>
      <c r="AA44">
        <v>0.76259999999999994</v>
      </c>
      <c r="AB44">
        <v>0.88349999999999995</v>
      </c>
      <c r="AC44">
        <v>0.15903</v>
      </c>
      <c r="AD44">
        <v>0.98</v>
      </c>
      <c r="AE44" t="s">
        <v>25</v>
      </c>
      <c r="AF44">
        <v>0.12845578127386589</v>
      </c>
      <c r="AG44" t="s">
        <v>9</v>
      </c>
      <c r="AH44" t="s">
        <v>33</v>
      </c>
      <c r="AI44" t="s">
        <v>36</v>
      </c>
      <c r="AJ44">
        <v>80.28747433264887</v>
      </c>
      <c r="AK44" t="s">
        <v>44</v>
      </c>
      <c r="AL44">
        <v>69.100400000000008</v>
      </c>
      <c r="AM44">
        <v>506759.50012000004</v>
      </c>
      <c r="AN44">
        <v>71.34</v>
      </c>
    </row>
    <row r="45" spans="1:40" x14ac:dyDescent="0.3">
      <c r="A45">
        <v>459.19</v>
      </c>
      <c r="B45">
        <v>9.39</v>
      </c>
      <c r="C45">
        <v>21</v>
      </c>
      <c r="D45">
        <v>0.89</v>
      </c>
      <c r="E45">
        <v>0.04</v>
      </c>
      <c r="F45">
        <v>0.03</v>
      </c>
      <c r="G45" t="s">
        <v>99</v>
      </c>
      <c r="H45">
        <v>0.21</v>
      </c>
      <c r="I45">
        <v>0.97</v>
      </c>
      <c r="J45">
        <v>1.18</v>
      </c>
      <c r="K45">
        <v>0.99</v>
      </c>
      <c r="L45">
        <v>16</v>
      </c>
      <c r="M45">
        <v>2817.05</v>
      </c>
      <c r="N45">
        <v>90</v>
      </c>
      <c r="O45">
        <v>18</v>
      </c>
      <c r="P45">
        <v>0</v>
      </c>
      <c r="Q45">
        <v>2</v>
      </c>
      <c r="R45">
        <v>129</v>
      </c>
      <c r="S45">
        <v>976</v>
      </c>
      <c r="T45">
        <v>11</v>
      </c>
      <c r="U45">
        <v>0.15</v>
      </c>
      <c r="V45">
        <v>1</v>
      </c>
      <c r="W45" t="s">
        <v>4</v>
      </c>
      <c r="X45" t="s">
        <v>93</v>
      </c>
      <c r="Y45" t="s">
        <v>94</v>
      </c>
      <c r="Z45" t="s">
        <v>95</v>
      </c>
      <c r="AA45">
        <v>0.85439999999999994</v>
      </c>
      <c r="AB45">
        <v>0.93119999999999992</v>
      </c>
      <c r="AC45">
        <v>0.10243199999999998</v>
      </c>
      <c r="AD45">
        <v>1.06</v>
      </c>
      <c r="AE45" t="s">
        <v>25</v>
      </c>
      <c r="AF45">
        <v>2.0449051590844751E-2</v>
      </c>
      <c r="AG45" t="s">
        <v>7</v>
      </c>
      <c r="AH45" t="s">
        <v>32</v>
      </c>
      <c r="AI45" t="s">
        <v>38</v>
      </c>
      <c r="AJ45">
        <v>756.58914728682169</v>
      </c>
      <c r="AK45" t="s">
        <v>42</v>
      </c>
      <c r="AL45">
        <v>140.85250000000002</v>
      </c>
      <c r="AM45">
        <v>1384253.2538630001</v>
      </c>
      <c r="AN45">
        <v>97.99</v>
      </c>
    </row>
    <row r="46" spans="1:40" x14ac:dyDescent="0.3">
      <c r="A46">
        <v>166.45</v>
      </c>
      <c r="B46">
        <v>5.9</v>
      </c>
      <c r="C46">
        <v>2</v>
      </c>
      <c r="D46">
        <v>0.91</v>
      </c>
      <c r="E46">
        <v>0.05</v>
      </c>
      <c r="F46">
        <v>0.04</v>
      </c>
      <c r="G46" t="s">
        <v>92</v>
      </c>
      <c r="H46">
        <v>3.25</v>
      </c>
      <c r="I46">
        <v>0.67</v>
      </c>
      <c r="J46">
        <v>1.17</v>
      </c>
      <c r="K46">
        <v>0.91</v>
      </c>
      <c r="L46">
        <v>6</v>
      </c>
      <c r="M46">
        <v>1615.26</v>
      </c>
      <c r="N46">
        <v>30</v>
      </c>
      <c r="O46">
        <v>52</v>
      </c>
      <c r="P46">
        <v>0</v>
      </c>
      <c r="Q46">
        <v>3</v>
      </c>
      <c r="R46">
        <v>824</v>
      </c>
      <c r="S46">
        <v>310</v>
      </c>
      <c r="T46">
        <v>6</v>
      </c>
      <c r="U46">
        <v>0.94</v>
      </c>
      <c r="V46">
        <v>0</v>
      </c>
      <c r="W46" t="s">
        <v>6</v>
      </c>
      <c r="X46" t="s">
        <v>103</v>
      </c>
      <c r="Y46" t="s">
        <v>94</v>
      </c>
      <c r="Z46" t="s">
        <v>100</v>
      </c>
      <c r="AA46">
        <v>0.86449999999999994</v>
      </c>
      <c r="AB46">
        <v>0.91199999999999992</v>
      </c>
      <c r="AC46">
        <v>8.2079999999999959E-2</v>
      </c>
      <c r="AD46">
        <v>1</v>
      </c>
      <c r="AE46" t="s">
        <v>25</v>
      </c>
      <c r="AF46">
        <v>3.5446079903875043E-2</v>
      </c>
      <c r="AG46" t="s">
        <v>7</v>
      </c>
      <c r="AH46" t="s">
        <v>31</v>
      </c>
      <c r="AI46" t="s">
        <v>37</v>
      </c>
      <c r="AJ46">
        <v>37.621359223300971</v>
      </c>
      <c r="AK46" t="s">
        <v>40</v>
      </c>
      <c r="AL46">
        <v>32.305199999999999</v>
      </c>
      <c r="AM46">
        <v>293100.55387999996</v>
      </c>
      <c r="AN46">
        <v>82.449999999999989</v>
      </c>
    </row>
    <row r="47" spans="1:40" x14ac:dyDescent="0.3">
      <c r="A47">
        <v>348.14</v>
      </c>
      <c r="B47">
        <v>2.8</v>
      </c>
      <c r="C47">
        <v>11</v>
      </c>
      <c r="D47">
        <v>0.75</v>
      </c>
      <c r="E47">
        <v>7.0000000000000007E-2</v>
      </c>
      <c r="F47">
        <v>0.03</v>
      </c>
      <c r="G47" t="s">
        <v>88</v>
      </c>
      <c r="H47">
        <v>3.42</v>
      </c>
      <c r="I47">
        <v>0.66</v>
      </c>
      <c r="J47">
        <v>0.96</v>
      </c>
      <c r="K47">
        <v>0.69</v>
      </c>
      <c r="L47">
        <v>27</v>
      </c>
      <c r="M47">
        <v>6356.59</v>
      </c>
      <c r="N47">
        <v>60</v>
      </c>
      <c r="O47">
        <v>57</v>
      </c>
      <c r="P47">
        <v>1</v>
      </c>
      <c r="Q47">
        <v>3</v>
      </c>
      <c r="R47">
        <v>538</v>
      </c>
      <c r="S47">
        <v>451</v>
      </c>
      <c r="T47">
        <v>3</v>
      </c>
      <c r="U47">
        <v>0.56000000000000005</v>
      </c>
      <c r="V47">
        <v>1</v>
      </c>
      <c r="W47" t="s">
        <v>4</v>
      </c>
      <c r="X47" t="s">
        <v>103</v>
      </c>
      <c r="Y47" t="s">
        <v>104</v>
      </c>
      <c r="Z47" t="s">
        <v>98</v>
      </c>
      <c r="AA47">
        <v>0.69750000000000001</v>
      </c>
      <c r="AB47">
        <v>0.9020999999999999</v>
      </c>
      <c r="AC47">
        <v>0.22552499999999998</v>
      </c>
      <c r="AD47">
        <v>0.78999999999999992</v>
      </c>
      <c r="AE47" t="s">
        <v>25</v>
      </c>
      <c r="AF47">
        <v>8.0427414258631581E-3</v>
      </c>
      <c r="AG47" t="s">
        <v>5</v>
      </c>
      <c r="AH47" t="s">
        <v>32</v>
      </c>
      <c r="AI47" t="s">
        <v>37</v>
      </c>
      <c r="AJ47">
        <v>83.828996282527882</v>
      </c>
      <c r="AK47" t="s">
        <v>44</v>
      </c>
      <c r="AL47">
        <v>63.565900000000006</v>
      </c>
      <c r="AM47">
        <v>2434368.9455359993</v>
      </c>
      <c r="AN47">
        <v>69.88</v>
      </c>
    </row>
    <row r="48" spans="1:40" x14ac:dyDescent="0.3">
      <c r="A48">
        <v>190.27</v>
      </c>
      <c r="B48">
        <v>6.55</v>
      </c>
      <c r="C48">
        <v>22</v>
      </c>
      <c r="D48">
        <v>0.72</v>
      </c>
      <c r="E48">
        <v>0.1</v>
      </c>
      <c r="F48">
        <v>0.04</v>
      </c>
      <c r="G48" t="s">
        <v>88</v>
      </c>
      <c r="H48">
        <v>2.77</v>
      </c>
      <c r="I48">
        <v>0.94</v>
      </c>
      <c r="J48">
        <v>1.1599999999999999</v>
      </c>
      <c r="K48">
        <v>0.17</v>
      </c>
      <c r="L48">
        <v>10</v>
      </c>
      <c r="M48">
        <v>7621.61</v>
      </c>
      <c r="N48">
        <v>15</v>
      </c>
      <c r="O48">
        <v>35</v>
      </c>
      <c r="P48">
        <v>1</v>
      </c>
      <c r="Q48">
        <v>3</v>
      </c>
      <c r="R48">
        <v>550</v>
      </c>
      <c r="S48">
        <v>511</v>
      </c>
      <c r="T48">
        <v>11</v>
      </c>
      <c r="U48">
        <v>0.4</v>
      </c>
      <c r="V48">
        <v>0</v>
      </c>
      <c r="W48" t="s">
        <v>6</v>
      </c>
      <c r="X48" t="s">
        <v>103</v>
      </c>
      <c r="Y48" t="s">
        <v>104</v>
      </c>
      <c r="Z48" t="s">
        <v>95</v>
      </c>
      <c r="AA48">
        <v>0.64800000000000002</v>
      </c>
      <c r="AB48">
        <v>0.86399999999999999</v>
      </c>
      <c r="AC48">
        <v>0.24192000000000005</v>
      </c>
      <c r="AD48">
        <v>0.31000000000000005</v>
      </c>
      <c r="AE48" t="s">
        <v>24</v>
      </c>
      <c r="AF48">
        <v>3.4424764807904552E-2</v>
      </c>
      <c r="AG48" t="s">
        <v>7</v>
      </c>
      <c r="AH48" t="s">
        <v>31</v>
      </c>
      <c r="AI48" t="s">
        <v>35</v>
      </c>
      <c r="AJ48">
        <v>92.909090909090907</v>
      </c>
      <c r="AK48" t="s">
        <v>41</v>
      </c>
      <c r="AL48">
        <v>76.216099999999997</v>
      </c>
      <c r="AM48">
        <v>1653273.4146160001</v>
      </c>
      <c r="AN48">
        <v>69.430000000000007</v>
      </c>
    </row>
    <row r="49" spans="1:40" x14ac:dyDescent="0.3">
      <c r="A49">
        <v>284.02999999999997</v>
      </c>
      <c r="B49">
        <v>7.69</v>
      </c>
      <c r="C49">
        <v>10</v>
      </c>
      <c r="D49">
        <v>0.98</v>
      </c>
      <c r="E49">
        <v>0.03</v>
      </c>
      <c r="F49">
        <v>0.01</v>
      </c>
      <c r="G49" t="s">
        <v>88</v>
      </c>
      <c r="H49">
        <v>3.42</v>
      </c>
      <c r="I49">
        <v>0.95</v>
      </c>
      <c r="J49">
        <v>0.8</v>
      </c>
      <c r="K49">
        <v>0.16</v>
      </c>
      <c r="L49">
        <v>23</v>
      </c>
      <c r="M49">
        <v>1509</v>
      </c>
      <c r="N49">
        <v>30</v>
      </c>
      <c r="O49">
        <v>17</v>
      </c>
      <c r="P49">
        <v>0</v>
      </c>
      <c r="Q49">
        <v>1</v>
      </c>
      <c r="R49">
        <v>57</v>
      </c>
      <c r="S49">
        <v>594</v>
      </c>
      <c r="T49">
        <v>2</v>
      </c>
      <c r="U49">
        <v>0.68</v>
      </c>
      <c r="V49">
        <v>1</v>
      </c>
      <c r="W49" t="s">
        <v>4</v>
      </c>
      <c r="X49" t="s">
        <v>101</v>
      </c>
      <c r="Y49" t="s">
        <v>94</v>
      </c>
      <c r="Z49" t="s">
        <v>102</v>
      </c>
      <c r="AA49">
        <v>0.9506</v>
      </c>
      <c r="AB49">
        <v>0.96029999999999993</v>
      </c>
      <c r="AC49">
        <v>1.9206000000000018E-2</v>
      </c>
      <c r="AD49">
        <v>0.2</v>
      </c>
      <c r="AE49" t="s">
        <v>26</v>
      </c>
      <c r="AF49">
        <v>2.707460479526811E-2</v>
      </c>
      <c r="AG49" t="s">
        <v>7</v>
      </c>
      <c r="AH49" t="s">
        <v>31</v>
      </c>
      <c r="AI49" t="s">
        <v>37</v>
      </c>
      <c r="AJ49">
        <v>1042.1052631578948</v>
      </c>
      <c r="AK49" t="s">
        <v>42</v>
      </c>
      <c r="AL49">
        <v>15.09</v>
      </c>
      <c r="AM49">
        <v>445779.838452</v>
      </c>
      <c r="AN49">
        <v>71.48</v>
      </c>
    </row>
    <row r="50" spans="1:40" x14ac:dyDescent="0.3">
      <c r="A50">
        <v>296.02</v>
      </c>
      <c r="B50">
        <v>7.64</v>
      </c>
      <c r="C50">
        <v>3</v>
      </c>
      <c r="D50">
        <v>0.78</v>
      </c>
      <c r="E50">
        <v>0.09</v>
      </c>
      <c r="F50">
        <v>0.02</v>
      </c>
      <c r="G50" t="s">
        <v>99</v>
      </c>
      <c r="H50">
        <v>2.62</v>
      </c>
      <c r="I50">
        <v>0.64</v>
      </c>
      <c r="J50">
        <v>0.94</v>
      </c>
      <c r="K50">
        <v>0.05</v>
      </c>
      <c r="L50">
        <v>21</v>
      </c>
      <c r="M50">
        <v>1830.72</v>
      </c>
      <c r="N50">
        <v>45</v>
      </c>
      <c r="O50">
        <v>47</v>
      </c>
      <c r="P50">
        <v>0</v>
      </c>
      <c r="Q50">
        <v>2</v>
      </c>
      <c r="R50">
        <v>395</v>
      </c>
      <c r="S50">
        <v>603</v>
      </c>
      <c r="T50">
        <v>10</v>
      </c>
      <c r="U50">
        <v>0.2</v>
      </c>
      <c r="V50">
        <v>1</v>
      </c>
      <c r="W50" t="s">
        <v>4</v>
      </c>
      <c r="X50" t="s">
        <v>93</v>
      </c>
      <c r="Y50" t="s">
        <v>94</v>
      </c>
      <c r="Z50" t="s">
        <v>108</v>
      </c>
      <c r="AA50">
        <v>0.7098000000000001</v>
      </c>
      <c r="AB50">
        <v>0.89180000000000004</v>
      </c>
      <c r="AC50">
        <v>0.19619599999999998</v>
      </c>
      <c r="AD50">
        <v>0.16</v>
      </c>
      <c r="AE50" t="s">
        <v>26</v>
      </c>
      <c r="AF50">
        <v>2.5809066954935476E-2</v>
      </c>
      <c r="AG50" t="s">
        <v>7</v>
      </c>
      <c r="AH50" t="s">
        <v>31</v>
      </c>
      <c r="AI50" t="s">
        <v>35</v>
      </c>
      <c r="AJ50">
        <v>152.65822784810126</v>
      </c>
      <c r="AK50" t="s">
        <v>42</v>
      </c>
      <c r="AL50">
        <v>91.536000000000001</v>
      </c>
      <c r="AM50">
        <v>601649.05263199995</v>
      </c>
      <c r="AN50">
        <v>94.28</v>
      </c>
    </row>
    <row r="51" spans="1:40" x14ac:dyDescent="0.3">
      <c r="A51">
        <v>133.18</v>
      </c>
      <c r="B51">
        <v>5.69</v>
      </c>
      <c r="C51">
        <v>20</v>
      </c>
      <c r="D51">
        <v>0.96</v>
      </c>
      <c r="E51">
        <v>0.09</v>
      </c>
      <c r="F51">
        <v>0.04</v>
      </c>
      <c r="G51" t="s">
        <v>99</v>
      </c>
      <c r="H51">
        <v>3.46</v>
      </c>
      <c r="I51">
        <v>0.96</v>
      </c>
      <c r="J51">
        <v>0.85</v>
      </c>
      <c r="K51">
        <v>0.41</v>
      </c>
      <c r="L51">
        <v>26</v>
      </c>
      <c r="M51">
        <v>219.49</v>
      </c>
      <c r="N51">
        <v>15</v>
      </c>
      <c r="O51">
        <v>23</v>
      </c>
      <c r="P51">
        <v>2</v>
      </c>
      <c r="Q51">
        <v>1</v>
      </c>
      <c r="R51">
        <v>810</v>
      </c>
      <c r="S51">
        <v>394</v>
      </c>
      <c r="T51">
        <v>11</v>
      </c>
      <c r="U51">
        <v>0.38</v>
      </c>
      <c r="V51">
        <v>0</v>
      </c>
      <c r="W51" t="s">
        <v>6</v>
      </c>
      <c r="X51" t="s">
        <v>101</v>
      </c>
      <c r="Y51" t="s">
        <v>96</v>
      </c>
      <c r="Z51" t="s">
        <v>95</v>
      </c>
      <c r="AA51">
        <v>0.87360000000000004</v>
      </c>
      <c r="AB51">
        <v>0.87360000000000004</v>
      </c>
      <c r="AC51">
        <v>3.4944000000000031E-2</v>
      </c>
      <c r="AD51">
        <v>0.54</v>
      </c>
      <c r="AE51" t="s">
        <v>25</v>
      </c>
      <c r="AF51">
        <v>4.2724132752665567E-2</v>
      </c>
      <c r="AG51" t="s">
        <v>7</v>
      </c>
      <c r="AH51" t="s">
        <v>33</v>
      </c>
      <c r="AI51" t="s">
        <v>37</v>
      </c>
      <c r="AJ51">
        <v>48.641975308641975</v>
      </c>
      <c r="AK51" t="s">
        <v>40</v>
      </c>
      <c r="AL51">
        <v>10.974500000000001</v>
      </c>
      <c r="AM51">
        <v>33051.986922000004</v>
      </c>
      <c r="AN51">
        <v>93.04</v>
      </c>
    </row>
    <row r="52" spans="1:40" x14ac:dyDescent="0.3">
      <c r="A52">
        <v>486.31</v>
      </c>
      <c r="B52">
        <v>1.62</v>
      </c>
      <c r="C52">
        <v>29</v>
      </c>
      <c r="D52">
        <v>0.96</v>
      </c>
      <c r="E52">
        <v>7.0000000000000007E-2</v>
      </c>
      <c r="F52">
        <v>0.01</v>
      </c>
      <c r="G52" t="s">
        <v>92</v>
      </c>
      <c r="H52">
        <v>0.22</v>
      </c>
      <c r="I52">
        <v>0.71</v>
      </c>
      <c r="J52">
        <v>1.1499999999999999</v>
      </c>
      <c r="K52">
        <v>0.81</v>
      </c>
      <c r="L52">
        <v>45</v>
      </c>
      <c r="M52">
        <v>5364.32</v>
      </c>
      <c r="N52">
        <v>90</v>
      </c>
      <c r="O52">
        <v>26</v>
      </c>
      <c r="P52">
        <v>3</v>
      </c>
      <c r="Q52">
        <v>2</v>
      </c>
      <c r="R52">
        <v>137</v>
      </c>
      <c r="S52">
        <v>532</v>
      </c>
      <c r="T52">
        <v>4</v>
      </c>
      <c r="U52">
        <v>0.03</v>
      </c>
      <c r="V52">
        <v>1</v>
      </c>
      <c r="W52" t="s">
        <v>4</v>
      </c>
      <c r="X52" t="s">
        <v>93</v>
      </c>
      <c r="Y52" t="s">
        <v>90</v>
      </c>
      <c r="Z52" t="s">
        <v>105</v>
      </c>
      <c r="AA52">
        <v>0.89279999999999993</v>
      </c>
      <c r="AB52">
        <v>0.92069999999999996</v>
      </c>
      <c r="AC52">
        <v>3.6828000000000034E-2</v>
      </c>
      <c r="AD52">
        <v>0.89</v>
      </c>
      <c r="AE52" t="s">
        <v>25</v>
      </c>
      <c r="AF52">
        <v>3.3312084884127412E-3</v>
      </c>
      <c r="AG52" t="s">
        <v>5</v>
      </c>
      <c r="AH52" t="s">
        <v>32</v>
      </c>
      <c r="AI52" t="s">
        <v>38</v>
      </c>
      <c r="AJ52">
        <v>388.32116788321167</v>
      </c>
      <c r="AK52" t="s">
        <v>42</v>
      </c>
      <c r="AL52">
        <v>107.2864</v>
      </c>
      <c r="AM52">
        <v>2817529.6820999999</v>
      </c>
      <c r="AN52">
        <v>85.47999999999999</v>
      </c>
    </row>
    <row r="53" spans="1:40" x14ac:dyDescent="0.3">
      <c r="A53">
        <v>398.81</v>
      </c>
      <c r="B53">
        <v>4.34</v>
      </c>
      <c r="C53">
        <v>10</v>
      </c>
      <c r="D53">
        <v>0.93</v>
      </c>
      <c r="E53">
        <v>0.09</v>
      </c>
      <c r="F53">
        <v>0.03</v>
      </c>
      <c r="G53" t="s">
        <v>92</v>
      </c>
      <c r="H53">
        <v>1.84</v>
      </c>
      <c r="I53">
        <v>0.85</v>
      </c>
      <c r="J53">
        <v>1.17</v>
      </c>
      <c r="K53">
        <v>0.49</v>
      </c>
      <c r="L53">
        <v>3</v>
      </c>
      <c r="M53">
        <v>5468.68</v>
      </c>
      <c r="N53">
        <v>15</v>
      </c>
      <c r="O53">
        <v>44</v>
      </c>
      <c r="P53">
        <v>3</v>
      </c>
      <c r="Q53">
        <v>3</v>
      </c>
      <c r="R53">
        <v>511</v>
      </c>
      <c r="S53">
        <v>511</v>
      </c>
      <c r="T53">
        <v>1</v>
      </c>
      <c r="U53">
        <v>0.88</v>
      </c>
      <c r="V53">
        <v>0</v>
      </c>
      <c r="W53" t="s">
        <v>6</v>
      </c>
      <c r="X53" t="s">
        <v>103</v>
      </c>
      <c r="Y53" t="s">
        <v>90</v>
      </c>
      <c r="Z53" t="s">
        <v>97</v>
      </c>
      <c r="AA53">
        <v>0.84630000000000005</v>
      </c>
      <c r="AB53">
        <v>0.88270000000000004</v>
      </c>
      <c r="AC53">
        <v>6.1788999999999948E-2</v>
      </c>
      <c r="AD53">
        <v>0.61</v>
      </c>
      <c r="AE53" t="s">
        <v>25</v>
      </c>
      <c r="AF53">
        <v>1.0882375065820817E-2</v>
      </c>
      <c r="AG53" t="s">
        <v>5</v>
      </c>
      <c r="AH53" t="s">
        <v>32</v>
      </c>
      <c r="AI53" t="s">
        <v>36</v>
      </c>
      <c r="AJ53">
        <v>100</v>
      </c>
      <c r="AK53" t="s">
        <v>43</v>
      </c>
      <c r="AL53">
        <v>109.37360000000001</v>
      </c>
      <c r="AM53">
        <v>2442804.0331040001</v>
      </c>
      <c r="AN53">
        <v>82.859999999999985</v>
      </c>
    </row>
    <row r="54" spans="1:40" x14ac:dyDescent="0.3">
      <c r="A54">
        <v>472.77</v>
      </c>
      <c r="B54">
        <v>9.2899999999999991</v>
      </c>
      <c r="C54">
        <v>28</v>
      </c>
      <c r="D54">
        <v>0.75</v>
      </c>
      <c r="E54">
        <v>0.04</v>
      </c>
      <c r="F54">
        <v>0.01</v>
      </c>
      <c r="G54" t="s">
        <v>99</v>
      </c>
      <c r="H54">
        <v>1.05</v>
      </c>
      <c r="I54">
        <v>0.63</v>
      </c>
      <c r="J54">
        <v>0.9</v>
      </c>
      <c r="K54">
        <v>0.37</v>
      </c>
      <c r="L54">
        <v>43</v>
      </c>
      <c r="M54">
        <v>5050.75</v>
      </c>
      <c r="N54">
        <v>90</v>
      </c>
      <c r="O54">
        <v>12</v>
      </c>
      <c r="P54">
        <v>1</v>
      </c>
      <c r="Q54">
        <v>3</v>
      </c>
      <c r="R54">
        <v>456</v>
      </c>
      <c r="S54">
        <v>991</v>
      </c>
      <c r="T54">
        <v>1</v>
      </c>
      <c r="U54">
        <v>0.43</v>
      </c>
      <c r="V54">
        <v>0</v>
      </c>
      <c r="W54" t="s">
        <v>6</v>
      </c>
      <c r="X54" t="s">
        <v>103</v>
      </c>
      <c r="Y54" t="s">
        <v>104</v>
      </c>
      <c r="Z54" t="s">
        <v>97</v>
      </c>
      <c r="AA54">
        <v>0.72</v>
      </c>
      <c r="AB54">
        <v>0.95039999999999991</v>
      </c>
      <c r="AC54">
        <v>0.23759999999999998</v>
      </c>
      <c r="AD54">
        <v>0.42</v>
      </c>
      <c r="AE54" t="s">
        <v>24</v>
      </c>
      <c r="AF54">
        <v>1.9650147005943693E-2</v>
      </c>
      <c r="AG54" t="s">
        <v>5</v>
      </c>
      <c r="AH54" t="s">
        <v>32</v>
      </c>
      <c r="AI54" t="s">
        <v>36</v>
      </c>
      <c r="AJ54">
        <v>217.32456140350877</v>
      </c>
      <c r="AK54" t="s">
        <v>42</v>
      </c>
      <c r="AL54">
        <v>252.53750000000002</v>
      </c>
      <c r="AM54">
        <v>2507497.6970450003</v>
      </c>
      <c r="AN54">
        <v>97.55</v>
      </c>
    </row>
    <row r="55" spans="1:40" x14ac:dyDescent="0.3">
      <c r="A55">
        <v>452.67</v>
      </c>
      <c r="B55">
        <v>6.26</v>
      </c>
      <c r="C55">
        <v>27</v>
      </c>
      <c r="D55">
        <v>0.95</v>
      </c>
      <c r="E55">
        <v>0.1</v>
      </c>
      <c r="F55">
        <v>0.04</v>
      </c>
      <c r="G55" t="s">
        <v>88</v>
      </c>
      <c r="H55">
        <v>0.5</v>
      </c>
      <c r="I55">
        <v>0.75</v>
      </c>
      <c r="J55">
        <v>0.95</v>
      </c>
      <c r="K55">
        <v>0.11</v>
      </c>
      <c r="L55">
        <v>35</v>
      </c>
      <c r="M55">
        <v>3228.5</v>
      </c>
      <c r="N55">
        <v>45</v>
      </c>
      <c r="O55">
        <v>26</v>
      </c>
      <c r="P55">
        <v>3</v>
      </c>
      <c r="Q55">
        <v>0</v>
      </c>
      <c r="R55">
        <v>589</v>
      </c>
      <c r="S55">
        <v>258</v>
      </c>
      <c r="T55">
        <v>5</v>
      </c>
      <c r="U55">
        <v>0.76</v>
      </c>
      <c r="V55">
        <v>0</v>
      </c>
      <c r="W55" t="s">
        <v>6</v>
      </c>
      <c r="X55" t="s">
        <v>89</v>
      </c>
      <c r="Y55" t="s">
        <v>90</v>
      </c>
      <c r="Z55" t="s">
        <v>109</v>
      </c>
      <c r="AA55">
        <v>0.85499999999999998</v>
      </c>
      <c r="AB55">
        <v>0.86399999999999999</v>
      </c>
      <c r="AC55">
        <v>4.3200000000000037E-2</v>
      </c>
      <c r="AD55">
        <v>0.25</v>
      </c>
      <c r="AE55" t="s">
        <v>26</v>
      </c>
      <c r="AF55">
        <v>1.382905869618044E-2</v>
      </c>
      <c r="AG55" t="s">
        <v>5</v>
      </c>
      <c r="AH55" t="s">
        <v>32</v>
      </c>
      <c r="AI55" t="s">
        <v>38</v>
      </c>
      <c r="AJ55">
        <v>43.803056027164686</v>
      </c>
      <c r="AK55" t="s">
        <v>40</v>
      </c>
      <c r="AL55">
        <v>32.285000000000004</v>
      </c>
      <c r="AM55">
        <v>1666084.22</v>
      </c>
      <c r="AN55">
        <v>71.7</v>
      </c>
    </row>
    <row r="56" spans="1:40" x14ac:dyDescent="0.3">
      <c r="A56">
        <v>319.05</v>
      </c>
      <c r="B56">
        <v>5.84</v>
      </c>
      <c r="C56">
        <v>18</v>
      </c>
      <c r="D56">
        <v>0.93</v>
      </c>
      <c r="E56">
        <v>7.0000000000000007E-2</v>
      </c>
      <c r="F56">
        <v>0.01</v>
      </c>
      <c r="G56" t="s">
        <v>88</v>
      </c>
      <c r="H56">
        <v>1.17</v>
      </c>
      <c r="I56">
        <v>0.78</v>
      </c>
      <c r="J56">
        <v>1.19</v>
      </c>
      <c r="K56">
        <v>0.05</v>
      </c>
      <c r="L56">
        <v>7</v>
      </c>
      <c r="M56">
        <v>4335.33</v>
      </c>
      <c r="N56">
        <v>60</v>
      </c>
      <c r="O56">
        <v>16</v>
      </c>
      <c r="P56">
        <v>3</v>
      </c>
      <c r="Q56">
        <v>3</v>
      </c>
      <c r="R56">
        <v>48</v>
      </c>
      <c r="S56">
        <v>681</v>
      </c>
      <c r="T56">
        <v>10</v>
      </c>
      <c r="U56">
        <v>0.92</v>
      </c>
      <c r="V56">
        <v>0</v>
      </c>
      <c r="W56" t="s">
        <v>6</v>
      </c>
      <c r="X56" t="s">
        <v>103</v>
      </c>
      <c r="Y56" t="s">
        <v>90</v>
      </c>
      <c r="Z56" t="s">
        <v>108</v>
      </c>
      <c r="AA56">
        <v>0.8649</v>
      </c>
      <c r="AB56">
        <v>0.92069999999999996</v>
      </c>
      <c r="AC56">
        <v>6.4448999999999951E-2</v>
      </c>
      <c r="AD56">
        <v>0.13</v>
      </c>
      <c r="AE56" t="s">
        <v>22</v>
      </c>
      <c r="AF56">
        <v>1.8304341012380505E-2</v>
      </c>
      <c r="AG56" t="s">
        <v>5</v>
      </c>
      <c r="AH56" t="s">
        <v>32</v>
      </c>
      <c r="AI56" t="s">
        <v>36</v>
      </c>
      <c r="AJ56">
        <v>1418.75</v>
      </c>
      <c r="AK56" t="s">
        <v>42</v>
      </c>
      <c r="AL56">
        <v>43.353299999999997</v>
      </c>
      <c r="AM56">
        <v>1493892.81849</v>
      </c>
      <c r="AN56">
        <v>72.53</v>
      </c>
    </row>
    <row r="57" spans="1:40" x14ac:dyDescent="0.3">
      <c r="A57">
        <v>464.84</v>
      </c>
      <c r="B57">
        <v>3.42</v>
      </c>
      <c r="C57">
        <v>14</v>
      </c>
      <c r="D57">
        <v>0.88</v>
      </c>
      <c r="E57">
        <v>0</v>
      </c>
      <c r="F57">
        <v>0.04</v>
      </c>
      <c r="G57" t="s">
        <v>92</v>
      </c>
      <c r="H57">
        <v>0.96</v>
      </c>
      <c r="I57">
        <v>0.84</v>
      </c>
      <c r="J57">
        <v>1.03</v>
      </c>
      <c r="K57">
        <v>0.4</v>
      </c>
      <c r="L57">
        <v>27</v>
      </c>
      <c r="M57">
        <v>7685.74</v>
      </c>
      <c r="N57">
        <v>60</v>
      </c>
      <c r="O57">
        <v>16</v>
      </c>
      <c r="P57">
        <v>3</v>
      </c>
      <c r="Q57">
        <v>1</v>
      </c>
      <c r="R57">
        <v>482</v>
      </c>
      <c r="S57">
        <v>628</v>
      </c>
      <c r="T57">
        <v>9</v>
      </c>
      <c r="U57">
        <v>0.65</v>
      </c>
      <c r="V57">
        <v>1</v>
      </c>
      <c r="W57" t="s">
        <v>4</v>
      </c>
      <c r="X57" t="s">
        <v>101</v>
      </c>
      <c r="Y57" t="s">
        <v>90</v>
      </c>
      <c r="Z57" t="s">
        <v>91</v>
      </c>
      <c r="AA57">
        <v>0.88</v>
      </c>
      <c r="AB57">
        <v>0.96</v>
      </c>
      <c r="AC57">
        <v>0.1152</v>
      </c>
      <c r="AD57">
        <v>0.44</v>
      </c>
      <c r="AE57" t="s">
        <v>24</v>
      </c>
      <c r="AF57">
        <v>7.3573702779450995E-3</v>
      </c>
      <c r="AG57" t="s">
        <v>5</v>
      </c>
      <c r="AH57" t="s">
        <v>32</v>
      </c>
      <c r="AI57" t="s">
        <v>38</v>
      </c>
      <c r="AJ57">
        <v>130.29045643153526</v>
      </c>
      <c r="AK57" t="s">
        <v>42</v>
      </c>
      <c r="AL57">
        <v>153.7148</v>
      </c>
      <c r="AM57">
        <v>3715707.5965919998</v>
      </c>
      <c r="AN57">
        <v>86.240000000000009</v>
      </c>
    </row>
    <row r="58" spans="1:40" x14ac:dyDescent="0.3">
      <c r="A58">
        <v>89.82</v>
      </c>
      <c r="B58">
        <v>4.32</v>
      </c>
      <c r="C58">
        <v>18</v>
      </c>
      <c r="D58">
        <v>0.8</v>
      </c>
      <c r="E58">
        <v>0.09</v>
      </c>
      <c r="F58">
        <v>0.03</v>
      </c>
      <c r="G58" t="s">
        <v>88</v>
      </c>
      <c r="H58">
        <v>4.87</v>
      </c>
      <c r="I58">
        <v>0.81</v>
      </c>
      <c r="J58">
        <v>1</v>
      </c>
      <c r="K58">
        <v>0.1</v>
      </c>
      <c r="L58">
        <v>42</v>
      </c>
      <c r="M58">
        <v>1899.79</v>
      </c>
      <c r="N58">
        <v>60</v>
      </c>
      <c r="O58">
        <v>37</v>
      </c>
      <c r="P58">
        <v>2</v>
      </c>
      <c r="Q58">
        <v>1</v>
      </c>
      <c r="R58">
        <v>142</v>
      </c>
      <c r="S58">
        <v>979</v>
      </c>
      <c r="T58">
        <v>12</v>
      </c>
      <c r="U58">
        <v>0.38</v>
      </c>
      <c r="V58">
        <v>0</v>
      </c>
      <c r="W58" t="s">
        <v>6</v>
      </c>
      <c r="X58" t="s">
        <v>101</v>
      </c>
      <c r="Y58" t="s">
        <v>96</v>
      </c>
      <c r="Z58" t="s">
        <v>107</v>
      </c>
      <c r="AA58">
        <v>0.72800000000000009</v>
      </c>
      <c r="AB58">
        <v>0.88270000000000004</v>
      </c>
      <c r="AC58">
        <v>0.17653999999999997</v>
      </c>
      <c r="AD58">
        <v>0.22</v>
      </c>
      <c r="AE58" t="s">
        <v>26</v>
      </c>
      <c r="AF58">
        <v>4.8096192384769546E-2</v>
      </c>
      <c r="AG58" t="s">
        <v>7</v>
      </c>
      <c r="AH58" t="s">
        <v>33</v>
      </c>
      <c r="AI58" t="s">
        <v>37</v>
      </c>
      <c r="AJ58">
        <v>689.43661971830988</v>
      </c>
      <c r="AK58" t="s">
        <v>42</v>
      </c>
      <c r="AL58">
        <v>18.997900000000001</v>
      </c>
      <c r="AM58">
        <v>191143.58070399999</v>
      </c>
      <c r="AN58">
        <v>67.83</v>
      </c>
    </row>
    <row r="59" spans="1:40" x14ac:dyDescent="0.3">
      <c r="A59">
        <v>138.19</v>
      </c>
      <c r="B59">
        <v>9.06</v>
      </c>
      <c r="C59">
        <v>28</v>
      </c>
      <c r="D59">
        <v>0.78</v>
      </c>
      <c r="E59">
        <v>0.05</v>
      </c>
      <c r="F59">
        <v>0.01</v>
      </c>
      <c r="G59" t="s">
        <v>99</v>
      </c>
      <c r="H59">
        <v>1.43</v>
      </c>
      <c r="I59">
        <v>0.78</v>
      </c>
      <c r="J59">
        <v>1</v>
      </c>
      <c r="K59">
        <v>0.1</v>
      </c>
      <c r="L59">
        <v>33</v>
      </c>
      <c r="M59">
        <v>2095.3200000000002</v>
      </c>
      <c r="N59">
        <v>30</v>
      </c>
      <c r="O59">
        <v>32</v>
      </c>
      <c r="P59">
        <v>2</v>
      </c>
      <c r="Q59">
        <v>3</v>
      </c>
      <c r="R59">
        <v>128</v>
      </c>
      <c r="S59">
        <v>954</v>
      </c>
      <c r="T59">
        <v>5</v>
      </c>
      <c r="U59">
        <v>0.62</v>
      </c>
      <c r="V59">
        <v>1</v>
      </c>
      <c r="W59" t="s">
        <v>4</v>
      </c>
      <c r="X59" t="s">
        <v>103</v>
      </c>
      <c r="Y59" t="s">
        <v>96</v>
      </c>
      <c r="Z59" t="s">
        <v>109</v>
      </c>
      <c r="AA59">
        <v>0.74099999999999999</v>
      </c>
      <c r="AB59">
        <v>0.9405</v>
      </c>
      <c r="AC59">
        <v>0.20690999999999996</v>
      </c>
      <c r="AD59">
        <v>0.16</v>
      </c>
      <c r="AE59" t="s">
        <v>26</v>
      </c>
      <c r="AF59">
        <v>6.5561907518633764E-2</v>
      </c>
      <c r="AG59" t="s">
        <v>8</v>
      </c>
      <c r="AH59" t="s">
        <v>33</v>
      </c>
      <c r="AI59" t="s">
        <v>36</v>
      </c>
      <c r="AJ59">
        <v>745.3125</v>
      </c>
      <c r="AK59" t="s">
        <v>42</v>
      </c>
      <c r="AL59">
        <v>104.76600000000002</v>
      </c>
      <c r="AM59">
        <v>307034.12528199999</v>
      </c>
      <c r="AN59">
        <v>96.87</v>
      </c>
    </row>
    <row r="60" spans="1:40" x14ac:dyDescent="0.3">
      <c r="A60">
        <v>70.349999999999994</v>
      </c>
      <c r="B60">
        <v>7</v>
      </c>
      <c r="C60">
        <v>24</v>
      </c>
      <c r="D60">
        <v>0.74</v>
      </c>
      <c r="E60">
        <v>0.05</v>
      </c>
      <c r="F60">
        <v>0.03</v>
      </c>
      <c r="G60" t="s">
        <v>92</v>
      </c>
      <c r="H60">
        <v>1.1499999999999999</v>
      </c>
      <c r="I60">
        <v>0.98</v>
      </c>
      <c r="J60">
        <v>1.08</v>
      </c>
      <c r="K60">
        <v>0.4</v>
      </c>
      <c r="L60">
        <v>4</v>
      </c>
      <c r="M60">
        <v>6703.08</v>
      </c>
      <c r="N60">
        <v>90</v>
      </c>
      <c r="O60">
        <v>23</v>
      </c>
      <c r="P60">
        <v>0</v>
      </c>
      <c r="Q60">
        <v>1</v>
      </c>
      <c r="R60">
        <v>333</v>
      </c>
      <c r="S60">
        <v>100</v>
      </c>
      <c r="T60">
        <v>6</v>
      </c>
      <c r="U60">
        <v>0.36</v>
      </c>
      <c r="V60">
        <v>1</v>
      </c>
      <c r="W60" t="s">
        <v>4</v>
      </c>
      <c r="X60" t="s">
        <v>101</v>
      </c>
      <c r="Y60" t="s">
        <v>94</v>
      </c>
      <c r="Z60" t="s">
        <v>100</v>
      </c>
      <c r="AA60">
        <v>0.70299999999999996</v>
      </c>
      <c r="AB60">
        <v>0.92149999999999999</v>
      </c>
      <c r="AC60">
        <v>0.23959</v>
      </c>
      <c r="AD60">
        <v>0.48000000000000004</v>
      </c>
      <c r="AE60" t="s">
        <v>24</v>
      </c>
      <c r="AF60">
        <v>9.950248756218906E-2</v>
      </c>
      <c r="AG60" t="s">
        <v>8</v>
      </c>
      <c r="AH60" t="s">
        <v>33</v>
      </c>
      <c r="AI60" t="s">
        <v>36</v>
      </c>
      <c r="AJ60">
        <v>30.03003003003003</v>
      </c>
      <c r="AK60" t="s">
        <v>40</v>
      </c>
      <c r="AL60">
        <v>134.0616</v>
      </c>
      <c r="AM60">
        <v>509422.29188999993</v>
      </c>
      <c r="AN60">
        <v>84.749999999999986</v>
      </c>
    </row>
    <row r="61" spans="1:40" x14ac:dyDescent="0.3">
      <c r="A61">
        <v>196.4</v>
      </c>
      <c r="B61">
        <v>8.09</v>
      </c>
      <c r="C61">
        <v>8</v>
      </c>
      <c r="D61">
        <v>0.85</v>
      </c>
      <c r="E61">
        <v>0.06</v>
      </c>
      <c r="F61">
        <v>0.01</v>
      </c>
      <c r="G61" t="s">
        <v>99</v>
      </c>
      <c r="H61">
        <v>4.17</v>
      </c>
      <c r="I61">
        <v>0.67</v>
      </c>
      <c r="J61">
        <v>1.18</v>
      </c>
      <c r="K61">
        <v>0.5</v>
      </c>
      <c r="L61">
        <v>26</v>
      </c>
      <c r="M61">
        <v>8682.32</v>
      </c>
      <c r="N61">
        <v>15</v>
      </c>
      <c r="O61">
        <v>59</v>
      </c>
      <c r="P61">
        <v>1</v>
      </c>
      <c r="Q61">
        <v>3</v>
      </c>
      <c r="R61">
        <v>61</v>
      </c>
      <c r="S61">
        <v>762</v>
      </c>
      <c r="T61">
        <v>10</v>
      </c>
      <c r="U61">
        <v>0.56999999999999995</v>
      </c>
      <c r="V61">
        <v>1</v>
      </c>
      <c r="W61" t="s">
        <v>4</v>
      </c>
      <c r="X61" t="s">
        <v>103</v>
      </c>
      <c r="Y61" t="s">
        <v>104</v>
      </c>
      <c r="Z61" t="s">
        <v>108</v>
      </c>
      <c r="AA61">
        <v>0.79899999999999993</v>
      </c>
      <c r="AB61">
        <v>0.93059999999999998</v>
      </c>
      <c r="AC61">
        <v>0.13959000000000002</v>
      </c>
      <c r="AD61">
        <v>0.56999999999999995</v>
      </c>
      <c r="AE61" t="s">
        <v>25</v>
      </c>
      <c r="AF61">
        <v>4.1191446028513233E-2</v>
      </c>
      <c r="AG61" t="s">
        <v>7</v>
      </c>
      <c r="AH61" t="s">
        <v>31</v>
      </c>
      <c r="AI61" t="s">
        <v>37</v>
      </c>
      <c r="AJ61">
        <v>1249.1803278688524</v>
      </c>
      <c r="AK61" t="s">
        <v>42</v>
      </c>
      <c r="AL61">
        <v>434.11599999999999</v>
      </c>
      <c r="AM61">
        <v>1825022.67912</v>
      </c>
      <c r="AN61">
        <v>93.829999999999984</v>
      </c>
    </row>
    <row r="62" spans="1:40" x14ac:dyDescent="0.3">
      <c r="A62">
        <v>224.9</v>
      </c>
      <c r="B62">
        <v>5.09</v>
      </c>
      <c r="C62">
        <v>10</v>
      </c>
      <c r="D62">
        <v>0.88</v>
      </c>
      <c r="E62">
        <v>0.01</v>
      </c>
      <c r="F62">
        <v>0.02</v>
      </c>
      <c r="G62" t="s">
        <v>99</v>
      </c>
      <c r="H62">
        <v>2.1</v>
      </c>
      <c r="I62">
        <v>0.66</v>
      </c>
      <c r="J62">
        <v>0.95</v>
      </c>
      <c r="K62">
        <v>0.19</v>
      </c>
      <c r="L62">
        <v>8</v>
      </c>
      <c r="M62">
        <v>3469.9</v>
      </c>
      <c r="N62">
        <v>30</v>
      </c>
      <c r="O62">
        <v>20</v>
      </c>
      <c r="P62">
        <v>3</v>
      </c>
      <c r="Q62">
        <v>0</v>
      </c>
      <c r="R62">
        <v>957</v>
      </c>
      <c r="S62">
        <v>725</v>
      </c>
      <c r="T62">
        <v>9</v>
      </c>
      <c r="U62">
        <v>0.43</v>
      </c>
      <c r="V62">
        <v>1</v>
      </c>
      <c r="W62" t="s">
        <v>4</v>
      </c>
      <c r="X62" t="s">
        <v>89</v>
      </c>
      <c r="Y62" t="s">
        <v>90</v>
      </c>
      <c r="Z62" t="s">
        <v>91</v>
      </c>
      <c r="AA62">
        <v>0.87119999999999997</v>
      </c>
      <c r="AB62">
        <v>0.97019999999999995</v>
      </c>
      <c r="AC62">
        <v>0.11642399999999999</v>
      </c>
      <c r="AD62">
        <v>0.22</v>
      </c>
      <c r="AE62" t="s">
        <v>26</v>
      </c>
      <c r="AF62">
        <v>2.2632281013783902E-2</v>
      </c>
      <c r="AG62" t="s">
        <v>7</v>
      </c>
      <c r="AH62" t="s">
        <v>31</v>
      </c>
      <c r="AI62" t="s">
        <v>35</v>
      </c>
      <c r="AJ62">
        <v>75.757575757575751</v>
      </c>
      <c r="AK62" t="s">
        <v>40</v>
      </c>
      <c r="AL62">
        <v>173.495</v>
      </c>
      <c r="AM62">
        <v>803974.86609999998</v>
      </c>
      <c r="AN62">
        <v>97.2</v>
      </c>
    </row>
    <row r="63" spans="1:40" x14ac:dyDescent="0.3">
      <c r="A63">
        <v>172.11</v>
      </c>
      <c r="B63">
        <v>6.67</v>
      </c>
      <c r="C63">
        <v>22</v>
      </c>
      <c r="D63">
        <v>0.81</v>
      </c>
      <c r="E63">
        <v>0.05</v>
      </c>
      <c r="F63">
        <v>0.02</v>
      </c>
      <c r="G63" t="s">
        <v>88</v>
      </c>
      <c r="H63">
        <v>2.11</v>
      </c>
      <c r="I63">
        <v>0.89</v>
      </c>
      <c r="J63">
        <v>0.87</v>
      </c>
      <c r="K63">
        <v>0.68</v>
      </c>
      <c r="L63">
        <v>20</v>
      </c>
      <c r="M63">
        <v>9334.17</v>
      </c>
      <c r="N63">
        <v>30</v>
      </c>
      <c r="O63">
        <v>11</v>
      </c>
      <c r="P63">
        <v>0</v>
      </c>
      <c r="Q63">
        <v>0</v>
      </c>
      <c r="R63">
        <v>934</v>
      </c>
      <c r="S63">
        <v>935</v>
      </c>
      <c r="T63">
        <v>3</v>
      </c>
      <c r="U63">
        <v>0.15</v>
      </c>
      <c r="V63">
        <v>0</v>
      </c>
      <c r="W63" t="s">
        <v>6</v>
      </c>
      <c r="X63" t="s">
        <v>89</v>
      </c>
      <c r="Y63" t="s">
        <v>94</v>
      </c>
      <c r="Z63" t="s">
        <v>98</v>
      </c>
      <c r="AA63">
        <v>0.76949999999999996</v>
      </c>
      <c r="AB63">
        <v>0.93099999999999994</v>
      </c>
      <c r="AC63">
        <v>0.17688999999999994</v>
      </c>
      <c r="AD63">
        <v>0.75</v>
      </c>
      <c r="AE63" t="s">
        <v>25</v>
      </c>
      <c r="AF63">
        <v>3.8754285050258554E-2</v>
      </c>
      <c r="AG63" t="s">
        <v>7</v>
      </c>
      <c r="AH63" t="s">
        <v>31</v>
      </c>
      <c r="AI63" t="s">
        <v>35</v>
      </c>
      <c r="AJ63">
        <v>100.10706638115632</v>
      </c>
      <c r="AK63" t="s">
        <v>42</v>
      </c>
      <c r="AL63">
        <v>93.341700000000003</v>
      </c>
      <c r="AM63">
        <v>1719059.883351</v>
      </c>
      <c r="AN63">
        <v>71.989999999999995</v>
      </c>
    </row>
    <row r="64" spans="1:40" x14ac:dyDescent="0.3">
      <c r="A64">
        <v>422.93</v>
      </c>
      <c r="B64">
        <v>3.24</v>
      </c>
      <c r="C64">
        <v>13</v>
      </c>
      <c r="D64">
        <v>0.84</v>
      </c>
      <c r="E64">
        <v>0.08</v>
      </c>
      <c r="F64">
        <v>0</v>
      </c>
      <c r="G64" t="s">
        <v>99</v>
      </c>
      <c r="H64">
        <v>2.2200000000000002</v>
      </c>
      <c r="I64">
        <v>0.63</v>
      </c>
      <c r="J64">
        <v>0.87</v>
      </c>
      <c r="K64">
        <v>0.42</v>
      </c>
      <c r="L64">
        <v>17</v>
      </c>
      <c r="M64">
        <v>670.99</v>
      </c>
      <c r="N64">
        <v>15</v>
      </c>
      <c r="O64">
        <v>9</v>
      </c>
      <c r="P64">
        <v>2</v>
      </c>
      <c r="Q64">
        <v>3</v>
      </c>
      <c r="R64">
        <v>942</v>
      </c>
      <c r="S64">
        <v>837</v>
      </c>
      <c r="T64">
        <v>12</v>
      </c>
      <c r="U64">
        <v>0.78</v>
      </c>
      <c r="V64">
        <v>0</v>
      </c>
      <c r="W64" t="s">
        <v>6</v>
      </c>
      <c r="X64" t="s">
        <v>103</v>
      </c>
      <c r="Y64" t="s">
        <v>96</v>
      </c>
      <c r="Z64" t="s">
        <v>107</v>
      </c>
      <c r="AA64">
        <v>0.77280000000000004</v>
      </c>
      <c r="AB64">
        <v>0.92</v>
      </c>
      <c r="AC64">
        <v>0.14720000000000003</v>
      </c>
      <c r="AD64">
        <v>0.5</v>
      </c>
      <c r="AE64" t="s">
        <v>24</v>
      </c>
      <c r="AF64">
        <v>7.660842219752678E-3</v>
      </c>
      <c r="AG64" t="s">
        <v>5</v>
      </c>
      <c r="AH64" t="s">
        <v>32</v>
      </c>
      <c r="AI64" t="s">
        <v>35</v>
      </c>
      <c r="AJ64">
        <v>88.853503184713375</v>
      </c>
      <c r="AK64" t="s">
        <v>41</v>
      </c>
      <c r="AL64">
        <v>33.549500000000002</v>
      </c>
      <c r="AM64">
        <v>306536.67234800005</v>
      </c>
      <c r="AN64">
        <v>95.38000000000001</v>
      </c>
    </row>
    <row r="65" spans="1:40" x14ac:dyDescent="0.3">
      <c r="A65">
        <v>210.54</v>
      </c>
      <c r="B65">
        <v>7.35</v>
      </c>
      <c r="C65">
        <v>21</v>
      </c>
      <c r="D65">
        <v>0.81</v>
      </c>
      <c r="E65">
        <v>0</v>
      </c>
      <c r="F65">
        <v>0.05</v>
      </c>
      <c r="G65" t="s">
        <v>99</v>
      </c>
      <c r="H65">
        <v>2.08</v>
      </c>
      <c r="I65">
        <v>0.79</v>
      </c>
      <c r="J65">
        <v>0.81</v>
      </c>
      <c r="K65">
        <v>0.09</v>
      </c>
      <c r="L65">
        <v>5</v>
      </c>
      <c r="M65">
        <v>1273.3399999999999</v>
      </c>
      <c r="N65">
        <v>45</v>
      </c>
      <c r="O65">
        <v>49</v>
      </c>
      <c r="P65">
        <v>3</v>
      </c>
      <c r="Q65">
        <v>0</v>
      </c>
      <c r="R65">
        <v>145</v>
      </c>
      <c r="S65">
        <v>403</v>
      </c>
      <c r="T65">
        <v>4</v>
      </c>
      <c r="U65">
        <v>0.5</v>
      </c>
      <c r="V65">
        <v>0</v>
      </c>
      <c r="W65" t="s">
        <v>6</v>
      </c>
      <c r="X65" t="s">
        <v>89</v>
      </c>
      <c r="Y65" t="s">
        <v>90</v>
      </c>
      <c r="Z65" t="s">
        <v>105</v>
      </c>
      <c r="AA65">
        <v>0.81</v>
      </c>
      <c r="AB65">
        <v>0.95</v>
      </c>
      <c r="AC65">
        <v>0.18049999999999994</v>
      </c>
      <c r="AD65">
        <v>0.14000000000000001</v>
      </c>
      <c r="AE65" t="s">
        <v>22</v>
      </c>
      <c r="AF65">
        <v>3.4910230834995726E-2</v>
      </c>
      <c r="AG65" t="s">
        <v>7</v>
      </c>
      <c r="AH65" t="s">
        <v>31</v>
      </c>
      <c r="AI65" t="s">
        <v>35</v>
      </c>
      <c r="AJ65">
        <v>277.93103448275861</v>
      </c>
      <c r="AK65" t="s">
        <v>42</v>
      </c>
      <c r="AL65">
        <v>63.667000000000002</v>
      </c>
      <c r="AM65">
        <v>281565.87924400001</v>
      </c>
      <c r="AN65">
        <v>96.92</v>
      </c>
    </row>
    <row r="66" spans="1:40" x14ac:dyDescent="0.3">
      <c r="A66">
        <v>176.42</v>
      </c>
      <c r="B66">
        <v>4.8499999999999996</v>
      </c>
      <c r="C66">
        <v>8</v>
      </c>
      <c r="D66">
        <v>0.89</v>
      </c>
      <c r="E66">
        <v>0.03</v>
      </c>
      <c r="F66">
        <v>0</v>
      </c>
      <c r="G66" t="s">
        <v>88</v>
      </c>
      <c r="H66">
        <v>1.63</v>
      </c>
      <c r="I66">
        <v>0.79</v>
      </c>
      <c r="J66">
        <v>1.02</v>
      </c>
      <c r="K66">
        <v>0.64</v>
      </c>
      <c r="L66">
        <v>49</v>
      </c>
      <c r="M66">
        <v>4653.6000000000004</v>
      </c>
      <c r="N66">
        <v>60</v>
      </c>
      <c r="O66">
        <v>57</v>
      </c>
      <c r="P66">
        <v>1</v>
      </c>
      <c r="Q66">
        <v>3</v>
      </c>
      <c r="R66">
        <v>413</v>
      </c>
      <c r="S66">
        <v>981</v>
      </c>
      <c r="T66">
        <v>2</v>
      </c>
      <c r="U66">
        <v>0.19</v>
      </c>
      <c r="V66">
        <v>0</v>
      </c>
      <c r="W66" t="s">
        <v>6</v>
      </c>
      <c r="X66" t="s">
        <v>103</v>
      </c>
      <c r="Y66" t="s">
        <v>104</v>
      </c>
      <c r="Z66" t="s">
        <v>102</v>
      </c>
      <c r="AA66">
        <v>0.86329999999999996</v>
      </c>
      <c r="AB66">
        <v>0.97</v>
      </c>
      <c r="AC66">
        <v>0.10669999999999999</v>
      </c>
      <c r="AD66">
        <v>0.67</v>
      </c>
      <c r="AE66" t="s">
        <v>25</v>
      </c>
      <c r="AF66">
        <v>2.7491214148055776E-2</v>
      </c>
      <c r="AG66" t="s">
        <v>7</v>
      </c>
      <c r="AH66" t="s">
        <v>31</v>
      </c>
      <c r="AI66" t="s">
        <v>36</v>
      </c>
      <c r="AJ66">
        <v>237.53026634382567</v>
      </c>
      <c r="AK66" t="s">
        <v>42</v>
      </c>
      <c r="AL66">
        <v>46.536000000000001</v>
      </c>
      <c r="AM66">
        <v>845670.04265199986</v>
      </c>
      <c r="AN66">
        <v>73.47</v>
      </c>
    </row>
    <row r="67" spans="1:40" x14ac:dyDescent="0.3">
      <c r="A67">
        <v>294.20999999999998</v>
      </c>
      <c r="B67">
        <v>4.9800000000000004</v>
      </c>
      <c r="C67">
        <v>4</v>
      </c>
      <c r="D67">
        <v>0.97</v>
      </c>
      <c r="E67">
        <v>0</v>
      </c>
      <c r="F67">
        <v>0.03</v>
      </c>
      <c r="G67" t="s">
        <v>99</v>
      </c>
      <c r="H67">
        <v>1.43</v>
      </c>
      <c r="I67">
        <v>0.72</v>
      </c>
      <c r="J67">
        <v>1.17</v>
      </c>
      <c r="K67">
        <v>0.36</v>
      </c>
      <c r="L67">
        <v>9</v>
      </c>
      <c r="M67">
        <v>7262.5</v>
      </c>
      <c r="N67">
        <v>45</v>
      </c>
      <c r="O67">
        <v>26</v>
      </c>
      <c r="P67">
        <v>3</v>
      </c>
      <c r="Q67">
        <v>1</v>
      </c>
      <c r="R67">
        <v>768</v>
      </c>
      <c r="S67">
        <v>367</v>
      </c>
      <c r="T67">
        <v>4</v>
      </c>
      <c r="U67">
        <v>0.89</v>
      </c>
      <c r="V67">
        <v>1</v>
      </c>
      <c r="W67" t="s">
        <v>4</v>
      </c>
      <c r="X67" t="s">
        <v>101</v>
      </c>
      <c r="Y67" t="s">
        <v>90</v>
      </c>
      <c r="Z67" t="s">
        <v>105</v>
      </c>
      <c r="AA67">
        <v>0.97</v>
      </c>
      <c r="AB67">
        <v>0.97</v>
      </c>
      <c r="AC67">
        <v>2.9100000000000025E-2</v>
      </c>
      <c r="AD67">
        <v>0.39</v>
      </c>
      <c r="AE67" t="s">
        <v>24</v>
      </c>
      <c r="AF67">
        <v>1.6926685020903439E-2</v>
      </c>
      <c r="AG67" t="s">
        <v>5</v>
      </c>
      <c r="AH67" t="s">
        <v>31</v>
      </c>
      <c r="AI67" t="s">
        <v>36</v>
      </c>
      <c r="AJ67">
        <v>47.786458333333329</v>
      </c>
      <c r="AK67" t="s">
        <v>40</v>
      </c>
      <c r="AL67">
        <v>363.125</v>
      </c>
      <c r="AM67">
        <v>2201172.6681560003</v>
      </c>
      <c r="AN67">
        <v>97.969999999999985</v>
      </c>
    </row>
    <row r="68" spans="1:40" x14ac:dyDescent="0.3">
      <c r="A68">
        <v>113.42</v>
      </c>
      <c r="B68">
        <v>6.84</v>
      </c>
      <c r="C68">
        <v>27</v>
      </c>
      <c r="D68">
        <v>0.75</v>
      </c>
      <c r="E68">
        <v>0.04</v>
      </c>
      <c r="F68">
        <v>0.02</v>
      </c>
      <c r="G68" t="s">
        <v>88</v>
      </c>
      <c r="H68">
        <v>4.41</v>
      </c>
      <c r="I68">
        <v>0.97</v>
      </c>
      <c r="J68">
        <v>1.0900000000000001</v>
      </c>
      <c r="K68">
        <v>0.05</v>
      </c>
      <c r="L68">
        <v>8</v>
      </c>
      <c r="M68">
        <v>3771.29</v>
      </c>
      <c r="N68">
        <v>45</v>
      </c>
      <c r="O68">
        <v>57</v>
      </c>
      <c r="P68">
        <v>2</v>
      </c>
      <c r="Q68">
        <v>3</v>
      </c>
      <c r="R68">
        <v>178</v>
      </c>
      <c r="S68">
        <v>158</v>
      </c>
      <c r="T68">
        <v>8</v>
      </c>
      <c r="U68">
        <v>0.85</v>
      </c>
      <c r="V68">
        <v>1</v>
      </c>
      <c r="W68" t="s">
        <v>4</v>
      </c>
      <c r="X68" t="s">
        <v>103</v>
      </c>
      <c r="Y68" t="s">
        <v>96</v>
      </c>
      <c r="Z68" t="s">
        <v>110</v>
      </c>
      <c r="AA68">
        <v>0.72</v>
      </c>
      <c r="AB68">
        <v>0.94079999999999997</v>
      </c>
      <c r="AC68">
        <v>0.23519999999999999</v>
      </c>
      <c r="AD68">
        <v>0.11</v>
      </c>
      <c r="AE68" t="s">
        <v>22</v>
      </c>
      <c r="AF68">
        <v>6.0306824193263969E-2</v>
      </c>
      <c r="AG68" t="s">
        <v>8</v>
      </c>
      <c r="AH68" t="s">
        <v>33</v>
      </c>
      <c r="AI68" t="s">
        <v>37</v>
      </c>
      <c r="AJ68">
        <v>88.764044943820224</v>
      </c>
      <c r="AK68" t="s">
        <v>41</v>
      </c>
      <c r="AL68">
        <v>37.712899999999998</v>
      </c>
      <c r="AM68">
        <v>453451.81105199992</v>
      </c>
      <c r="AN68">
        <v>69.989999999999995</v>
      </c>
    </row>
    <row r="69" spans="1:40" x14ac:dyDescent="0.3">
      <c r="A69">
        <v>410.99</v>
      </c>
      <c r="B69">
        <v>9.43</v>
      </c>
      <c r="C69">
        <v>4</v>
      </c>
      <c r="D69">
        <v>0.81</v>
      </c>
      <c r="E69">
        <v>7.0000000000000007E-2</v>
      </c>
      <c r="F69">
        <v>0.03</v>
      </c>
      <c r="G69" t="s">
        <v>99</v>
      </c>
      <c r="H69">
        <v>0.81</v>
      </c>
      <c r="I69">
        <v>0.71</v>
      </c>
      <c r="J69">
        <v>1.2</v>
      </c>
      <c r="K69">
        <v>0.95</v>
      </c>
      <c r="L69">
        <v>7</v>
      </c>
      <c r="M69">
        <v>5592</v>
      </c>
      <c r="N69">
        <v>60</v>
      </c>
      <c r="O69">
        <v>52</v>
      </c>
      <c r="P69">
        <v>3</v>
      </c>
      <c r="Q69">
        <v>2</v>
      </c>
      <c r="R69">
        <v>591</v>
      </c>
      <c r="S69">
        <v>484</v>
      </c>
      <c r="T69">
        <v>2</v>
      </c>
      <c r="U69">
        <v>0.56000000000000005</v>
      </c>
      <c r="V69">
        <v>0</v>
      </c>
      <c r="W69" t="s">
        <v>6</v>
      </c>
      <c r="X69" t="s">
        <v>93</v>
      </c>
      <c r="Y69" t="s">
        <v>90</v>
      </c>
      <c r="Z69" t="s">
        <v>102</v>
      </c>
      <c r="AA69">
        <v>0.75329999999999997</v>
      </c>
      <c r="AB69">
        <v>0.9020999999999999</v>
      </c>
      <c r="AC69">
        <v>0.17139899999999994</v>
      </c>
      <c r="AD69">
        <v>1.05</v>
      </c>
      <c r="AE69" t="s">
        <v>25</v>
      </c>
      <c r="AF69">
        <v>2.2944597192145793E-2</v>
      </c>
      <c r="AG69" t="s">
        <v>7</v>
      </c>
      <c r="AH69" t="s">
        <v>32</v>
      </c>
      <c r="AI69" t="s">
        <v>38</v>
      </c>
      <c r="AJ69">
        <v>81.895093062605753</v>
      </c>
      <c r="AK69" t="s">
        <v>44</v>
      </c>
      <c r="AL69">
        <v>279.60000000000002</v>
      </c>
      <c r="AM69">
        <v>2528367.9460380003</v>
      </c>
      <c r="AN69">
        <v>96.49</v>
      </c>
    </row>
    <row r="70" spans="1:40" x14ac:dyDescent="0.3">
      <c r="A70">
        <v>83.55</v>
      </c>
      <c r="B70">
        <v>1.58</v>
      </c>
      <c r="C70">
        <v>5</v>
      </c>
      <c r="D70">
        <v>0.74</v>
      </c>
      <c r="E70">
        <v>0.08</v>
      </c>
      <c r="F70">
        <v>0.02</v>
      </c>
      <c r="G70" t="s">
        <v>88</v>
      </c>
      <c r="H70">
        <v>0.91</v>
      </c>
      <c r="I70">
        <v>0.72</v>
      </c>
      <c r="J70">
        <v>1.1599999999999999</v>
      </c>
      <c r="K70">
        <v>0.56999999999999995</v>
      </c>
      <c r="L70">
        <v>37</v>
      </c>
      <c r="M70">
        <v>382.85</v>
      </c>
      <c r="N70">
        <v>45</v>
      </c>
      <c r="O70">
        <v>21</v>
      </c>
      <c r="P70">
        <v>3</v>
      </c>
      <c r="Q70">
        <v>2</v>
      </c>
      <c r="R70">
        <v>557</v>
      </c>
      <c r="S70">
        <v>783</v>
      </c>
      <c r="T70">
        <v>4</v>
      </c>
      <c r="U70">
        <v>0.97</v>
      </c>
      <c r="V70">
        <v>1</v>
      </c>
      <c r="W70" t="s">
        <v>4</v>
      </c>
      <c r="X70" t="s">
        <v>93</v>
      </c>
      <c r="Y70" t="s">
        <v>90</v>
      </c>
      <c r="Z70" t="s">
        <v>105</v>
      </c>
      <c r="AA70">
        <v>0.68080000000000007</v>
      </c>
      <c r="AB70">
        <v>0.90160000000000007</v>
      </c>
      <c r="AC70">
        <v>0.23441600000000001</v>
      </c>
      <c r="AD70">
        <v>0.66999999999999993</v>
      </c>
      <c r="AE70" t="s">
        <v>25</v>
      </c>
      <c r="AF70">
        <v>1.8910831837223221E-2</v>
      </c>
      <c r="AG70" t="s">
        <v>5</v>
      </c>
      <c r="AH70" t="s">
        <v>33</v>
      </c>
      <c r="AI70" t="s">
        <v>38</v>
      </c>
      <c r="AJ70">
        <v>140.57450628366249</v>
      </c>
      <c r="AK70" t="s">
        <v>42</v>
      </c>
      <c r="AL70">
        <v>3.8285000000000005</v>
      </c>
      <c r="AM70">
        <v>35191.178359999998</v>
      </c>
      <c r="AN70">
        <v>72.290000000000006</v>
      </c>
    </row>
    <row r="71" spans="1:40" x14ac:dyDescent="0.3">
      <c r="A71">
        <v>494.1</v>
      </c>
      <c r="B71">
        <v>8.42</v>
      </c>
      <c r="C71">
        <v>1</v>
      </c>
      <c r="D71">
        <v>0.89</v>
      </c>
      <c r="E71">
        <v>0.09</v>
      </c>
      <c r="F71">
        <v>0.03</v>
      </c>
      <c r="G71" t="s">
        <v>88</v>
      </c>
      <c r="H71">
        <v>2.86</v>
      </c>
      <c r="I71">
        <v>0.69</v>
      </c>
      <c r="J71">
        <v>1</v>
      </c>
      <c r="K71">
        <v>0.48</v>
      </c>
      <c r="L71">
        <v>36</v>
      </c>
      <c r="M71">
        <v>4672.16</v>
      </c>
      <c r="N71">
        <v>30</v>
      </c>
      <c r="O71">
        <v>9</v>
      </c>
      <c r="P71">
        <v>3</v>
      </c>
      <c r="Q71">
        <v>3</v>
      </c>
      <c r="R71">
        <v>809</v>
      </c>
      <c r="S71">
        <v>687</v>
      </c>
      <c r="T71">
        <v>8</v>
      </c>
      <c r="U71">
        <v>0.93</v>
      </c>
      <c r="V71">
        <v>0</v>
      </c>
      <c r="W71" t="s">
        <v>6</v>
      </c>
      <c r="X71" t="s">
        <v>103</v>
      </c>
      <c r="Y71" t="s">
        <v>90</v>
      </c>
      <c r="Z71" t="s">
        <v>110</v>
      </c>
      <c r="AA71">
        <v>0.80990000000000006</v>
      </c>
      <c r="AB71">
        <v>0.88270000000000004</v>
      </c>
      <c r="AC71">
        <v>9.7096999999999989E-2</v>
      </c>
      <c r="AD71">
        <v>0.6</v>
      </c>
      <c r="AE71" t="s">
        <v>25</v>
      </c>
      <c r="AF71">
        <v>1.704108480064764E-2</v>
      </c>
      <c r="AG71" t="s">
        <v>5</v>
      </c>
      <c r="AH71" t="s">
        <v>32</v>
      </c>
      <c r="AI71" t="s">
        <v>35</v>
      </c>
      <c r="AJ71">
        <v>84.919653893695923</v>
      </c>
      <c r="AK71" t="s">
        <v>44</v>
      </c>
      <c r="AL71">
        <v>46.721600000000002</v>
      </c>
      <c r="AM71">
        <v>2585610.9508400001</v>
      </c>
      <c r="AN71">
        <v>69.84</v>
      </c>
    </row>
    <row r="72" spans="1:40" x14ac:dyDescent="0.3">
      <c r="A72">
        <v>397.51</v>
      </c>
      <c r="B72">
        <v>3.63</v>
      </c>
      <c r="C72">
        <v>17</v>
      </c>
      <c r="D72">
        <v>0.92</v>
      </c>
      <c r="E72">
        <v>0.06</v>
      </c>
      <c r="F72">
        <v>0.04</v>
      </c>
      <c r="G72" t="s">
        <v>92</v>
      </c>
      <c r="H72">
        <v>1.72</v>
      </c>
      <c r="I72">
        <v>0.66</v>
      </c>
      <c r="J72">
        <v>0.99</v>
      </c>
      <c r="K72">
        <v>0.86</v>
      </c>
      <c r="L72">
        <v>3</v>
      </c>
      <c r="M72">
        <v>2501.5</v>
      </c>
      <c r="N72">
        <v>15</v>
      </c>
      <c r="O72">
        <v>9</v>
      </c>
      <c r="P72">
        <v>3</v>
      </c>
      <c r="Q72">
        <v>3</v>
      </c>
      <c r="R72">
        <v>526</v>
      </c>
      <c r="S72">
        <v>902</v>
      </c>
      <c r="T72">
        <v>7</v>
      </c>
      <c r="U72">
        <v>0.9</v>
      </c>
      <c r="V72">
        <v>1</v>
      </c>
      <c r="W72" t="s">
        <v>4</v>
      </c>
      <c r="X72" t="s">
        <v>103</v>
      </c>
      <c r="Y72" t="s">
        <v>90</v>
      </c>
      <c r="Z72" t="s">
        <v>106</v>
      </c>
      <c r="AA72">
        <v>0.86480000000000001</v>
      </c>
      <c r="AB72">
        <v>0.90239999999999987</v>
      </c>
      <c r="AC72">
        <v>7.2191999999999965E-2</v>
      </c>
      <c r="AD72">
        <v>0.96</v>
      </c>
      <c r="AE72" t="s">
        <v>25</v>
      </c>
      <c r="AF72">
        <v>9.1318457397298186E-3</v>
      </c>
      <c r="AG72" t="s">
        <v>5</v>
      </c>
      <c r="AH72" t="s">
        <v>32</v>
      </c>
      <c r="AI72" t="s">
        <v>36</v>
      </c>
      <c r="AJ72">
        <v>171.4828897338403</v>
      </c>
      <c r="AK72" t="s">
        <v>42</v>
      </c>
      <c r="AL72">
        <v>50.03</v>
      </c>
      <c r="AM72">
        <v>1093872.0958439999</v>
      </c>
      <c r="AN72">
        <v>83.679999999999993</v>
      </c>
    </row>
    <row r="73" spans="1:40" x14ac:dyDescent="0.3">
      <c r="A73">
        <v>139.41999999999999</v>
      </c>
      <c r="B73">
        <v>5</v>
      </c>
      <c r="C73">
        <v>2</v>
      </c>
      <c r="D73">
        <v>0.98</v>
      </c>
      <c r="E73">
        <v>0.03</v>
      </c>
      <c r="F73">
        <v>0.03</v>
      </c>
      <c r="G73" t="s">
        <v>99</v>
      </c>
      <c r="H73">
        <v>2.11</v>
      </c>
      <c r="I73">
        <v>0.75</v>
      </c>
      <c r="J73">
        <v>1.05</v>
      </c>
      <c r="K73">
        <v>0.94</v>
      </c>
      <c r="L73">
        <v>8</v>
      </c>
      <c r="M73">
        <v>5212.05</v>
      </c>
      <c r="N73">
        <v>30</v>
      </c>
      <c r="O73">
        <v>29</v>
      </c>
      <c r="P73">
        <v>2</v>
      </c>
      <c r="Q73">
        <v>3</v>
      </c>
      <c r="R73">
        <v>369</v>
      </c>
      <c r="S73">
        <v>637</v>
      </c>
      <c r="T73">
        <v>9</v>
      </c>
      <c r="U73">
        <v>0.13</v>
      </c>
      <c r="V73">
        <v>0</v>
      </c>
      <c r="W73" t="s">
        <v>6</v>
      </c>
      <c r="X73" t="s">
        <v>103</v>
      </c>
      <c r="Y73" t="s">
        <v>96</v>
      </c>
      <c r="Z73" t="s">
        <v>91</v>
      </c>
      <c r="AA73">
        <v>0.9506</v>
      </c>
      <c r="AB73">
        <v>0.94089999999999996</v>
      </c>
      <c r="AC73">
        <v>1.8818000000000015E-2</v>
      </c>
      <c r="AD73">
        <v>1</v>
      </c>
      <c r="AE73" t="s">
        <v>25</v>
      </c>
      <c r="AF73">
        <v>3.5862860421747245E-2</v>
      </c>
      <c r="AG73" t="s">
        <v>7</v>
      </c>
      <c r="AH73" t="s">
        <v>33</v>
      </c>
      <c r="AI73" t="s">
        <v>35</v>
      </c>
      <c r="AJ73">
        <v>172.62872628726288</v>
      </c>
      <c r="AK73" t="s">
        <v>42</v>
      </c>
      <c r="AL73">
        <v>260.60250000000002</v>
      </c>
      <c r="AM73">
        <v>770530.33768399991</v>
      </c>
      <c r="AN73">
        <v>96.39</v>
      </c>
    </row>
    <row r="74" spans="1:40" x14ac:dyDescent="0.3">
      <c r="A74">
        <v>52.48</v>
      </c>
      <c r="B74">
        <v>1.2</v>
      </c>
      <c r="C74">
        <v>8</v>
      </c>
      <c r="D74">
        <v>0.78</v>
      </c>
      <c r="E74">
        <v>0.09</v>
      </c>
      <c r="F74">
        <v>0.01</v>
      </c>
      <c r="G74" t="s">
        <v>99</v>
      </c>
      <c r="H74">
        <v>4.03</v>
      </c>
      <c r="I74">
        <v>0.87</v>
      </c>
      <c r="J74">
        <v>0.84</v>
      </c>
      <c r="K74">
        <v>0.22</v>
      </c>
      <c r="L74">
        <v>5</v>
      </c>
      <c r="M74">
        <v>5305.75</v>
      </c>
      <c r="N74">
        <v>30</v>
      </c>
      <c r="O74">
        <v>15</v>
      </c>
      <c r="P74">
        <v>0</v>
      </c>
      <c r="Q74">
        <v>0</v>
      </c>
      <c r="R74">
        <v>669</v>
      </c>
      <c r="S74">
        <v>451</v>
      </c>
      <c r="T74">
        <v>2</v>
      </c>
      <c r="U74">
        <v>0.28999999999999998</v>
      </c>
      <c r="V74">
        <v>1</v>
      </c>
      <c r="W74" t="s">
        <v>4</v>
      </c>
      <c r="X74" t="s">
        <v>89</v>
      </c>
      <c r="Y74" t="s">
        <v>94</v>
      </c>
      <c r="Z74" t="s">
        <v>102</v>
      </c>
      <c r="AA74">
        <v>0.7098000000000001</v>
      </c>
      <c r="AB74">
        <v>0.90090000000000003</v>
      </c>
      <c r="AC74">
        <v>0.19819799999999999</v>
      </c>
      <c r="AD74">
        <v>0.32</v>
      </c>
      <c r="AE74" t="s">
        <v>24</v>
      </c>
      <c r="AF74">
        <v>2.2865853658536585E-2</v>
      </c>
      <c r="AG74" t="s">
        <v>7</v>
      </c>
      <c r="AH74" t="s">
        <v>33</v>
      </c>
      <c r="AI74" t="s">
        <v>37</v>
      </c>
      <c r="AJ74">
        <v>67.414050822122576</v>
      </c>
      <c r="AK74" t="s">
        <v>40</v>
      </c>
      <c r="AL74">
        <v>265.28750000000002</v>
      </c>
      <c r="AM74">
        <v>306559.85338799999</v>
      </c>
      <c r="AN74">
        <v>93.07</v>
      </c>
    </row>
    <row r="75" spans="1:40" x14ac:dyDescent="0.3">
      <c r="A75">
        <v>416.96</v>
      </c>
      <c r="B75">
        <v>3.71</v>
      </c>
      <c r="C75">
        <v>7</v>
      </c>
      <c r="D75">
        <v>0.99</v>
      </c>
      <c r="E75">
        <v>0.08</v>
      </c>
      <c r="F75">
        <v>0.03</v>
      </c>
      <c r="G75" t="s">
        <v>92</v>
      </c>
      <c r="H75">
        <v>4.5199999999999996</v>
      </c>
      <c r="I75">
        <v>0.9</v>
      </c>
      <c r="J75">
        <v>1.04</v>
      </c>
      <c r="K75">
        <v>0.81</v>
      </c>
      <c r="L75">
        <v>5</v>
      </c>
      <c r="M75">
        <v>7556.27</v>
      </c>
      <c r="N75">
        <v>90</v>
      </c>
      <c r="O75">
        <v>17</v>
      </c>
      <c r="P75">
        <v>3</v>
      </c>
      <c r="Q75">
        <v>2</v>
      </c>
      <c r="R75">
        <v>246</v>
      </c>
      <c r="S75">
        <v>17</v>
      </c>
      <c r="T75">
        <v>4</v>
      </c>
      <c r="U75">
        <v>0.41</v>
      </c>
      <c r="V75">
        <v>0</v>
      </c>
      <c r="W75" t="s">
        <v>6</v>
      </c>
      <c r="X75" t="s">
        <v>93</v>
      </c>
      <c r="Y75" t="s">
        <v>90</v>
      </c>
      <c r="Z75" t="s">
        <v>105</v>
      </c>
      <c r="AA75">
        <v>0.91080000000000005</v>
      </c>
      <c r="AB75">
        <v>0.89239999999999997</v>
      </c>
      <c r="AC75">
        <v>8.9240000000000083E-3</v>
      </c>
      <c r="AD75">
        <v>0.92</v>
      </c>
      <c r="AE75" t="s">
        <v>25</v>
      </c>
      <c r="AF75">
        <v>8.8977359938603225E-3</v>
      </c>
      <c r="AG75" t="s">
        <v>5</v>
      </c>
      <c r="AH75" t="s">
        <v>32</v>
      </c>
      <c r="AI75" t="s">
        <v>37</v>
      </c>
      <c r="AJ75">
        <v>6.9105691056910574</v>
      </c>
      <c r="AK75" t="s">
        <v>40</v>
      </c>
      <c r="AL75">
        <v>151.12540000000001</v>
      </c>
      <c r="AM75">
        <v>3497424.0150959995</v>
      </c>
      <c r="AN75">
        <v>80.47999999999999</v>
      </c>
    </row>
    <row r="76" spans="1:40" x14ac:dyDescent="0.3">
      <c r="A76">
        <v>368.09</v>
      </c>
      <c r="B76">
        <v>5.52</v>
      </c>
      <c r="C76">
        <v>15</v>
      </c>
      <c r="D76">
        <v>0.72</v>
      </c>
      <c r="E76">
        <v>0.06</v>
      </c>
      <c r="F76">
        <v>0.01</v>
      </c>
      <c r="G76" t="s">
        <v>88</v>
      </c>
      <c r="H76">
        <v>3.95</v>
      </c>
      <c r="I76">
        <v>0.93</v>
      </c>
      <c r="J76">
        <v>0.99</v>
      </c>
      <c r="K76">
        <v>0.83</v>
      </c>
      <c r="L76">
        <v>17</v>
      </c>
      <c r="M76">
        <v>5444.43</v>
      </c>
      <c r="N76">
        <v>60</v>
      </c>
      <c r="O76">
        <v>53</v>
      </c>
      <c r="P76">
        <v>1</v>
      </c>
      <c r="Q76">
        <v>3</v>
      </c>
      <c r="R76">
        <v>77</v>
      </c>
      <c r="S76">
        <v>238</v>
      </c>
      <c r="T76">
        <v>9</v>
      </c>
      <c r="U76">
        <v>0.83</v>
      </c>
      <c r="V76">
        <v>0</v>
      </c>
      <c r="W76" t="s">
        <v>6</v>
      </c>
      <c r="X76" t="s">
        <v>103</v>
      </c>
      <c r="Y76" t="s">
        <v>104</v>
      </c>
      <c r="Z76" t="s">
        <v>91</v>
      </c>
      <c r="AA76">
        <v>0.67679999999999996</v>
      </c>
      <c r="AB76">
        <v>0.93059999999999998</v>
      </c>
      <c r="AC76">
        <v>0.26056799999999997</v>
      </c>
      <c r="AD76">
        <v>0.89999999999999991</v>
      </c>
      <c r="AE76" t="s">
        <v>25</v>
      </c>
      <c r="AF76">
        <v>1.4996332418701947E-2</v>
      </c>
      <c r="AG76" t="s">
        <v>5</v>
      </c>
      <c r="AH76" t="s">
        <v>32</v>
      </c>
      <c r="AI76" t="s">
        <v>37</v>
      </c>
      <c r="AJ76">
        <v>309.09090909090907</v>
      </c>
      <c r="AK76" t="s">
        <v>42</v>
      </c>
      <c r="AL76">
        <v>54.444300000000005</v>
      </c>
      <c r="AM76">
        <v>2144406.5788189997</v>
      </c>
      <c r="AN76">
        <v>70.05</v>
      </c>
    </row>
    <row r="77" spans="1:40" x14ac:dyDescent="0.3">
      <c r="A77">
        <v>378.05</v>
      </c>
      <c r="B77">
        <v>1.51</v>
      </c>
      <c r="C77">
        <v>26</v>
      </c>
      <c r="D77">
        <v>0.88</v>
      </c>
      <c r="E77">
        <v>7.0000000000000007E-2</v>
      </c>
      <c r="F77">
        <v>0</v>
      </c>
      <c r="G77" t="s">
        <v>88</v>
      </c>
      <c r="H77">
        <v>1.17</v>
      </c>
      <c r="I77">
        <v>0.68</v>
      </c>
      <c r="J77">
        <v>1.06</v>
      </c>
      <c r="K77">
        <v>0.05</v>
      </c>
      <c r="L77">
        <v>47</v>
      </c>
      <c r="M77">
        <v>6181.26</v>
      </c>
      <c r="N77">
        <v>60</v>
      </c>
      <c r="O77">
        <v>55</v>
      </c>
      <c r="P77">
        <v>3</v>
      </c>
      <c r="Q77">
        <v>3</v>
      </c>
      <c r="R77">
        <v>752</v>
      </c>
      <c r="S77">
        <v>79</v>
      </c>
      <c r="T77">
        <v>6</v>
      </c>
      <c r="U77">
        <v>0.87</v>
      </c>
      <c r="V77">
        <v>1</v>
      </c>
      <c r="W77" t="s">
        <v>4</v>
      </c>
      <c r="X77" t="s">
        <v>103</v>
      </c>
      <c r="Y77" t="s">
        <v>90</v>
      </c>
      <c r="Z77" t="s">
        <v>100</v>
      </c>
      <c r="AA77">
        <v>0.81839999999999991</v>
      </c>
      <c r="AB77">
        <v>0.92999999999999994</v>
      </c>
      <c r="AC77">
        <v>0.11159999999999999</v>
      </c>
      <c r="AD77">
        <v>0.12000000000000001</v>
      </c>
      <c r="AE77" t="s">
        <v>22</v>
      </c>
      <c r="AF77">
        <v>3.9941806639333423E-3</v>
      </c>
      <c r="AG77" t="s">
        <v>5</v>
      </c>
      <c r="AH77" t="s">
        <v>32</v>
      </c>
      <c r="AI77" t="s">
        <v>36</v>
      </c>
      <c r="AJ77">
        <v>10.50531914893617</v>
      </c>
      <c r="AK77" t="s">
        <v>40</v>
      </c>
      <c r="AL77">
        <v>61.812600000000003</v>
      </c>
      <c r="AM77">
        <v>2500473.7759799999</v>
      </c>
      <c r="AN77">
        <v>72.73</v>
      </c>
    </row>
    <row r="78" spans="1:40" x14ac:dyDescent="0.3">
      <c r="A78">
        <v>397.07</v>
      </c>
      <c r="B78">
        <v>5.42</v>
      </c>
      <c r="C78">
        <v>25</v>
      </c>
      <c r="D78">
        <v>0.72</v>
      </c>
      <c r="E78">
        <v>0.09</v>
      </c>
      <c r="F78">
        <v>0.02</v>
      </c>
      <c r="G78" t="s">
        <v>92</v>
      </c>
      <c r="H78">
        <v>4.9000000000000004</v>
      </c>
      <c r="I78">
        <v>0.61</v>
      </c>
      <c r="J78">
        <v>1.03</v>
      </c>
      <c r="K78">
        <v>0.71</v>
      </c>
      <c r="L78">
        <v>27</v>
      </c>
      <c r="M78">
        <v>5343.5</v>
      </c>
      <c r="N78">
        <v>30</v>
      </c>
      <c r="O78">
        <v>50</v>
      </c>
      <c r="P78">
        <v>1</v>
      </c>
      <c r="Q78">
        <v>1</v>
      </c>
      <c r="R78">
        <v>159</v>
      </c>
      <c r="S78">
        <v>712</v>
      </c>
      <c r="T78">
        <v>9</v>
      </c>
      <c r="U78">
        <v>0.75</v>
      </c>
      <c r="V78">
        <v>1</v>
      </c>
      <c r="W78" t="s">
        <v>4</v>
      </c>
      <c r="X78" t="s">
        <v>101</v>
      </c>
      <c r="Y78" t="s">
        <v>104</v>
      </c>
      <c r="Z78" t="s">
        <v>91</v>
      </c>
      <c r="AA78">
        <v>0.6552</v>
      </c>
      <c r="AB78">
        <v>0.89180000000000004</v>
      </c>
      <c r="AC78">
        <v>0.24970400000000001</v>
      </c>
      <c r="AD78">
        <v>0.82</v>
      </c>
      <c r="AE78" t="s">
        <v>25</v>
      </c>
      <c r="AF78">
        <v>1.3649986148538041E-2</v>
      </c>
      <c r="AG78" t="s">
        <v>5</v>
      </c>
      <c r="AH78" t="s">
        <v>32</v>
      </c>
      <c r="AI78" t="s">
        <v>37</v>
      </c>
      <c r="AJ78">
        <v>447.79874213836479</v>
      </c>
      <c r="AK78" t="s">
        <v>42</v>
      </c>
      <c r="AL78">
        <v>106.87</v>
      </c>
      <c r="AM78">
        <v>2355281.1178100002</v>
      </c>
      <c r="AN78">
        <v>80</v>
      </c>
    </row>
    <row r="79" spans="1:40" x14ac:dyDescent="0.3">
      <c r="A79">
        <v>83.32</v>
      </c>
      <c r="B79">
        <v>9.34</v>
      </c>
      <c r="C79">
        <v>5</v>
      </c>
      <c r="D79">
        <v>0.97</v>
      </c>
      <c r="E79">
        <v>7.0000000000000007E-2</v>
      </c>
      <c r="F79">
        <v>0.02</v>
      </c>
      <c r="G79" t="s">
        <v>92</v>
      </c>
      <c r="H79">
        <v>1.82</v>
      </c>
      <c r="I79">
        <v>0.99</v>
      </c>
      <c r="J79">
        <v>0.92</v>
      </c>
      <c r="K79">
        <v>0.06</v>
      </c>
      <c r="L79">
        <v>40</v>
      </c>
      <c r="M79">
        <v>9904.74</v>
      </c>
      <c r="N79">
        <v>60</v>
      </c>
      <c r="O79">
        <v>55</v>
      </c>
      <c r="P79">
        <v>1</v>
      </c>
      <c r="Q79">
        <v>1</v>
      </c>
      <c r="R79">
        <v>490</v>
      </c>
      <c r="S79">
        <v>683</v>
      </c>
      <c r="T79">
        <v>9</v>
      </c>
      <c r="U79">
        <v>0.47</v>
      </c>
      <c r="V79">
        <v>1</v>
      </c>
      <c r="W79" t="s">
        <v>4</v>
      </c>
      <c r="X79" t="s">
        <v>101</v>
      </c>
      <c r="Y79" t="s">
        <v>104</v>
      </c>
      <c r="Z79" t="s">
        <v>91</v>
      </c>
      <c r="AA79">
        <v>0.9020999999999999</v>
      </c>
      <c r="AB79">
        <v>0.91139999999999988</v>
      </c>
      <c r="AC79">
        <v>2.7342000000000023E-2</v>
      </c>
      <c r="AD79">
        <v>0.15000000000000002</v>
      </c>
      <c r="AE79" t="s">
        <v>26</v>
      </c>
      <c r="AF79">
        <v>0.11209793566970716</v>
      </c>
      <c r="AG79" t="s">
        <v>9</v>
      </c>
      <c r="AH79" t="s">
        <v>33</v>
      </c>
      <c r="AI79" t="s">
        <v>36</v>
      </c>
      <c r="AJ79">
        <v>139.38775510204081</v>
      </c>
      <c r="AK79" t="s">
        <v>42</v>
      </c>
      <c r="AL79">
        <v>198.09479999999999</v>
      </c>
      <c r="AM79">
        <v>899737.72875999985</v>
      </c>
      <c r="AN79">
        <v>83.679999999999993</v>
      </c>
    </row>
    <row r="80" spans="1:40" x14ac:dyDescent="0.3">
      <c r="A80">
        <v>211.31</v>
      </c>
      <c r="B80">
        <v>1.95</v>
      </c>
      <c r="C80">
        <v>2</v>
      </c>
      <c r="D80">
        <v>0.86</v>
      </c>
      <c r="E80">
        <v>0.04</v>
      </c>
      <c r="F80">
        <v>0.02</v>
      </c>
      <c r="G80" t="s">
        <v>88</v>
      </c>
      <c r="H80">
        <v>0.85</v>
      </c>
      <c r="I80">
        <v>0.61</v>
      </c>
      <c r="J80">
        <v>1.04</v>
      </c>
      <c r="K80">
        <v>0.59</v>
      </c>
      <c r="L80">
        <v>39</v>
      </c>
      <c r="M80">
        <v>7937.03</v>
      </c>
      <c r="N80">
        <v>90</v>
      </c>
      <c r="O80">
        <v>47</v>
      </c>
      <c r="P80">
        <v>3</v>
      </c>
      <c r="Q80">
        <v>0</v>
      </c>
      <c r="R80">
        <v>424</v>
      </c>
      <c r="S80">
        <v>698</v>
      </c>
      <c r="T80">
        <v>7</v>
      </c>
      <c r="U80">
        <v>0.16</v>
      </c>
      <c r="V80">
        <v>1</v>
      </c>
      <c r="W80" t="s">
        <v>4</v>
      </c>
      <c r="X80" t="s">
        <v>89</v>
      </c>
      <c r="Y80" t="s">
        <v>90</v>
      </c>
      <c r="Z80" t="s">
        <v>106</v>
      </c>
      <c r="AA80">
        <v>0.8256</v>
      </c>
      <c r="AB80">
        <v>0.94079999999999997</v>
      </c>
      <c r="AC80">
        <v>0.13171200000000002</v>
      </c>
      <c r="AD80">
        <v>0.64999999999999991</v>
      </c>
      <c r="AE80" t="s">
        <v>25</v>
      </c>
      <c r="AF80">
        <v>9.2281482182575356E-3</v>
      </c>
      <c r="AG80" t="s">
        <v>5</v>
      </c>
      <c r="AH80" t="s">
        <v>31</v>
      </c>
      <c r="AI80" t="s">
        <v>38</v>
      </c>
      <c r="AJ80">
        <v>164.62264150943395</v>
      </c>
      <c r="AK80" t="s">
        <v>42</v>
      </c>
      <c r="AL80">
        <v>79.3703</v>
      </c>
      <c r="AM80">
        <v>1777887.200428</v>
      </c>
      <c r="AN80">
        <v>73.550000000000011</v>
      </c>
    </row>
    <row r="81" spans="1:40" x14ac:dyDescent="0.3">
      <c r="A81">
        <v>102.14</v>
      </c>
      <c r="B81">
        <v>7.88</v>
      </c>
      <c r="C81">
        <v>7</v>
      </c>
      <c r="D81">
        <v>0.9</v>
      </c>
      <c r="E81">
        <v>7.0000000000000007E-2</v>
      </c>
      <c r="F81">
        <v>0.04</v>
      </c>
      <c r="G81" t="s">
        <v>88</v>
      </c>
      <c r="H81">
        <v>2.5</v>
      </c>
      <c r="I81">
        <v>0.98</v>
      </c>
      <c r="J81">
        <v>0.95</v>
      </c>
      <c r="K81">
        <v>0.67</v>
      </c>
      <c r="L81">
        <v>49</v>
      </c>
      <c r="M81">
        <v>7580.89</v>
      </c>
      <c r="N81">
        <v>15</v>
      </c>
      <c r="O81">
        <v>19</v>
      </c>
      <c r="P81">
        <v>3</v>
      </c>
      <c r="Q81">
        <v>0</v>
      </c>
      <c r="R81">
        <v>946</v>
      </c>
      <c r="S81">
        <v>49</v>
      </c>
      <c r="T81">
        <v>7</v>
      </c>
      <c r="U81">
        <v>0.04</v>
      </c>
      <c r="V81">
        <v>1</v>
      </c>
      <c r="W81" t="s">
        <v>4</v>
      </c>
      <c r="X81" t="s">
        <v>89</v>
      </c>
      <c r="Y81" t="s">
        <v>90</v>
      </c>
      <c r="Z81" t="s">
        <v>106</v>
      </c>
      <c r="AA81">
        <v>0.83699999999999997</v>
      </c>
      <c r="AB81">
        <v>0.89279999999999993</v>
      </c>
      <c r="AC81">
        <v>8.927999999999997E-2</v>
      </c>
      <c r="AD81">
        <v>0.78</v>
      </c>
      <c r="AE81" t="s">
        <v>25</v>
      </c>
      <c r="AF81">
        <v>7.714901116115136E-2</v>
      </c>
      <c r="AG81" t="s">
        <v>8</v>
      </c>
      <c r="AH81" t="s">
        <v>33</v>
      </c>
      <c r="AI81" t="s">
        <v>35</v>
      </c>
      <c r="AJ81">
        <v>5.1797040169133188</v>
      </c>
      <c r="AK81" t="s">
        <v>40</v>
      </c>
      <c r="AL81">
        <v>75.808900000000008</v>
      </c>
      <c r="AM81">
        <v>859567.352006</v>
      </c>
      <c r="AN81">
        <v>70.599999999999994</v>
      </c>
    </row>
    <row r="82" spans="1:40" x14ac:dyDescent="0.3">
      <c r="A82">
        <v>438.4</v>
      </c>
      <c r="B82">
        <v>4.6900000000000004</v>
      </c>
      <c r="C82">
        <v>8</v>
      </c>
      <c r="D82">
        <v>0.95</v>
      </c>
      <c r="E82">
        <v>0</v>
      </c>
      <c r="F82">
        <v>0.02</v>
      </c>
      <c r="G82" t="s">
        <v>92</v>
      </c>
      <c r="H82">
        <v>3.63</v>
      </c>
      <c r="I82">
        <v>0.93</v>
      </c>
      <c r="J82">
        <v>0.88</v>
      </c>
      <c r="K82">
        <v>0.37</v>
      </c>
      <c r="L82">
        <v>12</v>
      </c>
      <c r="M82">
        <v>6309.87</v>
      </c>
      <c r="N82">
        <v>45</v>
      </c>
      <c r="O82">
        <v>14</v>
      </c>
      <c r="P82">
        <v>1</v>
      </c>
      <c r="Q82">
        <v>2</v>
      </c>
      <c r="R82">
        <v>230</v>
      </c>
      <c r="S82">
        <v>863</v>
      </c>
      <c r="T82">
        <v>8</v>
      </c>
      <c r="U82">
        <v>0.7</v>
      </c>
      <c r="V82">
        <v>0</v>
      </c>
      <c r="W82" t="s">
        <v>6</v>
      </c>
      <c r="X82" t="s">
        <v>93</v>
      </c>
      <c r="Y82" t="s">
        <v>104</v>
      </c>
      <c r="Z82" t="s">
        <v>110</v>
      </c>
      <c r="AA82">
        <v>0.95</v>
      </c>
      <c r="AB82">
        <v>0.98</v>
      </c>
      <c r="AC82">
        <v>4.9000000000000044E-2</v>
      </c>
      <c r="AD82">
        <v>0.39</v>
      </c>
      <c r="AE82" t="s">
        <v>24</v>
      </c>
      <c r="AF82">
        <v>1.0697992700729929E-2</v>
      </c>
      <c r="AG82" t="s">
        <v>5</v>
      </c>
      <c r="AH82" t="s">
        <v>32</v>
      </c>
      <c r="AI82" t="s">
        <v>37</v>
      </c>
      <c r="AJ82">
        <v>375.21739130434781</v>
      </c>
      <c r="AK82" t="s">
        <v>42</v>
      </c>
      <c r="AL82">
        <v>126.1974</v>
      </c>
      <c r="AM82">
        <v>2821729.9734</v>
      </c>
      <c r="AN82">
        <v>83.97</v>
      </c>
    </row>
    <row r="83" spans="1:40" x14ac:dyDescent="0.3">
      <c r="A83">
        <v>330.48</v>
      </c>
      <c r="B83">
        <v>6.9</v>
      </c>
      <c r="C83">
        <v>28</v>
      </c>
      <c r="D83">
        <v>0.75</v>
      </c>
      <c r="E83">
        <v>0.04</v>
      </c>
      <c r="F83">
        <v>0.02</v>
      </c>
      <c r="G83" t="s">
        <v>99</v>
      </c>
      <c r="H83">
        <v>0.42</v>
      </c>
      <c r="I83">
        <v>0.96</v>
      </c>
      <c r="J83">
        <v>1.07</v>
      </c>
      <c r="K83">
        <v>0.88</v>
      </c>
      <c r="L83">
        <v>28</v>
      </c>
      <c r="M83">
        <v>5330.87</v>
      </c>
      <c r="N83">
        <v>60</v>
      </c>
      <c r="O83">
        <v>28</v>
      </c>
      <c r="P83">
        <v>2</v>
      </c>
      <c r="Q83">
        <v>2</v>
      </c>
      <c r="R83">
        <v>270</v>
      </c>
      <c r="S83">
        <v>38</v>
      </c>
      <c r="T83">
        <v>2</v>
      </c>
      <c r="U83">
        <v>0.99</v>
      </c>
      <c r="V83">
        <v>1</v>
      </c>
      <c r="W83" t="s">
        <v>4</v>
      </c>
      <c r="X83" t="s">
        <v>93</v>
      </c>
      <c r="Y83" t="s">
        <v>96</v>
      </c>
      <c r="Z83" t="s">
        <v>102</v>
      </c>
      <c r="AA83">
        <v>0.72</v>
      </c>
      <c r="AB83">
        <v>0.94079999999999997</v>
      </c>
      <c r="AC83">
        <v>0.23519999999999999</v>
      </c>
      <c r="AD83">
        <v>0.94</v>
      </c>
      <c r="AE83" t="s">
        <v>25</v>
      </c>
      <c r="AF83">
        <v>2.0878721859114015E-2</v>
      </c>
      <c r="AG83" t="s">
        <v>7</v>
      </c>
      <c r="AH83" t="s">
        <v>32</v>
      </c>
      <c r="AI83" t="s">
        <v>38</v>
      </c>
      <c r="AJ83">
        <v>14.074074074074074</v>
      </c>
      <c r="AK83" t="s">
        <v>40</v>
      </c>
      <c r="AL83">
        <v>266.54349999999999</v>
      </c>
      <c r="AM83">
        <v>1867719.9921879999</v>
      </c>
      <c r="AN83">
        <v>97.97999999999999</v>
      </c>
    </row>
    <row r="84" spans="1:40" x14ac:dyDescent="0.3">
      <c r="A84">
        <v>198.9</v>
      </c>
      <c r="B84">
        <v>3.34</v>
      </c>
      <c r="C84">
        <v>7</v>
      </c>
      <c r="D84">
        <v>0.71</v>
      </c>
      <c r="E84">
        <v>0.04</v>
      </c>
      <c r="F84">
        <v>0</v>
      </c>
      <c r="G84" t="s">
        <v>88</v>
      </c>
      <c r="H84">
        <v>3.17</v>
      </c>
      <c r="I84">
        <v>0.75</v>
      </c>
      <c r="J84">
        <v>0.92</v>
      </c>
      <c r="K84">
        <v>0.8</v>
      </c>
      <c r="L84">
        <v>4</v>
      </c>
      <c r="M84">
        <v>3513.1</v>
      </c>
      <c r="N84">
        <v>30</v>
      </c>
      <c r="O84">
        <v>44</v>
      </c>
      <c r="P84">
        <v>0</v>
      </c>
      <c r="Q84">
        <v>3</v>
      </c>
      <c r="R84">
        <v>275</v>
      </c>
      <c r="S84">
        <v>530</v>
      </c>
      <c r="T84">
        <v>10</v>
      </c>
      <c r="U84">
        <v>0.35</v>
      </c>
      <c r="V84">
        <v>0</v>
      </c>
      <c r="W84" t="s">
        <v>6</v>
      </c>
      <c r="X84" t="s">
        <v>103</v>
      </c>
      <c r="Y84" t="s">
        <v>94</v>
      </c>
      <c r="Z84" t="s">
        <v>108</v>
      </c>
      <c r="AA84">
        <v>0.68159999999999998</v>
      </c>
      <c r="AB84">
        <v>0.96</v>
      </c>
      <c r="AC84">
        <v>0.27840000000000004</v>
      </c>
      <c r="AD84">
        <v>0.84000000000000008</v>
      </c>
      <c r="AE84" t="s">
        <v>25</v>
      </c>
      <c r="AF84">
        <v>1.6792357968828556E-2</v>
      </c>
      <c r="AG84" t="s">
        <v>5</v>
      </c>
      <c r="AH84" t="s">
        <v>31</v>
      </c>
      <c r="AI84" t="s">
        <v>37</v>
      </c>
      <c r="AJ84">
        <v>192.72727272727272</v>
      </c>
      <c r="AK84" t="s">
        <v>42</v>
      </c>
      <c r="AL84">
        <v>35.131</v>
      </c>
      <c r="AM84">
        <v>726753.55486000003</v>
      </c>
      <c r="AN84">
        <v>71.63000000000001</v>
      </c>
    </row>
    <row r="85" spans="1:40" x14ac:dyDescent="0.3">
      <c r="A85">
        <v>78.599999999999994</v>
      </c>
      <c r="B85">
        <v>2.44</v>
      </c>
      <c r="C85">
        <v>7</v>
      </c>
      <c r="D85">
        <v>0.96</v>
      </c>
      <c r="E85">
        <v>0.02</v>
      </c>
      <c r="F85">
        <v>0.03</v>
      </c>
      <c r="G85" t="s">
        <v>92</v>
      </c>
      <c r="H85">
        <v>4.29</v>
      </c>
      <c r="I85">
        <v>0.68</v>
      </c>
      <c r="J85">
        <v>1.1599999999999999</v>
      </c>
      <c r="K85">
        <v>0.93</v>
      </c>
      <c r="L85">
        <v>28</v>
      </c>
      <c r="M85">
        <v>7861.28</v>
      </c>
      <c r="N85">
        <v>60</v>
      </c>
      <c r="O85">
        <v>33</v>
      </c>
      <c r="P85">
        <v>1</v>
      </c>
      <c r="Q85">
        <v>2</v>
      </c>
      <c r="R85">
        <v>468</v>
      </c>
      <c r="S85">
        <v>286</v>
      </c>
      <c r="T85">
        <v>12</v>
      </c>
      <c r="U85">
        <v>0.56999999999999995</v>
      </c>
      <c r="V85">
        <v>1</v>
      </c>
      <c r="W85" t="s">
        <v>4</v>
      </c>
      <c r="X85" t="s">
        <v>93</v>
      </c>
      <c r="Y85" t="s">
        <v>104</v>
      </c>
      <c r="Z85" t="s">
        <v>107</v>
      </c>
      <c r="AA85">
        <v>0.94079999999999997</v>
      </c>
      <c r="AB85">
        <v>0.9506</v>
      </c>
      <c r="AC85">
        <v>3.802400000000003E-2</v>
      </c>
      <c r="AD85">
        <v>0.98000000000000009</v>
      </c>
      <c r="AE85" t="s">
        <v>25</v>
      </c>
      <c r="AF85">
        <v>3.1043256997455471E-2</v>
      </c>
      <c r="AG85" t="s">
        <v>7</v>
      </c>
      <c r="AH85" t="s">
        <v>33</v>
      </c>
      <c r="AI85" t="s">
        <v>37</v>
      </c>
      <c r="AJ85">
        <v>61.111111111111114</v>
      </c>
      <c r="AK85" t="s">
        <v>40</v>
      </c>
      <c r="AL85">
        <v>157.22559999999999</v>
      </c>
      <c r="AM85">
        <v>648955.40787999984</v>
      </c>
      <c r="AN85">
        <v>82.51</v>
      </c>
    </row>
    <row r="86" spans="1:40" x14ac:dyDescent="0.3">
      <c r="A86">
        <v>189.94</v>
      </c>
      <c r="B86">
        <v>2.44</v>
      </c>
      <c r="C86">
        <v>28</v>
      </c>
      <c r="D86">
        <v>0.79</v>
      </c>
      <c r="E86">
        <v>0</v>
      </c>
      <c r="F86">
        <v>0.03</v>
      </c>
      <c r="G86" t="s">
        <v>99</v>
      </c>
      <c r="H86">
        <v>1.31</v>
      </c>
      <c r="I86">
        <v>0.84</v>
      </c>
      <c r="J86">
        <v>0.88</v>
      </c>
      <c r="K86">
        <v>0.31</v>
      </c>
      <c r="L86">
        <v>25</v>
      </c>
      <c r="M86">
        <v>1977.13</v>
      </c>
      <c r="N86">
        <v>30</v>
      </c>
      <c r="O86">
        <v>32</v>
      </c>
      <c r="P86">
        <v>2</v>
      </c>
      <c r="Q86">
        <v>3</v>
      </c>
      <c r="R86">
        <v>635</v>
      </c>
      <c r="S86">
        <v>297</v>
      </c>
      <c r="T86">
        <v>7</v>
      </c>
      <c r="U86">
        <v>0.81</v>
      </c>
      <c r="V86">
        <v>0</v>
      </c>
      <c r="W86" t="s">
        <v>6</v>
      </c>
      <c r="X86" t="s">
        <v>103</v>
      </c>
      <c r="Y86" t="s">
        <v>96</v>
      </c>
      <c r="Z86" t="s">
        <v>106</v>
      </c>
      <c r="AA86">
        <v>0.79</v>
      </c>
      <c r="AB86">
        <v>0.97</v>
      </c>
      <c r="AC86">
        <v>0.20369999999999996</v>
      </c>
      <c r="AD86">
        <v>0.33999999999999997</v>
      </c>
      <c r="AE86" t="s">
        <v>24</v>
      </c>
      <c r="AF86">
        <v>1.2846161945877645E-2</v>
      </c>
      <c r="AG86" t="s">
        <v>5</v>
      </c>
      <c r="AH86" t="s">
        <v>31</v>
      </c>
      <c r="AI86" t="s">
        <v>36</v>
      </c>
      <c r="AJ86">
        <v>46.771653543307082</v>
      </c>
      <c r="AK86" t="s">
        <v>40</v>
      </c>
      <c r="AL86">
        <v>98.856500000000011</v>
      </c>
      <c r="AM86">
        <v>386905.98729399999</v>
      </c>
      <c r="AN86">
        <v>98.089999999999989</v>
      </c>
    </row>
    <row r="87" spans="1:40" x14ac:dyDescent="0.3">
      <c r="A87">
        <v>196.33</v>
      </c>
      <c r="B87">
        <v>1.63</v>
      </c>
      <c r="C87">
        <v>14</v>
      </c>
      <c r="D87">
        <v>0.74</v>
      </c>
      <c r="E87">
        <v>0.01</v>
      </c>
      <c r="F87">
        <v>0.02</v>
      </c>
      <c r="G87" t="s">
        <v>99</v>
      </c>
      <c r="H87">
        <v>3.47</v>
      </c>
      <c r="I87">
        <v>0.9</v>
      </c>
      <c r="J87">
        <v>1.04</v>
      </c>
      <c r="K87">
        <v>0.02</v>
      </c>
      <c r="L87">
        <v>36</v>
      </c>
      <c r="M87">
        <v>461.83</v>
      </c>
      <c r="N87">
        <v>45</v>
      </c>
      <c r="O87">
        <v>29</v>
      </c>
      <c r="P87">
        <v>0</v>
      </c>
      <c r="Q87">
        <v>0</v>
      </c>
      <c r="R87">
        <v>686</v>
      </c>
      <c r="S87">
        <v>593</v>
      </c>
      <c r="T87">
        <v>6</v>
      </c>
      <c r="U87">
        <v>0.19</v>
      </c>
      <c r="V87">
        <v>1</v>
      </c>
      <c r="W87" t="s">
        <v>4</v>
      </c>
      <c r="X87" t="s">
        <v>89</v>
      </c>
      <c r="Y87" t="s">
        <v>94</v>
      </c>
      <c r="Z87" t="s">
        <v>100</v>
      </c>
      <c r="AA87">
        <v>0.73260000000000003</v>
      </c>
      <c r="AB87">
        <v>0.97019999999999995</v>
      </c>
      <c r="AC87">
        <v>0.25225200000000003</v>
      </c>
      <c r="AD87">
        <v>0.05</v>
      </c>
      <c r="AE87" t="s">
        <v>22</v>
      </c>
      <c r="AF87">
        <v>8.3023480874038595E-3</v>
      </c>
      <c r="AG87" t="s">
        <v>5</v>
      </c>
      <c r="AH87" t="s">
        <v>31</v>
      </c>
      <c r="AI87" t="s">
        <v>37</v>
      </c>
      <c r="AJ87">
        <v>86.443148688046648</v>
      </c>
      <c r="AK87" t="s">
        <v>41</v>
      </c>
      <c r="AL87">
        <v>23.0915</v>
      </c>
      <c r="AM87">
        <v>93427.933218999999</v>
      </c>
      <c r="AN87">
        <v>95.83</v>
      </c>
    </row>
    <row r="88" spans="1:40" x14ac:dyDescent="0.3">
      <c r="A88">
        <v>378.32</v>
      </c>
      <c r="B88">
        <v>2.67</v>
      </c>
      <c r="C88">
        <v>21</v>
      </c>
      <c r="D88">
        <v>0.84</v>
      </c>
      <c r="E88">
        <v>7.0000000000000007E-2</v>
      </c>
      <c r="F88">
        <v>0.04</v>
      </c>
      <c r="G88" t="s">
        <v>99</v>
      </c>
      <c r="H88">
        <v>2</v>
      </c>
      <c r="I88">
        <v>0.65</v>
      </c>
      <c r="J88">
        <v>1.03</v>
      </c>
      <c r="K88">
        <v>0.81</v>
      </c>
      <c r="L88">
        <v>42</v>
      </c>
      <c r="M88">
        <v>7011.9</v>
      </c>
      <c r="N88">
        <v>60</v>
      </c>
      <c r="O88">
        <v>45</v>
      </c>
      <c r="P88">
        <v>0</v>
      </c>
      <c r="Q88">
        <v>0</v>
      </c>
      <c r="R88">
        <v>65</v>
      </c>
      <c r="S88">
        <v>192</v>
      </c>
      <c r="T88">
        <v>7</v>
      </c>
      <c r="U88">
        <v>0.83</v>
      </c>
      <c r="V88">
        <v>1</v>
      </c>
      <c r="W88" t="s">
        <v>4</v>
      </c>
      <c r="X88" t="s">
        <v>89</v>
      </c>
      <c r="Y88" t="s">
        <v>94</v>
      </c>
      <c r="Z88" t="s">
        <v>106</v>
      </c>
      <c r="AA88">
        <v>0.78119999999999989</v>
      </c>
      <c r="AB88">
        <v>0.89279999999999993</v>
      </c>
      <c r="AC88">
        <v>0.142848</v>
      </c>
      <c r="AD88">
        <v>0.92</v>
      </c>
      <c r="AE88" t="s">
        <v>25</v>
      </c>
      <c r="AF88">
        <v>7.0575174455487421E-3</v>
      </c>
      <c r="AG88" t="s">
        <v>5</v>
      </c>
      <c r="AH88" t="s">
        <v>32</v>
      </c>
      <c r="AI88" t="s">
        <v>36</v>
      </c>
      <c r="AJ88">
        <v>295.38461538461542</v>
      </c>
      <c r="AK88" t="s">
        <v>42</v>
      </c>
      <c r="AL88">
        <v>350.59500000000003</v>
      </c>
      <c r="AM88">
        <v>2944909.3566799997</v>
      </c>
      <c r="AN88">
        <v>95.100000000000009</v>
      </c>
    </row>
    <row r="89" spans="1:40" x14ac:dyDescent="0.3">
      <c r="A89">
        <v>336.9</v>
      </c>
      <c r="B89">
        <v>6.98</v>
      </c>
      <c r="C89">
        <v>18</v>
      </c>
      <c r="D89">
        <v>0.88</v>
      </c>
      <c r="E89">
        <v>0.08</v>
      </c>
      <c r="F89">
        <v>0.03</v>
      </c>
      <c r="G89" t="s">
        <v>99</v>
      </c>
      <c r="H89">
        <v>2.0699999999999998</v>
      </c>
      <c r="I89">
        <v>0.92</v>
      </c>
      <c r="J89">
        <v>0.88</v>
      </c>
      <c r="K89">
        <v>0.22</v>
      </c>
      <c r="L89">
        <v>3</v>
      </c>
      <c r="M89">
        <v>1534.03</v>
      </c>
      <c r="N89">
        <v>45</v>
      </c>
      <c r="O89">
        <v>37</v>
      </c>
      <c r="P89">
        <v>0</v>
      </c>
      <c r="Q89">
        <v>0</v>
      </c>
      <c r="R89">
        <v>863</v>
      </c>
      <c r="S89">
        <v>948</v>
      </c>
      <c r="T89">
        <v>6</v>
      </c>
      <c r="U89">
        <v>0.63</v>
      </c>
      <c r="V89">
        <v>0</v>
      </c>
      <c r="W89" t="s">
        <v>6</v>
      </c>
      <c r="X89" t="s">
        <v>89</v>
      </c>
      <c r="Y89" t="s">
        <v>94</v>
      </c>
      <c r="Z89" t="s">
        <v>100</v>
      </c>
      <c r="AA89">
        <v>0.80959999999999999</v>
      </c>
      <c r="AB89">
        <v>0.89239999999999997</v>
      </c>
      <c r="AC89">
        <v>0.10708799999999999</v>
      </c>
      <c r="AD89">
        <v>0.33</v>
      </c>
      <c r="AE89" t="s">
        <v>24</v>
      </c>
      <c r="AF89">
        <v>2.0718314039774418E-2</v>
      </c>
      <c r="AG89" t="s">
        <v>7</v>
      </c>
      <c r="AH89" t="s">
        <v>32</v>
      </c>
      <c r="AI89" t="s">
        <v>35</v>
      </c>
      <c r="AJ89">
        <v>109.84936268829664</v>
      </c>
      <c r="AK89" t="s">
        <v>42</v>
      </c>
      <c r="AL89">
        <v>76.701499999999996</v>
      </c>
      <c r="AM89">
        <v>573754.97392999986</v>
      </c>
      <c r="AN89">
        <v>94.930000000000021</v>
      </c>
    </row>
    <row r="90" spans="1:40" x14ac:dyDescent="0.3">
      <c r="A90">
        <v>449.25</v>
      </c>
      <c r="B90">
        <v>8.94</v>
      </c>
      <c r="C90">
        <v>6</v>
      </c>
      <c r="D90">
        <v>0.71</v>
      </c>
      <c r="E90">
        <v>0.1</v>
      </c>
      <c r="F90">
        <v>0.02</v>
      </c>
      <c r="G90" t="s">
        <v>92</v>
      </c>
      <c r="H90">
        <v>1.4</v>
      </c>
      <c r="I90">
        <v>0.68</v>
      </c>
      <c r="J90">
        <v>0.98</v>
      </c>
      <c r="K90">
        <v>0.47</v>
      </c>
      <c r="L90">
        <v>31</v>
      </c>
      <c r="M90">
        <v>9047.8799999999992</v>
      </c>
      <c r="N90">
        <v>30</v>
      </c>
      <c r="O90">
        <v>35</v>
      </c>
      <c r="P90">
        <v>3</v>
      </c>
      <c r="Q90">
        <v>1</v>
      </c>
      <c r="R90">
        <v>417</v>
      </c>
      <c r="S90">
        <v>531</v>
      </c>
      <c r="T90">
        <v>11</v>
      </c>
      <c r="U90">
        <v>0.56999999999999995</v>
      </c>
      <c r="V90">
        <v>1</v>
      </c>
      <c r="W90" t="s">
        <v>4</v>
      </c>
      <c r="X90" t="s">
        <v>101</v>
      </c>
      <c r="Y90" t="s">
        <v>90</v>
      </c>
      <c r="Z90" t="s">
        <v>95</v>
      </c>
      <c r="AA90">
        <v>0.63900000000000001</v>
      </c>
      <c r="AB90">
        <v>0.88200000000000001</v>
      </c>
      <c r="AC90">
        <v>0.25578000000000006</v>
      </c>
      <c r="AD90">
        <v>0.59</v>
      </c>
      <c r="AE90" t="s">
        <v>25</v>
      </c>
      <c r="AF90">
        <v>1.9899833055091819E-2</v>
      </c>
      <c r="AG90" t="s">
        <v>5</v>
      </c>
      <c r="AH90" t="s">
        <v>32</v>
      </c>
      <c r="AI90" t="s">
        <v>36</v>
      </c>
      <c r="AJ90">
        <v>127.33812949640289</v>
      </c>
      <c r="AK90" t="s">
        <v>42</v>
      </c>
      <c r="AL90">
        <v>180.95759999999999</v>
      </c>
      <c r="AM90">
        <v>4552724.8373999996</v>
      </c>
      <c r="AN90">
        <v>83.2</v>
      </c>
    </row>
    <row r="91" spans="1:40" x14ac:dyDescent="0.3">
      <c r="A91">
        <v>262.5</v>
      </c>
      <c r="B91">
        <v>8.33</v>
      </c>
      <c r="C91">
        <v>4</v>
      </c>
      <c r="D91">
        <v>0.78</v>
      </c>
      <c r="E91">
        <v>0.03</v>
      </c>
      <c r="F91">
        <v>0.03</v>
      </c>
      <c r="G91" t="s">
        <v>88</v>
      </c>
      <c r="H91">
        <v>3.12</v>
      </c>
      <c r="I91">
        <v>0.8</v>
      </c>
      <c r="J91">
        <v>1.07</v>
      </c>
      <c r="K91">
        <v>0.82</v>
      </c>
      <c r="L91">
        <v>37</v>
      </c>
      <c r="M91">
        <v>7729.75</v>
      </c>
      <c r="N91">
        <v>90</v>
      </c>
      <c r="O91">
        <v>7</v>
      </c>
      <c r="P91">
        <v>3</v>
      </c>
      <c r="Q91">
        <v>2</v>
      </c>
      <c r="R91">
        <v>478</v>
      </c>
      <c r="S91">
        <v>698</v>
      </c>
      <c r="T91">
        <v>3</v>
      </c>
      <c r="U91">
        <v>0.76</v>
      </c>
      <c r="V91">
        <v>1</v>
      </c>
      <c r="W91" t="s">
        <v>4</v>
      </c>
      <c r="X91" t="s">
        <v>93</v>
      </c>
      <c r="Y91" t="s">
        <v>90</v>
      </c>
      <c r="Z91" t="s">
        <v>98</v>
      </c>
      <c r="AA91">
        <v>0.75660000000000005</v>
      </c>
      <c r="AB91">
        <v>0.94089999999999996</v>
      </c>
      <c r="AC91">
        <v>0.20699799999999996</v>
      </c>
      <c r="AD91">
        <v>0.87999999999999989</v>
      </c>
      <c r="AE91" t="s">
        <v>25</v>
      </c>
      <c r="AF91">
        <v>3.1733333333333336E-2</v>
      </c>
      <c r="AG91" t="s">
        <v>7</v>
      </c>
      <c r="AH91" t="s">
        <v>31</v>
      </c>
      <c r="AI91" t="s">
        <v>37</v>
      </c>
      <c r="AJ91">
        <v>146.02510460251045</v>
      </c>
      <c r="AK91" t="s">
        <v>42</v>
      </c>
      <c r="AL91">
        <v>77.297499999999999</v>
      </c>
      <c r="AM91">
        <v>2150896.6150000002</v>
      </c>
      <c r="AN91">
        <v>71.38</v>
      </c>
    </row>
    <row r="92" spans="1:40" x14ac:dyDescent="0.3">
      <c r="A92">
        <v>103.82</v>
      </c>
      <c r="B92">
        <v>7.17</v>
      </c>
      <c r="C92">
        <v>10</v>
      </c>
      <c r="D92">
        <v>0.71</v>
      </c>
      <c r="E92">
        <v>0.06</v>
      </c>
      <c r="F92">
        <v>0.03</v>
      </c>
      <c r="G92" t="s">
        <v>99</v>
      </c>
      <c r="H92">
        <v>1.8</v>
      </c>
      <c r="I92">
        <v>0.94</v>
      </c>
      <c r="J92">
        <v>0.93</v>
      </c>
      <c r="K92">
        <v>0.22</v>
      </c>
      <c r="L92">
        <v>12</v>
      </c>
      <c r="M92">
        <v>6062.22</v>
      </c>
      <c r="N92">
        <v>90</v>
      </c>
      <c r="O92">
        <v>16</v>
      </c>
      <c r="P92">
        <v>1</v>
      </c>
      <c r="Q92">
        <v>0</v>
      </c>
      <c r="R92">
        <v>877</v>
      </c>
      <c r="S92">
        <v>608</v>
      </c>
      <c r="T92">
        <v>5</v>
      </c>
      <c r="U92">
        <v>0.24</v>
      </c>
      <c r="V92">
        <v>0</v>
      </c>
      <c r="W92" t="s">
        <v>6</v>
      </c>
      <c r="X92" t="s">
        <v>89</v>
      </c>
      <c r="Y92" t="s">
        <v>104</v>
      </c>
      <c r="Z92" t="s">
        <v>109</v>
      </c>
      <c r="AA92">
        <v>0.66739999999999988</v>
      </c>
      <c r="AB92">
        <v>0.91179999999999994</v>
      </c>
      <c r="AC92">
        <v>0.26442199999999999</v>
      </c>
      <c r="AD92">
        <v>0.31</v>
      </c>
      <c r="AE92" t="s">
        <v>24</v>
      </c>
      <c r="AF92">
        <v>6.9061837796185715E-2</v>
      </c>
      <c r="AG92" t="s">
        <v>8</v>
      </c>
      <c r="AH92" t="s">
        <v>33</v>
      </c>
      <c r="AI92" t="s">
        <v>36</v>
      </c>
      <c r="AJ92">
        <v>69.327251995438999</v>
      </c>
      <c r="AK92" t="s">
        <v>40</v>
      </c>
      <c r="AL92">
        <v>303.11100000000005</v>
      </c>
      <c r="AM92">
        <v>686330.70015599998</v>
      </c>
      <c r="AN92">
        <v>95.8</v>
      </c>
    </row>
    <row r="93" spans="1:40" x14ac:dyDescent="0.3">
      <c r="A93">
        <v>370.96</v>
      </c>
      <c r="B93">
        <v>1.99</v>
      </c>
      <c r="C93">
        <v>18</v>
      </c>
      <c r="D93">
        <v>0.83</v>
      </c>
      <c r="E93">
        <v>0.09</v>
      </c>
      <c r="F93">
        <v>0.03</v>
      </c>
      <c r="G93" t="s">
        <v>99</v>
      </c>
      <c r="H93">
        <v>4.1500000000000004</v>
      </c>
      <c r="I93">
        <v>0.68</v>
      </c>
      <c r="J93">
        <v>0.85</v>
      </c>
      <c r="K93">
        <v>0.31</v>
      </c>
      <c r="L93">
        <v>37</v>
      </c>
      <c r="M93">
        <v>3207.85</v>
      </c>
      <c r="N93">
        <v>15</v>
      </c>
      <c r="O93">
        <v>53</v>
      </c>
      <c r="P93">
        <v>3</v>
      </c>
      <c r="Q93">
        <v>0</v>
      </c>
      <c r="R93">
        <v>771</v>
      </c>
      <c r="S93">
        <v>93</v>
      </c>
      <c r="T93">
        <v>3</v>
      </c>
      <c r="U93">
        <v>0.61</v>
      </c>
      <c r="V93">
        <v>0</v>
      </c>
      <c r="W93" t="s">
        <v>6</v>
      </c>
      <c r="X93" t="s">
        <v>89</v>
      </c>
      <c r="Y93" t="s">
        <v>90</v>
      </c>
      <c r="Z93" t="s">
        <v>98</v>
      </c>
      <c r="AA93">
        <v>0.75529999999999997</v>
      </c>
      <c r="AB93">
        <v>0.88270000000000004</v>
      </c>
      <c r="AC93">
        <v>0.15005900000000003</v>
      </c>
      <c r="AD93">
        <v>0.43</v>
      </c>
      <c r="AE93" t="s">
        <v>24</v>
      </c>
      <c r="AF93">
        <v>5.3644597800301926E-3</v>
      </c>
      <c r="AG93" t="s">
        <v>5</v>
      </c>
      <c r="AH93" t="s">
        <v>32</v>
      </c>
      <c r="AI93" t="s">
        <v>37</v>
      </c>
      <c r="AJ93">
        <v>12.062256809338521</v>
      </c>
      <c r="AK93" t="s">
        <v>40</v>
      </c>
      <c r="AL93">
        <v>160.39250000000001</v>
      </c>
      <c r="AM93">
        <v>1332973.3025</v>
      </c>
      <c r="AN93">
        <v>92.55</v>
      </c>
    </row>
    <row r="94" spans="1:40" x14ac:dyDescent="0.3">
      <c r="A94">
        <v>392.35</v>
      </c>
      <c r="B94">
        <v>3.6</v>
      </c>
      <c r="C94">
        <v>12</v>
      </c>
      <c r="D94">
        <v>0.97</v>
      </c>
      <c r="E94">
        <v>0.02</v>
      </c>
      <c r="F94">
        <v>0.01</v>
      </c>
      <c r="G94" t="s">
        <v>92</v>
      </c>
      <c r="H94">
        <v>4.8099999999999996</v>
      </c>
      <c r="I94">
        <v>0.7</v>
      </c>
      <c r="J94">
        <v>1.05</v>
      </c>
      <c r="K94">
        <v>0.44</v>
      </c>
      <c r="L94">
        <v>37</v>
      </c>
      <c r="M94">
        <v>6415.63</v>
      </c>
      <c r="N94">
        <v>30</v>
      </c>
      <c r="O94">
        <v>52</v>
      </c>
      <c r="P94">
        <v>2</v>
      </c>
      <c r="Q94">
        <v>0</v>
      </c>
      <c r="R94">
        <v>252</v>
      </c>
      <c r="S94">
        <v>406</v>
      </c>
      <c r="T94">
        <v>6</v>
      </c>
      <c r="U94">
        <v>0.24</v>
      </c>
      <c r="V94">
        <v>0</v>
      </c>
      <c r="W94" t="s">
        <v>6</v>
      </c>
      <c r="X94" t="s">
        <v>89</v>
      </c>
      <c r="Y94" t="s">
        <v>96</v>
      </c>
      <c r="Z94" t="s">
        <v>100</v>
      </c>
      <c r="AA94">
        <v>0.9506</v>
      </c>
      <c r="AB94">
        <v>0.97019999999999995</v>
      </c>
      <c r="AC94">
        <v>2.9106000000000028E-2</v>
      </c>
      <c r="AD94">
        <v>0.47</v>
      </c>
      <c r="AE94" t="s">
        <v>24</v>
      </c>
      <c r="AF94">
        <v>9.1754810755702819E-3</v>
      </c>
      <c r="AG94" t="s">
        <v>5</v>
      </c>
      <c r="AH94" t="s">
        <v>32</v>
      </c>
      <c r="AI94" t="s">
        <v>37</v>
      </c>
      <c r="AJ94">
        <v>161.11111111111111</v>
      </c>
      <c r="AK94" t="s">
        <v>42</v>
      </c>
      <c r="AL94">
        <v>128.3126</v>
      </c>
      <c r="AM94">
        <v>2592853.6600850001</v>
      </c>
      <c r="AN94">
        <v>82.390000000000015</v>
      </c>
    </row>
    <row r="95" spans="1:40" x14ac:dyDescent="0.3">
      <c r="A95">
        <v>302.57</v>
      </c>
      <c r="B95">
        <v>3.79</v>
      </c>
      <c r="C95">
        <v>16</v>
      </c>
      <c r="D95">
        <v>0.99</v>
      </c>
      <c r="E95">
        <v>7.0000000000000007E-2</v>
      </c>
      <c r="F95">
        <v>0.01</v>
      </c>
      <c r="G95" t="s">
        <v>99</v>
      </c>
      <c r="H95">
        <v>4.68</v>
      </c>
      <c r="I95">
        <v>0.63</v>
      </c>
      <c r="J95">
        <v>0.89</v>
      </c>
      <c r="K95">
        <v>0.27</v>
      </c>
      <c r="L95">
        <v>4</v>
      </c>
      <c r="M95">
        <v>4820.88</v>
      </c>
      <c r="N95">
        <v>30</v>
      </c>
      <c r="O95">
        <v>10</v>
      </c>
      <c r="P95">
        <v>0</v>
      </c>
      <c r="Q95">
        <v>2</v>
      </c>
      <c r="R95">
        <v>921</v>
      </c>
      <c r="S95">
        <v>95</v>
      </c>
      <c r="T95">
        <v>3</v>
      </c>
      <c r="U95">
        <v>0.18</v>
      </c>
      <c r="V95">
        <v>0</v>
      </c>
      <c r="W95" t="s">
        <v>6</v>
      </c>
      <c r="X95" t="s">
        <v>93</v>
      </c>
      <c r="Y95" t="s">
        <v>94</v>
      </c>
      <c r="Z95" t="s">
        <v>98</v>
      </c>
      <c r="AA95">
        <v>0.92069999999999996</v>
      </c>
      <c r="AB95">
        <v>0.92069999999999996</v>
      </c>
      <c r="AC95">
        <v>9.2070000000000086E-3</v>
      </c>
      <c r="AD95">
        <v>0.35000000000000003</v>
      </c>
      <c r="AE95" t="s">
        <v>24</v>
      </c>
      <c r="AF95">
        <v>1.2526027035066266E-2</v>
      </c>
      <c r="AG95" t="s">
        <v>5</v>
      </c>
      <c r="AH95" t="s">
        <v>32</v>
      </c>
      <c r="AI95" t="s">
        <v>37</v>
      </c>
      <c r="AJ95">
        <v>10.314875135722042</v>
      </c>
      <c r="AK95" t="s">
        <v>40</v>
      </c>
      <c r="AL95">
        <v>241.04400000000001</v>
      </c>
      <c r="AM95">
        <v>1575615.3190800003</v>
      </c>
      <c r="AN95">
        <v>93.02</v>
      </c>
    </row>
    <row r="96" spans="1:40" x14ac:dyDescent="0.3">
      <c r="A96">
        <v>396.94</v>
      </c>
      <c r="B96">
        <v>3.25</v>
      </c>
      <c r="C96">
        <v>25</v>
      </c>
      <c r="D96">
        <v>0.89</v>
      </c>
      <c r="E96">
        <v>0.08</v>
      </c>
      <c r="F96">
        <v>0.01</v>
      </c>
      <c r="G96" t="s">
        <v>92</v>
      </c>
      <c r="H96">
        <v>0.82</v>
      </c>
      <c r="I96">
        <v>0.66</v>
      </c>
      <c r="J96">
        <v>1.07</v>
      </c>
      <c r="K96">
        <v>0.46</v>
      </c>
      <c r="L96">
        <v>30</v>
      </c>
      <c r="M96">
        <v>2982.37</v>
      </c>
      <c r="N96">
        <v>30</v>
      </c>
      <c r="O96">
        <v>37</v>
      </c>
      <c r="P96">
        <v>0</v>
      </c>
      <c r="Q96">
        <v>2</v>
      </c>
      <c r="R96">
        <v>523</v>
      </c>
      <c r="S96">
        <v>306</v>
      </c>
      <c r="T96">
        <v>12</v>
      </c>
      <c r="U96">
        <v>0.62</v>
      </c>
      <c r="V96">
        <v>0</v>
      </c>
      <c r="W96" t="s">
        <v>6</v>
      </c>
      <c r="X96" t="s">
        <v>93</v>
      </c>
      <c r="Y96" t="s">
        <v>94</v>
      </c>
      <c r="Z96" t="s">
        <v>107</v>
      </c>
      <c r="AA96">
        <v>0.81880000000000008</v>
      </c>
      <c r="AB96">
        <v>0.91080000000000005</v>
      </c>
      <c r="AC96">
        <v>0.100188</v>
      </c>
      <c r="AD96">
        <v>0.55000000000000004</v>
      </c>
      <c r="AE96" t="s">
        <v>25</v>
      </c>
      <c r="AF96">
        <v>8.1876354108933336E-3</v>
      </c>
      <c r="AG96" t="s">
        <v>5</v>
      </c>
      <c r="AH96" t="s">
        <v>32</v>
      </c>
      <c r="AI96" t="s">
        <v>38</v>
      </c>
      <c r="AJ96">
        <v>58.508604206500955</v>
      </c>
      <c r="AK96" t="s">
        <v>40</v>
      </c>
      <c r="AL96">
        <v>59.647399999999998</v>
      </c>
      <c r="AM96">
        <v>1290432.0803179999</v>
      </c>
      <c r="AN96">
        <v>84.58</v>
      </c>
    </row>
    <row r="97" spans="1:40" x14ac:dyDescent="0.3">
      <c r="A97">
        <v>272.20999999999998</v>
      </c>
      <c r="B97">
        <v>5.64</v>
      </c>
      <c r="C97">
        <v>7</v>
      </c>
      <c r="D97">
        <v>0.75</v>
      </c>
      <c r="E97">
        <v>0.01</v>
      </c>
      <c r="F97">
        <v>0.03</v>
      </c>
      <c r="G97" t="s">
        <v>92</v>
      </c>
      <c r="H97">
        <v>7.0000000000000007E-2</v>
      </c>
      <c r="I97">
        <v>0.66</v>
      </c>
      <c r="J97">
        <v>1.1399999999999999</v>
      </c>
      <c r="K97">
        <v>0.01</v>
      </c>
      <c r="L97">
        <v>38</v>
      </c>
      <c r="M97">
        <v>9456.2800000000007</v>
      </c>
      <c r="N97">
        <v>90</v>
      </c>
      <c r="O97">
        <v>10</v>
      </c>
      <c r="P97">
        <v>0</v>
      </c>
      <c r="Q97">
        <v>1</v>
      </c>
      <c r="R97">
        <v>664</v>
      </c>
      <c r="S97">
        <v>728</v>
      </c>
      <c r="T97">
        <v>2</v>
      </c>
      <c r="U97">
        <v>0.27</v>
      </c>
      <c r="V97">
        <v>0</v>
      </c>
      <c r="W97" t="s">
        <v>6</v>
      </c>
      <c r="X97" t="s">
        <v>101</v>
      </c>
      <c r="Y97" t="s">
        <v>94</v>
      </c>
      <c r="Z97" t="s">
        <v>102</v>
      </c>
      <c r="AA97">
        <v>0.74249999999999994</v>
      </c>
      <c r="AB97">
        <v>0.96029999999999993</v>
      </c>
      <c r="AC97">
        <v>0.24007499999999998</v>
      </c>
      <c r="AD97">
        <v>0.05</v>
      </c>
      <c r="AE97" t="s">
        <v>22</v>
      </c>
      <c r="AF97">
        <v>2.0719297601116786E-2</v>
      </c>
      <c r="AG97" t="s">
        <v>7</v>
      </c>
      <c r="AH97" t="s">
        <v>31</v>
      </c>
      <c r="AI97" t="s">
        <v>38</v>
      </c>
      <c r="AJ97">
        <v>109.63855421686748</v>
      </c>
      <c r="AK97" t="s">
        <v>42</v>
      </c>
      <c r="AL97">
        <v>189.12560000000002</v>
      </c>
      <c r="AM97">
        <v>2677247.2446460002</v>
      </c>
      <c r="AN97">
        <v>87.029999999999987</v>
      </c>
    </row>
    <row r="98" spans="1:40" x14ac:dyDescent="0.3">
      <c r="A98">
        <v>285.23</v>
      </c>
      <c r="B98">
        <v>5.82</v>
      </c>
      <c r="C98">
        <v>6</v>
      </c>
      <c r="D98">
        <v>0.97</v>
      </c>
      <c r="E98">
        <v>0.09</v>
      </c>
      <c r="F98">
        <v>0.04</v>
      </c>
      <c r="G98" t="s">
        <v>88</v>
      </c>
      <c r="H98">
        <v>2.19</v>
      </c>
      <c r="I98">
        <v>0.68</v>
      </c>
      <c r="J98">
        <v>0.85</v>
      </c>
      <c r="K98">
        <v>0.21</v>
      </c>
      <c r="L98">
        <v>42</v>
      </c>
      <c r="M98">
        <v>1702.71</v>
      </c>
      <c r="N98">
        <v>90</v>
      </c>
      <c r="O98">
        <v>35</v>
      </c>
      <c r="P98">
        <v>3</v>
      </c>
      <c r="Q98">
        <v>1</v>
      </c>
      <c r="R98">
        <v>178</v>
      </c>
      <c r="S98">
        <v>296</v>
      </c>
      <c r="T98">
        <v>11</v>
      </c>
      <c r="U98">
        <v>0.71</v>
      </c>
      <c r="V98">
        <v>0</v>
      </c>
      <c r="W98" t="s">
        <v>6</v>
      </c>
      <c r="X98" t="s">
        <v>101</v>
      </c>
      <c r="Y98" t="s">
        <v>90</v>
      </c>
      <c r="Z98" t="s">
        <v>95</v>
      </c>
      <c r="AA98">
        <v>0.88270000000000004</v>
      </c>
      <c r="AB98">
        <v>0.87360000000000004</v>
      </c>
      <c r="AC98">
        <v>2.6208000000000023E-2</v>
      </c>
      <c r="AD98">
        <v>0.33999999999999997</v>
      </c>
      <c r="AE98" t="s">
        <v>24</v>
      </c>
      <c r="AF98">
        <v>2.040458577288504E-2</v>
      </c>
      <c r="AG98" t="s">
        <v>7</v>
      </c>
      <c r="AH98" t="s">
        <v>31</v>
      </c>
      <c r="AI98" t="s">
        <v>35</v>
      </c>
      <c r="AJ98">
        <v>166.29213483146069</v>
      </c>
      <c r="AK98" t="s">
        <v>42</v>
      </c>
      <c r="AL98">
        <v>17.027100000000001</v>
      </c>
      <c r="AM98">
        <v>548829.81000299996</v>
      </c>
      <c r="AN98">
        <v>70.31</v>
      </c>
    </row>
    <row r="99" spans="1:40" x14ac:dyDescent="0.3">
      <c r="A99">
        <v>242.39</v>
      </c>
      <c r="B99">
        <v>4.21</v>
      </c>
      <c r="C99">
        <v>28</v>
      </c>
      <c r="D99">
        <v>0.85</v>
      </c>
      <c r="E99">
        <v>0.08</v>
      </c>
      <c r="F99">
        <v>0.02</v>
      </c>
      <c r="G99" t="s">
        <v>99</v>
      </c>
      <c r="H99">
        <v>3.64</v>
      </c>
      <c r="I99">
        <v>0.71</v>
      </c>
      <c r="J99">
        <v>0.98</v>
      </c>
      <c r="K99">
        <v>0.83</v>
      </c>
      <c r="L99">
        <v>38</v>
      </c>
      <c r="M99">
        <v>7558.5</v>
      </c>
      <c r="N99">
        <v>90</v>
      </c>
      <c r="O99">
        <v>15</v>
      </c>
      <c r="P99">
        <v>3</v>
      </c>
      <c r="Q99">
        <v>1</v>
      </c>
      <c r="R99">
        <v>584</v>
      </c>
      <c r="S99">
        <v>118</v>
      </c>
      <c r="T99">
        <v>4</v>
      </c>
      <c r="U99">
        <v>0.51</v>
      </c>
      <c r="V99">
        <v>0</v>
      </c>
      <c r="W99" t="s">
        <v>6</v>
      </c>
      <c r="X99" t="s">
        <v>101</v>
      </c>
      <c r="Y99" t="s">
        <v>90</v>
      </c>
      <c r="Z99" t="s">
        <v>105</v>
      </c>
      <c r="AA99">
        <v>0.78200000000000003</v>
      </c>
      <c r="AB99">
        <v>0.90160000000000007</v>
      </c>
      <c r="AC99">
        <v>0.13524000000000003</v>
      </c>
      <c r="AD99">
        <v>0.92999999999999994</v>
      </c>
      <c r="AE99" t="s">
        <v>25</v>
      </c>
      <c r="AF99">
        <v>1.7368703329345273E-2</v>
      </c>
      <c r="AG99" t="s">
        <v>5</v>
      </c>
      <c r="AH99" t="s">
        <v>31</v>
      </c>
      <c r="AI99" t="s">
        <v>37</v>
      </c>
      <c r="AJ99">
        <v>20.205479452054796</v>
      </c>
      <c r="AK99" t="s">
        <v>40</v>
      </c>
      <c r="AL99">
        <v>377.92500000000001</v>
      </c>
      <c r="AM99">
        <v>2015710.8674919999</v>
      </c>
      <c r="AN99">
        <v>93.560000000000016</v>
      </c>
    </row>
    <row r="100" spans="1:40" x14ac:dyDescent="0.3">
      <c r="A100">
        <v>61.44</v>
      </c>
      <c r="B100">
        <v>4.18</v>
      </c>
      <c r="C100">
        <v>5</v>
      </c>
      <c r="D100">
        <v>0.75</v>
      </c>
      <c r="E100">
        <v>0</v>
      </c>
      <c r="F100">
        <v>0.01</v>
      </c>
      <c r="G100" t="s">
        <v>88</v>
      </c>
      <c r="H100">
        <v>4.8899999999999997</v>
      </c>
      <c r="I100">
        <v>0.93</v>
      </c>
      <c r="J100">
        <v>0.98</v>
      </c>
      <c r="K100">
        <v>0.41</v>
      </c>
      <c r="L100">
        <v>27</v>
      </c>
      <c r="M100">
        <v>8020.38</v>
      </c>
      <c r="N100">
        <v>60</v>
      </c>
      <c r="O100">
        <v>21</v>
      </c>
      <c r="P100">
        <v>3</v>
      </c>
      <c r="Q100">
        <v>1</v>
      </c>
      <c r="R100">
        <v>442</v>
      </c>
      <c r="S100">
        <v>553</v>
      </c>
      <c r="T100">
        <v>9</v>
      </c>
      <c r="U100">
        <v>0.69</v>
      </c>
      <c r="V100">
        <v>1</v>
      </c>
      <c r="W100" t="s">
        <v>4</v>
      </c>
      <c r="X100" t="s">
        <v>101</v>
      </c>
      <c r="Y100" t="s">
        <v>90</v>
      </c>
      <c r="Z100" t="s">
        <v>91</v>
      </c>
      <c r="AA100">
        <v>0.75</v>
      </c>
      <c r="AB100">
        <v>0.99</v>
      </c>
      <c r="AC100">
        <v>0.2475</v>
      </c>
      <c r="AD100">
        <v>0.42</v>
      </c>
      <c r="AE100" t="s">
        <v>24</v>
      </c>
      <c r="AF100">
        <v>6.8033854166666671E-2</v>
      </c>
      <c r="AG100" t="s">
        <v>8</v>
      </c>
      <c r="AH100" t="s">
        <v>33</v>
      </c>
      <c r="AI100" t="s">
        <v>37</v>
      </c>
      <c r="AJ100">
        <v>125.1131221719457</v>
      </c>
      <c r="AK100" t="s">
        <v>42</v>
      </c>
      <c r="AL100">
        <v>80.203800000000001</v>
      </c>
      <c r="AM100">
        <v>497786.08130400005</v>
      </c>
      <c r="AN100">
        <v>70.910000000000011</v>
      </c>
    </row>
    <row r="101" spans="1:40" x14ac:dyDescent="0.3">
      <c r="A101">
        <v>98.55</v>
      </c>
      <c r="B101">
        <v>8.4600000000000009</v>
      </c>
      <c r="C101">
        <v>3</v>
      </c>
      <c r="D101">
        <v>0.98</v>
      </c>
      <c r="E101">
        <v>0.01</v>
      </c>
      <c r="F101">
        <v>0.04</v>
      </c>
      <c r="G101" t="s">
        <v>92</v>
      </c>
      <c r="H101">
        <v>3.92</v>
      </c>
      <c r="I101">
        <v>0.97</v>
      </c>
      <c r="J101">
        <v>1.05</v>
      </c>
      <c r="K101">
        <v>0.64</v>
      </c>
      <c r="L101">
        <v>22</v>
      </c>
      <c r="M101">
        <v>9522.77</v>
      </c>
      <c r="N101">
        <v>60</v>
      </c>
      <c r="O101">
        <v>50</v>
      </c>
      <c r="P101">
        <v>2</v>
      </c>
      <c r="Q101">
        <v>0</v>
      </c>
      <c r="R101">
        <v>675</v>
      </c>
      <c r="S101">
        <v>950</v>
      </c>
      <c r="T101">
        <v>1</v>
      </c>
      <c r="U101">
        <v>0.89</v>
      </c>
      <c r="V101">
        <v>0</v>
      </c>
      <c r="W101" t="s">
        <v>6</v>
      </c>
      <c r="X101" t="s">
        <v>89</v>
      </c>
      <c r="Y101" t="s">
        <v>96</v>
      </c>
      <c r="Z101" t="s">
        <v>97</v>
      </c>
      <c r="AA101">
        <v>0.97019999999999995</v>
      </c>
      <c r="AB101">
        <v>0.95039999999999991</v>
      </c>
      <c r="AC101">
        <v>1.9008000000000018E-2</v>
      </c>
      <c r="AD101">
        <v>0.69000000000000006</v>
      </c>
      <c r="AE101" t="s">
        <v>25</v>
      </c>
      <c r="AF101">
        <v>8.5844748858447506E-2</v>
      </c>
      <c r="AG101" t="s">
        <v>8</v>
      </c>
      <c r="AH101" t="s">
        <v>33</v>
      </c>
      <c r="AI101" t="s">
        <v>37</v>
      </c>
      <c r="AJ101">
        <v>140.74074074074073</v>
      </c>
      <c r="AK101" t="s">
        <v>42</v>
      </c>
      <c r="AL101">
        <v>190.45540000000003</v>
      </c>
      <c r="AM101">
        <v>985590.61439499992</v>
      </c>
      <c r="AN101">
        <v>82.97999999999999</v>
      </c>
    </row>
    <row r="102" spans="1:40" x14ac:dyDescent="0.3">
      <c r="A102">
        <v>64.14</v>
      </c>
      <c r="B102">
        <v>8.1</v>
      </c>
      <c r="C102">
        <v>12</v>
      </c>
      <c r="D102">
        <v>0.93</v>
      </c>
      <c r="E102">
        <v>0</v>
      </c>
      <c r="F102">
        <v>0.04</v>
      </c>
      <c r="G102" t="s">
        <v>99</v>
      </c>
      <c r="H102">
        <v>2.9</v>
      </c>
      <c r="I102">
        <v>0.76</v>
      </c>
      <c r="J102">
        <v>0.93</v>
      </c>
      <c r="K102">
        <v>0.23</v>
      </c>
      <c r="L102">
        <v>1</v>
      </c>
      <c r="M102">
        <v>5539.22</v>
      </c>
      <c r="N102">
        <v>90</v>
      </c>
      <c r="O102">
        <v>47</v>
      </c>
      <c r="P102">
        <v>3</v>
      </c>
      <c r="Q102">
        <v>3</v>
      </c>
      <c r="R102">
        <v>871</v>
      </c>
      <c r="S102">
        <v>22</v>
      </c>
      <c r="T102">
        <v>8</v>
      </c>
      <c r="U102">
        <v>0.14000000000000001</v>
      </c>
      <c r="V102">
        <v>1</v>
      </c>
      <c r="W102" t="s">
        <v>4</v>
      </c>
      <c r="X102" t="s">
        <v>103</v>
      </c>
      <c r="Y102" t="s">
        <v>90</v>
      </c>
      <c r="Z102" t="s">
        <v>110</v>
      </c>
      <c r="AA102">
        <v>0.93</v>
      </c>
      <c r="AB102">
        <v>0.96</v>
      </c>
      <c r="AC102">
        <v>6.7199999999999954E-2</v>
      </c>
      <c r="AD102">
        <v>0.27</v>
      </c>
      <c r="AE102" t="s">
        <v>26</v>
      </c>
      <c r="AF102">
        <v>0.12628624883068287</v>
      </c>
      <c r="AG102" t="s">
        <v>9</v>
      </c>
      <c r="AH102" t="s">
        <v>33</v>
      </c>
      <c r="AI102" t="s">
        <v>35</v>
      </c>
      <c r="AJ102">
        <v>2.525832376578645</v>
      </c>
      <c r="AK102" t="s">
        <v>40</v>
      </c>
      <c r="AL102">
        <v>276.96100000000001</v>
      </c>
      <c r="AM102">
        <v>369777.67475200008</v>
      </c>
      <c r="AN102">
        <v>96.299999999999983</v>
      </c>
    </row>
    <row r="103" spans="1:40" x14ac:dyDescent="0.3">
      <c r="A103">
        <v>336.38</v>
      </c>
      <c r="B103">
        <v>3.77</v>
      </c>
      <c r="C103">
        <v>15</v>
      </c>
      <c r="D103">
        <v>0.92</v>
      </c>
      <c r="E103">
        <v>0.03</v>
      </c>
      <c r="F103">
        <v>0.04</v>
      </c>
      <c r="G103" t="s">
        <v>92</v>
      </c>
      <c r="H103">
        <v>0.13</v>
      </c>
      <c r="I103">
        <v>0.65</v>
      </c>
      <c r="J103">
        <v>0.97</v>
      </c>
      <c r="K103">
        <v>0.65</v>
      </c>
      <c r="L103">
        <v>48</v>
      </c>
      <c r="M103">
        <v>5395.26</v>
      </c>
      <c r="N103">
        <v>45</v>
      </c>
      <c r="O103">
        <v>9</v>
      </c>
      <c r="P103">
        <v>3</v>
      </c>
      <c r="Q103">
        <v>1</v>
      </c>
      <c r="R103">
        <v>776</v>
      </c>
      <c r="S103">
        <v>386</v>
      </c>
      <c r="T103">
        <v>5</v>
      </c>
      <c r="U103">
        <v>7.0000000000000007E-2</v>
      </c>
      <c r="V103">
        <v>1</v>
      </c>
      <c r="W103" t="s">
        <v>4</v>
      </c>
      <c r="X103" t="s">
        <v>101</v>
      </c>
      <c r="Y103" t="s">
        <v>90</v>
      </c>
      <c r="Z103" t="s">
        <v>109</v>
      </c>
      <c r="AA103">
        <v>0.89239999999999997</v>
      </c>
      <c r="AB103">
        <v>0.93119999999999992</v>
      </c>
      <c r="AC103">
        <v>7.4495999999999965E-2</v>
      </c>
      <c r="AD103">
        <v>0.72</v>
      </c>
      <c r="AE103" t="s">
        <v>25</v>
      </c>
      <c r="AF103">
        <v>1.120756287531958E-2</v>
      </c>
      <c r="AG103" t="s">
        <v>5</v>
      </c>
      <c r="AH103" t="s">
        <v>32</v>
      </c>
      <c r="AI103" t="s">
        <v>38</v>
      </c>
      <c r="AJ103">
        <v>49.742268041237111</v>
      </c>
      <c r="AK103" t="s">
        <v>40</v>
      </c>
      <c r="AL103">
        <v>107.90520000000001</v>
      </c>
      <c r="AM103">
        <v>1942006.3677039999</v>
      </c>
      <c r="AN103">
        <v>86.169999999999987</v>
      </c>
    </row>
    <row r="104" spans="1:40" x14ac:dyDescent="0.3">
      <c r="A104">
        <v>191.46</v>
      </c>
      <c r="B104">
        <v>9.2200000000000006</v>
      </c>
      <c r="C104">
        <v>10</v>
      </c>
      <c r="D104">
        <v>0.91</v>
      </c>
      <c r="E104">
        <v>0.05</v>
      </c>
      <c r="F104">
        <v>0.03</v>
      </c>
      <c r="G104" t="s">
        <v>92</v>
      </c>
      <c r="H104">
        <v>4.13</v>
      </c>
      <c r="I104">
        <v>0.69</v>
      </c>
      <c r="J104">
        <v>0.8</v>
      </c>
      <c r="K104">
        <v>1</v>
      </c>
      <c r="L104">
        <v>43</v>
      </c>
      <c r="M104">
        <v>9210.86</v>
      </c>
      <c r="N104">
        <v>60</v>
      </c>
      <c r="O104">
        <v>21</v>
      </c>
      <c r="P104">
        <v>3</v>
      </c>
      <c r="Q104">
        <v>3</v>
      </c>
      <c r="R104">
        <v>587</v>
      </c>
      <c r="S104">
        <v>418</v>
      </c>
      <c r="T104">
        <v>2</v>
      </c>
      <c r="U104">
        <v>0.4</v>
      </c>
      <c r="V104">
        <v>0</v>
      </c>
      <c r="W104" t="s">
        <v>6</v>
      </c>
      <c r="X104" t="s">
        <v>103</v>
      </c>
      <c r="Y104" t="s">
        <v>90</v>
      </c>
      <c r="Z104" t="s">
        <v>102</v>
      </c>
      <c r="AA104">
        <v>0.86449999999999994</v>
      </c>
      <c r="AB104">
        <v>0.92149999999999999</v>
      </c>
      <c r="AC104">
        <v>8.2934999999999967E-2</v>
      </c>
      <c r="AD104">
        <v>1.08</v>
      </c>
      <c r="AE104" t="s">
        <v>25</v>
      </c>
      <c r="AF104">
        <v>4.8156272850726003E-2</v>
      </c>
      <c r="AG104" t="s">
        <v>7</v>
      </c>
      <c r="AH104" t="s">
        <v>31</v>
      </c>
      <c r="AI104" t="s">
        <v>37</v>
      </c>
      <c r="AJ104">
        <v>71.209540034071551</v>
      </c>
      <c r="AK104" t="s">
        <v>40</v>
      </c>
      <c r="AL104">
        <v>184.21720000000002</v>
      </c>
      <c r="AM104">
        <v>1904792.1878440003</v>
      </c>
      <c r="AN104">
        <v>81.769999999999982</v>
      </c>
    </row>
    <row r="105" spans="1:40" x14ac:dyDescent="0.3">
      <c r="A105">
        <v>278.86</v>
      </c>
      <c r="B105">
        <v>9.58</v>
      </c>
      <c r="C105">
        <v>26</v>
      </c>
      <c r="D105">
        <v>0.76</v>
      </c>
      <c r="E105">
        <v>0.05</v>
      </c>
      <c r="F105">
        <v>0.04</v>
      </c>
      <c r="G105" t="s">
        <v>92</v>
      </c>
      <c r="H105">
        <v>0.89</v>
      </c>
      <c r="I105">
        <v>0.89</v>
      </c>
      <c r="J105">
        <v>0.85</v>
      </c>
      <c r="K105">
        <v>0.6</v>
      </c>
      <c r="L105">
        <v>38</v>
      </c>
      <c r="M105">
        <v>8030.82</v>
      </c>
      <c r="N105">
        <v>60</v>
      </c>
      <c r="O105">
        <v>59</v>
      </c>
      <c r="P105">
        <v>2</v>
      </c>
      <c r="Q105">
        <v>0</v>
      </c>
      <c r="R105">
        <v>895</v>
      </c>
      <c r="S105">
        <v>734</v>
      </c>
      <c r="T105">
        <v>9</v>
      </c>
      <c r="U105">
        <v>0.72</v>
      </c>
      <c r="V105">
        <v>1</v>
      </c>
      <c r="W105" t="s">
        <v>4</v>
      </c>
      <c r="X105" t="s">
        <v>89</v>
      </c>
      <c r="Y105" t="s">
        <v>96</v>
      </c>
      <c r="Z105" t="s">
        <v>91</v>
      </c>
      <c r="AA105">
        <v>0.72199999999999998</v>
      </c>
      <c r="AB105">
        <v>0.91199999999999992</v>
      </c>
      <c r="AC105">
        <v>0.21887999999999996</v>
      </c>
      <c r="AD105">
        <v>0.69</v>
      </c>
      <c r="AE105" t="s">
        <v>25</v>
      </c>
      <c r="AF105">
        <v>3.4354156207415908E-2</v>
      </c>
      <c r="AG105" t="s">
        <v>7</v>
      </c>
      <c r="AH105" t="s">
        <v>31</v>
      </c>
      <c r="AI105" t="s">
        <v>38</v>
      </c>
      <c r="AJ105">
        <v>82.011173184357546</v>
      </c>
      <c r="AK105" t="s">
        <v>44</v>
      </c>
      <c r="AL105">
        <v>160.6164</v>
      </c>
      <c r="AM105">
        <v>2441192.7471759999</v>
      </c>
      <c r="AN105">
        <v>84.809999999999988</v>
      </c>
    </row>
    <row r="106" spans="1:40" x14ac:dyDescent="0.3">
      <c r="A106">
        <v>458.4</v>
      </c>
      <c r="B106">
        <v>3.94</v>
      </c>
      <c r="C106">
        <v>20</v>
      </c>
      <c r="D106">
        <v>0.76</v>
      </c>
      <c r="E106">
        <v>0.03</v>
      </c>
      <c r="F106">
        <v>0</v>
      </c>
      <c r="G106" t="s">
        <v>99</v>
      </c>
      <c r="H106">
        <v>0.28000000000000003</v>
      </c>
      <c r="I106">
        <v>0.87</v>
      </c>
      <c r="J106">
        <v>1.03</v>
      </c>
      <c r="K106">
        <v>0.63</v>
      </c>
      <c r="L106">
        <v>20</v>
      </c>
      <c r="M106">
        <v>7660</v>
      </c>
      <c r="N106">
        <v>60</v>
      </c>
      <c r="O106">
        <v>17</v>
      </c>
      <c r="P106">
        <v>3</v>
      </c>
      <c r="Q106">
        <v>0</v>
      </c>
      <c r="R106">
        <v>294</v>
      </c>
      <c r="S106">
        <v>973</v>
      </c>
      <c r="T106">
        <v>2</v>
      </c>
      <c r="U106">
        <v>0.89</v>
      </c>
      <c r="V106">
        <v>1</v>
      </c>
      <c r="W106" t="s">
        <v>4</v>
      </c>
      <c r="X106" t="s">
        <v>89</v>
      </c>
      <c r="Y106" t="s">
        <v>90</v>
      </c>
      <c r="Z106" t="s">
        <v>102</v>
      </c>
      <c r="AA106">
        <v>0.73719999999999997</v>
      </c>
      <c r="AB106">
        <v>0.97</v>
      </c>
      <c r="AC106">
        <v>0.23279999999999998</v>
      </c>
      <c r="AD106">
        <v>0.66</v>
      </c>
      <c r="AE106" t="s">
        <v>25</v>
      </c>
      <c r="AF106">
        <v>8.5951134380453757E-3</v>
      </c>
      <c r="AG106" t="s">
        <v>5</v>
      </c>
      <c r="AH106" t="s">
        <v>32</v>
      </c>
      <c r="AI106" t="s">
        <v>38</v>
      </c>
      <c r="AJ106">
        <v>330.95238095238091</v>
      </c>
      <c r="AK106" t="s">
        <v>42</v>
      </c>
      <c r="AL106">
        <v>383</v>
      </c>
      <c r="AM106">
        <v>3617069.8870399999</v>
      </c>
      <c r="AN106">
        <v>98.82</v>
      </c>
    </row>
    <row r="107" spans="1:40" x14ac:dyDescent="0.3">
      <c r="A107">
        <v>162.18</v>
      </c>
      <c r="B107">
        <v>4.1900000000000004</v>
      </c>
      <c r="C107">
        <v>19</v>
      </c>
      <c r="D107">
        <v>0.91</v>
      </c>
      <c r="E107">
        <v>0.09</v>
      </c>
      <c r="F107">
        <v>0.01</v>
      </c>
      <c r="G107" t="s">
        <v>92</v>
      </c>
      <c r="H107">
        <v>4.25</v>
      </c>
      <c r="I107">
        <v>0.99</v>
      </c>
      <c r="J107">
        <v>0.89</v>
      </c>
      <c r="K107">
        <v>0.11</v>
      </c>
      <c r="L107">
        <v>18</v>
      </c>
      <c r="M107">
        <v>7912.46</v>
      </c>
      <c r="N107">
        <v>60</v>
      </c>
      <c r="O107">
        <v>12</v>
      </c>
      <c r="P107">
        <v>1</v>
      </c>
      <c r="Q107">
        <v>2</v>
      </c>
      <c r="R107">
        <v>463</v>
      </c>
      <c r="S107">
        <v>639</v>
      </c>
      <c r="T107">
        <v>11</v>
      </c>
      <c r="U107">
        <v>0.03</v>
      </c>
      <c r="V107">
        <v>1</v>
      </c>
      <c r="W107" t="s">
        <v>4</v>
      </c>
      <c r="X107" t="s">
        <v>93</v>
      </c>
      <c r="Y107" t="s">
        <v>104</v>
      </c>
      <c r="Z107" t="s">
        <v>95</v>
      </c>
      <c r="AA107">
        <v>0.82810000000000006</v>
      </c>
      <c r="AB107">
        <v>0.90090000000000003</v>
      </c>
      <c r="AC107">
        <v>8.1080999999999973E-2</v>
      </c>
      <c r="AD107">
        <v>0.21</v>
      </c>
      <c r="AE107" t="s">
        <v>26</v>
      </c>
      <c r="AF107">
        <v>2.5835491429276113E-2</v>
      </c>
      <c r="AG107" t="s">
        <v>7</v>
      </c>
      <c r="AH107" t="s">
        <v>31</v>
      </c>
      <c r="AI107" t="s">
        <v>37</v>
      </c>
      <c r="AJ107">
        <v>138.01295896328293</v>
      </c>
      <c r="AK107" t="s">
        <v>42</v>
      </c>
      <c r="AL107">
        <v>158.2492</v>
      </c>
      <c r="AM107">
        <v>1411739.0735800003</v>
      </c>
      <c r="AN107">
        <v>80.849999999999994</v>
      </c>
    </row>
    <row r="108" spans="1:40" x14ac:dyDescent="0.3">
      <c r="A108">
        <v>234.67</v>
      </c>
      <c r="B108">
        <v>5.55</v>
      </c>
      <c r="C108">
        <v>16</v>
      </c>
      <c r="D108">
        <v>0.77</v>
      </c>
      <c r="E108">
        <v>0.04</v>
      </c>
      <c r="F108">
        <v>0</v>
      </c>
      <c r="G108" t="s">
        <v>92</v>
      </c>
      <c r="H108">
        <v>2.83</v>
      </c>
      <c r="I108">
        <v>0.61</v>
      </c>
      <c r="J108">
        <v>0.86</v>
      </c>
      <c r="K108">
        <v>0.4</v>
      </c>
      <c r="L108">
        <v>6</v>
      </c>
      <c r="M108">
        <v>4982.49</v>
      </c>
      <c r="N108">
        <v>15</v>
      </c>
      <c r="O108">
        <v>53</v>
      </c>
      <c r="P108">
        <v>3</v>
      </c>
      <c r="Q108">
        <v>3</v>
      </c>
      <c r="R108">
        <v>197</v>
      </c>
      <c r="S108">
        <v>627</v>
      </c>
      <c r="T108">
        <v>11</v>
      </c>
      <c r="U108">
        <v>0.79</v>
      </c>
      <c r="V108">
        <v>1</v>
      </c>
      <c r="W108" t="s">
        <v>4</v>
      </c>
      <c r="X108" t="s">
        <v>103</v>
      </c>
      <c r="Y108" t="s">
        <v>90</v>
      </c>
      <c r="Z108" t="s">
        <v>95</v>
      </c>
      <c r="AA108">
        <v>0.73919999999999997</v>
      </c>
      <c r="AB108">
        <v>0.96</v>
      </c>
      <c r="AC108">
        <v>0.22079999999999997</v>
      </c>
      <c r="AD108">
        <v>0.44</v>
      </c>
      <c r="AE108" t="s">
        <v>24</v>
      </c>
      <c r="AF108">
        <v>2.3650232241019305E-2</v>
      </c>
      <c r="AG108" t="s">
        <v>7</v>
      </c>
      <c r="AH108" t="s">
        <v>31</v>
      </c>
      <c r="AI108" t="s">
        <v>35</v>
      </c>
      <c r="AJ108">
        <v>318.2741116751269</v>
      </c>
      <c r="AK108" t="s">
        <v>42</v>
      </c>
      <c r="AL108">
        <v>99.649799999999999</v>
      </c>
      <c r="AM108">
        <v>1216123.4975539998</v>
      </c>
      <c r="AN108">
        <v>83.97</v>
      </c>
    </row>
    <row r="109" spans="1:40" x14ac:dyDescent="0.3">
      <c r="A109">
        <v>390</v>
      </c>
      <c r="B109">
        <v>9.4700000000000006</v>
      </c>
      <c r="C109">
        <v>28</v>
      </c>
      <c r="D109">
        <v>0.83</v>
      </c>
      <c r="E109">
        <v>0</v>
      </c>
      <c r="F109">
        <v>0.04</v>
      </c>
      <c r="G109" t="s">
        <v>99</v>
      </c>
      <c r="H109">
        <v>0.64</v>
      </c>
      <c r="I109">
        <v>0.9</v>
      </c>
      <c r="J109">
        <v>0.93</v>
      </c>
      <c r="K109">
        <v>0.86</v>
      </c>
      <c r="L109">
        <v>49</v>
      </c>
      <c r="M109">
        <v>510.04</v>
      </c>
      <c r="N109">
        <v>60</v>
      </c>
      <c r="O109">
        <v>13</v>
      </c>
      <c r="P109">
        <v>1</v>
      </c>
      <c r="Q109">
        <v>3</v>
      </c>
      <c r="R109">
        <v>714</v>
      </c>
      <c r="S109">
        <v>24</v>
      </c>
      <c r="T109">
        <v>3</v>
      </c>
      <c r="U109">
        <v>0.08</v>
      </c>
      <c r="V109">
        <v>1</v>
      </c>
      <c r="W109" t="s">
        <v>4</v>
      </c>
      <c r="X109" t="s">
        <v>103</v>
      </c>
      <c r="Y109" t="s">
        <v>104</v>
      </c>
      <c r="Z109" t="s">
        <v>98</v>
      </c>
      <c r="AA109">
        <v>0.83</v>
      </c>
      <c r="AB109">
        <v>0.96</v>
      </c>
      <c r="AC109">
        <v>0.16320000000000004</v>
      </c>
      <c r="AD109">
        <v>0.9</v>
      </c>
      <c r="AE109" t="s">
        <v>25</v>
      </c>
      <c r="AF109">
        <v>2.4282051282051284E-2</v>
      </c>
      <c r="AG109" t="s">
        <v>7</v>
      </c>
      <c r="AH109" t="s">
        <v>32</v>
      </c>
      <c r="AI109" t="s">
        <v>38</v>
      </c>
      <c r="AJ109">
        <v>3.3613445378151261</v>
      </c>
      <c r="AK109" t="s">
        <v>40</v>
      </c>
      <c r="AL109">
        <v>25.502000000000002</v>
      </c>
      <c r="AM109">
        <v>206902.71800000002</v>
      </c>
      <c r="AN109">
        <v>98.559999999999988</v>
      </c>
    </row>
    <row r="110" spans="1:40" x14ac:dyDescent="0.3">
      <c r="A110">
        <v>152.96</v>
      </c>
      <c r="B110">
        <v>8.89</v>
      </c>
      <c r="C110">
        <v>11</v>
      </c>
      <c r="D110">
        <v>0.93</v>
      </c>
      <c r="E110">
        <v>0.03</v>
      </c>
      <c r="F110">
        <v>0</v>
      </c>
      <c r="G110" t="s">
        <v>88</v>
      </c>
      <c r="H110">
        <v>1.93</v>
      </c>
      <c r="I110">
        <v>0.8</v>
      </c>
      <c r="J110">
        <v>0.87</v>
      </c>
      <c r="K110">
        <v>0.83</v>
      </c>
      <c r="L110">
        <v>12</v>
      </c>
      <c r="M110">
        <v>2062.8200000000002</v>
      </c>
      <c r="N110">
        <v>45</v>
      </c>
      <c r="O110">
        <v>57</v>
      </c>
      <c r="P110">
        <v>2</v>
      </c>
      <c r="Q110">
        <v>0</v>
      </c>
      <c r="R110">
        <v>305</v>
      </c>
      <c r="S110">
        <v>841</v>
      </c>
      <c r="T110">
        <v>1</v>
      </c>
      <c r="U110">
        <v>0.57999999999999996</v>
      </c>
      <c r="V110">
        <v>1</v>
      </c>
      <c r="W110" t="s">
        <v>4</v>
      </c>
      <c r="X110" t="s">
        <v>89</v>
      </c>
      <c r="Y110" t="s">
        <v>96</v>
      </c>
      <c r="Z110" t="s">
        <v>97</v>
      </c>
      <c r="AA110">
        <v>0.90210000000000001</v>
      </c>
      <c r="AB110">
        <v>0.97</v>
      </c>
      <c r="AC110">
        <v>6.7899999999999947E-2</v>
      </c>
      <c r="AD110">
        <v>0.86</v>
      </c>
      <c r="AE110" t="s">
        <v>25</v>
      </c>
      <c r="AF110">
        <v>5.8119769874476986E-2</v>
      </c>
      <c r="AG110" t="s">
        <v>8</v>
      </c>
      <c r="AH110" t="s">
        <v>31</v>
      </c>
      <c r="AI110" t="s">
        <v>36</v>
      </c>
      <c r="AJ110">
        <v>275.73770491803276</v>
      </c>
      <c r="AK110" t="s">
        <v>42</v>
      </c>
      <c r="AL110">
        <v>20.628200000000003</v>
      </c>
      <c r="AM110">
        <v>325021.34807200002</v>
      </c>
      <c r="AN110">
        <v>73.17</v>
      </c>
    </row>
    <row r="111" spans="1:40" x14ac:dyDescent="0.3">
      <c r="A111">
        <v>84.64</v>
      </c>
      <c r="B111">
        <v>1.92</v>
      </c>
      <c r="C111">
        <v>8</v>
      </c>
      <c r="D111">
        <v>0.94</v>
      </c>
      <c r="E111">
        <v>0.05</v>
      </c>
      <c r="F111">
        <v>0.02</v>
      </c>
      <c r="G111" t="s">
        <v>92</v>
      </c>
      <c r="H111">
        <v>0.43</v>
      </c>
      <c r="I111">
        <v>0.96</v>
      </c>
      <c r="J111">
        <v>0.82</v>
      </c>
      <c r="K111">
        <v>0.52</v>
      </c>
      <c r="L111">
        <v>17</v>
      </c>
      <c r="M111">
        <v>6465.62</v>
      </c>
      <c r="N111">
        <v>15</v>
      </c>
      <c r="O111">
        <v>52</v>
      </c>
      <c r="P111">
        <v>1</v>
      </c>
      <c r="Q111">
        <v>2</v>
      </c>
      <c r="R111">
        <v>532</v>
      </c>
      <c r="S111">
        <v>734</v>
      </c>
      <c r="T111">
        <v>1</v>
      </c>
      <c r="U111">
        <v>0.34</v>
      </c>
      <c r="V111">
        <v>0</v>
      </c>
      <c r="W111" t="s">
        <v>6</v>
      </c>
      <c r="X111" t="s">
        <v>93</v>
      </c>
      <c r="Y111" t="s">
        <v>104</v>
      </c>
      <c r="Z111" t="s">
        <v>97</v>
      </c>
      <c r="AA111">
        <v>0.8929999999999999</v>
      </c>
      <c r="AB111">
        <v>0.93099999999999994</v>
      </c>
      <c r="AC111">
        <v>5.5860000000000049E-2</v>
      </c>
      <c r="AD111">
        <v>0.59000000000000008</v>
      </c>
      <c r="AE111" t="s">
        <v>25</v>
      </c>
      <c r="AF111">
        <v>2.268431001890359E-2</v>
      </c>
      <c r="AG111" t="s">
        <v>7</v>
      </c>
      <c r="AH111" t="s">
        <v>33</v>
      </c>
      <c r="AI111" t="s">
        <v>38</v>
      </c>
      <c r="AJ111">
        <v>137.96992481203009</v>
      </c>
      <c r="AK111" t="s">
        <v>42</v>
      </c>
      <c r="AL111">
        <v>129.3124</v>
      </c>
      <c r="AM111">
        <v>585687.62248000014</v>
      </c>
      <c r="AN111">
        <v>85.669999999999987</v>
      </c>
    </row>
    <row r="112" spans="1:40" x14ac:dyDescent="0.3">
      <c r="A112">
        <v>180.39</v>
      </c>
      <c r="B112">
        <v>4.53</v>
      </c>
      <c r="C112">
        <v>3</v>
      </c>
      <c r="D112">
        <v>0.84</v>
      </c>
      <c r="E112">
        <v>0.04</v>
      </c>
      <c r="F112">
        <v>0.02</v>
      </c>
      <c r="G112" t="s">
        <v>88</v>
      </c>
      <c r="H112">
        <v>3.19</v>
      </c>
      <c r="I112">
        <v>0.83</v>
      </c>
      <c r="J112">
        <v>0.91</v>
      </c>
      <c r="K112">
        <v>0.9</v>
      </c>
      <c r="L112">
        <v>22</v>
      </c>
      <c r="M112">
        <v>4022.04</v>
      </c>
      <c r="N112">
        <v>60</v>
      </c>
      <c r="O112">
        <v>10</v>
      </c>
      <c r="P112">
        <v>2</v>
      </c>
      <c r="Q112">
        <v>1</v>
      </c>
      <c r="R112">
        <v>701</v>
      </c>
      <c r="S112">
        <v>197</v>
      </c>
      <c r="T112">
        <v>2</v>
      </c>
      <c r="U112">
        <v>0.02</v>
      </c>
      <c r="V112">
        <v>1</v>
      </c>
      <c r="W112" t="s">
        <v>4</v>
      </c>
      <c r="X112" t="s">
        <v>101</v>
      </c>
      <c r="Y112" t="s">
        <v>96</v>
      </c>
      <c r="Z112" t="s">
        <v>102</v>
      </c>
      <c r="AA112">
        <v>0.80639999999999989</v>
      </c>
      <c r="AB112">
        <v>0.94079999999999997</v>
      </c>
      <c r="AC112">
        <v>0.15052800000000002</v>
      </c>
      <c r="AD112">
        <v>0.96</v>
      </c>
      <c r="AE112" t="s">
        <v>25</v>
      </c>
      <c r="AF112">
        <v>2.5112256776983206E-2</v>
      </c>
      <c r="AG112" t="s">
        <v>7</v>
      </c>
      <c r="AH112" t="s">
        <v>31</v>
      </c>
      <c r="AI112" t="s">
        <v>37</v>
      </c>
      <c r="AJ112">
        <v>28.102710413694719</v>
      </c>
      <c r="AK112" t="s">
        <v>40</v>
      </c>
      <c r="AL112">
        <v>40.220399999999998</v>
      </c>
      <c r="AM112">
        <v>769119.67261799995</v>
      </c>
      <c r="AN112">
        <v>71.210000000000008</v>
      </c>
    </row>
    <row r="113" spans="1:40" x14ac:dyDescent="0.3">
      <c r="A113">
        <v>122.55</v>
      </c>
      <c r="B113">
        <v>5.98</v>
      </c>
      <c r="C113">
        <v>23</v>
      </c>
      <c r="D113">
        <v>0.94</v>
      </c>
      <c r="E113">
        <v>0.03</v>
      </c>
      <c r="F113">
        <v>0.02</v>
      </c>
      <c r="G113" t="s">
        <v>88</v>
      </c>
      <c r="H113">
        <v>1.41</v>
      </c>
      <c r="I113">
        <v>0.78</v>
      </c>
      <c r="J113">
        <v>0.87</v>
      </c>
      <c r="K113">
        <v>0.14000000000000001</v>
      </c>
      <c r="L113">
        <v>18</v>
      </c>
      <c r="M113">
        <v>6107.03</v>
      </c>
      <c r="N113">
        <v>30</v>
      </c>
      <c r="O113">
        <v>27</v>
      </c>
      <c r="P113">
        <v>3</v>
      </c>
      <c r="Q113">
        <v>1</v>
      </c>
      <c r="R113">
        <v>391</v>
      </c>
      <c r="S113">
        <v>243</v>
      </c>
      <c r="T113">
        <v>2</v>
      </c>
      <c r="U113">
        <v>0.1</v>
      </c>
      <c r="V113">
        <v>1</v>
      </c>
      <c r="W113" t="s">
        <v>4</v>
      </c>
      <c r="X113" t="s">
        <v>101</v>
      </c>
      <c r="Y113" t="s">
        <v>90</v>
      </c>
      <c r="Z113" t="s">
        <v>102</v>
      </c>
      <c r="AA113">
        <v>0.91179999999999994</v>
      </c>
      <c r="AB113">
        <v>0.9506</v>
      </c>
      <c r="AC113">
        <v>5.7036000000000045E-2</v>
      </c>
      <c r="AD113">
        <v>0.19</v>
      </c>
      <c r="AE113" t="s">
        <v>26</v>
      </c>
      <c r="AF113">
        <v>4.8796409628722975E-2</v>
      </c>
      <c r="AG113" t="s">
        <v>7</v>
      </c>
      <c r="AH113" t="s">
        <v>33</v>
      </c>
      <c r="AI113" t="s">
        <v>36</v>
      </c>
      <c r="AJ113">
        <v>62.148337595907932</v>
      </c>
      <c r="AK113" t="s">
        <v>40</v>
      </c>
      <c r="AL113">
        <v>61.070299999999996</v>
      </c>
      <c r="AM113">
        <v>785901.87903499999</v>
      </c>
      <c r="AN113">
        <v>73.290000000000006</v>
      </c>
    </row>
    <row r="114" spans="1:40" x14ac:dyDescent="0.3">
      <c r="A114">
        <v>468.36</v>
      </c>
      <c r="B114">
        <v>5.53</v>
      </c>
      <c r="C114">
        <v>7</v>
      </c>
      <c r="D114">
        <v>0.95</v>
      </c>
      <c r="E114">
        <v>0.01</v>
      </c>
      <c r="F114">
        <v>0.04</v>
      </c>
      <c r="G114" t="s">
        <v>88</v>
      </c>
      <c r="H114">
        <v>4.33</v>
      </c>
      <c r="I114">
        <v>0.87</v>
      </c>
      <c r="J114">
        <v>1.1200000000000001</v>
      </c>
      <c r="K114">
        <v>0.66</v>
      </c>
      <c r="L114">
        <v>10</v>
      </c>
      <c r="M114">
        <v>5561.61</v>
      </c>
      <c r="N114">
        <v>15</v>
      </c>
      <c r="O114">
        <v>7</v>
      </c>
      <c r="P114">
        <v>3</v>
      </c>
      <c r="Q114">
        <v>2</v>
      </c>
      <c r="R114">
        <v>352</v>
      </c>
      <c r="S114">
        <v>894</v>
      </c>
      <c r="T114">
        <v>6</v>
      </c>
      <c r="U114">
        <v>0.35</v>
      </c>
      <c r="V114">
        <v>1</v>
      </c>
      <c r="W114" t="s">
        <v>4</v>
      </c>
      <c r="X114" t="s">
        <v>93</v>
      </c>
      <c r="Y114" t="s">
        <v>90</v>
      </c>
      <c r="Z114" t="s">
        <v>100</v>
      </c>
      <c r="AA114">
        <v>0.9405</v>
      </c>
      <c r="AB114">
        <v>0.95039999999999991</v>
      </c>
      <c r="AC114">
        <v>4.7520000000000041E-2</v>
      </c>
      <c r="AD114">
        <v>0.71000000000000008</v>
      </c>
      <c r="AE114" t="s">
        <v>25</v>
      </c>
      <c r="AF114">
        <v>1.1807156887864037E-2</v>
      </c>
      <c r="AG114" t="s">
        <v>5</v>
      </c>
      <c r="AH114" t="s">
        <v>32</v>
      </c>
      <c r="AI114" t="s">
        <v>37</v>
      </c>
      <c r="AJ114">
        <v>253.97727272727272</v>
      </c>
      <c r="AK114" t="s">
        <v>42</v>
      </c>
      <c r="AL114">
        <v>55.616099999999996</v>
      </c>
      <c r="AM114">
        <v>2735173.6186560001</v>
      </c>
      <c r="AN114">
        <v>70.569999999999993</v>
      </c>
    </row>
    <row r="115" spans="1:40" x14ac:dyDescent="0.3">
      <c r="A115">
        <v>413.65</v>
      </c>
      <c r="B115">
        <v>2.74</v>
      </c>
      <c r="C115">
        <v>23</v>
      </c>
      <c r="D115">
        <v>0.9</v>
      </c>
      <c r="E115">
        <v>0.08</v>
      </c>
      <c r="F115">
        <v>0.01</v>
      </c>
      <c r="G115" t="s">
        <v>88</v>
      </c>
      <c r="H115">
        <v>1.79</v>
      </c>
      <c r="I115">
        <v>0.93</v>
      </c>
      <c r="J115">
        <v>0.83</v>
      </c>
      <c r="K115">
        <v>0.25</v>
      </c>
      <c r="L115">
        <v>24</v>
      </c>
      <c r="M115">
        <v>4442.74</v>
      </c>
      <c r="N115">
        <v>60</v>
      </c>
      <c r="O115">
        <v>29</v>
      </c>
      <c r="P115">
        <v>1</v>
      </c>
      <c r="Q115">
        <v>2</v>
      </c>
      <c r="R115">
        <v>611</v>
      </c>
      <c r="S115">
        <v>785</v>
      </c>
      <c r="T115">
        <v>11</v>
      </c>
      <c r="U115">
        <v>0.95</v>
      </c>
      <c r="V115">
        <v>0</v>
      </c>
      <c r="W115" t="s">
        <v>6</v>
      </c>
      <c r="X115" t="s">
        <v>93</v>
      </c>
      <c r="Y115" t="s">
        <v>104</v>
      </c>
      <c r="Z115" t="s">
        <v>95</v>
      </c>
      <c r="AA115">
        <v>0.82800000000000007</v>
      </c>
      <c r="AB115">
        <v>0.91080000000000005</v>
      </c>
      <c r="AC115">
        <v>9.107999999999998E-2</v>
      </c>
      <c r="AD115">
        <v>0.33999999999999997</v>
      </c>
      <c r="AE115" t="s">
        <v>24</v>
      </c>
      <c r="AF115">
        <v>6.6239574519521343E-3</v>
      </c>
      <c r="AG115" t="s">
        <v>5</v>
      </c>
      <c r="AH115" t="s">
        <v>32</v>
      </c>
      <c r="AI115" t="s">
        <v>36</v>
      </c>
      <c r="AJ115">
        <v>128.47790507364977</v>
      </c>
      <c r="AK115" t="s">
        <v>42</v>
      </c>
      <c r="AL115">
        <v>44.427399999999999</v>
      </c>
      <c r="AM115">
        <v>2003195.1831599995</v>
      </c>
      <c r="AN115">
        <v>71.610000000000014</v>
      </c>
    </row>
    <row r="116" spans="1:40" x14ac:dyDescent="0.3">
      <c r="A116">
        <v>335.03</v>
      </c>
      <c r="B116">
        <v>8.73</v>
      </c>
      <c r="C116">
        <v>29</v>
      </c>
      <c r="D116">
        <v>0.77</v>
      </c>
      <c r="E116">
        <v>0.1</v>
      </c>
      <c r="F116">
        <v>0.02</v>
      </c>
      <c r="G116" t="s">
        <v>88</v>
      </c>
      <c r="H116">
        <v>2.4700000000000002</v>
      </c>
      <c r="I116">
        <v>0.71</v>
      </c>
      <c r="J116">
        <v>1.1000000000000001</v>
      </c>
      <c r="K116">
        <v>0.65</v>
      </c>
      <c r="L116">
        <v>20</v>
      </c>
      <c r="M116">
        <v>2423.81</v>
      </c>
      <c r="N116">
        <v>45</v>
      </c>
      <c r="O116">
        <v>19</v>
      </c>
      <c r="P116">
        <v>3</v>
      </c>
      <c r="Q116">
        <v>1</v>
      </c>
      <c r="R116">
        <v>232</v>
      </c>
      <c r="S116">
        <v>744</v>
      </c>
      <c r="T116">
        <v>8</v>
      </c>
      <c r="U116">
        <v>0.15</v>
      </c>
      <c r="V116">
        <v>1</v>
      </c>
      <c r="W116" t="s">
        <v>4</v>
      </c>
      <c r="X116" t="s">
        <v>101</v>
      </c>
      <c r="Y116" t="s">
        <v>90</v>
      </c>
      <c r="Z116" t="s">
        <v>110</v>
      </c>
      <c r="AA116">
        <v>0.69300000000000006</v>
      </c>
      <c r="AB116">
        <v>0.88200000000000001</v>
      </c>
      <c r="AC116">
        <v>0.20285999999999998</v>
      </c>
      <c r="AD116">
        <v>0.77</v>
      </c>
      <c r="AE116" t="s">
        <v>25</v>
      </c>
      <c r="AF116">
        <v>2.6057367996895803E-2</v>
      </c>
      <c r="AG116" t="s">
        <v>7</v>
      </c>
      <c r="AH116" t="s">
        <v>32</v>
      </c>
      <c r="AI116" t="s">
        <v>35</v>
      </c>
      <c r="AJ116">
        <v>320.68965517241378</v>
      </c>
      <c r="AK116" t="s">
        <v>42</v>
      </c>
      <c r="AL116">
        <v>24.238099999999999</v>
      </c>
      <c r="AM116">
        <v>909535.74059799989</v>
      </c>
      <c r="AN116">
        <v>70.13000000000001</v>
      </c>
    </row>
    <row r="117" spans="1:40" x14ac:dyDescent="0.3">
      <c r="A117">
        <v>442.16</v>
      </c>
      <c r="B117">
        <v>7.09</v>
      </c>
      <c r="C117">
        <v>7</v>
      </c>
      <c r="D117">
        <v>0.78</v>
      </c>
      <c r="E117">
        <v>0.03</v>
      </c>
      <c r="F117">
        <v>0.04</v>
      </c>
      <c r="G117" t="s">
        <v>88</v>
      </c>
      <c r="H117">
        <v>0.32</v>
      </c>
      <c r="I117">
        <v>0.64</v>
      </c>
      <c r="J117">
        <v>0.95</v>
      </c>
      <c r="K117">
        <v>0.09</v>
      </c>
      <c r="L117">
        <v>12</v>
      </c>
      <c r="M117">
        <v>7217.7</v>
      </c>
      <c r="N117">
        <v>90</v>
      </c>
      <c r="O117">
        <v>49</v>
      </c>
      <c r="P117">
        <v>1</v>
      </c>
      <c r="Q117">
        <v>0</v>
      </c>
      <c r="R117">
        <v>344</v>
      </c>
      <c r="S117">
        <v>467</v>
      </c>
      <c r="T117">
        <v>12</v>
      </c>
      <c r="U117">
        <v>0.27</v>
      </c>
      <c r="V117">
        <v>0</v>
      </c>
      <c r="W117" t="s">
        <v>6</v>
      </c>
      <c r="X117" t="s">
        <v>89</v>
      </c>
      <c r="Y117" t="s">
        <v>104</v>
      </c>
      <c r="Z117" t="s">
        <v>107</v>
      </c>
      <c r="AA117">
        <v>0.75660000000000005</v>
      </c>
      <c r="AB117">
        <v>0.93119999999999992</v>
      </c>
      <c r="AC117">
        <v>0.20486399999999996</v>
      </c>
      <c r="AD117">
        <v>0.16</v>
      </c>
      <c r="AE117" t="s">
        <v>26</v>
      </c>
      <c r="AF117">
        <v>1.6034919486158854E-2</v>
      </c>
      <c r="AG117" t="s">
        <v>5</v>
      </c>
      <c r="AH117" t="s">
        <v>32</v>
      </c>
      <c r="AI117" t="s">
        <v>38</v>
      </c>
      <c r="AJ117">
        <v>135.75581395348837</v>
      </c>
      <c r="AK117" t="s">
        <v>42</v>
      </c>
      <c r="AL117">
        <v>72.177000000000007</v>
      </c>
      <c r="AM117">
        <v>3414849.7150640008</v>
      </c>
      <c r="AN117">
        <v>73.98</v>
      </c>
    </row>
    <row r="118" spans="1:40" x14ac:dyDescent="0.3">
      <c r="A118">
        <v>411.65</v>
      </c>
      <c r="B118">
        <v>8.5399999999999991</v>
      </c>
      <c r="C118">
        <v>14</v>
      </c>
      <c r="D118">
        <v>0.79</v>
      </c>
      <c r="E118">
        <v>0.04</v>
      </c>
      <c r="F118">
        <v>0</v>
      </c>
      <c r="G118" t="s">
        <v>99</v>
      </c>
      <c r="H118">
        <v>1.38</v>
      </c>
      <c r="I118">
        <v>0.77</v>
      </c>
      <c r="J118">
        <v>1.07</v>
      </c>
      <c r="K118">
        <v>0.94</v>
      </c>
      <c r="L118">
        <v>4</v>
      </c>
      <c r="M118">
        <v>9099.5499999999993</v>
      </c>
      <c r="N118">
        <v>60</v>
      </c>
      <c r="O118">
        <v>34</v>
      </c>
      <c r="P118">
        <v>2</v>
      </c>
      <c r="Q118">
        <v>0</v>
      </c>
      <c r="R118">
        <v>466</v>
      </c>
      <c r="S118">
        <v>734</v>
      </c>
      <c r="T118">
        <v>4</v>
      </c>
      <c r="U118">
        <v>0.99</v>
      </c>
      <c r="V118">
        <v>0</v>
      </c>
      <c r="W118" t="s">
        <v>6</v>
      </c>
      <c r="X118" t="s">
        <v>89</v>
      </c>
      <c r="Y118" t="s">
        <v>96</v>
      </c>
      <c r="Z118" t="s">
        <v>105</v>
      </c>
      <c r="AA118">
        <v>0.75839999999999996</v>
      </c>
      <c r="AB118">
        <v>0.96</v>
      </c>
      <c r="AC118">
        <v>0.20159999999999995</v>
      </c>
      <c r="AD118">
        <v>0.98</v>
      </c>
      <c r="AE118" t="s">
        <v>25</v>
      </c>
      <c r="AF118">
        <v>2.0745779181343373E-2</v>
      </c>
      <c r="AG118" t="s">
        <v>7</v>
      </c>
      <c r="AH118" t="s">
        <v>32</v>
      </c>
      <c r="AI118" t="s">
        <v>36</v>
      </c>
      <c r="AJ118">
        <v>157.5107296137339</v>
      </c>
      <c r="AK118" t="s">
        <v>42</v>
      </c>
      <c r="AL118">
        <v>454.97749999999996</v>
      </c>
      <c r="AM118">
        <v>3896129.2868399993</v>
      </c>
      <c r="AN118">
        <v>97.42</v>
      </c>
    </row>
    <row r="119" spans="1:40" x14ac:dyDescent="0.3">
      <c r="A119">
        <v>133.96</v>
      </c>
      <c r="B119">
        <v>8.73</v>
      </c>
      <c r="C119">
        <v>2</v>
      </c>
      <c r="D119">
        <v>0.74</v>
      </c>
      <c r="E119">
        <v>0.06</v>
      </c>
      <c r="F119">
        <v>0.03</v>
      </c>
      <c r="G119" t="s">
        <v>99</v>
      </c>
      <c r="H119">
        <v>3.38</v>
      </c>
      <c r="I119">
        <v>0.69</v>
      </c>
      <c r="J119">
        <v>0.82</v>
      </c>
      <c r="K119">
        <v>0.79</v>
      </c>
      <c r="L119">
        <v>42</v>
      </c>
      <c r="M119">
        <v>7722.64</v>
      </c>
      <c r="N119">
        <v>30</v>
      </c>
      <c r="O119">
        <v>35</v>
      </c>
      <c r="P119">
        <v>3</v>
      </c>
      <c r="Q119">
        <v>2</v>
      </c>
      <c r="R119">
        <v>457</v>
      </c>
      <c r="S119">
        <v>154</v>
      </c>
      <c r="T119">
        <v>3</v>
      </c>
      <c r="U119">
        <v>0.48</v>
      </c>
      <c r="V119">
        <v>1</v>
      </c>
      <c r="W119" t="s">
        <v>4</v>
      </c>
      <c r="X119" t="s">
        <v>93</v>
      </c>
      <c r="Y119" t="s">
        <v>90</v>
      </c>
      <c r="Z119" t="s">
        <v>98</v>
      </c>
      <c r="AA119">
        <v>0.6956</v>
      </c>
      <c r="AB119">
        <v>0.91179999999999994</v>
      </c>
      <c r="AC119">
        <v>0.237068</v>
      </c>
      <c r="AD119">
        <v>0.88</v>
      </c>
      <c r="AE119" t="s">
        <v>25</v>
      </c>
      <c r="AF119">
        <v>6.5168707076739329E-2</v>
      </c>
      <c r="AG119" t="s">
        <v>8</v>
      </c>
      <c r="AH119" t="s">
        <v>33</v>
      </c>
      <c r="AI119" t="s">
        <v>37</v>
      </c>
      <c r="AJ119">
        <v>33.698030634573307</v>
      </c>
      <c r="AK119" t="s">
        <v>40</v>
      </c>
      <c r="AL119">
        <v>386.13200000000006</v>
      </c>
      <c r="AM119">
        <v>1128027.2789920003</v>
      </c>
      <c r="AN119">
        <v>94.22</v>
      </c>
    </row>
    <row r="120" spans="1:40" x14ac:dyDescent="0.3">
      <c r="A120">
        <v>451.65</v>
      </c>
      <c r="B120">
        <v>7.74</v>
      </c>
      <c r="C120">
        <v>10</v>
      </c>
      <c r="D120">
        <v>0.78</v>
      </c>
      <c r="E120">
        <v>7.0000000000000007E-2</v>
      </c>
      <c r="F120">
        <v>0.04</v>
      </c>
      <c r="G120" t="s">
        <v>88</v>
      </c>
      <c r="H120">
        <v>3.68</v>
      </c>
      <c r="I120">
        <v>0.77</v>
      </c>
      <c r="J120">
        <v>1.17</v>
      </c>
      <c r="K120">
        <v>0.2</v>
      </c>
      <c r="L120">
        <v>5</v>
      </c>
      <c r="M120">
        <v>1288.3800000000001</v>
      </c>
      <c r="N120">
        <v>45</v>
      </c>
      <c r="O120">
        <v>24</v>
      </c>
      <c r="P120">
        <v>3</v>
      </c>
      <c r="Q120">
        <v>0</v>
      </c>
      <c r="R120">
        <v>747</v>
      </c>
      <c r="S120">
        <v>526</v>
      </c>
      <c r="T120">
        <v>2</v>
      </c>
      <c r="U120">
        <v>0.26</v>
      </c>
      <c r="V120">
        <v>1</v>
      </c>
      <c r="W120" t="s">
        <v>4</v>
      </c>
      <c r="X120" t="s">
        <v>89</v>
      </c>
      <c r="Y120" t="s">
        <v>90</v>
      </c>
      <c r="Z120" t="s">
        <v>102</v>
      </c>
      <c r="AA120">
        <v>0.72539999999999993</v>
      </c>
      <c r="AB120">
        <v>0.89279999999999993</v>
      </c>
      <c r="AC120">
        <v>0.19641599999999995</v>
      </c>
      <c r="AD120">
        <v>0.31000000000000005</v>
      </c>
      <c r="AE120" t="s">
        <v>24</v>
      </c>
      <c r="AF120">
        <v>1.7137163732979077E-2</v>
      </c>
      <c r="AG120" t="s">
        <v>5</v>
      </c>
      <c r="AH120" t="s">
        <v>32</v>
      </c>
      <c r="AI120" t="s">
        <v>37</v>
      </c>
      <c r="AJ120">
        <v>70.414993306559566</v>
      </c>
      <c r="AK120" t="s">
        <v>40</v>
      </c>
      <c r="AL120">
        <v>12.883800000000001</v>
      </c>
      <c r="AM120">
        <v>645951.60321000009</v>
      </c>
      <c r="AN120">
        <v>69.42</v>
      </c>
    </row>
    <row r="121" spans="1:40" x14ac:dyDescent="0.3">
      <c r="A121">
        <v>292.7</v>
      </c>
      <c r="B121">
        <v>4.95</v>
      </c>
      <c r="C121">
        <v>19</v>
      </c>
      <c r="D121">
        <v>0.76</v>
      </c>
      <c r="E121">
        <v>0.04</v>
      </c>
      <c r="F121">
        <v>0.05</v>
      </c>
      <c r="G121" t="s">
        <v>99</v>
      </c>
      <c r="H121">
        <v>1.21</v>
      </c>
      <c r="I121">
        <v>1</v>
      </c>
      <c r="J121">
        <v>1.1100000000000001</v>
      </c>
      <c r="K121">
        <v>0.64</v>
      </c>
      <c r="L121">
        <v>26</v>
      </c>
      <c r="M121">
        <v>5425.7</v>
      </c>
      <c r="N121">
        <v>15</v>
      </c>
      <c r="O121">
        <v>29</v>
      </c>
      <c r="P121">
        <v>3</v>
      </c>
      <c r="Q121">
        <v>0</v>
      </c>
      <c r="R121">
        <v>624</v>
      </c>
      <c r="S121">
        <v>150</v>
      </c>
      <c r="T121">
        <v>1</v>
      </c>
      <c r="U121">
        <v>0.62</v>
      </c>
      <c r="V121">
        <v>0</v>
      </c>
      <c r="W121" t="s">
        <v>6</v>
      </c>
      <c r="X121" t="s">
        <v>89</v>
      </c>
      <c r="Y121" t="s">
        <v>90</v>
      </c>
      <c r="Z121" t="s">
        <v>97</v>
      </c>
      <c r="AA121">
        <v>0.72960000000000003</v>
      </c>
      <c r="AB121">
        <v>0.91199999999999992</v>
      </c>
      <c r="AC121">
        <v>0.21887999999999999</v>
      </c>
      <c r="AD121">
        <v>0.73</v>
      </c>
      <c r="AE121" t="s">
        <v>25</v>
      </c>
      <c r="AF121">
        <v>1.6911513495046125E-2</v>
      </c>
      <c r="AG121" t="s">
        <v>5</v>
      </c>
      <c r="AH121" t="s">
        <v>31</v>
      </c>
      <c r="AI121" t="s">
        <v>36</v>
      </c>
      <c r="AJ121">
        <v>24.03846153846154</v>
      </c>
      <c r="AK121" t="s">
        <v>40</v>
      </c>
      <c r="AL121">
        <v>271.28500000000003</v>
      </c>
      <c r="AM121">
        <v>1731309.9734399999</v>
      </c>
      <c r="AN121">
        <v>96.589999999999989</v>
      </c>
    </row>
    <row r="122" spans="1:40" x14ac:dyDescent="0.3">
      <c r="A122">
        <v>413.35</v>
      </c>
      <c r="B122">
        <v>6.49</v>
      </c>
      <c r="C122">
        <v>26</v>
      </c>
      <c r="D122">
        <v>0.84</v>
      </c>
      <c r="E122">
        <v>0.09</v>
      </c>
      <c r="F122">
        <v>0.04</v>
      </c>
      <c r="G122" t="s">
        <v>99</v>
      </c>
      <c r="H122">
        <v>2.52</v>
      </c>
      <c r="I122">
        <v>0.83</v>
      </c>
      <c r="J122">
        <v>0.86</v>
      </c>
      <c r="K122">
        <v>0.76</v>
      </c>
      <c r="L122">
        <v>36</v>
      </c>
      <c r="M122">
        <v>8370.1299999999992</v>
      </c>
      <c r="N122">
        <v>45</v>
      </c>
      <c r="O122">
        <v>34</v>
      </c>
      <c r="P122">
        <v>0</v>
      </c>
      <c r="Q122">
        <v>3</v>
      </c>
      <c r="R122">
        <v>346</v>
      </c>
      <c r="S122">
        <v>542</v>
      </c>
      <c r="T122">
        <v>8</v>
      </c>
      <c r="U122">
        <v>0.44</v>
      </c>
      <c r="V122">
        <v>0</v>
      </c>
      <c r="W122" t="s">
        <v>6</v>
      </c>
      <c r="X122" t="s">
        <v>103</v>
      </c>
      <c r="Y122" t="s">
        <v>94</v>
      </c>
      <c r="Z122" t="s">
        <v>110</v>
      </c>
      <c r="AA122">
        <v>0.76439999999999997</v>
      </c>
      <c r="AB122">
        <v>0.87360000000000004</v>
      </c>
      <c r="AC122">
        <v>0.13977600000000004</v>
      </c>
      <c r="AD122">
        <v>0.89</v>
      </c>
      <c r="AE122" t="s">
        <v>25</v>
      </c>
      <c r="AF122">
        <v>1.5700979799201646E-2</v>
      </c>
      <c r="AG122" t="s">
        <v>5</v>
      </c>
      <c r="AH122" t="s">
        <v>32</v>
      </c>
      <c r="AI122" t="s">
        <v>35</v>
      </c>
      <c r="AJ122">
        <v>156.64739884393063</v>
      </c>
      <c r="AK122" t="s">
        <v>42</v>
      </c>
      <c r="AL122">
        <v>418.50649999999996</v>
      </c>
      <c r="AM122">
        <v>3910005.6954550003</v>
      </c>
      <c r="AN122">
        <v>93.97999999999999</v>
      </c>
    </row>
    <row r="123" spans="1:40" x14ac:dyDescent="0.3">
      <c r="A123">
        <v>453.24</v>
      </c>
      <c r="B123">
        <v>2.44</v>
      </c>
      <c r="C123">
        <v>9</v>
      </c>
      <c r="D123">
        <v>0.97</v>
      </c>
      <c r="E123">
        <v>0.06</v>
      </c>
      <c r="F123">
        <v>0.02</v>
      </c>
      <c r="G123" t="s">
        <v>88</v>
      </c>
      <c r="H123">
        <v>4.09</v>
      </c>
      <c r="I123">
        <v>0.88</v>
      </c>
      <c r="J123">
        <v>0.89</v>
      </c>
      <c r="K123">
        <v>0.21</v>
      </c>
      <c r="L123">
        <v>16</v>
      </c>
      <c r="M123">
        <v>5950.72</v>
      </c>
      <c r="N123">
        <v>60</v>
      </c>
      <c r="O123">
        <v>15</v>
      </c>
      <c r="P123">
        <v>0</v>
      </c>
      <c r="Q123">
        <v>1</v>
      </c>
      <c r="R123">
        <v>364</v>
      </c>
      <c r="S123">
        <v>638</v>
      </c>
      <c r="T123">
        <v>7</v>
      </c>
      <c r="U123">
        <v>0.86</v>
      </c>
      <c r="V123">
        <v>1</v>
      </c>
      <c r="W123" t="s">
        <v>4</v>
      </c>
      <c r="X123" t="s">
        <v>101</v>
      </c>
      <c r="Y123" t="s">
        <v>94</v>
      </c>
      <c r="Z123" t="s">
        <v>106</v>
      </c>
      <c r="AA123">
        <v>0.91179999999999994</v>
      </c>
      <c r="AB123">
        <v>0.92119999999999991</v>
      </c>
      <c r="AC123">
        <v>2.7636000000000022E-2</v>
      </c>
      <c r="AD123">
        <v>0.28999999999999998</v>
      </c>
      <c r="AE123" t="s">
        <v>26</v>
      </c>
      <c r="AF123">
        <v>5.3834613008560588E-3</v>
      </c>
      <c r="AG123" t="s">
        <v>5</v>
      </c>
      <c r="AH123" t="s">
        <v>32</v>
      </c>
      <c r="AI123" t="s">
        <v>37</v>
      </c>
      <c r="AJ123">
        <v>175.27472527472528</v>
      </c>
      <c r="AK123" t="s">
        <v>42</v>
      </c>
      <c r="AL123">
        <v>59.507200000000005</v>
      </c>
      <c r="AM123">
        <v>2912969.2616559998</v>
      </c>
      <c r="AN123">
        <v>69.710000000000008</v>
      </c>
    </row>
    <row r="124" spans="1:40" x14ac:dyDescent="0.3">
      <c r="A124">
        <v>193.1</v>
      </c>
      <c r="B124">
        <v>7.06</v>
      </c>
      <c r="C124">
        <v>16</v>
      </c>
      <c r="D124">
        <v>0.73</v>
      </c>
      <c r="E124">
        <v>0.05</v>
      </c>
      <c r="F124">
        <v>0.03</v>
      </c>
      <c r="G124" t="s">
        <v>88</v>
      </c>
      <c r="H124">
        <v>1.9</v>
      </c>
      <c r="I124">
        <v>0.87</v>
      </c>
      <c r="J124">
        <v>1.06</v>
      </c>
      <c r="K124">
        <v>0.09</v>
      </c>
      <c r="L124">
        <v>5</v>
      </c>
      <c r="M124">
        <v>4451.7299999999996</v>
      </c>
      <c r="N124">
        <v>30</v>
      </c>
      <c r="O124">
        <v>59</v>
      </c>
      <c r="P124">
        <v>1</v>
      </c>
      <c r="Q124">
        <v>2</v>
      </c>
      <c r="R124">
        <v>365</v>
      </c>
      <c r="S124">
        <v>901</v>
      </c>
      <c r="T124">
        <v>11</v>
      </c>
      <c r="U124">
        <v>0.01</v>
      </c>
      <c r="V124">
        <v>0</v>
      </c>
      <c r="W124" t="s">
        <v>6</v>
      </c>
      <c r="X124" t="s">
        <v>93</v>
      </c>
      <c r="Y124" t="s">
        <v>104</v>
      </c>
      <c r="Z124" t="s">
        <v>95</v>
      </c>
      <c r="AA124">
        <v>0.69350000000000001</v>
      </c>
      <c r="AB124">
        <v>0.92149999999999999</v>
      </c>
      <c r="AC124">
        <v>0.248805</v>
      </c>
      <c r="AD124">
        <v>0.16999999999999998</v>
      </c>
      <c r="AE124" t="s">
        <v>26</v>
      </c>
      <c r="AF124">
        <v>3.656136716727084E-2</v>
      </c>
      <c r="AG124" t="s">
        <v>7</v>
      </c>
      <c r="AH124" t="s">
        <v>31</v>
      </c>
      <c r="AI124" t="s">
        <v>36</v>
      </c>
      <c r="AJ124">
        <v>246.84931506849318</v>
      </c>
      <c r="AK124" t="s">
        <v>42</v>
      </c>
      <c r="AL124">
        <v>44.517299999999999</v>
      </c>
      <c r="AM124">
        <v>928451.24313999969</v>
      </c>
      <c r="AN124">
        <v>72</v>
      </c>
    </row>
    <row r="125" spans="1:40" x14ac:dyDescent="0.3">
      <c r="A125">
        <v>99.52</v>
      </c>
      <c r="B125">
        <v>2.61</v>
      </c>
      <c r="C125">
        <v>19</v>
      </c>
      <c r="D125">
        <v>0.92</v>
      </c>
      <c r="E125">
        <v>0.06</v>
      </c>
      <c r="F125">
        <v>0</v>
      </c>
      <c r="G125" t="s">
        <v>92</v>
      </c>
      <c r="H125">
        <v>0.67</v>
      </c>
      <c r="I125">
        <v>0.93</v>
      </c>
      <c r="J125">
        <v>1.17</v>
      </c>
      <c r="K125">
        <v>0.35</v>
      </c>
      <c r="L125">
        <v>26</v>
      </c>
      <c r="M125">
        <v>2917.01</v>
      </c>
      <c r="N125">
        <v>45</v>
      </c>
      <c r="O125">
        <v>49</v>
      </c>
      <c r="P125">
        <v>0</v>
      </c>
      <c r="Q125">
        <v>1</v>
      </c>
      <c r="R125">
        <v>908</v>
      </c>
      <c r="S125">
        <v>124</v>
      </c>
      <c r="T125">
        <v>2</v>
      </c>
      <c r="U125">
        <v>1</v>
      </c>
      <c r="V125">
        <v>0</v>
      </c>
      <c r="W125" t="s">
        <v>6</v>
      </c>
      <c r="X125" t="s">
        <v>101</v>
      </c>
      <c r="Y125" t="s">
        <v>94</v>
      </c>
      <c r="Z125" t="s">
        <v>102</v>
      </c>
      <c r="AA125">
        <v>0.86480000000000001</v>
      </c>
      <c r="AB125">
        <v>0.94</v>
      </c>
      <c r="AC125">
        <v>7.5199999999999961E-2</v>
      </c>
      <c r="AD125">
        <v>0.41</v>
      </c>
      <c r="AE125" t="s">
        <v>24</v>
      </c>
      <c r="AF125">
        <v>2.6225884244372989E-2</v>
      </c>
      <c r="AG125" t="s">
        <v>7</v>
      </c>
      <c r="AH125" t="s">
        <v>33</v>
      </c>
      <c r="AI125" t="s">
        <v>38</v>
      </c>
      <c r="AJ125">
        <v>13.656387665198238</v>
      </c>
      <c r="AK125" t="s">
        <v>40</v>
      </c>
      <c r="AL125">
        <v>58.340200000000003</v>
      </c>
      <c r="AM125">
        <v>307778.55908000004</v>
      </c>
      <c r="AN125">
        <v>85.53</v>
      </c>
    </row>
    <row r="126" spans="1:40" x14ac:dyDescent="0.3">
      <c r="A126">
        <v>152.57</v>
      </c>
      <c r="B126">
        <v>7.25</v>
      </c>
      <c r="C126">
        <v>18</v>
      </c>
      <c r="D126">
        <v>0.91</v>
      </c>
      <c r="E126">
        <v>0.1</v>
      </c>
      <c r="F126">
        <v>0.01</v>
      </c>
      <c r="G126" t="s">
        <v>99</v>
      </c>
      <c r="H126">
        <v>2.16</v>
      </c>
      <c r="I126">
        <v>0.98</v>
      </c>
      <c r="J126">
        <v>0.98</v>
      </c>
      <c r="K126">
        <v>0.14000000000000001</v>
      </c>
      <c r="L126">
        <v>19</v>
      </c>
      <c r="M126">
        <v>3370.87</v>
      </c>
      <c r="N126">
        <v>45</v>
      </c>
      <c r="O126">
        <v>12</v>
      </c>
      <c r="P126">
        <v>3</v>
      </c>
      <c r="Q126">
        <v>3</v>
      </c>
      <c r="R126">
        <v>241</v>
      </c>
      <c r="S126">
        <v>53</v>
      </c>
      <c r="T126">
        <v>12</v>
      </c>
      <c r="U126">
        <v>7.0000000000000007E-2</v>
      </c>
      <c r="V126">
        <v>0</v>
      </c>
      <c r="W126" t="s">
        <v>6</v>
      </c>
      <c r="X126" t="s">
        <v>103</v>
      </c>
      <c r="Y126" t="s">
        <v>90</v>
      </c>
      <c r="Z126" t="s">
        <v>107</v>
      </c>
      <c r="AA126">
        <v>0.81900000000000006</v>
      </c>
      <c r="AB126">
        <v>0.89100000000000001</v>
      </c>
      <c r="AC126">
        <v>8.018999999999997E-2</v>
      </c>
      <c r="AD126">
        <v>0.25</v>
      </c>
      <c r="AE126" t="s">
        <v>26</v>
      </c>
      <c r="AF126">
        <v>4.7519171527823298E-2</v>
      </c>
      <c r="AG126" t="s">
        <v>7</v>
      </c>
      <c r="AH126" t="s">
        <v>31</v>
      </c>
      <c r="AI126" t="s">
        <v>35</v>
      </c>
      <c r="AJ126">
        <v>21.991701244813278</v>
      </c>
      <c r="AK126" t="s">
        <v>40</v>
      </c>
      <c r="AL126">
        <v>168.54349999999999</v>
      </c>
      <c r="AM126">
        <v>571041.070373</v>
      </c>
      <c r="AN126">
        <v>94.640000000000015</v>
      </c>
    </row>
    <row r="127" spans="1:40" x14ac:dyDescent="0.3">
      <c r="A127">
        <v>242.2</v>
      </c>
      <c r="B127">
        <v>3.07</v>
      </c>
      <c r="C127">
        <v>9</v>
      </c>
      <c r="D127">
        <v>0.73</v>
      </c>
      <c r="E127">
        <v>0.08</v>
      </c>
      <c r="F127">
        <v>0</v>
      </c>
      <c r="G127" t="s">
        <v>88</v>
      </c>
      <c r="H127">
        <v>3</v>
      </c>
      <c r="I127">
        <v>0.86</v>
      </c>
      <c r="J127">
        <v>0.99</v>
      </c>
      <c r="K127">
        <v>0.56999999999999995</v>
      </c>
      <c r="L127">
        <v>6</v>
      </c>
      <c r="M127">
        <v>2497.35</v>
      </c>
      <c r="N127">
        <v>90</v>
      </c>
      <c r="O127">
        <v>22</v>
      </c>
      <c r="P127">
        <v>0</v>
      </c>
      <c r="Q127">
        <v>0</v>
      </c>
      <c r="R127">
        <v>276</v>
      </c>
      <c r="S127">
        <v>213</v>
      </c>
      <c r="T127">
        <v>7</v>
      </c>
      <c r="U127">
        <v>0.54</v>
      </c>
      <c r="V127">
        <v>1</v>
      </c>
      <c r="W127" t="s">
        <v>4</v>
      </c>
      <c r="X127" t="s">
        <v>89</v>
      </c>
      <c r="Y127" t="s">
        <v>94</v>
      </c>
      <c r="Z127" t="s">
        <v>106</v>
      </c>
      <c r="AA127">
        <v>0.67159999999999997</v>
      </c>
      <c r="AB127">
        <v>0.92</v>
      </c>
      <c r="AC127">
        <v>0.24840000000000004</v>
      </c>
      <c r="AD127">
        <v>0.64999999999999991</v>
      </c>
      <c r="AE127" t="s">
        <v>25</v>
      </c>
      <c r="AF127">
        <v>1.2675474814203138E-2</v>
      </c>
      <c r="AG127" t="s">
        <v>5</v>
      </c>
      <c r="AH127" t="s">
        <v>31</v>
      </c>
      <c r="AI127" t="s">
        <v>35</v>
      </c>
      <c r="AJ127">
        <v>77.173913043478265</v>
      </c>
      <c r="AK127" t="s">
        <v>40</v>
      </c>
      <c r="AL127">
        <v>24.973500000000001</v>
      </c>
      <c r="AM127">
        <v>653286.32909999986</v>
      </c>
      <c r="AN127">
        <v>70.600000000000009</v>
      </c>
    </row>
    <row r="128" spans="1:40" x14ac:dyDescent="0.3">
      <c r="A128">
        <v>418.11</v>
      </c>
      <c r="B128">
        <v>2.06</v>
      </c>
      <c r="C128">
        <v>16</v>
      </c>
      <c r="D128">
        <v>0.98</v>
      </c>
      <c r="E128">
        <v>0</v>
      </c>
      <c r="F128">
        <v>0.02</v>
      </c>
      <c r="G128" t="s">
        <v>99</v>
      </c>
      <c r="H128">
        <v>0.04</v>
      </c>
      <c r="I128">
        <v>0.79</v>
      </c>
      <c r="J128">
        <v>0.9</v>
      </c>
      <c r="K128">
        <v>0.42</v>
      </c>
      <c r="L128">
        <v>24</v>
      </c>
      <c r="M128">
        <v>2037.69</v>
      </c>
      <c r="N128">
        <v>90</v>
      </c>
      <c r="O128">
        <v>43</v>
      </c>
      <c r="P128">
        <v>1</v>
      </c>
      <c r="Q128">
        <v>0</v>
      </c>
      <c r="R128">
        <v>805</v>
      </c>
      <c r="S128">
        <v>482</v>
      </c>
      <c r="T128">
        <v>12</v>
      </c>
      <c r="U128">
        <v>0.7</v>
      </c>
      <c r="V128">
        <v>1</v>
      </c>
      <c r="W128" t="s">
        <v>4</v>
      </c>
      <c r="X128" t="s">
        <v>89</v>
      </c>
      <c r="Y128" t="s">
        <v>104</v>
      </c>
      <c r="Z128" t="s">
        <v>107</v>
      </c>
      <c r="AA128">
        <v>0.98</v>
      </c>
      <c r="AB128">
        <v>0.98</v>
      </c>
      <c r="AC128">
        <v>1.9600000000000017E-2</v>
      </c>
      <c r="AD128">
        <v>0.44</v>
      </c>
      <c r="AE128" t="s">
        <v>24</v>
      </c>
      <c r="AF128">
        <v>4.9269331037286842E-3</v>
      </c>
      <c r="AG128" t="s">
        <v>5</v>
      </c>
      <c r="AH128" t="s">
        <v>32</v>
      </c>
      <c r="AI128" t="s">
        <v>38</v>
      </c>
      <c r="AJ128">
        <v>59.875776397515523</v>
      </c>
      <c r="AK128" t="s">
        <v>40</v>
      </c>
      <c r="AL128">
        <v>101.8845</v>
      </c>
      <c r="AM128">
        <v>869120.35620600008</v>
      </c>
      <c r="AN128">
        <v>99.559999999999988</v>
      </c>
    </row>
    <row r="129" spans="1:40" x14ac:dyDescent="0.3">
      <c r="A129">
        <v>437.33</v>
      </c>
      <c r="B129">
        <v>2.4900000000000002</v>
      </c>
      <c r="C129">
        <v>13</v>
      </c>
      <c r="D129">
        <v>0.87</v>
      </c>
      <c r="E129">
        <v>0.03</v>
      </c>
      <c r="F129">
        <v>0.04</v>
      </c>
      <c r="G129" t="s">
        <v>99</v>
      </c>
      <c r="H129">
        <v>1.74</v>
      </c>
      <c r="I129">
        <v>0.73</v>
      </c>
      <c r="J129">
        <v>0.95</v>
      </c>
      <c r="K129">
        <v>0.46</v>
      </c>
      <c r="L129">
        <v>31</v>
      </c>
      <c r="M129">
        <v>5929.76</v>
      </c>
      <c r="N129">
        <v>60</v>
      </c>
      <c r="O129">
        <v>7</v>
      </c>
      <c r="P129">
        <v>0</v>
      </c>
      <c r="Q129">
        <v>3</v>
      </c>
      <c r="R129">
        <v>199</v>
      </c>
      <c r="S129">
        <v>318</v>
      </c>
      <c r="T129">
        <v>6</v>
      </c>
      <c r="U129">
        <v>0.55000000000000004</v>
      </c>
      <c r="V129">
        <v>1</v>
      </c>
      <c r="W129" t="s">
        <v>4</v>
      </c>
      <c r="X129" t="s">
        <v>103</v>
      </c>
      <c r="Y129" t="s">
        <v>94</v>
      </c>
      <c r="Z129" t="s">
        <v>100</v>
      </c>
      <c r="AA129">
        <v>0.84389999999999998</v>
      </c>
      <c r="AB129">
        <v>0.93119999999999992</v>
      </c>
      <c r="AC129">
        <v>0.12105599999999998</v>
      </c>
      <c r="AD129">
        <v>0.53</v>
      </c>
      <c r="AE129" t="s">
        <v>25</v>
      </c>
      <c r="AF129">
        <v>5.6936409576292509E-3</v>
      </c>
      <c r="AG129" t="s">
        <v>5</v>
      </c>
      <c r="AH129" t="s">
        <v>32</v>
      </c>
      <c r="AI129" t="s">
        <v>36</v>
      </c>
      <c r="AJ129">
        <v>159.79899497487438</v>
      </c>
      <c r="AK129" t="s">
        <v>42</v>
      </c>
      <c r="AL129">
        <v>296.488</v>
      </c>
      <c r="AM129">
        <v>2775101.9837400001</v>
      </c>
      <c r="AN129">
        <v>96.56</v>
      </c>
    </row>
    <row r="130" spans="1:40" x14ac:dyDescent="0.3">
      <c r="A130">
        <v>53.13</v>
      </c>
      <c r="B130">
        <v>1.02</v>
      </c>
      <c r="C130">
        <v>10</v>
      </c>
      <c r="D130">
        <v>0.81</v>
      </c>
      <c r="E130">
        <v>0.05</v>
      </c>
      <c r="F130">
        <v>0.02</v>
      </c>
      <c r="G130" t="s">
        <v>99</v>
      </c>
      <c r="H130">
        <v>3.04</v>
      </c>
      <c r="I130">
        <v>0.74</v>
      </c>
      <c r="J130">
        <v>0.91</v>
      </c>
      <c r="K130">
        <v>0.54</v>
      </c>
      <c r="L130">
        <v>31</v>
      </c>
      <c r="M130">
        <v>5142.91</v>
      </c>
      <c r="N130">
        <v>15</v>
      </c>
      <c r="O130">
        <v>28</v>
      </c>
      <c r="P130">
        <v>2</v>
      </c>
      <c r="Q130">
        <v>1</v>
      </c>
      <c r="R130">
        <v>57</v>
      </c>
      <c r="S130">
        <v>933</v>
      </c>
      <c r="T130">
        <v>8</v>
      </c>
      <c r="U130">
        <v>0.3</v>
      </c>
      <c r="V130">
        <v>1</v>
      </c>
      <c r="W130" t="s">
        <v>4</v>
      </c>
      <c r="X130" t="s">
        <v>101</v>
      </c>
      <c r="Y130" t="s">
        <v>96</v>
      </c>
      <c r="Z130" t="s">
        <v>110</v>
      </c>
      <c r="AA130">
        <v>0.76949999999999996</v>
      </c>
      <c r="AB130">
        <v>0.93099999999999994</v>
      </c>
      <c r="AC130">
        <v>0.17688999999999994</v>
      </c>
      <c r="AD130">
        <v>0.6100000000000001</v>
      </c>
      <c r="AE130" t="s">
        <v>25</v>
      </c>
      <c r="AF130">
        <v>1.9198193111236588E-2</v>
      </c>
      <c r="AG130" t="s">
        <v>5</v>
      </c>
      <c r="AH130" t="s">
        <v>33</v>
      </c>
      <c r="AI130" t="s">
        <v>37</v>
      </c>
      <c r="AJ130">
        <v>1636.8421052631579</v>
      </c>
      <c r="AK130" t="s">
        <v>42</v>
      </c>
      <c r="AL130">
        <v>257.14550000000003</v>
      </c>
      <c r="AM130">
        <v>292630.18068500009</v>
      </c>
      <c r="AN130">
        <v>95.06</v>
      </c>
    </row>
    <row r="131" spans="1:40" x14ac:dyDescent="0.3">
      <c r="A131">
        <v>279.83999999999997</v>
      </c>
      <c r="B131">
        <v>7.47</v>
      </c>
      <c r="C131">
        <v>25</v>
      </c>
      <c r="D131">
        <v>0.93</v>
      </c>
      <c r="E131">
        <v>0.03</v>
      </c>
      <c r="F131">
        <v>0.03</v>
      </c>
      <c r="G131" t="s">
        <v>92</v>
      </c>
      <c r="H131">
        <v>4.76</v>
      </c>
      <c r="I131">
        <v>0.73</v>
      </c>
      <c r="J131">
        <v>0.94</v>
      </c>
      <c r="K131">
        <v>0.98</v>
      </c>
      <c r="L131">
        <v>7</v>
      </c>
      <c r="M131">
        <v>7374.85</v>
      </c>
      <c r="N131">
        <v>15</v>
      </c>
      <c r="O131">
        <v>52</v>
      </c>
      <c r="P131">
        <v>2</v>
      </c>
      <c r="Q131">
        <v>3</v>
      </c>
      <c r="R131">
        <v>293</v>
      </c>
      <c r="S131">
        <v>331</v>
      </c>
      <c r="T131">
        <v>6</v>
      </c>
      <c r="U131">
        <v>0.86</v>
      </c>
      <c r="V131">
        <v>1</v>
      </c>
      <c r="W131" t="s">
        <v>4</v>
      </c>
      <c r="X131" t="s">
        <v>103</v>
      </c>
      <c r="Y131" t="s">
        <v>96</v>
      </c>
      <c r="Z131" t="s">
        <v>100</v>
      </c>
      <c r="AA131">
        <v>0.90210000000000001</v>
      </c>
      <c r="AB131">
        <v>0.94089999999999996</v>
      </c>
      <c r="AC131">
        <v>6.5862999999999949E-2</v>
      </c>
      <c r="AD131">
        <v>1.04</v>
      </c>
      <c r="AE131" t="s">
        <v>25</v>
      </c>
      <c r="AF131">
        <v>2.6693825042881647E-2</v>
      </c>
      <c r="AG131" t="s">
        <v>7</v>
      </c>
      <c r="AH131" t="s">
        <v>31</v>
      </c>
      <c r="AI131" t="s">
        <v>37</v>
      </c>
      <c r="AJ131">
        <v>112.96928327645051</v>
      </c>
      <c r="AK131" t="s">
        <v>42</v>
      </c>
      <c r="AL131">
        <v>147.49700000000001</v>
      </c>
      <c r="AM131">
        <v>2187778.8432080001</v>
      </c>
      <c r="AN131">
        <v>81.739999999999995</v>
      </c>
    </row>
    <row r="132" spans="1:40" x14ac:dyDescent="0.3">
      <c r="A132">
        <v>237.83</v>
      </c>
      <c r="B132">
        <v>7.59</v>
      </c>
      <c r="C132">
        <v>20</v>
      </c>
      <c r="D132">
        <v>0.78</v>
      </c>
      <c r="E132">
        <v>7.0000000000000007E-2</v>
      </c>
      <c r="F132">
        <v>0.02</v>
      </c>
      <c r="G132" t="s">
        <v>88</v>
      </c>
      <c r="H132">
        <v>2.04</v>
      </c>
      <c r="I132">
        <v>0.73</v>
      </c>
      <c r="J132">
        <v>0.81</v>
      </c>
      <c r="K132">
        <v>0.79</v>
      </c>
      <c r="L132">
        <v>10</v>
      </c>
      <c r="M132">
        <v>3148.5</v>
      </c>
      <c r="N132">
        <v>30</v>
      </c>
      <c r="O132">
        <v>29</v>
      </c>
      <c r="P132">
        <v>0</v>
      </c>
      <c r="Q132">
        <v>0</v>
      </c>
      <c r="R132">
        <v>823</v>
      </c>
      <c r="S132">
        <v>414</v>
      </c>
      <c r="T132">
        <v>4</v>
      </c>
      <c r="U132">
        <v>0.43</v>
      </c>
      <c r="V132">
        <v>0</v>
      </c>
      <c r="W132" t="s">
        <v>6</v>
      </c>
      <c r="X132" t="s">
        <v>89</v>
      </c>
      <c r="Y132" t="s">
        <v>94</v>
      </c>
      <c r="Z132" t="s">
        <v>105</v>
      </c>
      <c r="AA132">
        <v>0.72539999999999993</v>
      </c>
      <c r="AB132">
        <v>0.91139999999999988</v>
      </c>
      <c r="AC132">
        <v>0.20050799999999994</v>
      </c>
      <c r="AD132">
        <v>0.88</v>
      </c>
      <c r="AE132" t="s">
        <v>25</v>
      </c>
      <c r="AF132">
        <v>3.1913551696589999E-2</v>
      </c>
      <c r="AG132" t="s">
        <v>7</v>
      </c>
      <c r="AH132" t="s">
        <v>31</v>
      </c>
      <c r="AI132" t="s">
        <v>35</v>
      </c>
      <c r="AJ132">
        <v>50.303766707168897</v>
      </c>
      <c r="AK132" t="s">
        <v>40</v>
      </c>
      <c r="AL132">
        <v>31.484999999999999</v>
      </c>
      <c r="AM132">
        <v>816241.64141399995</v>
      </c>
      <c r="AN132">
        <v>71.460000000000008</v>
      </c>
    </row>
    <row r="133" spans="1:40" x14ac:dyDescent="0.3">
      <c r="A133">
        <v>149.94999999999999</v>
      </c>
      <c r="B133">
        <v>5.63</v>
      </c>
      <c r="C133">
        <v>14</v>
      </c>
      <c r="D133">
        <v>0.91</v>
      </c>
      <c r="E133">
        <v>0.08</v>
      </c>
      <c r="F133">
        <v>0.02</v>
      </c>
      <c r="G133" t="s">
        <v>99</v>
      </c>
      <c r="H133">
        <v>0.81</v>
      </c>
      <c r="I133">
        <v>0.88</v>
      </c>
      <c r="J133">
        <v>0.82</v>
      </c>
      <c r="K133">
        <v>0.63</v>
      </c>
      <c r="L133">
        <v>39</v>
      </c>
      <c r="M133">
        <v>4662.16</v>
      </c>
      <c r="N133">
        <v>60</v>
      </c>
      <c r="O133">
        <v>27</v>
      </c>
      <c r="P133">
        <v>2</v>
      </c>
      <c r="Q133">
        <v>0</v>
      </c>
      <c r="R133">
        <v>969</v>
      </c>
      <c r="S133">
        <v>370</v>
      </c>
      <c r="T133">
        <v>8</v>
      </c>
      <c r="U133">
        <v>0.3</v>
      </c>
      <c r="V133">
        <v>1</v>
      </c>
      <c r="W133" t="s">
        <v>4</v>
      </c>
      <c r="X133" t="s">
        <v>89</v>
      </c>
      <c r="Y133" t="s">
        <v>96</v>
      </c>
      <c r="Z133" t="s">
        <v>110</v>
      </c>
      <c r="AA133">
        <v>0.83720000000000006</v>
      </c>
      <c r="AB133">
        <v>0.90160000000000007</v>
      </c>
      <c r="AC133">
        <v>8.1143999999999966E-2</v>
      </c>
      <c r="AD133">
        <v>0.73</v>
      </c>
      <c r="AE133" t="s">
        <v>25</v>
      </c>
      <c r="AF133">
        <v>3.7545848616205406E-2</v>
      </c>
      <c r="AG133" t="s">
        <v>7</v>
      </c>
      <c r="AH133" t="s">
        <v>33</v>
      </c>
      <c r="AI133" t="s">
        <v>38</v>
      </c>
      <c r="AJ133">
        <v>38.183694530443759</v>
      </c>
      <c r="AK133" t="s">
        <v>40</v>
      </c>
      <c r="AL133">
        <v>233.108</v>
      </c>
      <c r="AM133">
        <v>769235.51838999998</v>
      </c>
      <c r="AN133">
        <v>96.390000000000015</v>
      </c>
    </row>
    <row r="134" spans="1:40" x14ac:dyDescent="0.3">
      <c r="A134">
        <v>103.94</v>
      </c>
      <c r="B134">
        <v>2.4500000000000002</v>
      </c>
      <c r="C134">
        <v>12</v>
      </c>
      <c r="D134">
        <v>0.71</v>
      </c>
      <c r="E134">
        <v>7.0000000000000007E-2</v>
      </c>
      <c r="F134">
        <v>0.05</v>
      </c>
      <c r="G134" t="s">
        <v>88</v>
      </c>
      <c r="H134">
        <v>2.67</v>
      </c>
      <c r="I134">
        <v>0.84</v>
      </c>
      <c r="J134">
        <v>1.07</v>
      </c>
      <c r="K134">
        <v>0.36</v>
      </c>
      <c r="L134">
        <v>22</v>
      </c>
      <c r="M134">
        <v>6835.67</v>
      </c>
      <c r="N134">
        <v>15</v>
      </c>
      <c r="O134">
        <v>57</v>
      </c>
      <c r="P134">
        <v>2</v>
      </c>
      <c r="Q134">
        <v>1</v>
      </c>
      <c r="R134">
        <v>64</v>
      </c>
      <c r="S134">
        <v>135</v>
      </c>
      <c r="T134">
        <v>1</v>
      </c>
      <c r="U134">
        <v>0.77</v>
      </c>
      <c r="V134">
        <v>0</v>
      </c>
      <c r="W134" t="s">
        <v>6</v>
      </c>
      <c r="X134" t="s">
        <v>101</v>
      </c>
      <c r="Y134" t="s">
        <v>96</v>
      </c>
      <c r="Z134" t="s">
        <v>97</v>
      </c>
      <c r="AA134">
        <v>0.66029999999999989</v>
      </c>
      <c r="AB134">
        <v>0.88349999999999995</v>
      </c>
      <c r="AC134">
        <v>0.25621499999999997</v>
      </c>
      <c r="AD134">
        <v>0.48</v>
      </c>
      <c r="AE134" t="s">
        <v>24</v>
      </c>
      <c r="AF134">
        <v>2.3571291129497789E-2</v>
      </c>
      <c r="AG134" t="s">
        <v>7</v>
      </c>
      <c r="AH134" t="s">
        <v>33</v>
      </c>
      <c r="AI134" t="s">
        <v>35</v>
      </c>
      <c r="AJ134">
        <v>210.9375</v>
      </c>
      <c r="AK134" t="s">
        <v>42</v>
      </c>
      <c r="AL134">
        <v>68.356700000000004</v>
      </c>
      <c r="AM134">
        <v>795833.39167200006</v>
      </c>
      <c r="AN134">
        <v>70.23</v>
      </c>
    </row>
    <row r="135" spans="1:40" x14ac:dyDescent="0.3">
      <c r="A135">
        <v>201.93</v>
      </c>
      <c r="B135">
        <v>1.75</v>
      </c>
      <c r="C135">
        <v>25</v>
      </c>
      <c r="D135">
        <v>0.95</v>
      </c>
      <c r="E135">
        <v>0.1</v>
      </c>
      <c r="F135">
        <v>0.01</v>
      </c>
      <c r="G135" t="s">
        <v>99</v>
      </c>
      <c r="H135">
        <v>1.43</v>
      </c>
      <c r="I135">
        <v>0.68</v>
      </c>
      <c r="J135">
        <v>1.07</v>
      </c>
      <c r="K135">
        <v>0.03</v>
      </c>
      <c r="L135">
        <v>14</v>
      </c>
      <c r="M135">
        <v>9636.01</v>
      </c>
      <c r="N135">
        <v>45</v>
      </c>
      <c r="O135">
        <v>37</v>
      </c>
      <c r="P135">
        <v>0</v>
      </c>
      <c r="Q135">
        <v>0</v>
      </c>
      <c r="R135">
        <v>348</v>
      </c>
      <c r="S135">
        <v>129</v>
      </c>
      <c r="T135">
        <v>10</v>
      </c>
      <c r="U135">
        <v>0.15</v>
      </c>
      <c r="V135">
        <v>1</v>
      </c>
      <c r="W135" t="s">
        <v>4</v>
      </c>
      <c r="X135" t="s">
        <v>89</v>
      </c>
      <c r="Y135" t="s">
        <v>94</v>
      </c>
      <c r="Z135" t="s">
        <v>108</v>
      </c>
      <c r="AA135">
        <v>0.85499999999999998</v>
      </c>
      <c r="AB135">
        <v>0.89100000000000001</v>
      </c>
      <c r="AC135">
        <v>4.4550000000000041E-2</v>
      </c>
      <c r="AD135">
        <v>0.14000000000000001</v>
      </c>
      <c r="AE135" t="s">
        <v>22</v>
      </c>
      <c r="AF135">
        <v>8.6663695339969302E-3</v>
      </c>
      <c r="AG135" t="s">
        <v>5</v>
      </c>
      <c r="AH135" t="s">
        <v>31</v>
      </c>
      <c r="AI135" t="s">
        <v>36</v>
      </c>
      <c r="AJ135">
        <v>37.068965517241381</v>
      </c>
      <c r="AK135" t="s">
        <v>40</v>
      </c>
      <c r="AL135">
        <v>481.80050000000006</v>
      </c>
      <c r="AM135">
        <v>2160325.0199209996</v>
      </c>
      <c r="AN135">
        <v>95.37</v>
      </c>
    </row>
    <row r="136" spans="1:40" x14ac:dyDescent="0.3">
      <c r="A136">
        <v>474.31</v>
      </c>
      <c r="B136">
        <v>1.17</v>
      </c>
      <c r="C136">
        <v>19</v>
      </c>
      <c r="D136">
        <v>0.83</v>
      </c>
      <c r="E136">
        <v>0.03</v>
      </c>
      <c r="F136">
        <v>0.03</v>
      </c>
      <c r="G136" t="s">
        <v>88</v>
      </c>
      <c r="H136">
        <v>1.07</v>
      </c>
      <c r="I136">
        <v>0.99</v>
      </c>
      <c r="J136">
        <v>0.93</v>
      </c>
      <c r="K136">
        <v>0.12</v>
      </c>
      <c r="L136">
        <v>28</v>
      </c>
      <c r="M136">
        <v>3553.82</v>
      </c>
      <c r="N136">
        <v>60</v>
      </c>
      <c r="O136">
        <v>44</v>
      </c>
      <c r="P136">
        <v>2</v>
      </c>
      <c r="Q136">
        <v>1</v>
      </c>
      <c r="R136">
        <v>128</v>
      </c>
      <c r="S136">
        <v>223</v>
      </c>
      <c r="T136">
        <v>1</v>
      </c>
      <c r="U136">
        <v>0.21</v>
      </c>
      <c r="V136">
        <v>0</v>
      </c>
      <c r="W136" t="s">
        <v>6</v>
      </c>
      <c r="X136" t="s">
        <v>101</v>
      </c>
      <c r="Y136" t="s">
        <v>96</v>
      </c>
      <c r="Z136" t="s">
        <v>97</v>
      </c>
      <c r="AA136">
        <v>0.80509999999999993</v>
      </c>
      <c r="AB136">
        <v>0.94089999999999996</v>
      </c>
      <c r="AC136">
        <v>0.15995300000000004</v>
      </c>
      <c r="AD136">
        <v>0.18</v>
      </c>
      <c r="AE136" t="s">
        <v>26</v>
      </c>
      <c r="AF136">
        <v>2.4667411608441736E-3</v>
      </c>
      <c r="AG136" t="s">
        <v>5</v>
      </c>
      <c r="AH136" t="s">
        <v>32</v>
      </c>
      <c r="AI136" t="s">
        <v>36</v>
      </c>
      <c r="AJ136">
        <v>174.21875</v>
      </c>
      <c r="AK136" t="s">
        <v>42</v>
      </c>
      <c r="AL136">
        <v>35.538200000000003</v>
      </c>
      <c r="AM136">
        <v>1786794.7944860002</v>
      </c>
      <c r="AN136">
        <v>73.430000000000007</v>
      </c>
    </row>
    <row r="137" spans="1:40" x14ac:dyDescent="0.3">
      <c r="A137">
        <v>195.44</v>
      </c>
      <c r="B137">
        <v>2.4900000000000002</v>
      </c>
      <c r="C137">
        <v>7</v>
      </c>
      <c r="D137">
        <v>0.89</v>
      </c>
      <c r="E137">
        <v>0.09</v>
      </c>
      <c r="F137">
        <v>0.02</v>
      </c>
      <c r="G137" t="s">
        <v>88</v>
      </c>
      <c r="H137">
        <v>2.95</v>
      </c>
      <c r="I137">
        <v>0.77</v>
      </c>
      <c r="J137">
        <v>1.1499999999999999</v>
      </c>
      <c r="K137">
        <v>0.73</v>
      </c>
      <c r="L137">
        <v>42</v>
      </c>
      <c r="M137">
        <v>3052.27</v>
      </c>
      <c r="N137">
        <v>45</v>
      </c>
      <c r="O137">
        <v>34</v>
      </c>
      <c r="P137">
        <v>1</v>
      </c>
      <c r="Q137">
        <v>2</v>
      </c>
      <c r="R137">
        <v>11</v>
      </c>
      <c r="S137">
        <v>834</v>
      </c>
      <c r="T137">
        <v>4</v>
      </c>
      <c r="U137">
        <v>0.25</v>
      </c>
      <c r="V137">
        <v>0</v>
      </c>
      <c r="W137" t="s">
        <v>6</v>
      </c>
      <c r="X137" t="s">
        <v>93</v>
      </c>
      <c r="Y137" t="s">
        <v>104</v>
      </c>
      <c r="Z137" t="s">
        <v>105</v>
      </c>
      <c r="AA137">
        <v>0.80990000000000006</v>
      </c>
      <c r="AB137">
        <v>0.89180000000000004</v>
      </c>
      <c r="AC137">
        <v>9.8097999999999991E-2</v>
      </c>
      <c r="AD137">
        <v>0.84</v>
      </c>
      <c r="AE137" t="s">
        <v>25</v>
      </c>
      <c r="AF137">
        <v>1.2740483012689317E-2</v>
      </c>
      <c r="AG137" t="s">
        <v>5</v>
      </c>
      <c r="AH137" t="s">
        <v>31</v>
      </c>
      <c r="AI137" t="s">
        <v>35</v>
      </c>
      <c r="AJ137">
        <v>7581.8181818181811</v>
      </c>
      <c r="AK137" t="s">
        <v>42</v>
      </c>
      <c r="AL137">
        <v>30.5227</v>
      </c>
      <c r="AM137">
        <v>662196.62382799992</v>
      </c>
      <c r="AN137">
        <v>69.95</v>
      </c>
    </row>
    <row r="138" spans="1:40" x14ac:dyDescent="0.3">
      <c r="A138">
        <v>283.45999999999998</v>
      </c>
      <c r="B138">
        <v>9.02</v>
      </c>
      <c r="C138">
        <v>23</v>
      </c>
      <c r="D138">
        <v>0.77</v>
      </c>
      <c r="E138">
        <v>0.08</v>
      </c>
      <c r="F138">
        <v>0</v>
      </c>
      <c r="G138" t="s">
        <v>88</v>
      </c>
      <c r="H138">
        <v>4.58</v>
      </c>
      <c r="I138">
        <v>0.83</v>
      </c>
      <c r="J138">
        <v>0.91</v>
      </c>
      <c r="K138">
        <v>0.37</v>
      </c>
      <c r="L138">
        <v>22</v>
      </c>
      <c r="M138">
        <v>4547.95</v>
      </c>
      <c r="N138">
        <v>30</v>
      </c>
      <c r="O138">
        <v>50</v>
      </c>
      <c r="P138">
        <v>1</v>
      </c>
      <c r="Q138">
        <v>0</v>
      </c>
      <c r="R138">
        <v>233</v>
      </c>
      <c r="S138">
        <v>320</v>
      </c>
      <c r="T138">
        <v>1</v>
      </c>
      <c r="U138">
        <v>0.43</v>
      </c>
      <c r="V138">
        <v>1</v>
      </c>
      <c r="W138" t="s">
        <v>4</v>
      </c>
      <c r="X138" t="s">
        <v>89</v>
      </c>
      <c r="Y138" t="s">
        <v>104</v>
      </c>
      <c r="Z138" t="s">
        <v>97</v>
      </c>
      <c r="AA138">
        <v>0.70840000000000003</v>
      </c>
      <c r="AB138">
        <v>0.92</v>
      </c>
      <c r="AC138">
        <v>0.21159999999999998</v>
      </c>
      <c r="AD138">
        <v>0.45</v>
      </c>
      <c r="AE138" t="s">
        <v>24</v>
      </c>
      <c r="AF138">
        <v>3.182106822832146E-2</v>
      </c>
      <c r="AG138" t="s">
        <v>7</v>
      </c>
      <c r="AH138" t="s">
        <v>31</v>
      </c>
      <c r="AI138" t="s">
        <v>37</v>
      </c>
      <c r="AJ138">
        <v>137.33905579399141</v>
      </c>
      <c r="AK138" t="s">
        <v>42</v>
      </c>
      <c r="AL138">
        <v>45.479500000000002</v>
      </c>
      <c r="AM138">
        <v>1392366.3039959997</v>
      </c>
      <c r="AN138">
        <v>69.02000000000001</v>
      </c>
    </row>
    <row r="139" spans="1:40" x14ac:dyDescent="0.3">
      <c r="A139">
        <v>366.36</v>
      </c>
      <c r="B139">
        <v>3.17</v>
      </c>
      <c r="C139">
        <v>15</v>
      </c>
      <c r="D139">
        <v>0.9</v>
      </c>
      <c r="E139">
        <v>0.04</v>
      </c>
      <c r="F139">
        <v>0.02</v>
      </c>
      <c r="G139" t="s">
        <v>99</v>
      </c>
      <c r="H139">
        <v>4.18</v>
      </c>
      <c r="I139">
        <v>0.88</v>
      </c>
      <c r="J139">
        <v>0.96</v>
      </c>
      <c r="K139">
        <v>0.33</v>
      </c>
      <c r="L139">
        <v>32</v>
      </c>
      <c r="M139">
        <v>7266.35</v>
      </c>
      <c r="N139">
        <v>60</v>
      </c>
      <c r="O139">
        <v>33</v>
      </c>
      <c r="P139">
        <v>3</v>
      </c>
      <c r="Q139">
        <v>0</v>
      </c>
      <c r="R139">
        <v>757</v>
      </c>
      <c r="S139">
        <v>651</v>
      </c>
      <c r="T139">
        <v>5</v>
      </c>
      <c r="U139">
        <v>0.02</v>
      </c>
      <c r="V139">
        <v>1</v>
      </c>
      <c r="W139" t="s">
        <v>4</v>
      </c>
      <c r="X139" t="s">
        <v>89</v>
      </c>
      <c r="Y139" t="s">
        <v>90</v>
      </c>
      <c r="Z139" t="s">
        <v>109</v>
      </c>
      <c r="AA139">
        <v>0.86399999999999999</v>
      </c>
      <c r="AB139">
        <v>0.94079999999999997</v>
      </c>
      <c r="AC139">
        <v>9.4079999999999969E-2</v>
      </c>
      <c r="AD139">
        <v>0.39</v>
      </c>
      <c r="AE139" t="s">
        <v>24</v>
      </c>
      <c r="AF139">
        <v>8.6526913418495457E-3</v>
      </c>
      <c r="AG139" t="s">
        <v>5</v>
      </c>
      <c r="AH139" t="s">
        <v>32</v>
      </c>
      <c r="AI139" t="s">
        <v>37</v>
      </c>
      <c r="AJ139">
        <v>85.997357992073972</v>
      </c>
      <c r="AK139" t="s">
        <v>41</v>
      </c>
      <c r="AL139">
        <v>363.31750000000005</v>
      </c>
      <c r="AM139">
        <v>2822219.9303560001</v>
      </c>
      <c r="AN139">
        <v>94.22</v>
      </c>
    </row>
    <row r="140" spans="1:40" x14ac:dyDescent="0.3">
      <c r="A140">
        <v>213.63</v>
      </c>
      <c r="B140">
        <v>4.1900000000000004</v>
      </c>
      <c r="C140">
        <v>16</v>
      </c>
      <c r="D140">
        <v>0.93</v>
      </c>
      <c r="E140">
        <v>7.0000000000000007E-2</v>
      </c>
      <c r="F140">
        <v>0.04</v>
      </c>
      <c r="G140" t="s">
        <v>92</v>
      </c>
      <c r="H140">
        <v>0.91</v>
      </c>
      <c r="I140">
        <v>0.85</v>
      </c>
      <c r="J140">
        <v>1.0900000000000001</v>
      </c>
      <c r="K140">
        <v>0.89</v>
      </c>
      <c r="L140">
        <v>11</v>
      </c>
      <c r="M140">
        <v>9619.35</v>
      </c>
      <c r="N140">
        <v>30</v>
      </c>
      <c r="O140">
        <v>45</v>
      </c>
      <c r="P140">
        <v>1</v>
      </c>
      <c r="Q140">
        <v>1</v>
      </c>
      <c r="R140">
        <v>212</v>
      </c>
      <c r="S140">
        <v>615</v>
      </c>
      <c r="T140">
        <v>11</v>
      </c>
      <c r="U140">
        <v>0.99</v>
      </c>
      <c r="V140">
        <v>0</v>
      </c>
      <c r="W140" t="s">
        <v>6</v>
      </c>
      <c r="X140" t="s">
        <v>101</v>
      </c>
      <c r="Y140" t="s">
        <v>104</v>
      </c>
      <c r="Z140" t="s">
        <v>95</v>
      </c>
      <c r="AA140">
        <v>0.8649</v>
      </c>
      <c r="AB140">
        <v>0.89279999999999993</v>
      </c>
      <c r="AC140">
        <v>6.2495999999999947E-2</v>
      </c>
      <c r="AD140">
        <v>1</v>
      </c>
      <c r="AE140" t="s">
        <v>25</v>
      </c>
      <c r="AF140">
        <v>1.9613350184899125E-2</v>
      </c>
      <c r="AG140" t="s">
        <v>5</v>
      </c>
      <c r="AH140" t="s">
        <v>31</v>
      </c>
      <c r="AI140" t="s">
        <v>38</v>
      </c>
      <c r="AJ140">
        <v>290.09433962264148</v>
      </c>
      <c r="AK140" t="s">
        <v>42</v>
      </c>
      <c r="AL140">
        <v>192.387</v>
      </c>
      <c r="AM140">
        <v>2281226.0070210001</v>
      </c>
      <c r="AN140">
        <v>84.189999999999984</v>
      </c>
    </row>
    <row r="141" spans="1:40" x14ac:dyDescent="0.3">
      <c r="A141">
        <v>487.3</v>
      </c>
      <c r="B141">
        <v>1.95</v>
      </c>
      <c r="C141">
        <v>27</v>
      </c>
      <c r="D141">
        <v>0.84</v>
      </c>
      <c r="E141">
        <v>0.01</v>
      </c>
      <c r="F141">
        <v>0</v>
      </c>
      <c r="G141" t="s">
        <v>88</v>
      </c>
      <c r="H141">
        <v>3.83</v>
      </c>
      <c r="I141">
        <v>0.72</v>
      </c>
      <c r="J141">
        <v>1.1000000000000001</v>
      </c>
      <c r="K141">
        <v>0.48</v>
      </c>
      <c r="L141">
        <v>14</v>
      </c>
      <c r="M141">
        <v>5411.71</v>
      </c>
      <c r="N141">
        <v>90</v>
      </c>
      <c r="O141">
        <v>48</v>
      </c>
      <c r="P141">
        <v>3</v>
      </c>
      <c r="Q141">
        <v>2</v>
      </c>
      <c r="R141">
        <v>665</v>
      </c>
      <c r="S141">
        <v>74</v>
      </c>
      <c r="T141">
        <v>9</v>
      </c>
      <c r="U141">
        <v>0.6</v>
      </c>
      <c r="V141">
        <v>1</v>
      </c>
      <c r="W141" t="s">
        <v>4</v>
      </c>
      <c r="X141" t="s">
        <v>93</v>
      </c>
      <c r="Y141" t="s">
        <v>90</v>
      </c>
      <c r="Z141" t="s">
        <v>91</v>
      </c>
      <c r="AA141">
        <v>0.83160000000000001</v>
      </c>
      <c r="AB141">
        <v>0.99</v>
      </c>
      <c r="AC141">
        <v>0.15840000000000004</v>
      </c>
      <c r="AD141">
        <v>0.49</v>
      </c>
      <c r="AE141" t="s">
        <v>24</v>
      </c>
      <c r="AF141">
        <v>4.0016416991586288E-3</v>
      </c>
      <c r="AG141" t="s">
        <v>5</v>
      </c>
      <c r="AH141" t="s">
        <v>32</v>
      </c>
      <c r="AI141" t="s">
        <v>37</v>
      </c>
      <c r="AJ141">
        <v>11.12781954887218</v>
      </c>
      <c r="AK141" t="s">
        <v>40</v>
      </c>
      <c r="AL141">
        <v>54.117100000000001</v>
      </c>
      <c r="AM141">
        <v>2663588.9901100001</v>
      </c>
      <c r="AN141">
        <v>71.87</v>
      </c>
    </row>
    <row r="142" spans="1:40" x14ac:dyDescent="0.3">
      <c r="A142">
        <v>483.1</v>
      </c>
      <c r="B142">
        <v>3</v>
      </c>
      <c r="C142">
        <v>8</v>
      </c>
      <c r="D142">
        <v>0.89</v>
      </c>
      <c r="E142">
        <v>0.08</v>
      </c>
      <c r="F142">
        <v>0</v>
      </c>
      <c r="G142" t="s">
        <v>92</v>
      </c>
      <c r="H142">
        <v>1.1499999999999999</v>
      </c>
      <c r="I142">
        <v>0.92</v>
      </c>
      <c r="J142">
        <v>1.1399999999999999</v>
      </c>
      <c r="K142">
        <v>0.9</v>
      </c>
      <c r="L142">
        <v>31</v>
      </c>
      <c r="M142">
        <v>8143.16</v>
      </c>
      <c r="N142">
        <v>30</v>
      </c>
      <c r="O142">
        <v>48</v>
      </c>
      <c r="P142">
        <v>3</v>
      </c>
      <c r="Q142">
        <v>0</v>
      </c>
      <c r="R142">
        <v>20</v>
      </c>
      <c r="S142">
        <v>375</v>
      </c>
      <c r="T142">
        <v>9</v>
      </c>
      <c r="U142">
        <v>0.97</v>
      </c>
      <c r="V142">
        <v>0</v>
      </c>
      <c r="W142" t="s">
        <v>6</v>
      </c>
      <c r="X142" t="s">
        <v>89</v>
      </c>
      <c r="Y142" t="s">
        <v>90</v>
      </c>
      <c r="Z142" t="s">
        <v>91</v>
      </c>
      <c r="AA142">
        <v>0.81880000000000008</v>
      </c>
      <c r="AB142">
        <v>0.92</v>
      </c>
      <c r="AC142">
        <v>0.1012</v>
      </c>
      <c r="AD142">
        <v>0.98</v>
      </c>
      <c r="AE142" t="s">
        <v>25</v>
      </c>
      <c r="AF142">
        <v>6.2098944317946596E-3</v>
      </c>
      <c r="AG142" t="s">
        <v>5</v>
      </c>
      <c r="AH142" t="s">
        <v>32</v>
      </c>
      <c r="AI142" t="s">
        <v>36</v>
      </c>
      <c r="AJ142">
        <v>1875</v>
      </c>
      <c r="AK142" t="s">
        <v>42</v>
      </c>
      <c r="AL142">
        <v>162.86320000000001</v>
      </c>
      <c r="AM142">
        <v>4248851.41818</v>
      </c>
      <c r="AN142">
        <v>84.45</v>
      </c>
    </row>
    <row r="143" spans="1:40" x14ac:dyDescent="0.3">
      <c r="A143">
        <v>163.30000000000001</v>
      </c>
      <c r="B143">
        <v>5.67</v>
      </c>
      <c r="C143">
        <v>10</v>
      </c>
      <c r="D143">
        <v>0.84</v>
      </c>
      <c r="E143">
        <v>0.05</v>
      </c>
      <c r="F143">
        <v>0.01</v>
      </c>
      <c r="G143" t="s">
        <v>88</v>
      </c>
      <c r="H143">
        <v>1.45</v>
      </c>
      <c r="I143">
        <v>0.64</v>
      </c>
      <c r="J143">
        <v>0.81</v>
      </c>
      <c r="K143">
        <v>0.89</v>
      </c>
      <c r="L143">
        <v>44</v>
      </c>
      <c r="M143">
        <v>4697.5600000000004</v>
      </c>
      <c r="N143">
        <v>90</v>
      </c>
      <c r="O143">
        <v>19</v>
      </c>
      <c r="P143">
        <v>0</v>
      </c>
      <c r="Q143">
        <v>0</v>
      </c>
      <c r="R143">
        <v>268</v>
      </c>
      <c r="S143">
        <v>214</v>
      </c>
      <c r="T143">
        <v>9</v>
      </c>
      <c r="U143">
        <v>0.81</v>
      </c>
      <c r="V143">
        <v>0</v>
      </c>
      <c r="W143" t="s">
        <v>6</v>
      </c>
      <c r="X143" t="s">
        <v>89</v>
      </c>
      <c r="Y143" t="s">
        <v>94</v>
      </c>
      <c r="Z143" t="s">
        <v>91</v>
      </c>
      <c r="AA143">
        <v>0.79799999999999993</v>
      </c>
      <c r="AB143">
        <v>0.9405</v>
      </c>
      <c r="AC143">
        <v>0.15048000000000003</v>
      </c>
      <c r="AD143">
        <v>0.95000000000000007</v>
      </c>
      <c r="AE143" t="s">
        <v>25</v>
      </c>
      <c r="AF143">
        <v>3.4721371708511937E-2</v>
      </c>
      <c r="AG143" t="s">
        <v>7</v>
      </c>
      <c r="AH143" t="s">
        <v>31</v>
      </c>
      <c r="AI143" t="s">
        <v>36</v>
      </c>
      <c r="AJ143">
        <v>79.850746268656707</v>
      </c>
      <c r="AK143" t="s">
        <v>40</v>
      </c>
      <c r="AL143">
        <v>46.975600000000007</v>
      </c>
      <c r="AM143">
        <v>813189.95218000002</v>
      </c>
      <c r="AN143">
        <v>72.850000000000009</v>
      </c>
    </row>
    <row r="144" spans="1:40" x14ac:dyDescent="0.3">
      <c r="A144">
        <v>273.76</v>
      </c>
      <c r="B144">
        <v>6.47</v>
      </c>
      <c r="C144">
        <v>4</v>
      </c>
      <c r="D144">
        <v>0.97</v>
      </c>
      <c r="E144">
        <v>0.03</v>
      </c>
      <c r="F144">
        <v>0.04</v>
      </c>
      <c r="G144" t="s">
        <v>92</v>
      </c>
      <c r="H144">
        <v>4.5999999999999996</v>
      </c>
      <c r="I144">
        <v>0.83</v>
      </c>
      <c r="J144">
        <v>0.87</v>
      </c>
      <c r="K144">
        <v>0.08</v>
      </c>
      <c r="L144">
        <v>4</v>
      </c>
      <c r="M144">
        <v>494.59</v>
      </c>
      <c r="N144">
        <v>60</v>
      </c>
      <c r="O144">
        <v>38</v>
      </c>
      <c r="P144">
        <v>2</v>
      </c>
      <c r="Q144">
        <v>2</v>
      </c>
      <c r="R144">
        <v>960</v>
      </c>
      <c r="S144">
        <v>908</v>
      </c>
      <c r="T144">
        <v>6</v>
      </c>
      <c r="U144">
        <v>0.13</v>
      </c>
      <c r="V144">
        <v>0</v>
      </c>
      <c r="W144" t="s">
        <v>6</v>
      </c>
      <c r="X144" t="s">
        <v>93</v>
      </c>
      <c r="Y144" t="s">
        <v>96</v>
      </c>
      <c r="Z144" t="s">
        <v>100</v>
      </c>
      <c r="AA144">
        <v>0.94089999999999996</v>
      </c>
      <c r="AB144">
        <v>0.93119999999999992</v>
      </c>
      <c r="AC144">
        <v>2.7936000000000023E-2</v>
      </c>
      <c r="AD144">
        <v>0.15000000000000002</v>
      </c>
      <c r="AE144" t="s">
        <v>26</v>
      </c>
      <c r="AF144">
        <v>2.3633839859731151E-2</v>
      </c>
      <c r="AG144" t="s">
        <v>7</v>
      </c>
      <c r="AH144" t="s">
        <v>31</v>
      </c>
      <c r="AI144" t="s">
        <v>37</v>
      </c>
      <c r="AJ144">
        <v>94.583333333333329</v>
      </c>
      <c r="AK144" t="s">
        <v>41</v>
      </c>
      <c r="AL144">
        <v>9.8917999999999999</v>
      </c>
      <c r="AM144">
        <v>144911.963208</v>
      </c>
      <c r="AN144">
        <v>81.699999999999989</v>
      </c>
    </row>
    <row r="145" spans="1:40" x14ac:dyDescent="0.3">
      <c r="A145">
        <v>185.4</v>
      </c>
      <c r="B145">
        <v>3.21</v>
      </c>
      <c r="C145">
        <v>19</v>
      </c>
      <c r="D145">
        <v>0.85</v>
      </c>
      <c r="E145">
        <v>7.0000000000000007E-2</v>
      </c>
      <c r="F145">
        <v>0.04</v>
      </c>
      <c r="G145" t="s">
        <v>88</v>
      </c>
      <c r="H145">
        <v>4.5599999999999996</v>
      </c>
      <c r="I145">
        <v>0.71</v>
      </c>
      <c r="J145">
        <v>1.06</v>
      </c>
      <c r="K145">
        <v>0.95</v>
      </c>
      <c r="L145">
        <v>45</v>
      </c>
      <c r="M145">
        <v>8952.69</v>
      </c>
      <c r="N145">
        <v>45</v>
      </c>
      <c r="O145">
        <v>13</v>
      </c>
      <c r="P145">
        <v>0</v>
      </c>
      <c r="Q145">
        <v>0</v>
      </c>
      <c r="R145">
        <v>307</v>
      </c>
      <c r="S145">
        <v>196</v>
      </c>
      <c r="T145">
        <v>12</v>
      </c>
      <c r="U145">
        <v>0.21</v>
      </c>
      <c r="V145">
        <v>1</v>
      </c>
      <c r="W145" t="s">
        <v>4</v>
      </c>
      <c r="X145" t="s">
        <v>89</v>
      </c>
      <c r="Y145" t="s">
        <v>94</v>
      </c>
      <c r="Z145" t="s">
        <v>107</v>
      </c>
      <c r="AA145">
        <v>0.79049999999999998</v>
      </c>
      <c r="AB145">
        <v>0.89279999999999993</v>
      </c>
      <c r="AC145">
        <v>0.13392000000000001</v>
      </c>
      <c r="AD145">
        <v>1.06</v>
      </c>
      <c r="AE145" t="s">
        <v>25</v>
      </c>
      <c r="AF145">
        <v>1.7313915857605177E-2</v>
      </c>
      <c r="AG145" t="s">
        <v>5</v>
      </c>
      <c r="AH145" t="s">
        <v>31</v>
      </c>
      <c r="AI145" t="s">
        <v>37</v>
      </c>
      <c r="AJ145">
        <v>63.843648208469048</v>
      </c>
      <c r="AK145" t="s">
        <v>40</v>
      </c>
      <c r="AL145">
        <v>89.526900000000012</v>
      </c>
      <c r="AM145">
        <v>1842516.3212400002</v>
      </c>
      <c r="AN145">
        <v>68.540000000000006</v>
      </c>
    </row>
    <row r="146" spans="1:40" x14ac:dyDescent="0.3">
      <c r="A146">
        <v>178.18</v>
      </c>
      <c r="B146">
        <v>1.52</v>
      </c>
      <c r="C146">
        <v>19</v>
      </c>
      <c r="D146">
        <v>0.95</v>
      </c>
      <c r="E146">
        <v>0.06</v>
      </c>
      <c r="F146">
        <v>0.03</v>
      </c>
      <c r="G146" t="s">
        <v>92</v>
      </c>
      <c r="H146">
        <v>0.84</v>
      </c>
      <c r="I146">
        <v>0.85</v>
      </c>
      <c r="J146">
        <v>0.94</v>
      </c>
      <c r="K146">
        <v>0.08</v>
      </c>
      <c r="L146">
        <v>22</v>
      </c>
      <c r="M146">
        <v>2969.79</v>
      </c>
      <c r="N146">
        <v>45</v>
      </c>
      <c r="O146">
        <v>57</v>
      </c>
      <c r="P146">
        <v>3</v>
      </c>
      <c r="Q146">
        <v>1</v>
      </c>
      <c r="R146">
        <v>678</v>
      </c>
      <c r="S146">
        <v>733</v>
      </c>
      <c r="T146">
        <v>1</v>
      </c>
      <c r="U146">
        <v>0.03</v>
      </c>
      <c r="V146">
        <v>0</v>
      </c>
      <c r="W146" t="s">
        <v>6</v>
      </c>
      <c r="X146" t="s">
        <v>101</v>
      </c>
      <c r="Y146" t="s">
        <v>90</v>
      </c>
      <c r="Z146" t="s">
        <v>97</v>
      </c>
      <c r="AA146">
        <v>0.8929999999999999</v>
      </c>
      <c r="AB146">
        <v>0.91179999999999994</v>
      </c>
      <c r="AC146">
        <v>4.559000000000004E-2</v>
      </c>
      <c r="AD146">
        <v>0.16999999999999998</v>
      </c>
      <c r="AE146" t="s">
        <v>26</v>
      </c>
      <c r="AF146">
        <v>8.5306992928499276E-3</v>
      </c>
      <c r="AG146" t="s">
        <v>5</v>
      </c>
      <c r="AH146" t="s">
        <v>31</v>
      </c>
      <c r="AI146" t="s">
        <v>38</v>
      </c>
      <c r="AJ146">
        <v>108.11209439528025</v>
      </c>
      <c r="AK146" t="s">
        <v>42</v>
      </c>
      <c r="AL146">
        <v>59.395800000000001</v>
      </c>
      <c r="AM146">
        <v>576843.71782200015</v>
      </c>
      <c r="AN146">
        <v>84.76</v>
      </c>
    </row>
    <row r="147" spans="1:40" x14ac:dyDescent="0.3">
      <c r="A147">
        <v>66.599999999999994</v>
      </c>
      <c r="B147">
        <v>4.5199999999999996</v>
      </c>
      <c r="C147">
        <v>28</v>
      </c>
      <c r="D147">
        <v>0.94</v>
      </c>
      <c r="E147">
        <v>0.02</v>
      </c>
      <c r="F147">
        <v>0.02</v>
      </c>
      <c r="G147" t="s">
        <v>88</v>
      </c>
      <c r="H147">
        <v>0.32</v>
      </c>
      <c r="I147">
        <v>0.69</v>
      </c>
      <c r="J147">
        <v>0.82</v>
      </c>
      <c r="K147">
        <v>0.96</v>
      </c>
      <c r="L147">
        <v>29</v>
      </c>
      <c r="M147">
        <v>1472.79</v>
      </c>
      <c r="N147">
        <v>45</v>
      </c>
      <c r="O147">
        <v>39</v>
      </c>
      <c r="P147">
        <v>0</v>
      </c>
      <c r="Q147">
        <v>2</v>
      </c>
      <c r="R147">
        <v>206</v>
      </c>
      <c r="S147">
        <v>712</v>
      </c>
      <c r="T147">
        <v>10</v>
      </c>
      <c r="U147">
        <v>0.83</v>
      </c>
      <c r="V147">
        <v>0</v>
      </c>
      <c r="W147" t="s">
        <v>6</v>
      </c>
      <c r="X147" t="s">
        <v>93</v>
      </c>
      <c r="Y147" t="s">
        <v>94</v>
      </c>
      <c r="Z147" t="s">
        <v>108</v>
      </c>
      <c r="AA147">
        <v>0.92119999999999991</v>
      </c>
      <c r="AB147">
        <v>0.96039999999999992</v>
      </c>
      <c r="AC147">
        <v>5.762400000000005E-2</v>
      </c>
      <c r="AD147">
        <v>1</v>
      </c>
      <c r="AE147" t="s">
        <v>25</v>
      </c>
      <c r="AF147">
        <v>6.7867867867867873E-2</v>
      </c>
      <c r="AG147" t="s">
        <v>8</v>
      </c>
      <c r="AH147" t="s">
        <v>33</v>
      </c>
      <c r="AI147" t="s">
        <v>38</v>
      </c>
      <c r="AJ147">
        <v>345.631067961165</v>
      </c>
      <c r="AK147" t="s">
        <v>42</v>
      </c>
      <c r="AL147">
        <v>14.7279</v>
      </c>
      <c r="AM147">
        <v>102026.48069999999</v>
      </c>
      <c r="AN147">
        <v>74.680000000000007</v>
      </c>
    </row>
    <row r="148" spans="1:40" x14ac:dyDescent="0.3">
      <c r="A148">
        <v>324.3</v>
      </c>
      <c r="B148">
        <v>3.11</v>
      </c>
      <c r="C148">
        <v>21</v>
      </c>
      <c r="D148">
        <v>0.82</v>
      </c>
      <c r="E148">
        <v>0</v>
      </c>
      <c r="F148">
        <v>0.04</v>
      </c>
      <c r="G148" t="s">
        <v>88</v>
      </c>
      <c r="H148">
        <v>1.47</v>
      </c>
      <c r="I148">
        <v>0.91</v>
      </c>
      <c r="J148">
        <v>1.03</v>
      </c>
      <c r="K148">
        <v>0.45</v>
      </c>
      <c r="L148">
        <v>35</v>
      </c>
      <c r="M148">
        <v>9962</v>
      </c>
      <c r="N148">
        <v>30</v>
      </c>
      <c r="O148">
        <v>53</v>
      </c>
      <c r="P148">
        <v>2</v>
      </c>
      <c r="Q148">
        <v>2</v>
      </c>
      <c r="R148">
        <v>613</v>
      </c>
      <c r="S148">
        <v>270</v>
      </c>
      <c r="T148">
        <v>5</v>
      </c>
      <c r="U148">
        <v>0.59</v>
      </c>
      <c r="V148">
        <v>1</v>
      </c>
      <c r="W148" t="s">
        <v>4</v>
      </c>
      <c r="X148" t="s">
        <v>93</v>
      </c>
      <c r="Y148" t="s">
        <v>96</v>
      </c>
      <c r="Z148" t="s">
        <v>109</v>
      </c>
      <c r="AA148">
        <v>0.82</v>
      </c>
      <c r="AB148">
        <v>0.96</v>
      </c>
      <c r="AC148">
        <v>0.17280000000000004</v>
      </c>
      <c r="AD148">
        <v>0.49</v>
      </c>
      <c r="AE148" t="s">
        <v>24</v>
      </c>
      <c r="AF148">
        <v>9.5898859081097743E-3</v>
      </c>
      <c r="AG148" t="s">
        <v>5</v>
      </c>
      <c r="AH148" t="s">
        <v>32</v>
      </c>
      <c r="AI148" t="s">
        <v>36</v>
      </c>
      <c r="AJ148">
        <v>44.045676998368677</v>
      </c>
      <c r="AK148" t="s">
        <v>40</v>
      </c>
      <c r="AL148">
        <v>99.62</v>
      </c>
      <c r="AM148">
        <v>3360012.8184199999</v>
      </c>
      <c r="AN148">
        <v>73.73</v>
      </c>
    </row>
    <row r="149" spans="1:40" x14ac:dyDescent="0.3">
      <c r="A149">
        <v>276.20999999999998</v>
      </c>
      <c r="B149">
        <v>2.98</v>
      </c>
      <c r="C149">
        <v>27</v>
      </c>
      <c r="D149">
        <v>0.77</v>
      </c>
      <c r="E149">
        <v>0.04</v>
      </c>
      <c r="F149">
        <v>0.04</v>
      </c>
      <c r="G149" t="s">
        <v>92</v>
      </c>
      <c r="H149">
        <v>2.91</v>
      </c>
      <c r="I149">
        <v>0.69</v>
      </c>
      <c r="J149">
        <v>0.96</v>
      </c>
      <c r="K149">
        <v>0.76</v>
      </c>
      <c r="L149">
        <v>13</v>
      </c>
      <c r="M149">
        <v>3539.25</v>
      </c>
      <c r="N149">
        <v>60</v>
      </c>
      <c r="O149">
        <v>52</v>
      </c>
      <c r="P149">
        <v>2</v>
      </c>
      <c r="Q149">
        <v>3</v>
      </c>
      <c r="R149">
        <v>424</v>
      </c>
      <c r="S149">
        <v>843</v>
      </c>
      <c r="T149">
        <v>10</v>
      </c>
      <c r="U149">
        <v>0.22</v>
      </c>
      <c r="V149">
        <v>0</v>
      </c>
      <c r="W149" t="s">
        <v>6</v>
      </c>
      <c r="X149" t="s">
        <v>103</v>
      </c>
      <c r="Y149" t="s">
        <v>96</v>
      </c>
      <c r="Z149" t="s">
        <v>108</v>
      </c>
      <c r="AA149">
        <v>0.73919999999999997</v>
      </c>
      <c r="AB149">
        <v>0.92159999999999997</v>
      </c>
      <c r="AC149">
        <v>0.21196799999999996</v>
      </c>
      <c r="AD149">
        <v>0.84</v>
      </c>
      <c r="AE149" t="s">
        <v>25</v>
      </c>
      <c r="AF149">
        <v>1.0788892509322618E-2</v>
      </c>
      <c r="AG149" t="s">
        <v>5</v>
      </c>
      <c r="AH149" t="s">
        <v>31</v>
      </c>
      <c r="AI149" t="s">
        <v>35</v>
      </c>
      <c r="AJ149">
        <v>198.82075471698113</v>
      </c>
      <c r="AK149" t="s">
        <v>42</v>
      </c>
      <c r="AL149">
        <v>70.784999999999997</v>
      </c>
      <c r="AM149">
        <v>1055869.2023219999</v>
      </c>
      <c r="AN149">
        <v>83.09</v>
      </c>
    </row>
    <row r="150" spans="1:40" x14ac:dyDescent="0.3">
      <c r="A150">
        <v>73.17</v>
      </c>
      <c r="B150">
        <v>9.64</v>
      </c>
      <c r="C150">
        <v>15</v>
      </c>
      <c r="D150">
        <v>0.82</v>
      </c>
      <c r="E150">
        <v>0.06</v>
      </c>
      <c r="F150">
        <v>0.04</v>
      </c>
      <c r="G150" t="s">
        <v>88</v>
      </c>
      <c r="H150">
        <v>4.38</v>
      </c>
      <c r="I150">
        <v>0.96</v>
      </c>
      <c r="J150">
        <v>0.95</v>
      </c>
      <c r="K150">
        <v>0.71</v>
      </c>
      <c r="L150">
        <v>20</v>
      </c>
      <c r="M150">
        <v>1451.73</v>
      </c>
      <c r="N150">
        <v>60</v>
      </c>
      <c r="O150">
        <v>19</v>
      </c>
      <c r="P150">
        <v>2</v>
      </c>
      <c r="Q150">
        <v>0</v>
      </c>
      <c r="R150">
        <v>342</v>
      </c>
      <c r="S150">
        <v>99</v>
      </c>
      <c r="T150">
        <v>2</v>
      </c>
      <c r="U150">
        <v>0.97</v>
      </c>
      <c r="V150">
        <v>0</v>
      </c>
      <c r="W150" t="s">
        <v>6</v>
      </c>
      <c r="X150" t="s">
        <v>89</v>
      </c>
      <c r="Y150" t="s">
        <v>96</v>
      </c>
      <c r="Z150" t="s">
        <v>102</v>
      </c>
      <c r="AA150">
        <v>0.77079999999999993</v>
      </c>
      <c r="AB150">
        <v>0.90239999999999987</v>
      </c>
      <c r="AC150">
        <v>0.16243200000000005</v>
      </c>
      <c r="AD150">
        <v>0.80999999999999994</v>
      </c>
      <c r="AE150" t="s">
        <v>25</v>
      </c>
      <c r="AF150">
        <v>0.13174798414650812</v>
      </c>
      <c r="AG150" t="s">
        <v>9</v>
      </c>
      <c r="AH150" t="s">
        <v>33</v>
      </c>
      <c r="AI150" t="s">
        <v>37</v>
      </c>
      <c r="AJ150">
        <v>28.947368421052634</v>
      </c>
      <c r="AK150" t="s">
        <v>40</v>
      </c>
      <c r="AL150">
        <v>14.517300000000001</v>
      </c>
      <c r="AM150">
        <v>116866.31950200001</v>
      </c>
      <c r="AN150">
        <v>69.02000000000001</v>
      </c>
    </row>
    <row r="151" spans="1:40" x14ac:dyDescent="0.3">
      <c r="A151">
        <v>175.39</v>
      </c>
      <c r="B151">
        <v>6.55</v>
      </c>
      <c r="C151">
        <v>14</v>
      </c>
      <c r="D151">
        <v>0.95</v>
      </c>
      <c r="E151">
        <v>0.09</v>
      </c>
      <c r="F151">
        <v>0.04</v>
      </c>
      <c r="G151" t="s">
        <v>99</v>
      </c>
      <c r="H151">
        <v>0.59</v>
      </c>
      <c r="I151">
        <v>0.94</v>
      </c>
      <c r="J151">
        <v>0.91</v>
      </c>
      <c r="K151">
        <v>0.52</v>
      </c>
      <c r="L151">
        <v>19</v>
      </c>
      <c r="M151">
        <v>3184.27</v>
      </c>
      <c r="N151">
        <v>90</v>
      </c>
      <c r="O151">
        <v>38</v>
      </c>
      <c r="P151">
        <v>3</v>
      </c>
      <c r="Q151">
        <v>2</v>
      </c>
      <c r="R151">
        <v>162</v>
      </c>
      <c r="S151">
        <v>766</v>
      </c>
      <c r="T151">
        <v>12</v>
      </c>
      <c r="U151">
        <v>0.74</v>
      </c>
      <c r="V151">
        <v>0</v>
      </c>
      <c r="W151" t="s">
        <v>6</v>
      </c>
      <c r="X151" t="s">
        <v>93</v>
      </c>
      <c r="Y151" t="s">
        <v>90</v>
      </c>
      <c r="Z151" t="s">
        <v>107</v>
      </c>
      <c r="AA151">
        <v>0.86449999999999994</v>
      </c>
      <c r="AB151">
        <v>0.87360000000000004</v>
      </c>
      <c r="AC151">
        <v>4.3680000000000038E-2</v>
      </c>
      <c r="AD151">
        <v>0.65</v>
      </c>
      <c r="AE151" t="s">
        <v>25</v>
      </c>
      <c r="AF151">
        <v>3.7345344660470951E-2</v>
      </c>
      <c r="AG151" t="s">
        <v>7</v>
      </c>
      <c r="AH151" t="s">
        <v>31</v>
      </c>
      <c r="AI151" t="s">
        <v>38</v>
      </c>
      <c r="AJ151">
        <v>472.83950617283949</v>
      </c>
      <c r="AK151" t="s">
        <v>42</v>
      </c>
      <c r="AL151">
        <v>159.21350000000001</v>
      </c>
      <c r="AM151">
        <v>631253.98339099984</v>
      </c>
      <c r="AN151">
        <v>95.910000000000011</v>
      </c>
    </row>
    <row r="152" spans="1:40" x14ac:dyDescent="0.3">
      <c r="A152">
        <v>458.72</v>
      </c>
      <c r="B152">
        <v>6.01</v>
      </c>
      <c r="C152">
        <v>1</v>
      </c>
      <c r="D152">
        <v>0.77</v>
      </c>
      <c r="E152">
        <v>0.09</v>
      </c>
      <c r="F152">
        <v>0.03</v>
      </c>
      <c r="G152" t="s">
        <v>88</v>
      </c>
      <c r="H152">
        <v>2.0699999999999998</v>
      </c>
      <c r="I152">
        <v>0.74</v>
      </c>
      <c r="J152">
        <v>0.8</v>
      </c>
      <c r="K152">
        <v>0.62</v>
      </c>
      <c r="L152">
        <v>15</v>
      </c>
      <c r="M152">
        <v>5186.99</v>
      </c>
      <c r="N152">
        <v>60</v>
      </c>
      <c r="O152">
        <v>13</v>
      </c>
      <c r="P152">
        <v>0</v>
      </c>
      <c r="Q152">
        <v>2</v>
      </c>
      <c r="R152">
        <v>385</v>
      </c>
      <c r="S152">
        <v>998</v>
      </c>
      <c r="T152">
        <v>1</v>
      </c>
      <c r="U152">
        <v>0.71</v>
      </c>
      <c r="V152">
        <v>1</v>
      </c>
      <c r="W152" t="s">
        <v>4</v>
      </c>
      <c r="X152" t="s">
        <v>93</v>
      </c>
      <c r="Y152" t="s">
        <v>94</v>
      </c>
      <c r="Z152" t="s">
        <v>97</v>
      </c>
      <c r="AA152">
        <v>0.70069999999999999</v>
      </c>
      <c r="AB152">
        <v>0.88270000000000004</v>
      </c>
      <c r="AC152">
        <v>0.20302099999999998</v>
      </c>
      <c r="AD152">
        <v>0.74</v>
      </c>
      <c r="AE152" t="s">
        <v>25</v>
      </c>
      <c r="AF152">
        <v>1.3101674223927448E-2</v>
      </c>
      <c r="AG152" t="s">
        <v>5</v>
      </c>
      <c r="AH152" t="s">
        <v>32</v>
      </c>
      <c r="AI152" t="s">
        <v>35</v>
      </c>
      <c r="AJ152">
        <v>259.22077922077926</v>
      </c>
      <c r="AK152" t="s">
        <v>42</v>
      </c>
      <c r="AL152">
        <v>51.869900000000001</v>
      </c>
      <c r="AM152">
        <v>2664972.0400440004</v>
      </c>
      <c r="AN152">
        <v>70.63000000000001</v>
      </c>
    </row>
    <row r="153" spans="1:40" x14ac:dyDescent="0.3">
      <c r="A153">
        <v>157.80000000000001</v>
      </c>
      <c r="B153">
        <v>4.74</v>
      </c>
      <c r="C153">
        <v>16</v>
      </c>
      <c r="D153">
        <v>0.86</v>
      </c>
      <c r="E153">
        <v>0.05</v>
      </c>
      <c r="F153">
        <v>0.02</v>
      </c>
      <c r="G153" t="s">
        <v>88</v>
      </c>
      <c r="H153">
        <v>1.36</v>
      </c>
      <c r="I153">
        <v>0.75</v>
      </c>
      <c r="J153">
        <v>0.87</v>
      </c>
      <c r="K153">
        <v>0.95</v>
      </c>
      <c r="L153">
        <v>26</v>
      </c>
      <c r="M153">
        <v>970.78</v>
      </c>
      <c r="N153">
        <v>45</v>
      </c>
      <c r="O153">
        <v>18</v>
      </c>
      <c r="P153">
        <v>0</v>
      </c>
      <c r="Q153">
        <v>2</v>
      </c>
      <c r="R153">
        <v>143</v>
      </c>
      <c r="S153">
        <v>923</v>
      </c>
      <c r="T153">
        <v>5</v>
      </c>
      <c r="U153">
        <v>0.27</v>
      </c>
      <c r="V153">
        <v>1</v>
      </c>
      <c r="W153" t="s">
        <v>4</v>
      </c>
      <c r="X153" t="s">
        <v>93</v>
      </c>
      <c r="Y153" t="s">
        <v>94</v>
      </c>
      <c r="Z153" t="s">
        <v>109</v>
      </c>
      <c r="AA153">
        <v>0.81699999999999995</v>
      </c>
      <c r="AB153">
        <v>0.93099999999999994</v>
      </c>
      <c r="AC153">
        <v>0.13034000000000001</v>
      </c>
      <c r="AD153">
        <v>1.02</v>
      </c>
      <c r="AE153" t="s">
        <v>25</v>
      </c>
      <c r="AF153">
        <v>3.0038022813688212E-2</v>
      </c>
      <c r="AG153" t="s">
        <v>7</v>
      </c>
      <c r="AH153" t="s">
        <v>31</v>
      </c>
      <c r="AI153" t="s">
        <v>36</v>
      </c>
      <c r="AJ153">
        <v>645.45454545454538</v>
      </c>
      <c r="AK153" t="s">
        <v>42</v>
      </c>
      <c r="AL153">
        <v>9.7078000000000007</v>
      </c>
      <c r="AM153">
        <v>163926.31984000001</v>
      </c>
      <c r="AN153">
        <v>72.740000000000009</v>
      </c>
    </row>
    <row r="154" spans="1:40" x14ac:dyDescent="0.3">
      <c r="A154">
        <v>115.2</v>
      </c>
      <c r="B154">
        <v>4.8600000000000003</v>
      </c>
      <c r="C154">
        <v>10</v>
      </c>
      <c r="D154">
        <v>0.94</v>
      </c>
      <c r="E154">
        <v>0.08</v>
      </c>
      <c r="F154">
        <v>0.04</v>
      </c>
      <c r="G154" t="s">
        <v>99</v>
      </c>
      <c r="H154">
        <v>7.0000000000000007E-2</v>
      </c>
      <c r="I154">
        <v>0.88</v>
      </c>
      <c r="J154">
        <v>0.99</v>
      </c>
      <c r="K154">
        <v>0.93</v>
      </c>
      <c r="L154">
        <v>20</v>
      </c>
      <c r="M154">
        <v>3590.95</v>
      </c>
      <c r="N154">
        <v>60</v>
      </c>
      <c r="O154">
        <v>46</v>
      </c>
      <c r="P154">
        <v>3</v>
      </c>
      <c r="Q154">
        <v>3</v>
      </c>
      <c r="R154">
        <v>965</v>
      </c>
      <c r="S154">
        <v>402</v>
      </c>
      <c r="T154">
        <v>5</v>
      </c>
      <c r="U154">
        <v>0.31</v>
      </c>
      <c r="V154">
        <v>1</v>
      </c>
      <c r="W154" t="s">
        <v>4</v>
      </c>
      <c r="X154" t="s">
        <v>103</v>
      </c>
      <c r="Y154" t="s">
        <v>90</v>
      </c>
      <c r="Z154" t="s">
        <v>109</v>
      </c>
      <c r="AA154">
        <v>0.86480000000000001</v>
      </c>
      <c r="AB154">
        <v>0.88319999999999999</v>
      </c>
      <c r="AC154">
        <v>5.2992000000000053E-2</v>
      </c>
      <c r="AD154">
        <v>1.05</v>
      </c>
      <c r="AE154" t="s">
        <v>25</v>
      </c>
      <c r="AF154">
        <v>4.2187500000000003E-2</v>
      </c>
      <c r="AG154" t="s">
        <v>7</v>
      </c>
      <c r="AH154" t="s">
        <v>33</v>
      </c>
      <c r="AI154" t="s">
        <v>38</v>
      </c>
      <c r="AJ154">
        <v>41.6580310880829</v>
      </c>
      <c r="AK154" t="s">
        <v>40</v>
      </c>
      <c r="AL154">
        <v>179.54750000000001</v>
      </c>
      <c r="AM154">
        <v>463498.44157999998</v>
      </c>
      <c r="AN154">
        <v>96.73</v>
      </c>
    </row>
    <row r="155" spans="1:40" x14ac:dyDescent="0.3">
      <c r="A155">
        <v>270.25</v>
      </c>
      <c r="B155">
        <v>5.87</v>
      </c>
      <c r="C155">
        <v>19</v>
      </c>
      <c r="D155">
        <v>0.81</v>
      </c>
      <c r="E155">
        <v>0.04</v>
      </c>
      <c r="F155">
        <v>0.05</v>
      </c>
      <c r="G155" t="s">
        <v>99</v>
      </c>
      <c r="H155">
        <v>3.94</v>
      </c>
      <c r="I155">
        <v>0.64</v>
      </c>
      <c r="J155">
        <v>0.91</v>
      </c>
      <c r="K155">
        <v>0.65</v>
      </c>
      <c r="L155">
        <v>36</v>
      </c>
      <c r="M155">
        <v>6721.68</v>
      </c>
      <c r="N155">
        <v>90</v>
      </c>
      <c r="O155">
        <v>21</v>
      </c>
      <c r="P155">
        <v>3</v>
      </c>
      <c r="Q155">
        <v>0</v>
      </c>
      <c r="R155">
        <v>125</v>
      </c>
      <c r="S155">
        <v>159</v>
      </c>
      <c r="T155">
        <v>1</v>
      </c>
      <c r="U155">
        <v>0.67</v>
      </c>
      <c r="V155">
        <v>0</v>
      </c>
      <c r="W155" t="s">
        <v>6</v>
      </c>
      <c r="X155" t="s">
        <v>89</v>
      </c>
      <c r="Y155" t="s">
        <v>90</v>
      </c>
      <c r="Z155" t="s">
        <v>97</v>
      </c>
      <c r="AA155">
        <v>0.77760000000000007</v>
      </c>
      <c r="AB155">
        <v>0.91199999999999992</v>
      </c>
      <c r="AC155">
        <v>0.17327999999999993</v>
      </c>
      <c r="AD155">
        <v>0.74</v>
      </c>
      <c r="AE155" t="s">
        <v>25</v>
      </c>
      <c r="AF155">
        <v>2.1720629047178537E-2</v>
      </c>
      <c r="AG155" t="s">
        <v>7</v>
      </c>
      <c r="AH155" t="s">
        <v>31</v>
      </c>
      <c r="AI155" t="s">
        <v>37</v>
      </c>
      <c r="AJ155">
        <v>127.2</v>
      </c>
      <c r="AK155" t="s">
        <v>42</v>
      </c>
      <c r="AL155">
        <v>336.08400000000006</v>
      </c>
      <c r="AM155">
        <v>1980379.4615</v>
      </c>
      <c r="AN155">
        <v>93.859999999999985</v>
      </c>
    </row>
    <row r="156" spans="1:40" x14ac:dyDescent="0.3">
      <c r="A156">
        <v>493.54</v>
      </c>
      <c r="B156">
        <v>7.27</v>
      </c>
      <c r="C156">
        <v>22</v>
      </c>
      <c r="D156">
        <v>0.89</v>
      </c>
      <c r="E156">
        <v>7.0000000000000007E-2</v>
      </c>
      <c r="F156">
        <v>0</v>
      </c>
      <c r="G156" t="s">
        <v>99</v>
      </c>
      <c r="H156">
        <v>4.07</v>
      </c>
      <c r="I156">
        <v>0.63</v>
      </c>
      <c r="J156">
        <v>1.1499999999999999</v>
      </c>
      <c r="K156">
        <v>0.66</v>
      </c>
      <c r="L156">
        <v>6</v>
      </c>
      <c r="M156">
        <v>9167.73</v>
      </c>
      <c r="N156">
        <v>60</v>
      </c>
      <c r="O156">
        <v>55</v>
      </c>
      <c r="P156">
        <v>1</v>
      </c>
      <c r="Q156">
        <v>2</v>
      </c>
      <c r="R156">
        <v>76</v>
      </c>
      <c r="S156">
        <v>421</v>
      </c>
      <c r="T156">
        <v>7</v>
      </c>
      <c r="U156">
        <v>0.59</v>
      </c>
      <c r="V156">
        <v>1</v>
      </c>
      <c r="W156" t="s">
        <v>4</v>
      </c>
      <c r="X156" t="s">
        <v>93</v>
      </c>
      <c r="Y156" t="s">
        <v>104</v>
      </c>
      <c r="Z156" t="s">
        <v>106</v>
      </c>
      <c r="AA156">
        <v>0.82769999999999999</v>
      </c>
      <c r="AB156">
        <v>0.92999999999999994</v>
      </c>
      <c r="AC156">
        <v>0.10229999999999997</v>
      </c>
      <c r="AD156">
        <v>0.73</v>
      </c>
      <c r="AE156" t="s">
        <v>25</v>
      </c>
      <c r="AF156">
        <v>1.4730315678567085E-2</v>
      </c>
      <c r="AG156" t="s">
        <v>5</v>
      </c>
      <c r="AH156" t="s">
        <v>32</v>
      </c>
      <c r="AI156" t="s">
        <v>37</v>
      </c>
      <c r="AJ156">
        <v>553.9473684210526</v>
      </c>
      <c r="AK156" t="s">
        <v>42</v>
      </c>
      <c r="AL156">
        <v>458.38650000000001</v>
      </c>
      <c r="AM156">
        <v>4841864.9273500005</v>
      </c>
      <c r="AN156">
        <v>93.83</v>
      </c>
    </row>
    <row r="157" spans="1:40" x14ac:dyDescent="0.3">
      <c r="A157">
        <v>158.91999999999999</v>
      </c>
      <c r="B157">
        <v>7.32</v>
      </c>
      <c r="C157">
        <v>3</v>
      </c>
      <c r="D157">
        <v>0.77</v>
      </c>
      <c r="E157">
        <v>0.02</v>
      </c>
      <c r="F157">
        <v>0</v>
      </c>
      <c r="G157" t="s">
        <v>92</v>
      </c>
      <c r="H157">
        <v>1.1100000000000001</v>
      </c>
      <c r="I157">
        <v>0.65</v>
      </c>
      <c r="J157">
        <v>0.86</v>
      </c>
      <c r="K157">
        <v>0.25</v>
      </c>
      <c r="L157">
        <v>15</v>
      </c>
      <c r="M157">
        <v>4034.63</v>
      </c>
      <c r="N157">
        <v>60</v>
      </c>
      <c r="O157">
        <v>27</v>
      </c>
      <c r="P157">
        <v>0</v>
      </c>
      <c r="Q157">
        <v>0</v>
      </c>
      <c r="R157">
        <v>671</v>
      </c>
      <c r="S157">
        <v>453</v>
      </c>
      <c r="T157">
        <v>3</v>
      </c>
      <c r="U157">
        <v>0.65</v>
      </c>
      <c r="V157">
        <v>1</v>
      </c>
      <c r="W157" t="s">
        <v>4</v>
      </c>
      <c r="X157" t="s">
        <v>89</v>
      </c>
      <c r="Y157" t="s">
        <v>94</v>
      </c>
      <c r="Z157" t="s">
        <v>98</v>
      </c>
      <c r="AA157">
        <v>0.75460000000000005</v>
      </c>
      <c r="AB157">
        <v>0.98</v>
      </c>
      <c r="AC157">
        <v>0.22539999999999999</v>
      </c>
      <c r="AD157">
        <v>0.27</v>
      </c>
      <c r="AE157" t="s">
        <v>26</v>
      </c>
      <c r="AF157">
        <v>4.606091115026429E-2</v>
      </c>
      <c r="AG157" t="s">
        <v>7</v>
      </c>
      <c r="AH157" t="s">
        <v>31</v>
      </c>
      <c r="AI157" t="s">
        <v>36</v>
      </c>
      <c r="AJ157">
        <v>67.511177347242921</v>
      </c>
      <c r="AK157" t="s">
        <v>40</v>
      </c>
      <c r="AL157">
        <v>80.692599999999999</v>
      </c>
      <c r="AM157">
        <v>654091.28821599996</v>
      </c>
      <c r="AN157">
        <v>86.29</v>
      </c>
    </row>
    <row r="158" spans="1:40" x14ac:dyDescent="0.3">
      <c r="A158">
        <v>352.46</v>
      </c>
      <c r="B158">
        <v>2.5499999999999998</v>
      </c>
      <c r="C158">
        <v>5</v>
      </c>
      <c r="D158">
        <v>0.73</v>
      </c>
      <c r="E158">
        <v>0.04</v>
      </c>
      <c r="F158">
        <v>0.05</v>
      </c>
      <c r="G158" t="s">
        <v>99</v>
      </c>
      <c r="H158">
        <v>0.76</v>
      </c>
      <c r="I158">
        <v>0.82</v>
      </c>
      <c r="J158">
        <v>1.1499999999999999</v>
      </c>
      <c r="K158">
        <v>0.83</v>
      </c>
      <c r="L158">
        <v>4</v>
      </c>
      <c r="M158">
        <v>5689.19</v>
      </c>
      <c r="N158">
        <v>45</v>
      </c>
      <c r="O158">
        <v>18</v>
      </c>
      <c r="P158">
        <v>2</v>
      </c>
      <c r="Q158">
        <v>2</v>
      </c>
      <c r="R158">
        <v>265</v>
      </c>
      <c r="S158">
        <v>149</v>
      </c>
      <c r="T158">
        <v>11</v>
      </c>
      <c r="U158">
        <v>0.88</v>
      </c>
      <c r="V158">
        <v>1</v>
      </c>
      <c r="W158" t="s">
        <v>4</v>
      </c>
      <c r="X158" t="s">
        <v>93</v>
      </c>
      <c r="Y158" t="s">
        <v>96</v>
      </c>
      <c r="Z158" t="s">
        <v>95</v>
      </c>
      <c r="AA158">
        <v>0.70079999999999998</v>
      </c>
      <c r="AB158">
        <v>0.91199999999999992</v>
      </c>
      <c r="AC158">
        <v>0.24623999999999999</v>
      </c>
      <c r="AD158">
        <v>0.91999999999999993</v>
      </c>
      <c r="AE158" t="s">
        <v>25</v>
      </c>
      <c r="AF158">
        <v>7.2348635306134033E-3</v>
      </c>
      <c r="AG158" t="s">
        <v>5</v>
      </c>
      <c r="AH158" t="s">
        <v>32</v>
      </c>
      <c r="AI158" t="s">
        <v>38</v>
      </c>
      <c r="AJ158">
        <v>56.226415094339622</v>
      </c>
      <c r="AK158" t="s">
        <v>40</v>
      </c>
      <c r="AL158">
        <v>284.45949999999999</v>
      </c>
      <c r="AM158">
        <v>2185970.7959579998</v>
      </c>
      <c r="AN158">
        <v>97.039999999999992</v>
      </c>
    </row>
    <row r="159" spans="1:40" x14ac:dyDescent="0.3">
      <c r="A159">
        <v>392.73</v>
      </c>
      <c r="B159">
        <v>5.5</v>
      </c>
      <c r="C159">
        <v>9</v>
      </c>
      <c r="D159">
        <v>0.94</v>
      </c>
      <c r="E159">
        <v>0.06</v>
      </c>
      <c r="F159">
        <v>0.01</v>
      </c>
      <c r="G159" t="s">
        <v>92</v>
      </c>
      <c r="H159">
        <v>0.72</v>
      </c>
      <c r="I159">
        <v>0.66</v>
      </c>
      <c r="J159">
        <v>0.96</v>
      </c>
      <c r="K159">
        <v>0.63</v>
      </c>
      <c r="L159">
        <v>6</v>
      </c>
      <c r="M159">
        <v>6397.02</v>
      </c>
      <c r="N159">
        <v>60</v>
      </c>
      <c r="O159">
        <v>19</v>
      </c>
      <c r="P159">
        <v>0</v>
      </c>
      <c r="Q159">
        <v>1</v>
      </c>
      <c r="R159">
        <v>562</v>
      </c>
      <c r="S159">
        <v>302</v>
      </c>
      <c r="T159">
        <v>6</v>
      </c>
      <c r="U159">
        <v>0.16</v>
      </c>
      <c r="V159">
        <v>1</v>
      </c>
      <c r="W159" t="s">
        <v>4</v>
      </c>
      <c r="X159" t="s">
        <v>101</v>
      </c>
      <c r="Y159" t="s">
        <v>94</v>
      </c>
      <c r="Z159" t="s">
        <v>100</v>
      </c>
      <c r="AA159">
        <v>0.88359999999999994</v>
      </c>
      <c r="AB159">
        <v>0.93059999999999998</v>
      </c>
      <c r="AC159">
        <v>5.5836000000000045E-2</v>
      </c>
      <c r="AD159">
        <v>0.7</v>
      </c>
      <c r="AE159" t="s">
        <v>25</v>
      </c>
      <c r="AF159">
        <v>1.4004532375932573E-2</v>
      </c>
      <c r="AG159" t="s">
        <v>5</v>
      </c>
      <c r="AH159" t="s">
        <v>32</v>
      </c>
      <c r="AI159" t="s">
        <v>38</v>
      </c>
      <c r="AJ159">
        <v>53.736654804270465</v>
      </c>
      <c r="AK159" t="s">
        <v>40</v>
      </c>
      <c r="AL159">
        <v>127.94040000000001</v>
      </c>
      <c r="AM159">
        <v>2688296.3768340005</v>
      </c>
      <c r="AN159">
        <v>85.28</v>
      </c>
    </row>
    <row r="160" spans="1:40" x14ac:dyDescent="0.3">
      <c r="A160">
        <v>156.94</v>
      </c>
      <c r="B160">
        <v>4.71</v>
      </c>
      <c r="C160">
        <v>18</v>
      </c>
      <c r="D160">
        <v>0.73</v>
      </c>
      <c r="E160">
        <v>0</v>
      </c>
      <c r="F160">
        <v>0.04</v>
      </c>
      <c r="G160" t="s">
        <v>99</v>
      </c>
      <c r="H160">
        <v>2.3199999999999998</v>
      </c>
      <c r="I160">
        <v>0.71</v>
      </c>
      <c r="J160">
        <v>0.91</v>
      </c>
      <c r="K160">
        <v>0.83</v>
      </c>
      <c r="L160">
        <v>2</v>
      </c>
      <c r="M160">
        <v>800.46</v>
      </c>
      <c r="N160">
        <v>30</v>
      </c>
      <c r="O160">
        <v>46</v>
      </c>
      <c r="P160">
        <v>1</v>
      </c>
      <c r="Q160">
        <v>2</v>
      </c>
      <c r="R160">
        <v>702</v>
      </c>
      <c r="S160">
        <v>475</v>
      </c>
      <c r="T160">
        <v>2</v>
      </c>
      <c r="U160">
        <v>0.12</v>
      </c>
      <c r="V160">
        <v>0</v>
      </c>
      <c r="W160" t="s">
        <v>6</v>
      </c>
      <c r="X160" t="s">
        <v>93</v>
      </c>
      <c r="Y160" t="s">
        <v>104</v>
      </c>
      <c r="Z160" t="s">
        <v>102</v>
      </c>
      <c r="AA160">
        <v>0.73</v>
      </c>
      <c r="AB160">
        <v>0.96</v>
      </c>
      <c r="AC160">
        <v>0.25919999999999999</v>
      </c>
      <c r="AD160">
        <v>0.87</v>
      </c>
      <c r="AE160" t="s">
        <v>25</v>
      </c>
      <c r="AF160">
        <v>3.0011469351344463E-2</v>
      </c>
      <c r="AG160" t="s">
        <v>7</v>
      </c>
      <c r="AH160" t="s">
        <v>31</v>
      </c>
      <c r="AI160" t="s">
        <v>35</v>
      </c>
      <c r="AJ160">
        <v>67.663817663817667</v>
      </c>
      <c r="AK160" t="s">
        <v>40</v>
      </c>
      <c r="AL160">
        <v>40.023000000000003</v>
      </c>
      <c r="AM160">
        <v>130696.46511199999</v>
      </c>
      <c r="AN160">
        <v>96.88</v>
      </c>
    </row>
    <row r="161" spans="1:40" x14ac:dyDescent="0.3">
      <c r="A161">
        <v>377.7</v>
      </c>
      <c r="B161">
        <v>8.83</v>
      </c>
      <c r="C161">
        <v>11</v>
      </c>
      <c r="D161">
        <v>0.78</v>
      </c>
      <c r="E161">
        <v>7.0000000000000007E-2</v>
      </c>
      <c r="F161">
        <v>0.02</v>
      </c>
      <c r="G161" t="s">
        <v>92</v>
      </c>
      <c r="H161">
        <v>1.23</v>
      </c>
      <c r="I161">
        <v>0.86</v>
      </c>
      <c r="J161">
        <v>0.92</v>
      </c>
      <c r="K161">
        <v>0.66</v>
      </c>
      <c r="L161">
        <v>36</v>
      </c>
      <c r="M161">
        <v>3488.03</v>
      </c>
      <c r="N161">
        <v>90</v>
      </c>
      <c r="O161">
        <v>48</v>
      </c>
      <c r="P161">
        <v>2</v>
      </c>
      <c r="Q161">
        <v>2</v>
      </c>
      <c r="R161">
        <v>197</v>
      </c>
      <c r="S161">
        <v>640</v>
      </c>
      <c r="T161">
        <v>9</v>
      </c>
      <c r="U161">
        <v>0.56000000000000005</v>
      </c>
      <c r="V161">
        <v>1</v>
      </c>
      <c r="W161" t="s">
        <v>4</v>
      </c>
      <c r="X161" t="s">
        <v>93</v>
      </c>
      <c r="Y161" t="s">
        <v>96</v>
      </c>
      <c r="Z161" t="s">
        <v>91</v>
      </c>
      <c r="AA161">
        <v>0.72539999999999993</v>
      </c>
      <c r="AB161">
        <v>0.91139999999999988</v>
      </c>
      <c r="AC161">
        <v>0.20050799999999994</v>
      </c>
      <c r="AD161">
        <v>0.75</v>
      </c>
      <c r="AE161" t="s">
        <v>25</v>
      </c>
      <c r="AF161">
        <v>2.337834259994705E-2</v>
      </c>
      <c r="AG161" t="s">
        <v>7</v>
      </c>
      <c r="AH161" t="s">
        <v>32</v>
      </c>
      <c r="AI161" t="s">
        <v>36</v>
      </c>
      <c r="AJ161">
        <v>324.87309644670052</v>
      </c>
      <c r="AK161" t="s">
        <v>42</v>
      </c>
      <c r="AL161">
        <v>69.760600000000011</v>
      </c>
      <c r="AM161">
        <v>1436076.58681</v>
      </c>
      <c r="AN161">
        <v>84.27</v>
      </c>
    </row>
    <row r="162" spans="1:40" x14ac:dyDescent="0.3">
      <c r="A162">
        <v>215.5</v>
      </c>
      <c r="B162">
        <v>6.68</v>
      </c>
      <c r="C162">
        <v>16</v>
      </c>
      <c r="D162">
        <v>0.96</v>
      </c>
      <c r="E162">
        <v>0.08</v>
      </c>
      <c r="F162">
        <v>0.01</v>
      </c>
      <c r="G162" t="s">
        <v>99</v>
      </c>
      <c r="H162">
        <v>2.56</v>
      </c>
      <c r="I162">
        <v>0.61</v>
      </c>
      <c r="J162">
        <v>0.93</v>
      </c>
      <c r="K162">
        <v>0.3</v>
      </c>
      <c r="L162">
        <v>15</v>
      </c>
      <c r="M162">
        <v>6874.11</v>
      </c>
      <c r="N162">
        <v>90</v>
      </c>
      <c r="O162">
        <v>45</v>
      </c>
      <c r="P162">
        <v>1</v>
      </c>
      <c r="Q162">
        <v>3</v>
      </c>
      <c r="R162">
        <v>48</v>
      </c>
      <c r="S162">
        <v>256</v>
      </c>
      <c r="T162">
        <v>2</v>
      </c>
      <c r="U162">
        <v>0.5</v>
      </c>
      <c r="V162">
        <v>0</v>
      </c>
      <c r="W162" t="s">
        <v>6</v>
      </c>
      <c r="X162" t="s">
        <v>103</v>
      </c>
      <c r="Y162" t="s">
        <v>104</v>
      </c>
      <c r="Z162" t="s">
        <v>102</v>
      </c>
      <c r="AA162">
        <v>0.88319999999999999</v>
      </c>
      <c r="AB162">
        <v>0.91080000000000005</v>
      </c>
      <c r="AC162">
        <v>3.6432000000000034E-2</v>
      </c>
      <c r="AD162">
        <v>0.39</v>
      </c>
      <c r="AE162" t="s">
        <v>24</v>
      </c>
      <c r="AF162">
        <v>3.099767981438515E-2</v>
      </c>
      <c r="AG162" t="s">
        <v>7</v>
      </c>
      <c r="AH162" t="s">
        <v>31</v>
      </c>
      <c r="AI162" t="s">
        <v>35</v>
      </c>
      <c r="AJ162">
        <v>533.33333333333326</v>
      </c>
      <c r="AK162" t="s">
        <v>42</v>
      </c>
      <c r="AL162">
        <v>343.70550000000003</v>
      </c>
      <c r="AM162">
        <v>1615048.8075499998</v>
      </c>
      <c r="AN162">
        <v>94.840000000000018</v>
      </c>
    </row>
    <row r="163" spans="1:40" x14ac:dyDescent="0.3">
      <c r="A163">
        <v>334.54</v>
      </c>
      <c r="B163">
        <v>5.79</v>
      </c>
      <c r="C163">
        <v>2</v>
      </c>
      <c r="D163">
        <v>0.8</v>
      </c>
      <c r="E163">
        <v>0.04</v>
      </c>
      <c r="F163">
        <v>0</v>
      </c>
      <c r="G163" t="s">
        <v>99</v>
      </c>
      <c r="H163">
        <v>1.92</v>
      </c>
      <c r="I163">
        <v>0.67</v>
      </c>
      <c r="J163">
        <v>1</v>
      </c>
      <c r="K163">
        <v>0.19</v>
      </c>
      <c r="L163">
        <v>12</v>
      </c>
      <c r="M163">
        <v>7383.04</v>
      </c>
      <c r="N163">
        <v>90</v>
      </c>
      <c r="O163">
        <v>8</v>
      </c>
      <c r="P163">
        <v>3</v>
      </c>
      <c r="Q163">
        <v>2</v>
      </c>
      <c r="R163">
        <v>832</v>
      </c>
      <c r="S163">
        <v>107</v>
      </c>
      <c r="T163">
        <v>2</v>
      </c>
      <c r="U163">
        <v>0.4</v>
      </c>
      <c r="V163">
        <v>0</v>
      </c>
      <c r="W163" t="s">
        <v>6</v>
      </c>
      <c r="X163" t="s">
        <v>93</v>
      </c>
      <c r="Y163" t="s">
        <v>90</v>
      </c>
      <c r="Z163" t="s">
        <v>102</v>
      </c>
      <c r="AA163">
        <v>0.76800000000000002</v>
      </c>
      <c r="AB163">
        <v>0.96</v>
      </c>
      <c r="AC163">
        <v>0.19199999999999995</v>
      </c>
      <c r="AD163">
        <v>0.23</v>
      </c>
      <c r="AE163" t="s">
        <v>26</v>
      </c>
      <c r="AF163">
        <v>1.7307347402403299E-2</v>
      </c>
      <c r="AG163" t="s">
        <v>5</v>
      </c>
      <c r="AH163" t="s">
        <v>32</v>
      </c>
      <c r="AI163" t="s">
        <v>36</v>
      </c>
      <c r="AJ163">
        <v>12.860576923076922</v>
      </c>
      <c r="AK163" t="s">
        <v>40</v>
      </c>
      <c r="AL163">
        <v>369.15200000000004</v>
      </c>
      <c r="AM163">
        <v>2569101.088</v>
      </c>
      <c r="AN163">
        <v>96.88</v>
      </c>
    </row>
    <row r="164" spans="1:40" x14ac:dyDescent="0.3">
      <c r="A164">
        <v>335.09</v>
      </c>
      <c r="B164">
        <v>2.04</v>
      </c>
      <c r="C164">
        <v>12</v>
      </c>
      <c r="D164">
        <v>0.99</v>
      </c>
      <c r="E164">
        <v>0.04</v>
      </c>
      <c r="F164">
        <v>0.01</v>
      </c>
      <c r="G164" t="s">
        <v>88</v>
      </c>
      <c r="H164">
        <v>1.05</v>
      </c>
      <c r="I164">
        <v>0.97</v>
      </c>
      <c r="J164">
        <v>0.94</v>
      </c>
      <c r="K164">
        <v>0.08</v>
      </c>
      <c r="L164">
        <v>40</v>
      </c>
      <c r="M164">
        <v>3623.93</v>
      </c>
      <c r="N164">
        <v>60</v>
      </c>
      <c r="O164">
        <v>35</v>
      </c>
      <c r="P164">
        <v>3</v>
      </c>
      <c r="Q164">
        <v>1</v>
      </c>
      <c r="R164">
        <v>489</v>
      </c>
      <c r="S164">
        <v>179</v>
      </c>
      <c r="T164">
        <v>1</v>
      </c>
      <c r="U164">
        <v>0.9</v>
      </c>
      <c r="V164">
        <v>1</v>
      </c>
      <c r="W164" t="s">
        <v>4</v>
      </c>
      <c r="X164" t="s">
        <v>101</v>
      </c>
      <c r="Y164" t="s">
        <v>90</v>
      </c>
      <c r="Z164" t="s">
        <v>97</v>
      </c>
      <c r="AA164">
        <v>0.95039999999999991</v>
      </c>
      <c r="AB164">
        <v>0.95039999999999991</v>
      </c>
      <c r="AC164">
        <v>9.5040000000000072E-3</v>
      </c>
      <c r="AD164">
        <v>0.13</v>
      </c>
      <c r="AE164" t="s">
        <v>22</v>
      </c>
      <c r="AF164">
        <v>6.0879166791011378E-3</v>
      </c>
      <c r="AG164" t="s">
        <v>5</v>
      </c>
      <c r="AH164" t="s">
        <v>32</v>
      </c>
      <c r="AI164" t="s">
        <v>36</v>
      </c>
      <c r="AJ164">
        <v>36.605316973415128</v>
      </c>
      <c r="AK164" t="s">
        <v>40</v>
      </c>
      <c r="AL164">
        <v>36.2393</v>
      </c>
      <c r="AM164">
        <v>1275103.1150750001</v>
      </c>
      <c r="AN164">
        <v>73.550000000000011</v>
      </c>
    </row>
    <row r="165" spans="1:40" x14ac:dyDescent="0.3">
      <c r="A165">
        <v>291.10000000000002</v>
      </c>
      <c r="B165">
        <v>6.45</v>
      </c>
      <c r="C165">
        <v>22</v>
      </c>
      <c r="D165">
        <v>0.99</v>
      </c>
      <c r="E165">
        <v>0.09</v>
      </c>
      <c r="F165">
        <v>0.01</v>
      </c>
      <c r="G165" t="s">
        <v>99</v>
      </c>
      <c r="H165">
        <v>3.76</v>
      </c>
      <c r="I165">
        <v>0.87</v>
      </c>
      <c r="J165">
        <v>1.06</v>
      </c>
      <c r="K165">
        <v>0.59</v>
      </c>
      <c r="L165">
        <v>44</v>
      </c>
      <c r="M165">
        <v>166.69</v>
      </c>
      <c r="N165">
        <v>30</v>
      </c>
      <c r="O165">
        <v>54</v>
      </c>
      <c r="P165">
        <v>0</v>
      </c>
      <c r="Q165">
        <v>2</v>
      </c>
      <c r="R165">
        <v>935</v>
      </c>
      <c r="S165">
        <v>319</v>
      </c>
      <c r="T165">
        <v>1</v>
      </c>
      <c r="U165">
        <v>0.56000000000000005</v>
      </c>
      <c r="V165">
        <v>1</v>
      </c>
      <c r="W165" t="s">
        <v>4</v>
      </c>
      <c r="X165" t="s">
        <v>93</v>
      </c>
      <c r="Y165" t="s">
        <v>94</v>
      </c>
      <c r="Z165" t="s">
        <v>97</v>
      </c>
      <c r="AA165">
        <v>0.90090000000000003</v>
      </c>
      <c r="AB165">
        <v>0.90090000000000003</v>
      </c>
      <c r="AC165">
        <v>9.0090000000000083E-3</v>
      </c>
      <c r="AD165">
        <v>0.69</v>
      </c>
      <c r="AE165" t="s">
        <v>25</v>
      </c>
      <c r="AF165">
        <v>2.2157334249398832E-2</v>
      </c>
      <c r="AG165" t="s">
        <v>7</v>
      </c>
      <c r="AH165" t="s">
        <v>31</v>
      </c>
      <c r="AI165" t="s">
        <v>37</v>
      </c>
      <c r="AJ165">
        <v>34.117647058823529</v>
      </c>
      <c r="AK165" t="s">
        <v>40</v>
      </c>
      <c r="AL165">
        <v>8.3345000000000002</v>
      </c>
      <c r="AM165">
        <v>53406.030120000003</v>
      </c>
      <c r="AN165">
        <v>93.34</v>
      </c>
    </row>
    <row r="166" spans="1:40" x14ac:dyDescent="0.3">
      <c r="A166">
        <v>90.63</v>
      </c>
      <c r="B166">
        <v>2.0499999999999998</v>
      </c>
      <c r="C166">
        <v>6</v>
      </c>
      <c r="D166">
        <v>0.78</v>
      </c>
      <c r="E166">
        <v>0.08</v>
      </c>
      <c r="F166">
        <v>0.02</v>
      </c>
      <c r="G166" t="s">
        <v>88</v>
      </c>
      <c r="H166">
        <v>0.75</v>
      </c>
      <c r="I166">
        <v>0.72</v>
      </c>
      <c r="J166">
        <v>0.97</v>
      </c>
      <c r="K166">
        <v>0.28000000000000003</v>
      </c>
      <c r="L166">
        <v>41</v>
      </c>
      <c r="M166">
        <v>167.97</v>
      </c>
      <c r="N166">
        <v>90</v>
      </c>
      <c r="O166">
        <v>35</v>
      </c>
      <c r="P166">
        <v>3</v>
      </c>
      <c r="Q166">
        <v>1</v>
      </c>
      <c r="R166">
        <v>336</v>
      </c>
      <c r="S166">
        <v>435</v>
      </c>
      <c r="T166">
        <v>12</v>
      </c>
      <c r="U166">
        <v>0.56999999999999995</v>
      </c>
      <c r="V166">
        <v>1</v>
      </c>
      <c r="W166" t="s">
        <v>4</v>
      </c>
      <c r="X166" t="s">
        <v>101</v>
      </c>
      <c r="Y166" t="s">
        <v>90</v>
      </c>
      <c r="Z166" t="s">
        <v>107</v>
      </c>
      <c r="AA166">
        <v>0.71760000000000002</v>
      </c>
      <c r="AB166">
        <v>0.90160000000000007</v>
      </c>
      <c r="AC166">
        <v>0.198352</v>
      </c>
      <c r="AD166">
        <v>0.38</v>
      </c>
      <c r="AE166" t="s">
        <v>24</v>
      </c>
      <c r="AF166">
        <v>2.2619441685975947E-2</v>
      </c>
      <c r="AG166" t="s">
        <v>7</v>
      </c>
      <c r="AH166" t="s">
        <v>33</v>
      </c>
      <c r="AI166" t="s">
        <v>38</v>
      </c>
      <c r="AJ166">
        <v>129.46428571428572</v>
      </c>
      <c r="AK166" t="s">
        <v>42</v>
      </c>
      <c r="AL166">
        <v>1.6797</v>
      </c>
      <c r="AM166">
        <v>16748.47236</v>
      </c>
      <c r="AN166">
        <v>72.450000000000017</v>
      </c>
    </row>
    <row r="167" spans="1:40" x14ac:dyDescent="0.3">
      <c r="A167">
        <v>425.89</v>
      </c>
      <c r="B167">
        <v>4.03</v>
      </c>
      <c r="C167">
        <v>11</v>
      </c>
      <c r="D167">
        <v>0.71</v>
      </c>
      <c r="E167">
        <v>0.03</v>
      </c>
      <c r="F167">
        <v>0.04</v>
      </c>
      <c r="G167" t="s">
        <v>99</v>
      </c>
      <c r="H167">
        <v>3.99</v>
      </c>
      <c r="I167">
        <v>0.62</v>
      </c>
      <c r="J167">
        <v>1.07</v>
      </c>
      <c r="K167">
        <v>0.63</v>
      </c>
      <c r="L167">
        <v>7</v>
      </c>
      <c r="M167">
        <v>5427.39</v>
      </c>
      <c r="N167">
        <v>15</v>
      </c>
      <c r="O167">
        <v>42</v>
      </c>
      <c r="P167">
        <v>3</v>
      </c>
      <c r="Q167">
        <v>1</v>
      </c>
      <c r="R167">
        <v>738</v>
      </c>
      <c r="S167">
        <v>899</v>
      </c>
      <c r="T167">
        <v>4</v>
      </c>
      <c r="U167">
        <v>0.37</v>
      </c>
      <c r="V167">
        <v>0</v>
      </c>
      <c r="W167" t="s">
        <v>6</v>
      </c>
      <c r="X167" t="s">
        <v>101</v>
      </c>
      <c r="Y167" t="s">
        <v>90</v>
      </c>
      <c r="Z167" t="s">
        <v>105</v>
      </c>
      <c r="AA167">
        <v>0.68869999999999998</v>
      </c>
      <c r="AB167">
        <v>0.93119999999999992</v>
      </c>
      <c r="AC167">
        <v>0.27004800000000001</v>
      </c>
      <c r="AD167">
        <v>0.7</v>
      </c>
      <c r="AE167" t="s">
        <v>25</v>
      </c>
      <c r="AF167">
        <v>9.4625372748831874E-3</v>
      </c>
      <c r="AG167" t="s">
        <v>5</v>
      </c>
      <c r="AH167" t="s">
        <v>32</v>
      </c>
      <c r="AI167" t="s">
        <v>37</v>
      </c>
      <c r="AJ167">
        <v>121.81571815718158</v>
      </c>
      <c r="AK167" t="s">
        <v>42</v>
      </c>
      <c r="AL167">
        <v>271.36950000000002</v>
      </c>
      <c r="AM167">
        <v>2473579.4615190001</v>
      </c>
      <c r="AN167">
        <v>94.31</v>
      </c>
    </row>
    <row r="168" spans="1:40" x14ac:dyDescent="0.3">
      <c r="A168">
        <v>194.35</v>
      </c>
      <c r="B168">
        <v>2.29</v>
      </c>
      <c r="C168">
        <v>27</v>
      </c>
      <c r="D168">
        <v>0.91</v>
      </c>
      <c r="E168">
        <v>0.03</v>
      </c>
      <c r="F168">
        <v>0.05</v>
      </c>
      <c r="G168" t="s">
        <v>99</v>
      </c>
      <c r="H168">
        <v>2.81</v>
      </c>
      <c r="I168">
        <v>0.83</v>
      </c>
      <c r="J168">
        <v>1.04</v>
      </c>
      <c r="K168">
        <v>0.06</v>
      </c>
      <c r="L168">
        <v>22</v>
      </c>
      <c r="M168">
        <v>5559.71</v>
      </c>
      <c r="N168">
        <v>45</v>
      </c>
      <c r="O168">
        <v>44</v>
      </c>
      <c r="P168">
        <v>0</v>
      </c>
      <c r="Q168">
        <v>1</v>
      </c>
      <c r="R168">
        <v>139</v>
      </c>
      <c r="S168">
        <v>76</v>
      </c>
      <c r="T168">
        <v>7</v>
      </c>
      <c r="U168">
        <v>0.34</v>
      </c>
      <c r="V168">
        <v>0</v>
      </c>
      <c r="W168" t="s">
        <v>6</v>
      </c>
      <c r="X168" t="s">
        <v>101</v>
      </c>
      <c r="Y168" t="s">
        <v>94</v>
      </c>
      <c r="Z168" t="s">
        <v>106</v>
      </c>
      <c r="AA168">
        <v>0.88270000000000004</v>
      </c>
      <c r="AB168">
        <v>0.92149999999999999</v>
      </c>
      <c r="AC168">
        <v>8.2934999999999953E-2</v>
      </c>
      <c r="AD168">
        <v>0.14000000000000001</v>
      </c>
      <c r="AE168" t="s">
        <v>22</v>
      </c>
      <c r="AF168">
        <v>1.178286596346797E-2</v>
      </c>
      <c r="AG168" t="s">
        <v>5</v>
      </c>
      <c r="AH168" t="s">
        <v>31</v>
      </c>
      <c r="AI168" t="s">
        <v>35</v>
      </c>
      <c r="AJ168">
        <v>54.676258992805757</v>
      </c>
      <c r="AK168" t="s">
        <v>40</v>
      </c>
      <c r="AL168">
        <v>277.9855</v>
      </c>
      <c r="AM168">
        <v>1167260.9175499999</v>
      </c>
      <c r="AN168">
        <v>95.289999999999992</v>
      </c>
    </row>
    <row r="169" spans="1:40" x14ac:dyDescent="0.3">
      <c r="A169">
        <v>133.93</v>
      </c>
      <c r="B169">
        <v>7.23</v>
      </c>
      <c r="C169">
        <v>8</v>
      </c>
      <c r="D169">
        <v>0.84</v>
      </c>
      <c r="E169">
        <v>7.0000000000000007E-2</v>
      </c>
      <c r="F169">
        <v>0.02</v>
      </c>
      <c r="G169" t="s">
        <v>88</v>
      </c>
      <c r="H169">
        <v>4.16</v>
      </c>
      <c r="I169">
        <v>0.69</v>
      </c>
      <c r="J169">
        <v>0.9</v>
      </c>
      <c r="K169">
        <v>0.38</v>
      </c>
      <c r="L169">
        <v>8</v>
      </c>
      <c r="M169">
        <v>5601.62</v>
      </c>
      <c r="N169">
        <v>15</v>
      </c>
      <c r="O169">
        <v>13</v>
      </c>
      <c r="P169">
        <v>1</v>
      </c>
      <c r="Q169">
        <v>3</v>
      </c>
      <c r="R169">
        <v>785</v>
      </c>
      <c r="S169">
        <v>65</v>
      </c>
      <c r="T169">
        <v>4</v>
      </c>
      <c r="U169">
        <v>0.99</v>
      </c>
      <c r="V169">
        <v>0</v>
      </c>
      <c r="W169" t="s">
        <v>6</v>
      </c>
      <c r="X169" t="s">
        <v>103</v>
      </c>
      <c r="Y169" t="s">
        <v>104</v>
      </c>
      <c r="Z169" t="s">
        <v>105</v>
      </c>
      <c r="AA169">
        <v>0.78119999999999989</v>
      </c>
      <c r="AB169">
        <v>0.91139999999999988</v>
      </c>
      <c r="AC169">
        <v>0.14582400000000001</v>
      </c>
      <c r="AD169">
        <v>0.47000000000000003</v>
      </c>
      <c r="AE169" t="s">
        <v>24</v>
      </c>
      <c r="AF169">
        <v>5.3983424176808778E-2</v>
      </c>
      <c r="AG169" t="s">
        <v>8</v>
      </c>
      <c r="AH169" t="s">
        <v>33</v>
      </c>
      <c r="AI169" t="s">
        <v>37</v>
      </c>
      <c r="AJ169">
        <v>8.2802547770700627</v>
      </c>
      <c r="AK169" t="s">
        <v>40</v>
      </c>
      <c r="AL169">
        <v>56.016199999999998</v>
      </c>
      <c r="AM169">
        <v>817812.37277000002</v>
      </c>
      <c r="AN169">
        <v>69.34</v>
      </c>
    </row>
    <row r="170" spans="1:40" x14ac:dyDescent="0.3">
      <c r="A170">
        <v>68.349999999999994</v>
      </c>
      <c r="B170">
        <v>2.86</v>
      </c>
      <c r="C170">
        <v>12</v>
      </c>
      <c r="D170">
        <v>0.73</v>
      </c>
      <c r="E170">
        <v>0.06</v>
      </c>
      <c r="F170">
        <v>0.03</v>
      </c>
      <c r="G170" t="s">
        <v>88</v>
      </c>
      <c r="H170">
        <v>0.02</v>
      </c>
      <c r="I170">
        <v>0.98</v>
      </c>
      <c r="J170">
        <v>1.1299999999999999</v>
      </c>
      <c r="K170">
        <v>0.26</v>
      </c>
      <c r="L170">
        <v>42</v>
      </c>
      <c r="M170">
        <v>7245.36</v>
      </c>
      <c r="N170">
        <v>15</v>
      </c>
      <c r="O170">
        <v>36</v>
      </c>
      <c r="P170">
        <v>1</v>
      </c>
      <c r="Q170">
        <v>0</v>
      </c>
      <c r="R170">
        <v>635</v>
      </c>
      <c r="S170">
        <v>567</v>
      </c>
      <c r="T170">
        <v>5</v>
      </c>
      <c r="U170">
        <v>0.62</v>
      </c>
      <c r="V170">
        <v>1</v>
      </c>
      <c r="W170" t="s">
        <v>4</v>
      </c>
      <c r="X170" t="s">
        <v>89</v>
      </c>
      <c r="Y170" t="s">
        <v>104</v>
      </c>
      <c r="Z170" t="s">
        <v>109</v>
      </c>
      <c r="AA170">
        <v>0.68619999999999992</v>
      </c>
      <c r="AB170">
        <v>0.91179999999999994</v>
      </c>
      <c r="AC170">
        <v>0.24618600000000002</v>
      </c>
      <c r="AD170">
        <v>0.35</v>
      </c>
      <c r="AE170" t="s">
        <v>24</v>
      </c>
      <c r="AF170">
        <v>4.1843452816386247E-2</v>
      </c>
      <c r="AG170" t="s">
        <v>7</v>
      </c>
      <c r="AH170" t="s">
        <v>33</v>
      </c>
      <c r="AI170" t="s">
        <v>38</v>
      </c>
      <c r="AJ170">
        <v>89.291338582677156</v>
      </c>
      <c r="AK170" t="s">
        <v>41</v>
      </c>
      <c r="AL170">
        <v>72.453599999999994</v>
      </c>
      <c r="AM170">
        <v>539862.66897999996</v>
      </c>
      <c r="AN170">
        <v>73.58</v>
      </c>
    </row>
    <row r="171" spans="1:40" x14ac:dyDescent="0.3">
      <c r="A171">
        <v>315.89999999999998</v>
      </c>
      <c r="B171">
        <v>4.53</v>
      </c>
      <c r="C171">
        <v>29</v>
      </c>
      <c r="D171">
        <v>0.91</v>
      </c>
      <c r="E171">
        <v>0.02</v>
      </c>
      <c r="F171">
        <v>0.03</v>
      </c>
      <c r="G171" t="s">
        <v>92</v>
      </c>
      <c r="H171">
        <v>3.75</v>
      </c>
      <c r="I171">
        <v>0.87</v>
      </c>
      <c r="J171">
        <v>1.1200000000000001</v>
      </c>
      <c r="K171">
        <v>0.37</v>
      </c>
      <c r="L171">
        <v>11</v>
      </c>
      <c r="M171">
        <v>9220.57</v>
      </c>
      <c r="N171">
        <v>90</v>
      </c>
      <c r="O171">
        <v>29</v>
      </c>
      <c r="P171">
        <v>2</v>
      </c>
      <c r="Q171">
        <v>0</v>
      </c>
      <c r="R171">
        <v>72</v>
      </c>
      <c r="S171">
        <v>526</v>
      </c>
      <c r="T171">
        <v>6</v>
      </c>
      <c r="U171">
        <v>0.83</v>
      </c>
      <c r="V171">
        <v>1</v>
      </c>
      <c r="W171" t="s">
        <v>4</v>
      </c>
      <c r="X171" t="s">
        <v>89</v>
      </c>
      <c r="Y171" t="s">
        <v>96</v>
      </c>
      <c r="Z171" t="s">
        <v>100</v>
      </c>
      <c r="AA171">
        <v>0.89180000000000004</v>
      </c>
      <c r="AB171">
        <v>0.9506</v>
      </c>
      <c r="AC171">
        <v>8.5553999999999977E-2</v>
      </c>
      <c r="AD171">
        <v>0.42</v>
      </c>
      <c r="AE171" t="s">
        <v>24</v>
      </c>
      <c r="AF171">
        <v>1.4339981006647675E-2</v>
      </c>
      <c r="AG171" t="s">
        <v>5</v>
      </c>
      <c r="AH171" t="s">
        <v>32</v>
      </c>
      <c r="AI171" t="s">
        <v>37</v>
      </c>
      <c r="AJ171">
        <v>730.55555555555554</v>
      </c>
      <c r="AK171" t="s">
        <v>42</v>
      </c>
      <c r="AL171">
        <v>184.41139999999999</v>
      </c>
      <c r="AM171">
        <v>3058625.0700499993</v>
      </c>
      <c r="AN171">
        <v>83.05</v>
      </c>
    </row>
    <row r="172" spans="1:40" x14ac:dyDescent="0.3">
      <c r="A172">
        <v>354.9</v>
      </c>
      <c r="B172">
        <v>9.06</v>
      </c>
      <c r="C172">
        <v>27</v>
      </c>
      <c r="D172">
        <v>0.71</v>
      </c>
      <c r="E172">
        <v>0.03</v>
      </c>
      <c r="F172">
        <v>0.03</v>
      </c>
      <c r="G172" t="s">
        <v>88</v>
      </c>
      <c r="H172">
        <v>0.26</v>
      </c>
      <c r="I172">
        <v>0.99</v>
      </c>
      <c r="J172">
        <v>1.2</v>
      </c>
      <c r="K172">
        <v>0.05</v>
      </c>
      <c r="L172">
        <v>2</v>
      </c>
      <c r="M172">
        <v>9902.69</v>
      </c>
      <c r="N172">
        <v>15</v>
      </c>
      <c r="O172">
        <v>57</v>
      </c>
      <c r="P172">
        <v>2</v>
      </c>
      <c r="Q172">
        <v>1</v>
      </c>
      <c r="R172">
        <v>964</v>
      </c>
      <c r="S172">
        <v>577</v>
      </c>
      <c r="T172">
        <v>5</v>
      </c>
      <c r="U172">
        <v>0.45</v>
      </c>
      <c r="V172">
        <v>0</v>
      </c>
      <c r="W172" t="s">
        <v>6</v>
      </c>
      <c r="X172" t="s">
        <v>101</v>
      </c>
      <c r="Y172" t="s">
        <v>96</v>
      </c>
      <c r="Z172" t="s">
        <v>109</v>
      </c>
      <c r="AA172">
        <v>0.68869999999999998</v>
      </c>
      <c r="AB172">
        <v>0.94089999999999996</v>
      </c>
      <c r="AC172">
        <v>0.27286100000000002</v>
      </c>
      <c r="AD172">
        <v>0.11</v>
      </c>
      <c r="AE172" t="s">
        <v>22</v>
      </c>
      <c r="AF172">
        <v>2.5528317836010148E-2</v>
      </c>
      <c r="AG172" t="s">
        <v>7</v>
      </c>
      <c r="AH172" t="s">
        <v>32</v>
      </c>
      <c r="AI172" t="s">
        <v>38</v>
      </c>
      <c r="AJ172">
        <v>59.854771784232362</v>
      </c>
      <c r="AK172" t="s">
        <v>40</v>
      </c>
      <c r="AL172">
        <v>99.026900000000012</v>
      </c>
      <c r="AM172">
        <v>3725433.4342399999</v>
      </c>
      <c r="AN172">
        <v>74.240000000000009</v>
      </c>
    </row>
    <row r="173" spans="1:40" x14ac:dyDescent="0.3">
      <c r="A173">
        <v>57.46</v>
      </c>
      <c r="B173">
        <v>2.84</v>
      </c>
      <c r="C173">
        <v>2</v>
      </c>
      <c r="D173">
        <v>0.96</v>
      </c>
      <c r="E173">
        <v>0.09</v>
      </c>
      <c r="F173">
        <v>0.03</v>
      </c>
      <c r="G173" t="s">
        <v>92</v>
      </c>
      <c r="H173">
        <v>4.75</v>
      </c>
      <c r="I173">
        <v>0.94</v>
      </c>
      <c r="J173">
        <v>0.87</v>
      </c>
      <c r="K173">
        <v>0.72</v>
      </c>
      <c r="L173">
        <v>30</v>
      </c>
      <c r="M173">
        <v>7040.56</v>
      </c>
      <c r="N173">
        <v>15</v>
      </c>
      <c r="O173">
        <v>34</v>
      </c>
      <c r="P173">
        <v>1</v>
      </c>
      <c r="Q173">
        <v>3</v>
      </c>
      <c r="R173">
        <v>106</v>
      </c>
      <c r="S173">
        <v>160</v>
      </c>
      <c r="T173">
        <v>5</v>
      </c>
      <c r="U173">
        <v>0.19</v>
      </c>
      <c r="V173">
        <v>0</v>
      </c>
      <c r="W173" t="s">
        <v>6</v>
      </c>
      <c r="X173" t="s">
        <v>103</v>
      </c>
      <c r="Y173" t="s">
        <v>104</v>
      </c>
      <c r="Z173" t="s">
        <v>109</v>
      </c>
      <c r="AA173">
        <v>0.87360000000000004</v>
      </c>
      <c r="AB173">
        <v>0.88270000000000004</v>
      </c>
      <c r="AC173">
        <v>3.5308000000000034E-2</v>
      </c>
      <c r="AD173">
        <v>0.84</v>
      </c>
      <c r="AE173" t="s">
        <v>25</v>
      </c>
      <c r="AF173">
        <v>4.9425687434737207E-2</v>
      </c>
      <c r="AG173" t="s">
        <v>7</v>
      </c>
      <c r="AH173" t="s">
        <v>33</v>
      </c>
      <c r="AI173" t="s">
        <v>37</v>
      </c>
      <c r="AJ173">
        <v>150.9433962264151</v>
      </c>
      <c r="AK173" t="s">
        <v>42</v>
      </c>
      <c r="AL173">
        <v>140.81120000000001</v>
      </c>
      <c r="AM173">
        <v>453242.91681200004</v>
      </c>
      <c r="AN173">
        <v>79.949999999999989</v>
      </c>
    </row>
    <row r="174" spans="1:40" x14ac:dyDescent="0.3">
      <c r="A174">
        <v>280.44</v>
      </c>
      <c r="B174">
        <v>5.57</v>
      </c>
      <c r="C174">
        <v>9</v>
      </c>
      <c r="D174">
        <v>0.74</v>
      </c>
      <c r="E174">
        <v>7.0000000000000007E-2</v>
      </c>
      <c r="F174">
        <v>0</v>
      </c>
      <c r="G174" t="s">
        <v>99</v>
      </c>
      <c r="H174">
        <v>3.51</v>
      </c>
      <c r="I174">
        <v>0.79</v>
      </c>
      <c r="J174">
        <v>1.1399999999999999</v>
      </c>
      <c r="K174">
        <v>0.12</v>
      </c>
      <c r="L174">
        <v>4</v>
      </c>
      <c r="M174">
        <v>5188.59</v>
      </c>
      <c r="N174">
        <v>30</v>
      </c>
      <c r="O174">
        <v>29</v>
      </c>
      <c r="P174">
        <v>3</v>
      </c>
      <c r="Q174">
        <v>3</v>
      </c>
      <c r="R174">
        <v>421</v>
      </c>
      <c r="S174">
        <v>327</v>
      </c>
      <c r="T174">
        <v>4</v>
      </c>
      <c r="U174">
        <v>0.32</v>
      </c>
      <c r="V174">
        <v>1</v>
      </c>
      <c r="W174" t="s">
        <v>4</v>
      </c>
      <c r="X174" t="s">
        <v>103</v>
      </c>
      <c r="Y174" t="s">
        <v>90</v>
      </c>
      <c r="Z174" t="s">
        <v>105</v>
      </c>
      <c r="AA174">
        <v>0.68819999999999992</v>
      </c>
      <c r="AB174">
        <v>0.92999999999999994</v>
      </c>
      <c r="AC174">
        <v>0.24179999999999999</v>
      </c>
      <c r="AD174">
        <v>0.19</v>
      </c>
      <c r="AE174" t="s">
        <v>26</v>
      </c>
      <c r="AF174">
        <v>1.9861645984880903E-2</v>
      </c>
      <c r="AG174" t="s">
        <v>5</v>
      </c>
      <c r="AH174" t="s">
        <v>31</v>
      </c>
      <c r="AI174" t="s">
        <v>37</v>
      </c>
      <c r="AJ174">
        <v>77.672209026128272</v>
      </c>
      <c r="AK174" t="s">
        <v>40</v>
      </c>
      <c r="AL174">
        <v>259.42950000000002</v>
      </c>
      <c r="AM174">
        <v>1557223.46856</v>
      </c>
      <c r="AN174">
        <v>94.39</v>
      </c>
    </row>
    <row r="175" spans="1:40" x14ac:dyDescent="0.3">
      <c r="A175">
        <v>151.91999999999999</v>
      </c>
      <c r="B175">
        <v>4.7699999999999996</v>
      </c>
      <c r="C175">
        <v>15</v>
      </c>
      <c r="D175">
        <v>0.74</v>
      </c>
      <c r="E175">
        <v>0.1</v>
      </c>
      <c r="F175">
        <v>0</v>
      </c>
      <c r="G175" t="s">
        <v>88</v>
      </c>
      <c r="H175">
        <v>1.6</v>
      </c>
      <c r="I175">
        <v>0.87</v>
      </c>
      <c r="J175">
        <v>1.1499999999999999</v>
      </c>
      <c r="K175">
        <v>0.01</v>
      </c>
      <c r="L175">
        <v>25</v>
      </c>
      <c r="M175">
        <v>1495.85</v>
      </c>
      <c r="N175">
        <v>45</v>
      </c>
      <c r="O175">
        <v>42</v>
      </c>
      <c r="P175">
        <v>2</v>
      </c>
      <c r="Q175">
        <v>0</v>
      </c>
      <c r="R175">
        <v>851</v>
      </c>
      <c r="S175">
        <v>150</v>
      </c>
      <c r="T175">
        <v>9</v>
      </c>
      <c r="U175">
        <v>0.35</v>
      </c>
      <c r="V175">
        <v>1</v>
      </c>
      <c r="W175" t="s">
        <v>4</v>
      </c>
      <c r="X175" t="s">
        <v>89</v>
      </c>
      <c r="Y175" t="s">
        <v>96</v>
      </c>
      <c r="Z175" t="s">
        <v>91</v>
      </c>
      <c r="AA175">
        <v>0.66600000000000004</v>
      </c>
      <c r="AB175">
        <v>0.9</v>
      </c>
      <c r="AC175">
        <v>0.23400000000000001</v>
      </c>
      <c r="AD175">
        <v>0.11</v>
      </c>
      <c r="AE175" t="s">
        <v>22</v>
      </c>
      <c r="AF175">
        <v>3.1398104265402842E-2</v>
      </c>
      <c r="AG175" t="s">
        <v>7</v>
      </c>
      <c r="AH175" t="s">
        <v>31</v>
      </c>
      <c r="AI175" t="s">
        <v>36</v>
      </c>
      <c r="AJ175">
        <v>17.626321974148059</v>
      </c>
      <c r="AK175" t="s">
        <v>40</v>
      </c>
      <c r="AL175">
        <v>14.958499999999999</v>
      </c>
      <c r="AM175">
        <v>249994.30513999998</v>
      </c>
      <c r="AN175">
        <v>71.400000000000006</v>
      </c>
    </row>
    <row r="176" spans="1:40" x14ac:dyDescent="0.3">
      <c r="A176">
        <v>340.33</v>
      </c>
      <c r="B176">
        <v>1.1599999999999999</v>
      </c>
      <c r="C176">
        <v>2</v>
      </c>
      <c r="D176">
        <v>0.75</v>
      </c>
      <c r="E176">
        <v>0.08</v>
      </c>
      <c r="F176">
        <v>0</v>
      </c>
      <c r="G176" t="s">
        <v>88</v>
      </c>
      <c r="H176">
        <v>1.6</v>
      </c>
      <c r="I176">
        <v>0.92</v>
      </c>
      <c r="J176">
        <v>1.06</v>
      </c>
      <c r="K176">
        <v>0.95</v>
      </c>
      <c r="L176">
        <v>21</v>
      </c>
      <c r="M176">
        <v>3903.33</v>
      </c>
      <c r="N176">
        <v>60</v>
      </c>
      <c r="O176">
        <v>48</v>
      </c>
      <c r="P176">
        <v>1</v>
      </c>
      <c r="Q176">
        <v>1</v>
      </c>
      <c r="R176">
        <v>943</v>
      </c>
      <c r="S176">
        <v>324</v>
      </c>
      <c r="T176">
        <v>5</v>
      </c>
      <c r="U176">
        <v>0.56000000000000005</v>
      </c>
      <c r="V176">
        <v>0</v>
      </c>
      <c r="W176" t="s">
        <v>6</v>
      </c>
      <c r="X176" t="s">
        <v>101</v>
      </c>
      <c r="Y176" t="s">
        <v>104</v>
      </c>
      <c r="Z176" t="s">
        <v>109</v>
      </c>
      <c r="AA176">
        <v>0.69000000000000006</v>
      </c>
      <c r="AB176">
        <v>0.92</v>
      </c>
      <c r="AC176">
        <v>0.23</v>
      </c>
      <c r="AD176">
        <v>1.03</v>
      </c>
      <c r="AE176" t="s">
        <v>25</v>
      </c>
      <c r="AF176">
        <v>3.4084564981047808E-3</v>
      </c>
      <c r="AG176" t="s">
        <v>5</v>
      </c>
      <c r="AH176" t="s">
        <v>32</v>
      </c>
      <c r="AI176" t="s">
        <v>36</v>
      </c>
      <c r="AJ176">
        <v>34.358430540827143</v>
      </c>
      <c r="AK176" t="s">
        <v>40</v>
      </c>
      <c r="AL176">
        <v>39.033299999999997</v>
      </c>
      <c r="AM176">
        <v>1434743.8466719997</v>
      </c>
      <c r="AN176">
        <v>72.000000000000014</v>
      </c>
    </row>
    <row r="177" spans="1:40" x14ac:dyDescent="0.3">
      <c r="A177">
        <v>128.46</v>
      </c>
      <c r="B177">
        <v>8.1300000000000008</v>
      </c>
      <c r="C177">
        <v>29</v>
      </c>
      <c r="D177">
        <v>0.99</v>
      </c>
      <c r="E177">
        <v>0.09</v>
      </c>
      <c r="F177">
        <v>0.01</v>
      </c>
      <c r="G177" t="s">
        <v>99</v>
      </c>
      <c r="H177">
        <v>4.3099999999999996</v>
      </c>
      <c r="I177">
        <v>0.83</v>
      </c>
      <c r="J177">
        <v>1</v>
      </c>
      <c r="K177">
        <v>0.19</v>
      </c>
      <c r="L177">
        <v>25</v>
      </c>
      <c r="M177">
        <v>5767.32</v>
      </c>
      <c r="N177">
        <v>90</v>
      </c>
      <c r="O177">
        <v>35</v>
      </c>
      <c r="P177">
        <v>3</v>
      </c>
      <c r="Q177">
        <v>0</v>
      </c>
      <c r="R177">
        <v>539</v>
      </c>
      <c r="S177">
        <v>993</v>
      </c>
      <c r="T177">
        <v>9</v>
      </c>
      <c r="U177">
        <v>0.15</v>
      </c>
      <c r="V177">
        <v>0</v>
      </c>
      <c r="W177" t="s">
        <v>6</v>
      </c>
      <c r="X177" t="s">
        <v>89</v>
      </c>
      <c r="Y177" t="s">
        <v>90</v>
      </c>
      <c r="Z177" t="s">
        <v>91</v>
      </c>
      <c r="AA177">
        <v>0.90090000000000003</v>
      </c>
      <c r="AB177">
        <v>0.90090000000000003</v>
      </c>
      <c r="AC177">
        <v>9.0090000000000083E-3</v>
      </c>
      <c r="AD177">
        <v>0.28999999999999998</v>
      </c>
      <c r="AE177" t="s">
        <v>26</v>
      </c>
      <c r="AF177">
        <v>6.3288183092013076E-2</v>
      </c>
      <c r="AG177" t="s">
        <v>8</v>
      </c>
      <c r="AH177" t="s">
        <v>33</v>
      </c>
      <c r="AI177" t="s">
        <v>37</v>
      </c>
      <c r="AJ177">
        <v>184.23005565862709</v>
      </c>
      <c r="AK177" t="s">
        <v>42</v>
      </c>
      <c r="AL177">
        <v>288.36599999999999</v>
      </c>
      <c r="AM177">
        <v>815256.35917200008</v>
      </c>
      <c r="AN177">
        <v>92.789999999999992</v>
      </c>
    </row>
    <row r="178" spans="1:40" x14ac:dyDescent="0.3">
      <c r="A178">
        <v>360.92</v>
      </c>
      <c r="B178">
        <v>1.62</v>
      </c>
      <c r="C178">
        <v>1</v>
      </c>
      <c r="D178">
        <v>0.91</v>
      </c>
      <c r="E178">
        <v>0.02</v>
      </c>
      <c r="F178">
        <v>0.04</v>
      </c>
      <c r="G178" t="s">
        <v>99</v>
      </c>
      <c r="H178">
        <v>4.51</v>
      </c>
      <c r="I178">
        <v>0.62</v>
      </c>
      <c r="J178">
        <v>1.18</v>
      </c>
      <c r="K178">
        <v>0.83</v>
      </c>
      <c r="L178">
        <v>9</v>
      </c>
      <c r="M178">
        <v>9998.1</v>
      </c>
      <c r="N178">
        <v>90</v>
      </c>
      <c r="O178">
        <v>10</v>
      </c>
      <c r="P178">
        <v>3</v>
      </c>
      <c r="Q178">
        <v>0</v>
      </c>
      <c r="R178">
        <v>455</v>
      </c>
      <c r="S178">
        <v>805</v>
      </c>
      <c r="T178">
        <v>4</v>
      </c>
      <c r="U178">
        <v>0.39</v>
      </c>
      <c r="V178">
        <v>0</v>
      </c>
      <c r="W178" t="s">
        <v>6</v>
      </c>
      <c r="X178" t="s">
        <v>89</v>
      </c>
      <c r="Y178" t="s">
        <v>90</v>
      </c>
      <c r="Z178" t="s">
        <v>105</v>
      </c>
      <c r="AA178">
        <v>0.89180000000000004</v>
      </c>
      <c r="AB178">
        <v>0.94079999999999997</v>
      </c>
      <c r="AC178">
        <v>8.467199999999997E-2</v>
      </c>
      <c r="AD178">
        <v>0.8899999999999999</v>
      </c>
      <c r="AE178" t="s">
        <v>25</v>
      </c>
      <c r="AF178">
        <v>4.4885293139753967E-3</v>
      </c>
      <c r="AG178" t="s">
        <v>5</v>
      </c>
      <c r="AH178" t="s">
        <v>32</v>
      </c>
      <c r="AI178" t="s">
        <v>37</v>
      </c>
      <c r="AJ178">
        <v>176.92307692307691</v>
      </c>
      <c r="AK178" t="s">
        <v>42</v>
      </c>
      <c r="AL178">
        <v>499.90500000000003</v>
      </c>
      <c r="AM178">
        <v>3825557.5671040001</v>
      </c>
      <c r="AN178">
        <v>94.089999999999989</v>
      </c>
    </row>
    <row r="179" spans="1:40" x14ac:dyDescent="0.3">
      <c r="A179">
        <v>224.03</v>
      </c>
      <c r="B179">
        <v>5.27</v>
      </c>
      <c r="C179">
        <v>10</v>
      </c>
      <c r="D179">
        <v>0.94</v>
      </c>
      <c r="E179">
        <v>0.08</v>
      </c>
      <c r="F179">
        <v>0.01</v>
      </c>
      <c r="G179" t="s">
        <v>99</v>
      </c>
      <c r="H179">
        <v>4.46</v>
      </c>
      <c r="I179">
        <v>0.79</v>
      </c>
      <c r="J179">
        <v>1.19</v>
      </c>
      <c r="K179">
        <v>0.96</v>
      </c>
      <c r="L179">
        <v>8</v>
      </c>
      <c r="M179">
        <v>1357.12</v>
      </c>
      <c r="N179">
        <v>15</v>
      </c>
      <c r="O179">
        <v>26</v>
      </c>
      <c r="P179">
        <v>1</v>
      </c>
      <c r="Q179">
        <v>3</v>
      </c>
      <c r="R179">
        <v>726</v>
      </c>
      <c r="S179">
        <v>986</v>
      </c>
      <c r="T179">
        <v>9</v>
      </c>
      <c r="U179">
        <v>0.1</v>
      </c>
      <c r="V179">
        <v>1</v>
      </c>
      <c r="W179" t="s">
        <v>4</v>
      </c>
      <c r="X179" t="s">
        <v>103</v>
      </c>
      <c r="Y179" t="s">
        <v>104</v>
      </c>
      <c r="Z179" t="s">
        <v>91</v>
      </c>
      <c r="AA179">
        <v>0.86480000000000001</v>
      </c>
      <c r="AB179">
        <v>0.91080000000000005</v>
      </c>
      <c r="AC179">
        <v>5.4648000000000051E-2</v>
      </c>
      <c r="AD179">
        <v>1.05</v>
      </c>
      <c r="AE179" t="s">
        <v>25</v>
      </c>
      <c r="AF179">
        <v>2.3523635227424896E-2</v>
      </c>
      <c r="AG179" t="s">
        <v>7</v>
      </c>
      <c r="AH179" t="s">
        <v>31</v>
      </c>
      <c r="AI179" t="s">
        <v>37</v>
      </c>
      <c r="AJ179">
        <v>135.81267217630855</v>
      </c>
      <c r="AK179" t="s">
        <v>42</v>
      </c>
      <c r="AL179">
        <v>67.855999999999995</v>
      </c>
      <c r="AM179">
        <v>331486.63650000002</v>
      </c>
      <c r="AN179">
        <v>92.940000000000012</v>
      </c>
    </row>
    <row r="180" spans="1:40" x14ac:dyDescent="0.3">
      <c r="A180">
        <v>471.53</v>
      </c>
      <c r="B180">
        <v>6.05</v>
      </c>
      <c r="C180">
        <v>2</v>
      </c>
      <c r="D180">
        <v>0.82</v>
      </c>
      <c r="E180">
        <v>0</v>
      </c>
      <c r="F180">
        <v>0.04</v>
      </c>
      <c r="G180" t="s">
        <v>99</v>
      </c>
      <c r="H180">
        <v>4.04</v>
      </c>
      <c r="I180">
        <v>0.65</v>
      </c>
      <c r="J180">
        <v>1.06</v>
      </c>
      <c r="K180">
        <v>0.53</v>
      </c>
      <c r="L180">
        <v>5</v>
      </c>
      <c r="M180">
        <v>7951.46</v>
      </c>
      <c r="N180">
        <v>60</v>
      </c>
      <c r="O180">
        <v>11</v>
      </c>
      <c r="P180">
        <v>0</v>
      </c>
      <c r="Q180">
        <v>3</v>
      </c>
      <c r="R180">
        <v>734</v>
      </c>
      <c r="S180">
        <v>15</v>
      </c>
      <c r="T180">
        <v>5</v>
      </c>
      <c r="U180">
        <v>0.5</v>
      </c>
      <c r="V180">
        <v>1</v>
      </c>
      <c r="W180" t="s">
        <v>4</v>
      </c>
      <c r="X180" t="s">
        <v>103</v>
      </c>
      <c r="Y180" t="s">
        <v>94</v>
      </c>
      <c r="Z180" t="s">
        <v>109</v>
      </c>
      <c r="AA180">
        <v>0.82</v>
      </c>
      <c r="AB180">
        <v>0.96</v>
      </c>
      <c r="AC180">
        <v>0.17280000000000004</v>
      </c>
      <c r="AD180">
        <v>0.57000000000000006</v>
      </c>
      <c r="AE180" t="s">
        <v>25</v>
      </c>
      <c r="AF180">
        <v>1.2830572816151678E-2</v>
      </c>
      <c r="AG180" t="s">
        <v>5</v>
      </c>
      <c r="AH180" t="s">
        <v>32</v>
      </c>
      <c r="AI180" t="s">
        <v>37</v>
      </c>
      <c r="AJ180">
        <v>2.0435967302452318</v>
      </c>
      <c r="AK180" t="s">
        <v>40</v>
      </c>
      <c r="AL180">
        <v>397.57300000000004</v>
      </c>
      <c r="AM180">
        <v>3899761.6837759996</v>
      </c>
      <c r="AN180">
        <v>95.159999999999982</v>
      </c>
    </row>
    <row r="181" spans="1:40" x14ac:dyDescent="0.3">
      <c r="A181">
        <v>111.88</v>
      </c>
      <c r="B181">
        <v>6.66</v>
      </c>
      <c r="C181">
        <v>12</v>
      </c>
      <c r="D181">
        <v>0.8</v>
      </c>
      <c r="E181">
        <v>7.0000000000000007E-2</v>
      </c>
      <c r="F181">
        <v>0.05</v>
      </c>
      <c r="G181" t="s">
        <v>88</v>
      </c>
      <c r="H181">
        <v>4.0999999999999996</v>
      </c>
      <c r="I181">
        <v>0.89</v>
      </c>
      <c r="J181">
        <v>0.94</v>
      </c>
      <c r="K181">
        <v>0.53</v>
      </c>
      <c r="L181">
        <v>46</v>
      </c>
      <c r="M181">
        <v>9989.51</v>
      </c>
      <c r="N181">
        <v>60</v>
      </c>
      <c r="O181">
        <v>52</v>
      </c>
      <c r="P181">
        <v>1</v>
      </c>
      <c r="Q181">
        <v>2</v>
      </c>
      <c r="R181">
        <v>618</v>
      </c>
      <c r="S181">
        <v>198</v>
      </c>
      <c r="T181">
        <v>8</v>
      </c>
      <c r="U181">
        <v>0.95</v>
      </c>
      <c r="V181">
        <v>0</v>
      </c>
      <c r="W181" t="s">
        <v>6</v>
      </c>
      <c r="X181" t="s">
        <v>93</v>
      </c>
      <c r="Y181" t="s">
        <v>104</v>
      </c>
      <c r="Z181" t="s">
        <v>110</v>
      </c>
      <c r="AA181">
        <v>0.74399999999999999</v>
      </c>
      <c r="AB181">
        <v>0.88349999999999995</v>
      </c>
      <c r="AC181">
        <v>0.17669999999999994</v>
      </c>
      <c r="AD181">
        <v>0.65</v>
      </c>
      <c r="AE181" t="s">
        <v>25</v>
      </c>
      <c r="AF181">
        <v>5.95280657847694E-2</v>
      </c>
      <c r="AG181" t="s">
        <v>8</v>
      </c>
      <c r="AH181" t="s">
        <v>33</v>
      </c>
      <c r="AI181" t="s">
        <v>37</v>
      </c>
      <c r="AJ181">
        <v>32.038834951456316</v>
      </c>
      <c r="AK181" t="s">
        <v>40</v>
      </c>
      <c r="AL181">
        <v>99.895099999999999</v>
      </c>
      <c r="AM181">
        <v>1251850.6135160001</v>
      </c>
      <c r="AN181">
        <v>68.800000000000011</v>
      </c>
    </row>
    <row r="182" spans="1:40" x14ac:dyDescent="0.3">
      <c r="A182">
        <v>203.48</v>
      </c>
      <c r="B182">
        <v>7.2</v>
      </c>
      <c r="C182">
        <v>23</v>
      </c>
      <c r="D182">
        <v>0.77</v>
      </c>
      <c r="E182">
        <v>0.05</v>
      </c>
      <c r="F182">
        <v>0.05</v>
      </c>
      <c r="G182" t="s">
        <v>99</v>
      </c>
      <c r="H182">
        <v>2.86</v>
      </c>
      <c r="I182">
        <v>0.87</v>
      </c>
      <c r="J182">
        <v>1.1299999999999999</v>
      </c>
      <c r="K182">
        <v>0.37</v>
      </c>
      <c r="L182">
        <v>28</v>
      </c>
      <c r="M182">
        <v>8072.38</v>
      </c>
      <c r="N182">
        <v>60</v>
      </c>
      <c r="O182">
        <v>17</v>
      </c>
      <c r="P182">
        <v>3</v>
      </c>
      <c r="Q182">
        <v>3</v>
      </c>
      <c r="R182">
        <v>800</v>
      </c>
      <c r="S182">
        <v>326</v>
      </c>
      <c r="T182">
        <v>1</v>
      </c>
      <c r="U182">
        <v>0.34</v>
      </c>
      <c r="V182">
        <v>1</v>
      </c>
      <c r="W182" t="s">
        <v>4</v>
      </c>
      <c r="X182" t="s">
        <v>103</v>
      </c>
      <c r="Y182" t="s">
        <v>90</v>
      </c>
      <c r="Z182" t="s">
        <v>97</v>
      </c>
      <c r="AA182">
        <v>0.73149999999999993</v>
      </c>
      <c r="AB182">
        <v>0.90249999999999997</v>
      </c>
      <c r="AC182">
        <v>0.20757499999999995</v>
      </c>
      <c r="AD182">
        <v>0.47</v>
      </c>
      <c r="AE182" t="s">
        <v>24</v>
      </c>
      <c r="AF182">
        <v>3.5384312954590137E-2</v>
      </c>
      <c r="AG182" t="s">
        <v>7</v>
      </c>
      <c r="AH182" t="s">
        <v>31</v>
      </c>
      <c r="AI182" t="s">
        <v>35</v>
      </c>
      <c r="AJ182">
        <v>40.75</v>
      </c>
      <c r="AK182" t="s">
        <v>40</v>
      </c>
      <c r="AL182">
        <v>403.61900000000003</v>
      </c>
      <c r="AM182">
        <v>1807239.928696</v>
      </c>
      <c r="AN182">
        <v>94.64</v>
      </c>
    </row>
    <row r="183" spans="1:40" x14ac:dyDescent="0.3">
      <c r="A183">
        <v>101.06</v>
      </c>
      <c r="B183">
        <v>3.28</v>
      </c>
      <c r="C183">
        <v>8</v>
      </c>
      <c r="D183">
        <v>0.84</v>
      </c>
      <c r="E183">
        <v>0.03</v>
      </c>
      <c r="F183">
        <v>0.05</v>
      </c>
      <c r="G183" t="s">
        <v>99</v>
      </c>
      <c r="H183">
        <v>0.14000000000000001</v>
      </c>
      <c r="I183">
        <v>1</v>
      </c>
      <c r="J183">
        <v>0.84</v>
      </c>
      <c r="K183">
        <v>0.43</v>
      </c>
      <c r="L183">
        <v>2</v>
      </c>
      <c r="M183">
        <v>7694.73</v>
      </c>
      <c r="N183">
        <v>90</v>
      </c>
      <c r="O183">
        <v>8</v>
      </c>
      <c r="P183">
        <v>2</v>
      </c>
      <c r="Q183">
        <v>3</v>
      </c>
      <c r="R183">
        <v>970</v>
      </c>
      <c r="S183">
        <v>740</v>
      </c>
      <c r="T183">
        <v>4</v>
      </c>
      <c r="U183">
        <v>0.05</v>
      </c>
      <c r="V183">
        <v>0</v>
      </c>
      <c r="W183" t="s">
        <v>6</v>
      </c>
      <c r="X183" t="s">
        <v>103</v>
      </c>
      <c r="Y183" t="s">
        <v>96</v>
      </c>
      <c r="Z183" t="s">
        <v>105</v>
      </c>
      <c r="AA183">
        <v>0.81479999999999997</v>
      </c>
      <c r="AB183">
        <v>0.92149999999999999</v>
      </c>
      <c r="AC183">
        <v>0.14744000000000002</v>
      </c>
      <c r="AD183">
        <v>0.51</v>
      </c>
      <c r="AE183" t="s">
        <v>25</v>
      </c>
      <c r="AF183">
        <v>3.2455966752424299E-2</v>
      </c>
      <c r="AG183" t="s">
        <v>7</v>
      </c>
      <c r="AH183" t="s">
        <v>33</v>
      </c>
      <c r="AI183" t="s">
        <v>38</v>
      </c>
      <c r="AJ183">
        <v>76.288659793814432</v>
      </c>
      <c r="AK183" t="s">
        <v>40</v>
      </c>
      <c r="AL183">
        <v>384.73649999999998</v>
      </c>
      <c r="AM183">
        <v>840224.786372</v>
      </c>
      <c r="AN183">
        <v>97.960000000000008</v>
      </c>
    </row>
    <row r="184" spans="1:40" x14ac:dyDescent="0.3">
      <c r="A184">
        <v>466.11</v>
      </c>
      <c r="B184">
        <v>1.0900000000000001</v>
      </c>
      <c r="C184">
        <v>5</v>
      </c>
      <c r="D184">
        <v>0.87</v>
      </c>
      <c r="E184">
        <v>0.09</v>
      </c>
      <c r="F184">
        <v>0.01</v>
      </c>
      <c r="G184" t="s">
        <v>88</v>
      </c>
      <c r="H184">
        <v>0.43</v>
      </c>
      <c r="I184">
        <v>0.85</v>
      </c>
      <c r="J184">
        <v>0.92</v>
      </c>
      <c r="K184">
        <v>0.48</v>
      </c>
      <c r="L184">
        <v>21</v>
      </c>
      <c r="M184">
        <v>2660.94</v>
      </c>
      <c r="N184">
        <v>90</v>
      </c>
      <c r="O184">
        <v>47</v>
      </c>
      <c r="P184">
        <v>3</v>
      </c>
      <c r="Q184">
        <v>0</v>
      </c>
      <c r="R184">
        <v>245</v>
      </c>
      <c r="S184">
        <v>694</v>
      </c>
      <c r="T184">
        <v>4</v>
      </c>
      <c r="U184">
        <v>0.61</v>
      </c>
      <c r="V184">
        <v>0</v>
      </c>
      <c r="W184" t="s">
        <v>6</v>
      </c>
      <c r="X184" t="s">
        <v>89</v>
      </c>
      <c r="Y184" t="s">
        <v>90</v>
      </c>
      <c r="Z184" t="s">
        <v>105</v>
      </c>
      <c r="AA184">
        <v>0.79170000000000007</v>
      </c>
      <c r="AB184">
        <v>0.90090000000000003</v>
      </c>
      <c r="AC184">
        <v>0.117117</v>
      </c>
      <c r="AD184">
        <v>0.57999999999999996</v>
      </c>
      <c r="AE184" t="s">
        <v>25</v>
      </c>
      <c r="AF184">
        <v>2.3385037866598016E-3</v>
      </c>
      <c r="AG184" t="s">
        <v>5</v>
      </c>
      <c r="AH184" t="s">
        <v>32</v>
      </c>
      <c r="AI184" t="s">
        <v>38</v>
      </c>
      <c r="AJ184">
        <v>283.26530612244898</v>
      </c>
      <c r="AK184" t="s">
        <v>42</v>
      </c>
      <c r="AL184">
        <v>26.609400000000001</v>
      </c>
      <c r="AM184">
        <v>1364350.4356860002</v>
      </c>
      <c r="AN184">
        <v>72.67</v>
      </c>
    </row>
    <row r="185" spans="1:40" x14ac:dyDescent="0.3">
      <c r="A185">
        <v>444.8</v>
      </c>
      <c r="B185">
        <v>7.51</v>
      </c>
      <c r="C185">
        <v>22</v>
      </c>
      <c r="D185">
        <v>0.89</v>
      </c>
      <c r="E185">
        <v>0.09</v>
      </c>
      <c r="F185">
        <v>0.03</v>
      </c>
      <c r="G185" t="s">
        <v>92</v>
      </c>
      <c r="H185">
        <v>3.25</v>
      </c>
      <c r="I185">
        <v>0.92</v>
      </c>
      <c r="J185">
        <v>1.19</v>
      </c>
      <c r="K185">
        <v>0.15</v>
      </c>
      <c r="L185">
        <v>49</v>
      </c>
      <c r="M185">
        <v>133.29</v>
      </c>
      <c r="N185">
        <v>30</v>
      </c>
      <c r="O185">
        <v>50</v>
      </c>
      <c r="P185">
        <v>3</v>
      </c>
      <c r="Q185">
        <v>3</v>
      </c>
      <c r="R185">
        <v>901</v>
      </c>
      <c r="S185">
        <v>614</v>
      </c>
      <c r="T185">
        <v>2</v>
      </c>
      <c r="U185">
        <v>0.63</v>
      </c>
      <c r="V185">
        <v>0</v>
      </c>
      <c r="W185" t="s">
        <v>6</v>
      </c>
      <c r="X185" t="s">
        <v>103</v>
      </c>
      <c r="Y185" t="s">
        <v>90</v>
      </c>
      <c r="Z185" t="s">
        <v>102</v>
      </c>
      <c r="AA185">
        <v>0.80990000000000006</v>
      </c>
      <c r="AB185">
        <v>0.88270000000000004</v>
      </c>
      <c r="AC185">
        <v>9.7096999999999989E-2</v>
      </c>
      <c r="AD185">
        <v>0.27</v>
      </c>
      <c r="AE185" t="s">
        <v>26</v>
      </c>
      <c r="AF185">
        <v>1.6883992805755393E-2</v>
      </c>
      <c r="AG185" t="s">
        <v>5</v>
      </c>
      <c r="AH185" t="s">
        <v>32</v>
      </c>
      <c r="AI185" t="s">
        <v>37</v>
      </c>
      <c r="AJ185">
        <v>68.146503884572695</v>
      </c>
      <c r="AK185" t="s">
        <v>40</v>
      </c>
      <c r="AL185">
        <v>2.6657999999999999</v>
      </c>
      <c r="AM185">
        <v>66433.456839999999</v>
      </c>
      <c r="AN185">
        <v>81.449999999999989</v>
      </c>
    </row>
    <row r="186" spans="1:40" x14ac:dyDescent="0.3">
      <c r="A186">
        <v>166.07</v>
      </c>
      <c r="B186">
        <v>5.82</v>
      </c>
      <c r="C186">
        <v>28</v>
      </c>
      <c r="D186">
        <v>0.78</v>
      </c>
      <c r="E186">
        <v>0</v>
      </c>
      <c r="F186">
        <v>0.01</v>
      </c>
      <c r="G186" t="s">
        <v>88</v>
      </c>
      <c r="H186">
        <v>2.0099999999999998</v>
      </c>
      <c r="I186">
        <v>0.71</v>
      </c>
      <c r="J186">
        <v>1.1299999999999999</v>
      </c>
      <c r="K186">
        <v>0.36</v>
      </c>
      <c r="L186">
        <v>8</v>
      </c>
      <c r="M186">
        <v>2337.27</v>
      </c>
      <c r="N186">
        <v>90</v>
      </c>
      <c r="O186">
        <v>30</v>
      </c>
      <c r="P186">
        <v>1</v>
      </c>
      <c r="Q186">
        <v>3</v>
      </c>
      <c r="R186">
        <v>689</v>
      </c>
      <c r="S186">
        <v>533</v>
      </c>
      <c r="T186">
        <v>3</v>
      </c>
      <c r="U186">
        <v>0.48</v>
      </c>
      <c r="V186">
        <v>0</v>
      </c>
      <c r="W186" t="s">
        <v>6</v>
      </c>
      <c r="X186" t="s">
        <v>103</v>
      </c>
      <c r="Y186" t="s">
        <v>104</v>
      </c>
      <c r="Z186" t="s">
        <v>98</v>
      </c>
      <c r="AA186">
        <v>0.78</v>
      </c>
      <c r="AB186">
        <v>0.99</v>
      </c>
      <c r="AC186">
        <v>0.21779999999999997</v>
      </c>
      <c r="AD186">
        <v>0.37</v>
      </c>
      <c r="AE186" t="s">
        <v>24</v>
      </c>
      <c r="AF186">
        <v>3.504546275666888E-2</v>
      </c>
      <c r="AG186" t="s">
        <v>7</v>
      </c>
      <c r="AH186" t="s">
        <v>31</v>
      </c>
      <c r="AI186" t="s">
        <v>35</v>
      </c>
      <c r="AJ186">
        <v>77.358490566037744</v>
      </c>
      <c r="AK186" t="s">
        <v>40</v>
      </c>
      <c r="AL186">
        <v>23.372700000000002</v>
      </c>
      <c r="AM186">
        <v>392061.98190300004</v>
      </c>
      <c r="AN186">
        <v>73.790000000000006</v>
      </c>
    </row>
    <row r="187" spans="1:40" x14ac:dyDescent="0.3">
      <c r="A187">
        <v>346.99</v>
      </c>
      <c r="B187">
        <v>8.5299999999999994</v>
      </c>
      <c r="C187">
        <v>1</v>
      </c>
      <c r="D187">
        <v>0.98</v>
      </c>
      <c r="E187">
        <v>0.06</v>
      </c>
      <c r="F187">
        <v>0.04</v>
      </c>
      <c r="G187" t="s">
        <v>92</v>
      </c>
      <c r="H187">
        <v>2.84</v>
      </c>
      <c r="I187">
        <v>0.74</v>
      </c>
      <c r="J187">
        <v>1.18</v>
      </c>
      <c r="K187">
        <v>0.82</v>
      </c>
      <c r="L187">
        <v>34</v>
      </c>
      <c r="M187">
        <v>7919.02</v>
      </c>
      <c r="N187">
        <v>90</v>
      </c>
      <c r="O187">
        <v>39</v>
      </c>
      <c r="P187">
        <v>3</v>
      </c>
      <c r="Q187">
        <v>0</v>
      </c>
      <c r="R187">
        <v>581</v>
      </c>
      <c r="S187">
        <v>172</v>
      </c>
      <c r="T187">
        <v>8</v>
      </c>
      <c r="U187">
        <v>0.4</v>
      </c>
      <c r="V187">
        <v>0</v>
      </c>
      <c r="W187" t="s">
        <v>6</v>
      </c>
      <c r="X187" t="s">
        <v>89</v>
      </c>
      <c r="Y187" t="s">
        <v>90</v>
      </c>
      <c r="Z187" t="s">
        <v>110</v>
      </c>
      <c r="AA187">
        <v>0.92119999999999991</v>
      </c>
      <c r="AB187">
        <v>0.90239999999999987</v>
      </c>
      <c r="AC187">
        <v>1.8048000000000012E-2</v>
      </c>
      <c r="AD187">
        <v>0.91999999999999993</v>
      </c>
      <c r="AE187" t="s">
        <v>25</v>
      </c>
      <c r="AF187">
        <v>2.4582841004063515E-2</v>
      </c>
      <c r="AG187" t="s">
        <v>7</v>
      </c>
      <c r="AH187" t="s">
        <v>32</v>
      </c>
      <c r="AI187" t="s">
        <v>35</v>
      </c>
      <c r="AJ187">
        <v>29.604130808950085</v>
      </c>
      <c r="AK187" t="s">
        <v>40</v>
      </c>
      <c r="AL187">
        <v>158.38040000000001</v>
      </c>
      <c r="AM187">
        <v>3022780.9142120006</v>
      </c>
      <c r="AN187">
        <v>82.56</v>
      </c>
    </row>
    <row r="188" spans="1:40" x14ac:dyDescent="0.3">
      <c r="A188">
        <v>417.75</v>
      </c>
      <c r="B188">
        <v>8.39</v>
      </c>
      <c r="C188">
        <v>15</v>
      </c>
      <c r="D188">
        <v>0.75</v>
      </c>
      <c r="E188">
        <v>0.04</v>
      </c>
      <c r="F188">
        <v>0.04</v>
      </c>
      <c r="G188" t="s">
        <v>99</v>
      </c>
      <c r="H188">
        <v>1.1599999999999999</v>
      </c>
      <c r="I188">
        <v>0.97</v>
      </c>
      <c r="J188">
        <v>1.04</v>
      </c>
      <c r="K188">
        <v>0.18</v>
      </c>
      <c r="L188">
        <v>23</v>
      </c>
      <c r="M188">
        <v>1162.08</v>
      </c>
      <c r="N188">
        <v>30</v>
      </c>
      <c r="O188">
        <v>28</v>
      </c>
      <c r="P188">
        <v>0</v>
      </c>
      <c r="Q188">
        <v>3</v>
      </c>
      <c r="R188">
        <v>94</v>
      </c>
      <c r="S188">
        <v>839</v>
      </c>
      <c r="T188">
        <v>12</v>
      </c>
      <c r="U188">
        <v>0.89</v>
      </c>
      <c r="V188">
        <v>0</v>
      </c>
      <c r="W188" t="s">
        <v>6</v>
      </c>
      <c r="X188" t="s">
        <v>103</v>
      </c>
      <c r="Y188" t="s">
        <v>94</v>
      </c>
      <c r="Z188" t="s">
        <v>107</v>
      </c>
      <c r="AA188">
        <v>0.72</v>
      </c>
      <c r="AB188">
        <v>0.92159999999999997</v>
      </c>
      <c r="AC188">
        <v>0.23039999999999999</v>
      </c>
      <c r="AD188">
        <v>0.26</v>
      </c>
      <c r="AE188" t="s">
        <v>26</v>
      </c>
      <c r="AF188">
        <v>2.0083782166367446E-2</v>
      </c>
      <c r="AG188" t="s">
        <v>7</v>
      </c>
      <c r="AH188" t="s">
        <v>32</v>
      </c>
      <c r="AI188" t="s">
        <v>36</v>
      </c>
      <c r="AJ188">
        <v>892.55319148936167</v>
      </c>
      <c r="AK188" t="s">
        <v>42</v>
      </c>
      <c r="AL188">
        <v>58.103999999999999</v>
      </c>
      <c r="AM188">
        <v>524363.42940000002</v>
      </c>
      <c r="AN188">
        <v>96.839999999999989</v>
      </c>
    </row>
    <row r="189" spans="1:40" x14ac:dyDescent="0.3">
      <c r="A189">
        <v>299.83999999999997</v>
      </c>
      <c r="B189">
        <v>8.59</v>
      </c>
      <c r="C189">
        <v>6</v>
      </c>
      <c r="D189">
        <v>0.99</v>
      </c>
      <c r="E189">
        <v>0.04</v>
      </c>
      <c r="F189">
        <v>0.04</v>
      </c>
      <c r="G189" t="s">
        <v>88</v>
      </c>
      <c r="H189">
        <v>3.25</v>
      </c>
      <c r="I189">
        <v>0.9</v>
      </c>
      <c r="J189">
        <v>0.96</v>
      </c>
      <c r="K189">
        <v>0.73</v>
      </c>
      <c r="L189">
        <v>15</v>
      </c>
      <c r="M189">
        <v>3031.57</v>
      </c>
      <c r="N189">
        <v>90</v>
      </c>
      <c r="O189">
        <v>53</v>
      </c>
      <c r="P189">
        <v>2</v>
      </c>
      <c r="Q189">
        <v>3</v>
      </c>
      <c r="R189">
        <v>782</v>
      </c>
      <c r="S189">
        <v>377</v>
      </c>
      <c r="T189">
        <v>8</v>
      </c>
      <c r="U189">
        <v>0.94</v>
      </c>
      <c r="V189">
        <v>0</v>
      </c>
      <c r="W189" t="s">
        <v>6</v>
      </c>
      <c r="X189" t="s">
        <v>103</v>
      </c>
      <c r="Y189" t="s">
        <v>96</v>
      </c>
      <c r="Z189" t="s">
        <v>110</v>
      </c>
      <c r="AA189">
        <v>0.95039999999999991</v>
      </c>
      <c r="AB189">
        <v>0.92159999999999997</v>
      </c>
      <c r="AC189">
        <v>9.2160000000000072E-3</v>
      </c>
      <c r="AD189">
        <v>0.80999999999999994</v>
      </c>
      <c r="AE189" t="s">
        <v>25</v>
      </c>
      <c r="AF189">
        <v>2.8648612593383138E-2</v>
      </c>
      <c r="AG189" t="s">
        <v>7</v>
      </c>
      <c r="AH189" t="s">
        <v>31</v>
      </c>
      <c r="AI189" t="s">
        <v>37</v>
      </c>
      <c r="AJ189">
        <v>48.209718670076725</v>
      </c>
      <c r="AK189" t="s">
        <v>40</v>
      </c>
      <c r="AL189">
        <v>30.315700000000003</v>
      </c>
      <c r="AM189">
        <v>981754.63000399992</v>
      </c>
      <c r="AN189">
        <v>70.75</v>
      </c>
    </row>
    <row r="190" spans="1:40" x14ac:dyDescent="0.3">
      <c r="A190">
        <v>288.33999999999997</v>
      </c>
      <c r="B190">
        <v>5.37</v>
      </c>
      <c r="C190">
        <v>12</v>
      </c>
      <c r="D190">
        <v>0.7</v>
      </c>
      <c r="E190">
        <v>0.08</v>
      </c>
      <c r="F190">
        <v>0.02</v>
      </c>
      <c r="G190" t="s">
        <v>99</v>
      </c>
      <c r="H190">
        <v>1.21</v>
      </c>
      <c r="I190">
        <v>0.86</v>
      </c>
      <c r="J190">
        <v>1.19</v>
      </c>
      <c r="K190">
        <v>0.65</v>
      </c>
      <c r="L190">
        <v>27</v>
      </c>
      <c r="M190">
        <v>5668.8</v>
      </c>
      <c r="N190">
        <v>15</v>
      </c>
      <c r="O190">
        <v>12</v>
      </c>
      <c r="P190">
        <v>1</v>
      </c>
      <c r="Q190">
        <v>2</v>
      </c>
      <c r="R190">
        <v>364</v>
      </c>
      <c r="S190">
        <v>526</v>
      </c>
      <c r="T190">
        <v>1</v>
      </c>
      <c r="U190">
        <v>0.67</v>
      </c>
      <c r="V190">
        <v>1</v>
      </c>
      <c r="W190" t="s">
        <v>4</v>
      </c>
      <c r="X190" t="s">
        <v>93</v>
      </c>
      <c r="Y190" t="s">
        <v>104</v>
      </c>
      <c r="Z190" t="s">
        <v>97</v>
      </c>
      <c r="AA190">
        <v>0.64400000000000002</v>
      </c>
      <c r="AB190">
        <v>0.90160000000000007</v>
      </c>
      <c r="AC190">
        <v>0.27048000000000005</v>
      </c>
      <c r="AD190">
        <v>0.75</v>
      </c>
      <c r="AE190" t="s">
        <v>25</v>
      </c>
      <c r="AF190">
        <v>1.8623846847471738E-2</v>
      </c>
      <c r="AG190" t="s">
        <v>5</v>
      </c>
      <c r="AH190" t="s">
        <v>31</v>
      </c>
      <c r="AI190" t="s">
        <v>36</v>
      </c>
      <c r="AJ190">
        <v>144.50549450549451</v>
      </c>
      <c r="AK190" t="s">
        <v>42</v>
      </c>
      <c r="AL190">
        <v>283.44</v>
      </c>
      <c r="AM190">
        <v>1798286.3890279999</v>
      </c>
      <c r="AN190">
        <v>95.990000000000009</v>
      </c>
    </row>
    <row r="191" spans="1:40" x14ac:dyDescent="0.3">
      <c r="A191">
        <v>158.83000000000001</v>
      </c>
      <c r="B191">
        <v>4</v>
      </c>
      <c r="C191">
        <v>8</v>
      </c>
      <c r="D191">
        <v>0.84</v>
      </c>
      <c r="E191">
        <v>0.03</v>
      </c>
      <c r="F191">
        <v>0.04</v>
      </c>
      <c r="G191" t="s">
        <v>88</v>
      </c>
      <c r="H191">
        <v>2.2999999999999998</v>
      </c>
      <c r="I191">
        <v>0.7</v>
      </c>
      <c r="J191">
        <v>0.92</v>
      </c>
      <c r="K191">
        <v>0.06</v>
      </c>
      <c r="L191">
        <v>2</v>
      </c>
      <c r="M191">
        <v>5840.12</v>
      </c>
      <c r="N191">
        <v>15</v>
      </c>
      <c r="O191">
        <v>30</v>
      </c>
      <c r="P191">
        <v>0</v>
      </c>
      <c r="Q191">
        <v>1</v>
      </c>
      <c r="R191">
        <v>411</v>
      </c>
      <c r="S191">
        <v>75</v>
      </c>
      <c r="T191">
        <v>2</v>
      </c>
      <c r="U191">
        <v>0.5</v>
      </c>
      <c r="V191">
        <v>0</v>
      </c>
      <c r="W191" t="s">
        <v>6</v>
      </c>
      <c r="X191" t="s">
        <v>101</v>
      </c>
      <c r="Y191" t="s">
        <v>94</v>
      </c>
      <c r="Z191" t="s">
        <v>102</v>
      </c>
      <c r="AA191">
        <v>0.81479999999999997</v>
      </c>
      <c r="AB191">
        <v>0.93119999999999992</v>
      </c>
      <c r="AC191">
        <v>0.14899200000000001</v>
      </c>
      <c r="AD191">
        <v>0.13</v>
      </c>
      <c r="AE191" t="s">
        <v>22</v>
      </c>
      <c r="AF191">
        <v>2.5184159163885913E-2</v>
      </c>
      <c r="AG191" t="s">
        <v>7</v>
      </c>
      <c r="AH191" t="s">
        <v>31</v>
      </c>
      <c r="AI191" t="s">
        <v>35</v>
      </c>
      <c r="AJ191">
        <v>18.248175182481752</v>
      </c>
      <c r="AK191" t="s">
        <v>40</v>
      </c>
      <c r="AL191">
        <v>58.401200000000003</v>
      </c>
      <c r="AM191">
        <v>992583.005152</v>
      </c>
      <c r="AN191">
        <v>72</v>
      </c>
    </row>
    <row r="192" spans="1:40" x14ac:dyDescent="0.3">
      <c r="A192">
        <v>91.9</v>
      </c>
      <c r="B192">
        <v>8.1199999999999992</v>
      </c>
      <c r="C192">
        <v>13</v>
      </c>
      <c r="D192">
        <v>0.8</v>
      </c>
      <c r="E192">
        <v>0.09</v>
      </c>
      <c r="F192">
        <v>0</v>
      </c>
      <c r="G192" t="s">
        <v>92</v>
      </c>
      <c r="H192">
        <v>2.39</v>
      </c>
      <c r="I192">
        <v>0.88</v>
      </c>
      <c r="J192">
        <v>1.1000000000000001</v>
      </c>
      <c r="K192">
        <v>0.02</v>
      </c>
      <c r="L192">
        <v>28</v>
      </c>
      <c r="M192">
        <v>5475.59</v>
      </c>
      <c r="N192">
        <v>30</v>
      </c>
      <c r="O192">
        <v>35</v>
      </c>
      <c r="P192">
        <v>2</v>
      </c>
      <c r="Q192">
        <v>2</v>
      </c>
      <c r="R192">
        <v>175</v>
      </c>
      <c r="S192">
        <v>724</v>
      </c>
      <c r="T192">
        <v>4</v>
      </c>
      <c r="U192">
        <v>7.0000000000000007E-2</v>
      </c>
      <c r="V192">
        <v>1</v>
      </c>
      <c r="W192" t="s">
        <v>4</v>
      </c>
      <c r="X192" t="s">
        <v>93</v>
      </c>
      <c r="Y192" t="s">
        <v>96</v>
      </c>
      <c r="Z192" t="s">
        <v>105</v>
      </c>
      <c r="AA192">
        <v>0.72800000000000009</v>
      </c>
      <c r="AB192">
        <v>0.91</v>
      </c>
      <c r="AC192">
        <v>0.18199999999999997</v>
      </c>
      <c r="AD192">
        <v>0.11</v>
      </c>
      <c r="AE192" t="s">
        <v>22</v>
      </c>
      <c r="AF192">
        <v>8.83569096844396E-2</v>
      </c>
      <c r="AG192" t="s">
        <v>8</v>
      </c>
      <c r="AH192" t="s">
        <v>33</v>
      </c>
      <c r="AI192" t="s">
        <v>35</v>
      </c>
      <c r="AJ192">
        <v>413.71428571428572</v>
      </c>
      <c r="AK192" t="s">
        <v>42</v>
      </c>
      <c r="AL192">
        <v>109.51180000000001</v>
      </c>
      <c r="AM192">
        <v>548609.23050999991</v>
      </c>
      <c r="AN192">
        <v>82.91</v>
      </c>
    </row>
    <row r="193" spans="1:40" x14ac:dyDescent="0.3">
      <c r="A193">
        <v>453.75</v>
      </c>
      <c r="B193">
        <v>5.0599999999999996</v>
      </c>
      <c r="C193">
        <v>19</v>
      </c>
      <c r="D193">
        <v>0.83</v>
      </c>
      <c r="E193">
        <v>0.02</v>
      </c>
      <c r="F193">
        <v>0</v>
      </c>
      <c r="G193" t="s">
        <v>88</v>
      </c>
      <c r="H193">
        <v>0.89</v>
      </c>
      <c r="I193">
        <v>0.95</v>
      </c>
      <c r="J193">
        <v>1.02</v>
      </c>
      <c r="K193">
        <v>0.35</v>
      </c>
      <c r="L193">
        <v>11</v>
      </c>
      <c r="M193">
        <v>9810.75</v>
      </c>
      <c r="N193">
        <v>30</v>
      </c>
      <c r="O193">
        <v>55</v>
      </c>
      <c r="P193">
        <v>0</v>
      </c>
      <c r="Q193">
        <v>3</v>
      </c>
      <c r="R193">
        <v>237</v>
      </c>
      <c r="S193">
        <v>333</v>
      </c>
      <c r="T193">
        <v>11</v>
      </c>
      <c r="U193">
        <v>0.3</v>
      </c>
      <c r="V193">
        <v>0</v>
      </c>
      <c r="W193" t="s">
        <v>6</v>
      </c>
      <c r="X193" t="s">
        <v>103</v>
      </c>
      <c r="Y193" t="s">
        <v>94</v>
      </c>
      <c r="Z193" t="s">
        <v>95</v>
      </c>
      <c r="AA193">
        <v>0.8133999999999999</v>
      </c>
      <c r="AB193">
        <v>0.98</v>
      </c>
      <c r="AC193">
        <v>0.16660000000000003</v>
      </c>
      <c r="AD193">
        <v>0.37</v>
      </c>
      <c r="AE193" t="s">
        <v>24</v>
      </c>
      <c r="AF193">
        <v>1.115151515151515E-2</v>
      </c>
      <c r="AG193" t="s">
        <v>5</v>
      </c>
      <c r="AH193" t="s">
        <v>32</v>
      </c>
      <c r="AI193" t="s">
        <v>38</v>
      </c>
      <c r="AJ193">
        <v>140.50632911392404</v>
      </c>
      <c r="AK193" t="s">
        <v>42</v>
      </c>
      <c r="AL193">
        <v>98.107500000000002</v>
      </c>
      <c r="AM193">
        <v>4540766.5530000003</v>
      </c>
      <c r="AN193">
        <v>74.510000000000005</v>
      </c>
    </row>
    <row r="194" spans="1:40" x14ac:dyDescent="0.3">
      <c r="A194">
        <v>455.19</v>
      </c>
      <c r="B194">
        <v>2.65</v>
      </c>
      <c r="C194">
        <v>27</v>
      </c>
      <c r="D194">
        <v>0.87</v>
      </c>
      <c r="E194">
        <v>7.0000000000000007E-2</v>
      </c>
      <c r="F194">
        <v>0.04</v>
      </c>
      <c r="G194" t="s">
        <v>99</v>
      </c>
      <c r="H194">
        <v>4.38</v>
      </c>
      <c r="I194">
        <v>0.69</v>
      </c>
      <c r="J194">
        <v>0.89</v>
      </c>
      <c r="K194">
        <v>0.69</v>
      </c>
      <c r="L194">
        <v>46</v>
      </c>
      <c r="M194">
        <v>221.63</v>
      </c>
      <c r="N194">
        <v>15</v>
      </c>
      <c r="O194">
        <v>38</v>
      </c>
      <c r="P194">
        <v>3</v>
      </c>
      <c r="Q194">
        <v>0</v>
      </c>
      <c r="R194">
        <v>376</v>
      </c>
      <c r="S194">
        <v>863</v>
      </c>
      <c r="T194">
        <v>6</v>
      </c>
      <c r="U194">
        <v>0.28999999999999998</v>
      </c>
      <c r="V194">
        <v>0</v>
      </c>
      <c r="W194" t="s">
        <v>6</v>
      </c>
      <c r="X194" t="s">
        <v>89</v>
      </c>
      <c r="Y194" t="s">
        <v>90</v>
      </c>
      <c r="Z194" t="s">
        <v>100</v>
      </c>
      <c r="AA194">
        <v>0.80909999999999993</v>
      </c>
      <c r="AB194">
        <v>0.89279999999999993</v>
      </c>
      <c r="AC194">
        <v>0.11606399999999999</v>
      </c>
      <c r="AD194">
        <v>0.79999999999999993</v>
      </c>
      <c r="AE194" t="s">
        <v>25</v>
      </c>
      <c r="AF194">
        <v>5.8217447659219225E-3</v>
      </c>
      <c r="AG194" t="s">
        <v>5</v>
      </c>
      <c r="AH194" t="s">
        <v>32</v>
      </c>
      <c r="AI194" t="s">
        <v>37</v>
      </c>
      <c r="AJ194">
        <v>229.52127659574467</v>
      </c>
      <c r="AK194" t="s">
        <v>42</v>
      </c>
      <c r="AL194">
        <v>11.0815</v>
      </c>
      <c r="AM194">
        <v>112031.929411</v>
      </c>
      <c r="AN194">
        <v>92.72</v>
      </c>
    </row>
    <row r="195" spans="1:40" x14ac:dyDescent="0.3">
      <c r="A195">
        <v>334.9</v>
      </c>
      <c r="B195">
        <v>8.69</v>
      </c>
      <c r="C195">
        <v>1</v>
      </c>
      <c r="D195">
        <v>0.83</v>
      </c>
      <c r="E195">
        <v>7.0000000000000007E-2</v>
      </c>
      <c r="F195">
        <v>0.02</v>
      </c>
      <c r="G195" t="s">
        <v>88</v>
      </c>
      <c r="H195">
        <v>2.63</v>
      </c>
      <c r="I195">
        <v>0.88</v>
      </c>
      <c r="J195">
        <v>0.81</v>
      </c>
      <c r="K195">
        <v>0.33</v>
      </c>
      <c r="L195">
        <v>21</v>
      </c>
      <c r="M195">
        <v>4927.2299999999996</v>
      </c>
      <c r="N195">
        <v>60</v>
      </c>
      <c r="O195">
        <v>59</v>
      </c>
      <c r="P195">
        <v>3</v>
      </c>
      <c r="Q195">
        <v>0</v>
      </c>
      <c r="R195">
        <v>934</v>
      </c>
      <c r="S195">
        <v>202</v>
      </c>
      <c r="T195">
        <v>3</v>
      </c>
      <c r="U195">
        <v>0.06</v>
      </c>
      <c r="V195">
        <v>0</v>
      </c>
      <c r="W195" t="s">
        <v>6</v>
      </c>
      <c r="X195" t="s">
        <v>89</v>
      </c>
      <c r="Y195" t="s">
        <v>90</v>
      </c>
      <c r="Z195" t="s">
        <v>98</v>
      </c>
      <c r="AA195">
        <v>0.77189999999999992</v>
      </c>
      <c r="AB195">
        <v>0.91139999999999988</v>
      </c>
      <c r="AC195">
        <v>0.15493800000000002</v>
      </c>
      <c r="AD195">
        <v>0.42000000000000004</v>
      </c>
      <c r="AE195" t="s">
        <v>24</v>
      </c>
      <c r="AF195">
        <v>2.5948044192296207E-2</v>
      </c>
      <c r="AG195" t="s">
        <v>7</v>
      </c>
      <c r="AH195" t="s">
        <v>32</v>
      </c>
      <c r="AI195" t="s">
        <v>35</v>
      </c>
      <c r="AJ195">
        <v>21.627408993576015</v>
      </c>
      <c r="AK195" t="s">
        <v>40</v>
      </c>
      <c r="AL195">
        <v>49.272299999999994</v>
      </c>
      <c r="AM195">
        <v>1798707.8544699999</v>
      </c>
      <c r="AN195">
        <v>70.87</v>
      </c>
    </row>
    <row r="196" spans="1:40" x14ac:dyDescent="0.3">
      <c r="A196">
        <v>202.56</v>
      </c>
      <c r="B196">
        <v>8.94</v>
      </c>
      <c r="C196">
        <v>11</v>
      </c>
      <c r="D196">
        <v>0.82</v>
      </c>
      <c r="E196">
        <v>0.03</v>
      </c>
      <c r="F196">
        <v>0.05</v>
      </c>
      <c r="G196" t="s">
        <v>99</v>
      </c>
      <c r="H196">
        <v>4.33</v>
      </c>
      <c r="I196">
        <v>0.76</v>
      </c>
      <c r="J196">
        <v>0.95</v>
      </c>
      <c r="K196">
        <v>0.67</v>
      </c>
      <c r="L196">
        <v>42</v>
      </c>
      <c r="M196">
        <v>5093.76</v>
      </c>
      <c r="N196">
        <v>90</v>
      </c>
      <c r="O196">
        <v>53</v>
      </c>
      <c r="P196">
        <v>0</v>
      </c>
      <c r="Q196">
        <v>1</v>
      </c>
      <c r="R196">
        <v>419</v>
      </c>
      <c r="S196">
        <v>374</v>
      </c>
      <c r="T196">
        <v>7</v>
      </c>
      <c r="U196">
        <v>0.84</v>
      </c>
      <c r="V196">
        <v>0</v>
      </c>
      <c r="W196" t="s">
        <v>6</v>
      </c>
      <c r="X196" t="s">
        <v>101</v>
      </c>
      <c r="Y196" t="s">
        <v>94</v>
      </c>
      <c r="Z196" t="s">
        <v>106</v>
      </c>
      <c r="AA196">
        <v>0.79539999999999988</v>
      </c>
      <c r="AB196">
        <v>0.92149999999999999</v>
      </c>
      <c r="AC196">
        <v>0.16587000000000002</v>
      </c>
      <c r="AD196">
        <v>0.75</v>
      </c>
      <c r="AE196" t="s">
        <v>25</v>
      </c>
      <c r="AF196">
        <v>4.4135071090047391E-2</v>
      </c>
      <c r="AG196" t="s">
        <v>7</v>
      </c>
      <c r="AH196" t="s">
        <v>31</v>
      </c>
      <c r="AI196" t="s">
        <v>37</v>
      </c>
      <c r="AJ196">
        <v>89.260143198090688</v>
      </c>
      <c r="AK196" t="s">
        <v>41</v>
      </c>
      <c r="AL196">
        <v>254.68800000000002</v>
      </c>
      <c r="AM196">
        <v>1114607.6173439999</v>
      </c>
      <c r="AN196">
        <v>93.77</v>
      </c>
    </row>
    <row r="197" spans="1:40" x14ac:dyDescent="0.3">
      <c r="A197">
        <v>207.14</v>
      </c>
      <c r="B197">
        <v>5.2</v>
      </c>
      <c r="C197">
        <v>20</v>
      </c>
      <c r="D197">
        <v>0.92</v>
      </c>
      <c r="E197">
        <v>0.03</v>
      </c>
      <c r="F197">
        <v>0</v>
      </c>
      <c r="G197" t="s">
        <v>88</v>
      </c>
      <c r="H197">
        <v>1.31</v>
      </c>
      <c r="I197">
        <v>0.65</v>
      </c>
      <c r="J197">
        <v>1.02</v>
      </c>
      <c r="K197">
        <v>0.67</v>
      </c>
      <c r="L197">
        <v>32</v>
      </c>
      <c r="M197">
        <v>3003.89</v>
      </c>
      <c r="N197">
        <v>45</v>
      </c>
      <c r="O197">
        <v>36</v>
      </c>
      <c r="P197">
        <v>2</v>
      </c>
      <c r="Q197">
        <v>0</v>
      </c>
      <c r="R197">
        <v>69</v>
      </c>
      <c r="S197">
        <v>379</v>
      </c>
      <c r="T197">
        <v>3</v>
      </c>
      <c r="U197">
        <v>0.87</v>
      </c>
      <c r="V197">
        <v>0</v>
      </c>
      <c r="W197" t="s">
        <v>6</v>
      </c>
      <c r="X197" t="s">
        <v>89</v>
      </c>
      <c r="Y197" t="s">
        <v>96</v>
      </c>
      <c r="Z197" t="s">
        <v>98</v>
      </c>
      <c r="AA197">
        <v>0.89239999999999997</v>
      </c>
      <c r="AB197">
        <v>0.97</v>
      </c>
      <c r="AC197">
        <v>7.7599999999999961E-2</v>
      </c>
      <c r="AD197">
        <v>0.70000000000000007</v>
      </c>
      <c r="AE197" t="s">
        <v>25</v>
      </c>
      <c r="AF197">
        <v>2.5103794535097038E-2</v>
      </c>
      <c r="AG197" t="s">
        <v>7</v>
      </c>
      <c r="AH197" t="s">
        <v>31</v>
      </c>
      <c r="AI197" t="s">
        <v>36</v>
      </c>
      <c r="AJ197">
        <v>549.27536231884062</v>
      </c>
      <c r="AK197" t="s">
        <v>42</v>
      </c>
      <c r="AL197">
        <v>30.038899999999998</v>
      </c>
      <c r="AM197">
        <v>640928.01380599989</v>
      </c>
      <c r="AN197">
        <v>73.790000000000006</v>
      </c>
    </row>
    <row r="198" spans="1:40" x14ac:dyDescent="0.3">
      <c r="A198">
        <v>376.68</v>
      </c>
      <c r="B198">
        <v>1.68</v>
      </c>
      <c r="C198">
        <v>1</v>
      </c>
      <c r="D198">
        <v>0.91</v>
      </c>
      <c r="E198">
        <v>0.08</v>
      </c>
      <c r="F198">
        <v>0.04</v>
      </c>
      <c r="G198" t="s">
        <v>92</v>
      </c>
      <c r="H198">
        <v>0.86</v>
      </c>
      <c r="I198">
        <v>0.91</v>
      </c>
      <c r="J198">
        <v>0.87</v>
      </c>
      <c r="K198">
        <v>0.81</v>
      </c>
      <c r="L198">
        <v>32</v>
      </c>
      <c r="M198">
        <v>5298.21</v>
      </c>
      <c r="N198">
        <v>45</v>
      </c>
      <c r="O198">
        <v>52</v>
      </c>
      <c r="P198">
        <v>0</v>
      </c>
      <c r="Q198">
        <v>3</v>
      </c>
      <c r="R198">
        <v>173</v>
      </c>
      <c r="S198">
        <v>345</v>
      </c>
      <c r="T198">
        <v>8</v>
      </c>
      <c r="U198">
        <v>0.91</v>
      </c>
      <c r="V198">
        <v>0</v>
      </c>
      <c r="W198" t="s">
        <v>6</v>
      </c>
      <c r="X198" t="s">
        <v>103</v>
      </c>
      <c r="Y198" t="s">
        <v>94</v>
      </c>
      <c r="Z198" t="s">
        <v>110</v>
      </c>
      <c r="AA198">
        <v>0.83720000000000006</v>
      </c>
      <c r="AB198">
        <v>0.88319999999999999</v>
      </c>
      <c r="AC198">
        <v>7.9487999999999975E-2</v>
      </c>
      <c r="AD198">
        <v>0.93</v>
      </c>
      <c r="AE198" t="s">
        <v>25</v>
      </c>
      <c r="AF198">
        <v>4.4600191143676325E-3</v>
      </c>
      <c r="AG198" t="s">
        <v>5</v>
      </c>
      <c r="AH198" t="s">
        <v>32</v>
      </c>
      <c r="AI198" t="s">
        <v>38</v>
      </c>
      <c r="AJ198">
        <v>199.42196531791907</v>
      </c>
      <c r="AK198" t="s">
        <v>42</v>
      </c>
      <c r="AL198">
        <v>105.96420000000001</v>
      </c>
      <c r="AM198">
        <v>2235329.7550320001</v>
      </c>
      <c r="AN198">
        <v>83.94</v>
      </c>
    </row>
    <row r="199" spans="1:40" x14ac:dyDescent="0.3">
      <c r="A199">
        <v>453.7</v>
      </c>
      <c r="B199">
        <v>4.49</v>
      </c>
      <c r="C199">
        <v>8</v>
      </c>
      <c r="D199">
        <v>0.95</v>
      </c>
      <c r="E199">
        <v>0.08</v>
      </c>
      <c r="F199">
        <v>0.02</v>
      </c>
      <c r="G199" t="s">
        <v>88</v>
      </c>
      <c r="H199">
        <v>0.09</v>
      </c>
      <c r="I199">
        <v>0.67</v>
      </c>
      <c r="J199">
        <v>0.97</v>
      </c>
      <c r="K199">
        <v>0.1</v>
      </c>
      <c r="L199">
        <v>7</v>
      </c>
      <c r="M199">
        <v>6765.47</v>
      </c>
      <c r="N199">
        <v>30</v>
      </c>
      <c r="O199">
        <v>57</v>
      </c>
      <c r="P199">
        <v>0</v>
      </c>
      <c r="Q199">
        <v>2</v>
      </c>
      <c r="R199">
        <v>239</v>
      </c>
      <c r="S199">
        <v>587</v>
      </c>
      <c r="T199">
        <v>6</v>
      </c>
      <c r="U199">
        <v>0.74</v>
      </c>
      <c r="V199">
        <v>1</v>
      </c>
      <c r="W199" t="s">
        <v>4</v>
      </c>
      <c r="X199" t="s">
        <v>93</v>
      </c>
      <c r="Y199" t="s">
        <v>94</v>
      </c>
      <c r="Z199" t="s">
        <v>100</v>
      </c>
      <c r="AA199">
        <v>0.874</v>
      </c>
      <c r="AB199">
        <v>0.90160000000000007</v>
      </c>
      <c r="AC199">
        <v>4.5080000000000037E-2</v>
      </c>
      <c r="AD199">
        <v>0.2</v>
      </c>
      <c r="AE199" t="s">
        <v>26</v>
      </c>
      <c r="AF199">
        <v>9.8964073176107566E-3</v>
      </c>
      <c r="AG199" t="s">
        <v>5</v>
      </c>
      <c r="AH199" t="s">
        <v>32</v>
      </c>
      <c r="AI199" t="s">
        <v>38</v>
      </c>
      <c r="AJ199">
        <v>245.60669456066947</v>
      </c>
      <c r="AK199" t="s">
        <v>42</v>
      </c>
      <c r="AL199">
        <v>67.654700000000005</v>
      </c>
      <c r="AM199">
        <v>3376511.5842599999</v>
      </c>
      <c r="AN199">
        <v>73.110000000000014</v>
      </c>
    </row>
    <row r="200" spans="1:40" x14ac:dyDescent="0.3">
      <c r="A200">
        <v>449.19</v>
      </c>
      <c r="B200">
        <v>8.23</v>
      </c>
      <c r="C200">
        <v>5</v>
      </c>
      <c r="D200">
        <v>0.77</v>
      </c>
      <c r="E200">
        <v>0.03</v>
      </c>
      <c r="F200">
        <v>0.04</v>
      </c>
      <c r="G200" t="s">
        <v>88</v>
      </c>
      <c r="H200">
        <v>0.47</v>
      </c>
      <c r="I200">
        <v>0.7</v>
      </c>
      <c r="J200">
        <v>1.05</v>
      </c>
      <c r="K200">
        <v>0.57999999999999996</v>
      </c>
      <c r="L200">
        <v>22</v>
      </c>
      <c r="M200">
        <v>6760.28</v>
      </c>
      <c r="N200">
        <v>45</v>
      </c>
      <c r="O200">
        <v>47</v>
      </c>
      <c r="P200">
        <v>0</v>
      </c>
      <c r="Q200">
        <v>1</v>
      </c>
      <c r="R200">
        <v>891</v>
      </c>
      <c r="S200">
        <v>690</v>
      </c>
      <c r="T200">
        <v>8</v>
      </c>
      <c r="U200">
        <v>0.71</v>
      </c>
      <c r="V200">
        <v>0</v>
      </c>
      <c r="W200" t="s">
        <v>6</v>
      </c>
      <c r="X200" t="s">
        <v>101</v>
      </c>
      <c r="Y200" t="s">
        <v>94</v>
      </c>
      <c r="Z200" t="s">
        <v>110</v>
      </c>
      <c r="AA200">
        <v>0.74690000000000001</v>
      </c>
      <c r="AB200">
        <v>0.93119999999999992</v>
      </c>
      <c r="AC200">
        <v>0.21417599999999995</v>
      </c>
      <c r="AD200">
        <v>0.64999999999999991</v>
      </c>
      <c r="AE200" t="s">
        <v>25</v>
      </c>
      <c r="AF200">
        <v>1.8321868251742025E-2</v>
      </c>
      <c r="AG200" t="s">
        <v>5</v>
      </c>
      <c r="AH200" t="s">
        <v>32</v>
      </c>
      <c r="AI200" t="s">
        <v>38</v>
      </c>
      <c r="AJ200">
        <v>77.441077441077439</v>
      </c>
      <c r="AK200" t="s">
        <v>40</v>
      </c>
      <c r="AL200">
        <v>67.602800000000002</v>
      </c>
      <c r="AM200">
        <v>3249287.5105100004</v>
      </c>
      <c r="AN200">
        <v>73.83</v>
      </c>
    </row>
    <row r="201" spans="1:40" x14ac:dyDescent="0.3">
      <c r="A201">
        <v>400.94</v>
      </c>
      <c r="B201">
        <v>9.1199999999999992</v>
      </c>
      <c r="C201">
        <v>17</v>
      </c>
      <c r="D201">
        <v>0.88</v>
      </c>
      <c r="E201">
        <v>0.05</v>
      </c>
      <c r="F201">
        <v>0.04</v>
      </c>
      <c r="G201" t="s">
        <v>88</v>
      </c>
      <c r="H201">
        <v>0.74</v>
      </c>
      <c r="I201">
        <v>0.91</v>
      </c>
      <c r="J201">
        <v>1.0900000000000001</v>
      </c>
      <c r="K201">
        <v>0.06</v>
      </c>
      <c r="L201">
        <v>14</v>
      </c>
      <c r="M201">
        <v>969.78</v>
      </c>
      <c r="N201">
        <v>60</v>
      </c>
      <c r="O201">
        <v>9</v>
      </c>
      <c r="P201">
        <v>2</v>
      </c>
      <c r="Q201">
        <v>2</v>
      </c>
      <c r="R201">
        <v>603</v>
      </c>
      <c r="S201">
        <v>676</v>
      </c>
      <c r="T201">
        <v>7</v>
      </c>
      <c r="U201">
        <v>0.48</v>
      </c>
      <c r="V201">
        <v>0</v>
      </c>
      <c r="W201" t="s">
        <v>6</v>
      </c>
      <c r="X201" t="s">
        <v>93</v>
      </c>
      <c r="Y201" t="s">
        <v>96</v>
      </c>
      <c r="Z201" t="s">
        <v>106</v>
      </c>
      <c r="AA201">
        <v>0.83599999999999997</v>
      </c>
      <c r="AB201">
        <v>0.91199999999999992</v>
      </c>
      <c r="AC201">
        <v>0.10943999999999998</v>
      </c>
      <c r="AD201">
        <v>0.15</v>
      </c>
      <c r="AE201" t="s">
        <v>22</v>
      </c>
      <c r="AF201">
        <v>2.2746545617798174E-2</v>
      </c>
      <c r="AG201" t="s">
        <v>7</v>
      </c>
      <c r="AH201" t="s">
        <v>32</v>
      </c>
      <c r="AI201" t="s">
        <v>38</v>
      </c>
      <c r="AJ201">
        <v>112.10613598673301</v>
      </c>
      <c r="AK201" t="s">
        <v>42</v>
      </c>
      <c r="AL201">
        <v>9.6977999999999991</v>
      </c>
      <c r="AM201">
        <v>423833.34830000001</v>
      </c>
      <c r="AN201">
        <v>72.960000000000008</v>
      </c>
    </row>
    <row r="202" spans="1:40" x14ac:dyDescent="0.3">
      <c r="A202">
        <v>338.91</v>
      </c>
      <c r="B202">
        <v>2.83</v>
      </c>
      <c r="C202">
        <v>8</v>
      </c>
      <c r="D202">
        <v>0.88</v>
      </c>
      <c r="E202">
        <v>0.01</v>
      </c>
      <c r="F202">
        <v>0.05</v>
      </c>
      <c r="G202" t="s">
        <v>88</v>
      </c>
      <c r="H202">
        <v>0.39</v>
      </c>
      <c r="I202">
        <v>0.9</v>
      </c>
      <c r="J202">
        <v>0.82</v>
      </c>
      <c r="K202">
        <v>0.18</v>
      </c>
      <c r="L202">
        <v>13</v>
      </c>
      <c r="M202">
        <v>8044.35</v>
      </c>
      <c r="N202">
        <v>45</v>
      </c>
      <c r="O202">
        <v>31</v>
      </c>
      <c r="P202">
        <v>0</v>
      </c>
      <c r="Q202">
        <v>0</v>
      </c>
      <c r="R202">
        <v>166</v>
      </c>
      <c r="S202">
        <v>597</v>
      </c>
      <c r="T202">
        <v>12</v>
      </c>
      <c r="U202">
        <v>0.86</v>
      </c>
      <c r="V202">
        <v>1</v>
      </c>
      <c r="W202" t="s">
        <v>4</v>
      </c>
      <c r="X202" t="s">
        <v>89</v>
      </c>
      <c r="Y202" t="s">
        <v>94</v>
      </c>
      <c r="Z202" t="s">
        <v>107</v>
      </c>
      <c r="AA202">
        <v>0.87119999999999997</v>
      </c>
      <c r="AB202">
        <v>0.9405</v>
      </c>
      <c r="AC202">
        <v>0.11285999999999999</v>
      </c>
      <c r="AD202">
        <v>0.24</v>
      </c>
      <c r="AE202" t="s">
        <v>26</v>
      </c>
      <c r="AF202">
        <v>8.3502994895399956E-3</v>
      </c>
      <c r="AG202" t="s">
        <v>5</v>
      </c>
      <c r="AH202" t="s">
        <v>32</v>
      </c>
      <c r="AI202" t="s">
        <v>38</v>
      </c>
      <c r="AJ202">
        <v>359.63855421686748</v>
      </c>
      <c r="AK202" t="s">
        <v>42</v>
      </c>
      <c r="AL202">
        <v>80.4435</v>
      </c>
      <c r="AM202">
        <v>2889972.3850080008</v>
      </c>
      <c r="AN202">
        <v>74.31</v>
      </c>
    </row>
    <row r="203" spans="1:40" x14ac:dyDescent="0.3">
      <c r="A203">
        <v>87.86</v>
      </c>
      <c r="B203">
        <v>1.6</v>
      </c>
      <c r="C203">
        <v>25</v>
      </c>
      <c r="D203">
        <v>0.81</v>
      </c>
      <c r="E203">
        <v>0.02</v>
      </c>
      <c r="F203">
        <v>0.01</v>
      </c>
      <c r="G203" t="s">
        <v>92</v>
      </c>
      <c r="H203">
        <v>4.4800000000000004</v>
      </c>
      <c r="I203">
        <v>0.7</v>
      </c>
      <c r="J203">
        <v>1.07</v>
      </c>
      <c r="K203">
        <v>0.33</v>
      </c>
      <c r="L203">
        <v>21</v>
      </c>
      <c r="M203">
        <v>9314.0300000000007</v>
      </c>
      <c r="N203">
        <v>15</v>
      </c>
      <c r="O203">
        <v>34</v>
      </c>
      <c r="P203">
        <v>3</v>
      </c>
      <c r="Q203">
        <v>3</v>
      </c>
      <c r="R203">
        <v>936</v>
      </c>
      <c r="S203">
        <v>782</v>
      </c>
      <c r="T203">
        <v>5</v>
      </c>
      <c r="U203">
        <v>0.51</v>
      </c>
      <c r="V203">
        <v>1</v>
      </c>
      <c r="W203" t="s">
        <v>4</v>
      </c>
      <c r="X203" t="s">
        <v>103</v>
      </c>
      <c r="Y203" t="s">
        <v>90</v>
      </c>
      <c r="Z203" t="s">
        <v>109</v>
      </c>
      <c r="AA203">
        <v>0.79380000000000006</v>
      </c>
      <c r="AB203">
        <v>0.97019999999999995</v>
      </c>
      <c r="AC203">
        <v>0.18433799999999995</v>
      </c>
      <c r="AD203">
        <v>0.36</v>
      </c>
      <c r="AE203" t="s">
        <v>24</v>
      </c>
      <c r="AF203">
        <v>1.8210789893011611E-2</v>
      </c>
      <c r="AG203" t="s">
        <v>5</v>
      </c>
      <c r="AH203" t="s">
        <v>33</v>
      </c>
      <c r="AI203" t="s">
        <v>37</v>
      </c>
      <c r="AJ203">
        <v>83.547008547008545</v>
      </c>
      <c r="AK203" t="s">
        <v>44</v>
      </c>
      <c r="AL203">
        <v>186.28060000000002</v>
      </c>
      <c r="AM203">
        <v>843074.74893000012</v>
      </c>
      <c r="AN203">
        <v>82.72</v>
      </c>
    </row>
    <row r="204" spans="1:40" x14ac:dyDescent="0.3">
      <c r="A204">
        <v>122.73</v>
      </c>
      <c r="B204">
        <v>8.9</v>
      </c>
      <c r="C204">
        <v>10</v>
      </c>
      <c r="D204">
        <v>0.85</v>
      </c>
      <c r="E204">
        <v>0.05</v>
      </c>
      <c r="F204">
        <v>0.05</v>
      </c>
      <c r="G204" t="s">
        <v>99</v>
      </c>
      <c r="H204">
        <v>4.5599999999999996</v>
      </c>
      <c r="I204">
        <v>0.98</v>
      </c>
      <c r="J204">
        <v>0.82</v>
      </c>
      <c r="K204">
        <v>0.71</v>
      </c>
      <c r="L204">
        <v>22</v>
      </c>
      <c r="M204">
        <v>1323.76</v>
      </c>
      <c r="N204">
        <v>30</v>
      </c>
      <c r="O204">
        <v>21</v>
      </c>
      <c r="P204">
        <v>1</v>
      </c>
      <c r="Q204">
        <v>1</v>
      </c>
      <c r="R204">
        <v>712</v>
      </c>
      <c r="S204">
        <v>142</v>
      </c>
      <c r="T204">
        <v>5</v>
      </c>
      <c r="U204">
        <v>0.03</v>
      </c>
      <c r="V204">
        <v>1</v>
      </c>
      <c r="W204" t="s">
        <v>4</v>
      </c>
      <c r="X204" t="s">
        <v>101</v>
      </c>
      <c r="Y204" t="s">
        <v>104</v>
      </c>
      <c r="Z204" t="s">
        <v>109</v>
      </c>
      <c r="AA204">
        <v>0.8075</v>
      </c>
      <c r="AB204">
        <v>0.90249999999999997</v>
      </c>
      <c r="AC204">
        <v>0.135375</v>
      </c>
      <c r="AD204">
        <v>0.80999999999999994</v>
      </c>
      <c r="AE204" t="s">
        <v>25</v>
      </c>
      <c r="AF204">
        <v>7.2516907031695596E-2</v>
      </c>
      <c r="AG204" t="s">
        <v>8</v>
      </c>
      <c r="AH204" t="s">
        <v>33</v>
      </c>
      <c r="AI204" t="s">
        <v>37</v>
      </c>
      <c r="AJ204">
        <v>19.943820224719101</v>
      </c>
      <c r="AK204" t="s">
        <v>40</v>
      </c>
      <c r="AL204">
        <v>66.188000000000002</v>
      </c>
      <c r="AM204">
        <v>178788.95225599996</v>
      </c>
      <c r="AN204">
        <v>92.94</v>
      </c>
    </row>
    <row r="205" spans="1:40" x14ac:dyDescent="0.3">
      <c r="A205">
        <v>454.35</v>
      </c>
      <c r="B205">
        <v>4.5</v>
      </c>
      <c r="C205">
        <v>2</v>
      </c>
      <c r="D205">
        <v>0.79</v>
      </c>
      <c r="E205">
        <v>0.01</v>
      </c>
      <c r="F205">
        <v>0.01</v>
      </c>
      <c r="G205" t="s">
        <v>88</v>
      </c>
      <c r="H205">
        <v>4.6900000000000004</v>
      </c>
      <c r="I205">
        <v>0.69</v>
      </c>
      <c r="J205">
        <v>0.81</v>
      </c>
      <c r="K205">
        <v>0.97</v>
      </c>
      <c r="L205">
        <v>34</v>
      </c>
      <c r="M205">
        <v>4224.74</v>
      </c>
      <c r="N205">
        <v>45</v>
      </c>
      <c r="O205">
        <v>23</v>
      </c>
      <c r="P205">
        <v>3</v>
      </c>
      <c r="Q205">
        <v>0</v>
      </c>
      <c r="R205">
        <v>883</v>
      </c>
      <c r="S205">
        <v>863</v>
      </c>
      <c r="T205">
        <v>3</v>
      </c>
      <c r="U205">
        <v>0.57999999999999996</v>
      </c>
      <c r="V205">
        <v>0</v>
      </c>
      <c r="W205" t="s">
        <v>6</v>
      </c>
      <c r="X205" t="s">
        <v>89</v>
      </c>
      <c r="Y205" t="s">
        <v>90</v>
      </c>
      <c r="Z205" t="s">
        <v>98</v>
      </c>
      <c r="AA205">
        <v>0.78210000000000002</v>
      </c>
      <c r="AB205">
        <v>0.98009999999999997</v>
      </c>
      <c r="AC205">
        <v>0.20582099999999998</v>
      </c>
      <c r="AD205">
        <v>0.99</v>
      </c>
      <c r="AE205" t="s">
        <v>25</v>
      </c>
      <c r="AF205">
        <v>9.9042588312974571E-3</v>
      </c>
      <c r="AG205" t="s">
        <v>5</v>
      </c>
      <c r="AH205" t="s">
        <v>32</v>
      </c>
      <c r="AI205" t="s">
        <v>37</v>
      </c>
      <c r="AJ205">
        <v>97.734994337485844</v>
      </c>
      <c r="AK205" t="s">
        <v>43</v>
      </c>
      <c r="AL205">
        <v>42.247399999999999</v>
      </c>
      <c r="AM205">
        <v>1957985.6968099999</v>
      </c>
      <c r="AN205">
        <v>70.81</v>
      </c>
    </row>
    <row r="206" spans="1:40" x14ac:dyDescent="0.3">
      <c r="A206">
        <v>322.89</v>
      </c>
      <c r="B206">
        <v>5.88</v>
      </c>
      <c r="C206">
        <v>9</v>
      </c>
      <c r="D206">
        <v>0.74</v>
      </c>
      <c r="E206">
        <v>0.08</v>
      </c>
      <c r="F206">
        <v>0</v>
      </c>
      <c r="G206" t="s">
        <v>88</v>
      </c>
      <c r="H206">
        <v>4.8</v>
      </c>
      <c r="I206">
        <v>1</v>
      </c>
      <c r="J206">
        <v>0.86</v>
      </c>
      <c r="K206">
        <v>0.34</v>
      </c>
      <c r="L206">
        <v>10</v>
      </c>
      <c r="M206">
        <v>5166.33</v>
      </c>
      <c r="N206">
        <v>90</v>
      </c>
      <c r="O206">
        <v>8</v>
      </c>
      <c r="P206">
        <v>3</v>
      </c>
      <c r="Q206">
        <v>0</v>
      </c>
      <c r="R206">
        <v>918</v>
      </c>
      <c r="S206">
        <v>150</v>
      </c>
      <c r="T206">
        <v>4</v>
      </c>
      <c r="U206">
        <v>0.39</v>
      </c>
      <c r="V206">
        <v>0</v>
      </c>
      <c r="W206" t="s">
        <v>6</v>
      </c>
      <c r="X206" t="s">
        <v>89</v>
      </c>
      <c r="Y206" t="s">
        <v>90</v>
      </c>
      <c r="Z206" t="s">
        <v>105</v>
      </c>
      <c r="AA206">
        <v>0.68080000000000007</v>
      </c>
      <c r="AB206">
        <v>0.92</v>
      </c>
      <c r="AC206">
        <v>0.23920000000000002</v>
      </c>
      <c r="AD206">
        <v>0.42000000000000004</v>
      </c>
      <c r="AE206" t="s">
        <v>24</v>
      </c>
      <c r="AF206">
        <v>1.8210536095884047E-2</v>
      </c>
      <c r="AG206" t="s">
        <v>5</v>
      </c>
      <c r="AH206" t="s">
        <v>32</v>
      </c>
      <c r="AI206" t="s">
        <v>37</v>
      </c>
      <c r="AJ206">
        <v>16.33986928104575</v>
      </c>
      <c r="AK206" t="s">
        <v>40</v>
      </c>
      <c r="AL206">
        <v>51.6633</v>
      </c>
      <c r="AM206">
        <v>1801691.4579359998</v>
      </c>
      <c r="AN206">
        <v>68.800000000000011</v>
      </c>
    </row>
    <row r="207" spans="1:40" x14ac:dyDescent="0.3">
      <c r="A207">
        <v>54.14</v>
      </c>
      <c r="B207">
        <v>9.7100000000000009</v>
      </c>
      <c r="C207">
        <v>24</v>
      </c>
      <c r="D207">
        <v>0.76</v>
      </c>
      <c r="E207">
        <v>7.0000000000000007E-2</v>
      </c>
      <c r="F207">
        <v>0.02</v>
      </c>
      <c r="G207" t="s">
        <v>88</v>
      </c>
      <c r="H207">
        <v>2.46</v>
      </c>
      <c r="I207">
        <v>0.9</v>
      </c>
      <c r="J207">
        <v>1.06</v>
      </c>
      <c r="K207">
        <v>0.52</v>
      </c>
      <c r="L207">
        <v>1</v>
      </c>
      <c r="M207">
        <v>1434.73</v>
      </c>
      <c r="N207">
        <v>30</v>
      </c>
      <c r="O207">
        <v>33</v>
      </c>
      <c r="P207">
        <v>0</v>
      </c>
      <c r="Q207">
        <v>2</v>
      </c>
      <c r="R207">
        <v>765</v>
      </c>
      <c r="S207">
        <v>345</v>
      </c>
      <c r="T207">
        <v>8</v>
      </c>
      <c r="U207">
        <v>0.52</v>
      </c>
      <c r="V207">
        <v>1</v>
      </c>
      <c r="W207" t="s">
        <v>4</v>
      </c>
      <c r="X207" t="s">
        <v>93</v>
      </c>
      <c r="Y207" t="s">
        <v>94</v>
      </c>
      <c r="Z207" t="s">
        <v>110</v>
      </c>
      <c r="AA207">
        <v>0.70679999999999998</v>
      </c>
      <c r="AB207">
        <v>0.91139999999999988</v>
      </c>
      <c r="AC207">
        <v>0.21873599999999999</v>
      </c>
      <c r="AD207">
        <v>0.61</v>
      </c>
      <c r="AE207" t="s">
        <v>25</v>
      </c>
      <c r="AF207">
        <v>0.17934983376431476</v>
      </c>
      <c r="AG207" t="s">
        <v>9</v>
      </c>
      <c r="AH207" t="s">
        <v>33</v>
      </c>
      <c r="AI207" t="s">
        <v>35</v>
      </c>
      <c r="AJ207">
        <v>45.098039215686278</v>
      </c>
      <c r="AK207" t="s">
        <v>40</v>
      </c>
      <c r="AL207">
        <v>14.347300000000001</v>
      </c>
      <c r="AM207">
        <v>84684.15858599999</v>
      </c>
      <c r="AN207">
        <v>71.040000000000006</v>
      </c>
    </row>
    <row r="208" spans="1:40" x14ac:dyDescent="0.3">
      <c r="A208">
        <v>95.66</v>
      </c>
      <c r="B208">
        <v>1.6</v>
      </c>
      <c r="C208">
        <v>23</v>
      </c>
      <c r="D208">
        <v>0.73</v>
      </c>
      <c r="E208">
        <v>0.09</v>
      </c>
      <c r="F208">
        <v>0.04</v>
      </c>
      <c r="G208" t="s">
        <v>92</v>
      </c>
      <c r="H208">
        <v>2.65</v>
      </c>
      <c r="I208">
        <v>0.76</v>
      </c>
      <c r="J208">
        <v>0.82</v>
      </c>
      <c r="K208">
        <v>0.26</v>
      </c>
      <c r="L208">
        <v>1</v>
      </c>
      <c r="M208">
        <v>5083.5</v>
      </c>
      <c r="N208">
        <v>60</v>
      </c>
      <c r="O208">
        <v>42</v>
      </c>
      <c r="P208">
        <v>1</v>
      </c>
      <c r="Q208">
        <v>0</v>
      </c>
      <c r="R208">
        <v>383</v>
      </c>
      <c r="S208">
        <v>867</v>
      </c>
      <c r="T208">
        <v>5</v>
      </c>
      <c r="U208">
        <v>0.44</v>
      </c>
      <c r="V208">
        <v>1</v>
      </c>
      <c r="W208" t="s">
        <v>4</v>
      </c>
      <c r="X208" t="s">
        <v>89</v>
      </c>
      <c r="Y208" t="s">
        <v>104</v>
      </c>
      <c r="Z208" t="s">
        <v>109</v>
      </c>
      <c r="AA208">
        <v>0.6643</v>
      </c>
      <c r="AB208">
        <v>0.87360000000000004</v>
      </c>
      <c r="AC208">
        <v>0.23587200000000003</v>
      </c>
      <c r="AD208">
        <v>0.39</v>
      </c>
      <c r="AE208" t="s">
        <v>24</v>
      </c>
      <c r="AF208">
        <v>1.6725904244198203E-2</v>
      </c>
      <c r="AG208" t="s">
        <v>5</v>
      </c>
      <c r="AH208" t="s">
        <v>33</v>
      </c>
      <c r="AI208" t="s">
        <v>35</v>
      </c>
      <c r="AJ208">
        <v>226.37075718015666</v>
      </c>
      <c r="AK208" t="s">
        <v>42</v>
      </c>
      <c r="AL208">
        <v>101.67</v>
      </c>
      <c r="AM208">
        <v>549611.73927999998</v>
      </c>
      <c r="AN208">
        <v>81.849999999999994</v>
      </c>
    </row>
    <row r="209" spans="1:40" x14ac:dyDescent="0.3">
      <c r="A209">
        <v>348.58</v>
      </c>
      <c r="B209">
        <v>6.83</v>
      </c>
      <c r="C209">
        <v>3</v>
      </c>
      <c r="D209">
        <v>0.9</v>
      </c>
      <c r="E209">
        <v>7.0000000000000007E-2</v>
      </c>
      <c r="F209">
        <v>0.02</v>
      </c>
      <c r="G209" t="s">
        <v>99</v>
      </c>
      <c r="H209">
        <v>0.65</v>
      </c>
      <c r="I209">
        <v>0.65</v>
      </c>
      <c r="J209">
        <v>0.81</v>
      </c>
      <c r="K209">
        <v>0.68</v>
      </c>
      <c r="L209">
        <v>24</v>
      </c>
      <c r="M209">
        <v>2147.9</v>
      </c>
      <c r="N209">
        <v>15</v>
      </c>
      <c r="O209">
        <v>20</v>
      </c>
      <c r="P209">
        <v>0</v>
      </c>
      <c r="Q209">
        <v>2</v>
      </c>
      <c r="R209">
        <v>251</v>
      </c>
      <c r="S209">
        <v>508</v>
      </c>
      <c r="T209">
        <v>9</v>
      </c>
      <c r="U209">
        <v>0.5</v>
      </c>
      <c r="V209">
        <v>0</v>
      </c>
      <c r="W209" t="s">
        <v>6</v>
      </c>
      <c r="X209" t="s">
        <v>93</v>
      </c>
      <c r="Y209" t="s">
        <v>94</v>
      </c>
      <c r="Z209" t="s">
        <v>91</v>
      </c>
      <c r="AA209">
        <v>0.83699999999999997</v>
      </c>
      <c r="AB209">
        <v>0.91139999999999988</v>
      </c>
      <c r="AC209">
        <v>9.1139999999999971E-2</v>
      </c>
      <c r="AD209">
        <v>0.77</v>
      </c>
      <c r="AE209" t="s">
        <v>25</v>
      </c>
      <c r="AF209">
        <v>1.959378048080785E-2</v>
      </c>
      <c r="AG209" t="s">
        <v>5</v>
      </c>
      <c r="AH209" t="s">
        <v>32</v>
      </c>
      <c r="AI209" t="s">
        <v>38</v>
      </c>
      <c r="AJ209">
        <v>202.39043824701196</v>
      </c>
      <c r="AK209" t="s">
        <v>42</v>
      </c>
      <c r="AL209">
        <v>107.39500000000001</v>
      </c>
      <c r="AM209">
        <v>816211.25691999996</v>
      </c>
      <c r="AN209">
        <v>96.850000000000009</v>
      </c>
    </row>
    <row r="210" spans="1:40" x14ac:dyDescent="0.3">
      <c r="A210">
        <v>52.28</v>
      </c>
      <c r="B210">
        <v>1.67</v>
      </c>
      <c r="C210">
        <v>18</v>
      </c>
      <c r="D210">
        <v>0.9</v>
      </c>
      <c r="E210">
        <v>0.09</v>
      </c>
      <c r="F210">
        <v>0.04</v>
      </c>
      <c r="G210" t="s">
        <v>99</v>
      </c>
      <c r="H210">
        <v>0.69</v>
      </c>
      <c r="I210">
        <v>0.73</v>
      </c>
      <c r="J210">
        <v>0.85</v>
      </c>
      <c r="K210">
        <v>0.37</v>
      </c>
      <c r="L210">
        <v>3</v>
      </c>
      <c r="M210">
        <v>9360.07</v>
      </c>
      <c r="N210">
        <v>45</v>
      </c>
      <c r="O210">
        <v>49</v>
      </c>
      <c r="P210">
        <v>1</v>
      </c>
      <c r="Q210">
        <v>0</v>
      </c>
      <c r="R210">
        <v>743</v>
      </c>
      <c r="S210">
        <v>658</v>
      </c>
      <c r="T210">
        <v>3</v>
      </c>
      <c r="U210">
        <v>0.11</v>
      </c>
      <c r="V210">
        <v>1</v>
      </c>
      <c r="W210" t="s">
        <v>4</v>
      </c>
      <c r="X210" t="s">
        <v>89</v>
      </c>
      <c r="Y210" t="s">
        <v>104</v>
      </c>
      <c r="Z210" t="s">
        <v>98</v>
      </c>
      <c r="AA210">
        <v>0.81900000000000006</v>
      </c>
      <c r="AB210">
        <v>0.87360000000000004</v>
      </c>
      <c r="AC210">
        <v>8.7359999999999979E-2</v>
      </c>
      <c r="AD210">
        <v>0.5</v>
      </c>
      <c r="AE210" t="s">
        <v>24</v>
      </c>
      <c r="AF210">
        <v>3.1943381790359597E-2</v>
      </c>
      <c r="AG210" t="s">
        <v>7</v>
      </c>
      <c r="AH210" t="s">
        <v>33</v>
      </c>
      <c r="AI210" t="s">
        <v>38</v>
      </c>
      <c r="AJ210">
        <v>88.559892328398377</v>
      </c>
      <c r="AK210" t="s">
        <v>41</v>
      </c>
      <c r="AL210">
        <v>468.00350000000003</v>
      </c>
      <c r="AM210">
        <v>553427.96431199985</v>
      </c>
      <c r="AN210">
        <v>95.81</v>
      </c>
    </row>
    <row r="211" spans="1:40" x14ac:dyDescent="0.3">
      <c r="A211">
        <v>122.36</v>
      </c>
      <c r="B211">
        <v>4.38</v>
      </c>
      <c r="C211">
        <v>7</v>
      </c>
      <c r="D211">
        <v>0.99</v>
      </c>
      <c r="E211">
        <v>0.06</v>
      </c>
      <c r="F211">
        <v>0.04</v>
      </c>
      <c r="G211" t="s">
        <v>88</v>
      </c>
      <c r="H211">
        <v>3.86</v>
      </c>
      <c r="I211">
        <v>0.68</v>
      </c>
      <c r="J211">
        <v>1.18</v>
      </c>
      <c r="K211">
        <v>0.48</v>
      </c>
      <c r="L211">
        <v>31</v>
      </c>
      <c r="M211">
        <v>4539.8599999999997</v>
      </c>
      <c r="N211">
        <v>15</v>
      </c>
      <c r="O211">
        <v>38</v>
      </c>
      <c r="P211">
        <v>3</v>
      </c>
      <c r="Q211">
        <v>2</v>
      </c>
      <c r="R211">
        <v>976</v>
      </c>
      <c r="S211">
        <v>185</v>
      </c>
      <c r="T211">
        <v>10</v>
      </c>
      <c r="U211">
        <v>0.01</v>
      </c>
      <c r="V211">
        <v>0</v>
      </c>
      <c r="W211" t="s">
        <v>6</v>
      </c>
      <c r="X211" t="s">
        <v>93</v>
      </c>
      <c r="Y211" t="s">
        <v>90</v>
      </c>
      <c r="Z211" t="s">
        <v>108</v>
      </c>
      <c r="AA211">
        <v>0.93059999999999998</v>
      </c>
      <c r="AB211">
        <v>0.90239999999999987</v>
      </c>
      <c r="AC211">
        <v>9.024000000000006E-3</v>
      </c>
      <c r="AD211">
        <v>0.57999999999999996</v>
      </c>
      <c r="AE211" t="s">
        <v>25</v>
      </c>
      <c r="AF211">
        <v>3.5796011768551815E-2</v>
      </c>
      <c r="AG211" t="s">
        <v>7</v>
      </c>
      <c r="AH211" t="s">
        <v>33</v>
      </c>
      <c r="AI211" t="s">
        <v>37</v>
      </c>
      <c r="AJ211">
        <v>18.954918032786885</v>
      </c>
      <c r="AK211" t="s">
        <v>40</v>
      </c>
      <c r="AL211">
        <v>45.398599999999995</v>
      </c>
      <c r="AM211">
        <v>611101.8413519999</v>
      </c>
      <c r="AN211">
        <v>69.540000000000006</v>
      </c>
    </row>
    <row r="212" spans="1:40" x14ac:dyDescent="0.3">
      <c r="A212">
        <v>296.93</v>
      </c>
      <c r="B212">
        <v>8.23</v>
      </c>
      <c r="C212">
        <v>15</v>
      </c>
      <c r="D212">
        <v>0.92</v>
      </c>
      <c r="E212">
        <v>0.06</v>
      </c>
      <c r="F212">
        <v>0.01</v>
      </c>
      <c r="G212" t="s">
        <v>88</v>
      </c>
      <c r="H212">
        <v>4.28</v>
      </c>
      <c r="I212">
        <v>0.85</v>
      </c>
      <c r="J212">
        <v>1.1599999999999999</v>
      </c>
      <c r="K212">
        <v>0.56999999999999995</v>
      </c>
      <c r="L212">
        <v>43</v>
      </c>
      <c r="M212">
        <v>9949.52</v>
      </c>
      <c r="N212">
        <v>60</v>
      </c>
      <c r="O212">
        <v>18</v>
      </c>
      <c r="P212">
        <v>2</v>
      </c>
      <c r="Q212">
        <v>2</v>
      </c>
      <c r="R212">
        <v>900</v>
      </c>
      <c r="S212">
        <v>809</v>
      </c>
      <c r="T212">
        <v>3</v>
      </c>
      <c r="U212">
        <v>0.34</v>
      </c>
      <c r="V212">
        <v>1</v>
      </c>
      <c r="W212" t="s">
        <v>4</v>
      </c>
      <c r="X212" t="s">
        <v>93</v>
      </c>
      <c r="Y212" t="s">
        <v>96</v>
      </c>
      <c r="Z212" t="s">
        <v>98</v>
      </c>
      <c r="AA212">
        <v>0.86480000000000001</v>
      </c>
      <c r="AB212">
        <v>0.93059999999999998</v>
      </c>
      <c r="AC212">
        <v>7.4447999999999959E-2</v>
      </c>
      <c r="AD212">
        <v>0.6399999999999999</v>
      </c>
      <c r="AE212" t="s">
        <v>25</v>
      </c>
      <c r="AF212">
        <v>2.7716970329707338E-2</v>
      </c>
      <c r="AG212" t="s">
        <v>7</v>
      </c>
      <c r="AH212" t="s">
        <v>31</v>
      </c>
      <c r="AI212" t="s">
        <v>37</v>
      </c>
      <c r="AJ212">
        <v>89.888888888888886</v>
      </c>
      <c r="AK212" t="s">
        <v>41</v>
      </c>
      <c r="AL212">
        <v>99.495200000000011</v>
      </c>
      <c r="AM212">
        <v>3161237.6541600004</v>
      </c>
      <c r="AN212">
        <v>69.72</v>
      </c>
    </row>
    <row r="213" spans="1:40" x14ac:dyDescent="0.3">
      <c r="A213">
        <v>361.35</v>
      </c>
      <c r="B213">
        <v>4.9000000000000004</v>
      </c>
      <c r="C213">
        <v>21</v>
      </c>
      <c r="D213">
        <v>0.72</v>
      </c>
      <c r="E213">
        <v>0.1</v>
      </c>
      <c r="F213">
        <v>0.05</v>
      </c>
      <c r="G213" t="s">
        <v>99</v>
      </c>
      <c r="H213">
        <v>3.92</v>
      </c>
      <c r="I213">
        <v>0.74</v>
      </c>
      <c r="J213">
        <v>0.83</v>
      </c>
      <c r="K213">
        <v>0.69</v>
      </c>
      <c r="L213">
        <v>41</v>
      </c>
      <c r="M213">
        <v>560.46</v>
      </c>
      <c r="N213">
        <v>45</v>
      </c>
      <c r="O213">
        <v>29</v>
      </c>
      <c r="P213">
        <v>0</v>
      </c>
      <c r="Q213">
        <v>3</v>
      </c>
      <c r="R213">
        <v>177</v>
      </c>
      <c r="S213">
        <v>860</v>
      </c>
      <c r="T213">
        <v>8</v>
      </c>
      <c r="U213">
        <v>0.25</v>
      </c>
      <c r="V213">
        <v>0</v>
      </c>
      <c r="W213" t="s">
        <v>6</v>
      </c>
      <c r="X213" t="s">
        <v>103</v>
      </c>
      <c r="Y213" t="s">
        <v>94</v>
      </c>
      <c r="Z213" t="s">
        <v>110</v>
      </c>
      <c r="AA213">
        <v>0.64800000000000002</v>
      </c>
      <c r="AB213">
        <v>0.85499999999999998</v>
      </c>
      <c r="AC213">
        <v>0.23940000000000003</v>
      </c>
      <c r="AD213">
        <v>0.84</v>
      </c>
      <c r="AE213" t="s">
        <v>25</v>
      </c>
      <c r="AF213">
        <v>1.3560260135602601E-2</v>
      </c>
      <c r="AG213" t="s">
        <v>5</v>
      </c>
      <c r="AH213" t="s">
        <v>32</v>
      </c>
      <c r="AI213" t="s">
        <v>37</v>
      </c>
      <c r="AJ213">
        <v>485.87570621468927</v>
      </c>
      <c r="AK213" t="s">
        <v>42</v>
      </c>
      <c r="AL213">
        <v>28.023000000000003</v>
      </c>
      <c r="AM213">
        <v>232956.90699000002</v>
      </c>
      <c r="AN213">
        <v>92.080000000000013</v>
      </c>
    </row>
    <row r="214" spans="1:40" x14ac:dyDescent="0.3">
      <c r="A214">
        <v>343.38</v>
      </c>
      <c r="B214">
        <v>9.9700000000000006</v>
      </c>
      <c r="C214">
        <v>22</v>
      </c>
      <c r="D214">
        <v>0.97</v>
      </c>
      <c r="E214">
        <v>0.06</v>
      </c>
      <c r="F214">
        <v>0</v>
      </c>
      <c r="G214" t="s">
        <v>88</v>
      </c>
      <c r="H214">
        <v>4.17</v>
      </c>
      <c r="I214">
        <v>0.72</v>
      </c>
      <c r="J214">
        <v>0.92</v>
      </c>
      <c r="K214">
        <v>0.06</v>
      </c>
      <c r="L214">
        <v>13</v>
      </c>
      <c r="M214">
        <v>1363.05</v>
      </c>
      <c r="N214">
        <v>30</v>
      </c>
      <c r="O214">
        <v>22</v>
      </c>
      <c r="P214">
        <v>3</v>
      </c>
      <c r="Q214">
        <v>1</v>
      </c>
      <c r="R214">
        <v>130</v>
      </c>
      <c r="S214">
        <v>45</v>
      </c>
      <c r="T214">
        <v>8</v>
      </c>
      <c r="U214">
        <v>0.25</v>
      </c>
      <c r="V214">
        <v>0</v>
      </c>
      <c r="W214" t="s">
        <v>6</v>
      </c>
      <c r="X214" t="s">
        <v>101</v>
      </c>
      <c r="Y214" t="s">
        <v>90</v>
      </c>
      <c r="Z214" t="s">
        <v>110</v>
      </c>
      <c r="AA214">
        <v>0.91179999999999994</v>
      </c>
      <c r="AB214">
        <v>0.94</v>
      </c>
      <c r="AC214">
        <v>2.8200000000000024E-2</v>
      </c>
      <c r="AD214">
        <v>0.12</v>
      </c>
      <c r="AE214" t="s">
        <v>22</v>
      </c>
      <c r="AF214">
        <v>2.9034888461762481E-2</v>
      </c>
      <c r="AG214" t="s">
        <v>7</v>
      </c>
      <c r="AH214" t="s">
        <v>32</v>
      </c>
      <c r="AI214" t="s">
        <v>37</v>
      </c>
      <c r="AJ214">
        <v>34.615384615384613</v>
      </c>
      <c r="AK214" t="s">
        <v>40</v>
      </c>
      <c r="AL214">
        <v>13.6305</v>
      </c>
      <c r="AM214">
        <v>496169.02393200004</v>
      </c>
      <c r="AN214">
        <v>70.03</v>
      </c>
    </row>
    <row r="215" spans="1:40" x14ac:dyDescent="0.3">
      <c r="A215">
        <v>150.91999999999999</v>
      </c>
      <c r="B215">
        <v>6.03</v>
      </c>
      <c r="C215">
        <v>20</v>
      </c>
      <c r="D215">
        <v>0.96</v>
      </c>
      <c r="E215">
        <v>0</v>
      </c>
      <c r="F215">
        <v>0.04</v>
      </c>
      <c r="G215" t="s">
        <v>88</v>
      </c>
      <c r="H215">
        <v>1.38</v>
      </c>
      <c r="I215">
        <v>0.9</v>
      </c>
      <c r="J215">
        <v>1.18</v>
      </c>
      <c r="K215">
        <v>0.55000000000000004</v>
      </c>
      <c r="L215">
        <v>4</v>
      </c>
      <c r="M215">
        <v>4487.79</v>
      </c>
      <c r="N215">
        <v>30</v>
      </c>
      <c r="O215">
        <v>50</v>
      </c>
      <c r="P215">
        <v>1</v>
      </c>
      <c r="Q215">
        <v>1</v>
      </c>
      <c r="R215">
        <v>975</v>
      </c>
      <c r="S215">
        <v>997</v>
      </c>
      <c r="T215">
        <v>12</v>
      </c>
      <c r="U215">
        <v>0.94</v>
      </c>
      <c r="V215">
        <v>1</v>
      </c>
      <c r="W215" t="s">
        <v>4</v>
      </c>
      <c r="X215" t="s">
        <v>101</v>
      </c>
      <c r="Y215" t="s">
        <v>104</v>
      </c>
      <c r="Z215" t="s">
        <v>107</v>
      </c>
      <c r="AA215">
        <v>0.96</v>
      </c>
      <c r="AB215">
        <v>0.96</v>
      </c>
      <c r="AC215">
        <v>3.8400000000000031E-2</v>
      </c>
      <c r="AD215">
        <v>0.59000000000000008</v>
      </c>
      <c r="AE215" t="s">
        <v>25</v>
      </c>
      <c r="AF215">
        <v>3.9954943016167511E-2</v>
      </c>
      <c r="AG215" t="s">
        <v>7</v>
      </c>
      <c r="AH215" t="s">
        <v>31</v>
      </c>
      <c r="AI215" t="s">
        <v>36</v>
      </c>
      <c r="AJ215">
        <v>102.25641025641026</v>
      </c>
      <c r="AK215" t="s">
        <v>42</v>
      </c>
      <c r="AL215">
        <v>44.877900000000004</v>
      </c>
      <c r="AM215">
        <v>704438.20076399995</v>
      </c>
      <c r="AN215">
        <v>73.819999999999993</v>
      </c>
    </row>
    <row r="216" spans="1:40" x14ac:dyDescent="0.3">
      <c r="A216">
        <v>370.48</v>
      </c>
      <c r="B216">
        <v>3.89</v>
      </c>
      <c r="C216">
        <v>18</v>
      </c>
      <c r="D216">
        <v>0.83</v>
      </c>
      <c r="E216">
        <v>7.0000000000000007E-2</v>
      </c>
      <c r="F216">
        <v>0.02</v>
      </c>
      <c r="G216" t="s">
        <v>88</v>
      </c>
      <c r="H216">
        <v>2.33</v>
      </c>
      <c r="I216">
        <v>0.69</v>
      </c>
      <c r="J216">
        <v>0.84</v>
      </c>
      <c r="K216">
        <v>0.43</v>
      </c>
      <c r="L216">
        <v>23</v>
      </c>
      <c r="M216">
        <v>8756.16</v>
      </c>
      <c r="N216">
        <v>90</v>
      </c>
      <c r="O216">
        <v>8</v>
      </c>
      <c r="P216">
        <v>3</v>
      </c>
      <c r="Q216">
        <v>3</v>
      </c>
      <c r="R216">
        <v>11</v>
      </c>
      <c r="S216">
        <v>152</v>
      </c>
      <c r="T216">
        <v>7</v>
      </c>
      <c r="U216">
        <v>0.82</v>
      </c>
      <c r="V216">
        <v>0</v>
      </c>
      <c r="W216" t="s">
        <v>6</v>
      </c>
      <c r="X216" t="s">
        <v>103</v>
      </c>
      <c r="Y216" t="s">
        <v>90</v>
      </c>
      <c r="Z216" t="s">
        <v>106</v>
      </c>
      <c r="AA216">
        <v>0.77189999999999992</v>
      </c>
      <c r="AB216">
        <v>0.91139999999999988</v>
      </c>
      <c r="AC216">
        <v>0.15493800000000002</v>
      </c>
      <c r="AD216">
        <v>0.52</v>
      </c>
      <c r="AE216" t="s">
        <v>25</v>
      </c>
      <c r="AF216">
        <v>1.049989203195854E-2</v>
      </c>
      <c r="AG216" t="s">
        <v>5</v>
      </c>
      <c r="AH216" t="s">
        <v>32</v>
      </c>
      <c r="AI216" t="s">
        <v>35</v>
      </c>
      <c r="AJ216">
        <v>1381.8181818181818</v>
      </c>
      <c r="AK216" t="s">
        <v>42</v>
      </c>
      <c r="AL216">
        <v>87.561599999999999</v>
      </c>
      <c r="AM216">
        <v>3536045.3768799999</v>
      </c>
      <c r="AN216">
        <v>71.17</v>
      </c>
    </row>
    <row r="217" spans="1:40" x14ac:dyDescent="0.3">
      <c r="A217">
        <v>156.76</v>
      </c>
      <c r="B217">
        <v>2.98</v>
      </c>
      <c r="C217">
        <v>25</v>
      </c>
      <c r="D217">
        <v>0.88</v>
      </c>
      <c r="E217">
        <v>0.09</v>
      </c>
      <c r="F217">
        <v>0.03</v>
      </c>
      <c r="G217" t="s">
        <v>92</v>
      </c>
      <c r="H217">
        <v>2.2999999999999998</v>
      </c>
      <c r="I217">
        <v>0.83</v>
      </c>
      <c r="J217">
        <v>0.84</v>
      </c>
      <c r="K217">
        <v>0.13</v>
      </c>
      <c r="L217">
        <v>6</v>
      </c>
      <c r="M217">
        <v>5596.74</v>
      </c>
      <c r="N217">
        <v>60</v>
      </c>
      <c r="O217">
        <v>13</v>
      </c>
      <c r="P217">
        <v>3</v>
      </c>
      <c r="Q217">
        <v>0</v>
      </c>
      <c r="R217">
        <v>127</v>
      </c>
      <c r="S217">
        <v>658</v>
      </c>
      <c r="T217">
        <v>6</v>
      </c>
      <c r="U217">
        <v>0.01</v>
      </c>
      <c r="V217">
        <v>1</v>
      </c>
      <c r="W217" t="s">
        <v>4</v>
      </c>
      <c r="X217" t="s">
        <v>89</v>
      </c>
      <c r="Y217" t="s">
        <v>90</v>
      </c>
      <c r="Z217" t="s">
        <v>100</v>
      </c>
      <c r="AA217">
        <v>0.80080000000000007</v>
      </c>
      <c r="AB217">
        <v>0.88270000000000004</v>
      </c>
      <c r="AC217">
        <v>0.105924</v>
      </c>
      <c r="AD217">
        <v>0.25</v>
      </c>
      <c r="AE217" t="s">
        <v>26</v>
      </c>
      <c r="AF217">
        <v>1.9009951518244451E-2</v>
      </c>
      <c r="AG217" t="s">
        <v>5</v>
      </c>
      <c r="AH217" t="s">
        <v>31</v>
      </c>
      <c r="AI217" t="s">
        <v>35</v>
      </c>
      <c r="AJ217">
        <v>518.11023622047242</v>
      </c>
      <c r="AK217" t="s">
        <v>42</v>
      </c>
      <c r="AL217">
        <v>111.9348</v>
      </c>
      <c r="AM217">
        <v>982745.50364800007</v>
      </c>
      <c r="AN217">
        <v>82.399999999999977</v>
      </c>
    </row>
    <row r="218" spans="1:40" x14ac:dyDescent="0.3">
      <c r="A218">
        <v>196.43</v>
      </c>
      <c r="B218">
        <v>4.1500000000000004</v>
      </c>
      <c r="C218">
        <v>3</v>
      </c>
      <c r="D218">
        <v>0.99</v>
      </c>
      <c r="E218">
        <v>0.08</v>
      </c>
      <c r="F218">
        <v>0.02</v>
      </c>
      <c r="G218" t="s">
        <v>92</v>
      </c>
      <c r="H218">
        <v>4.9800000000000004</v>
      </c>
      <c r="I218">
        <v>0.68</v>
      </c>
      <c r="J218">
        <v>0.83</v>
      </c>
      <c r="K218">
        <v>0.21</v>
      </c>
      <c r="L218">
        <v>34</v>
      </c>
      <c r="M218">
        <v>7350.2</v>
      </c>
      <c r="N218">
        <v>45</v>
      </c>
      <c r="O218">
        <v>27</v>
      </c>
      <c r="P218">
        <v>3</v>
      </c>
      <c r="Q218">
        <v>0</v>
      </c>
      <c r="R218">
        <v>657</v>
      </c>
      <c r="S218">
        <v>537</v>
      </c>
      <c r="T218">
        <v>7</v>
      </c>
      <c r="U218">
        <v>0.01</v>
      </c>
      <c r="V218">
        <v>0</v>
      </c>
      <c r="W218" t="s">
        <v>6</v>
      </c>
      <c r="X218" t="s">
        <v>89</v>
      </c>
      <c r="Y218" t="s">
        <v>90</v>
      </c>
      <c r="Z218" t="s">
        <v>106</v>
      </c>
      <c r="AA218">
        <v>0.91080000000000005</v>
      </c>
      <c r="AB218">
        <v>0.90160000000000007</v>
      </c>
      <c r="AC218">
        <v>9.0160000000000084E-3</v>
      </c>
      <c r="AD218">
        <v>0.31</v>
      </c>
      <c r="AE218" t="s">
        <v>24</v>
      </c>
      <c r="AF218">
        <v>2.1127119075497632E-2</v>
      </c>
      <c r="AG218" t="s">
        <v>7</v>
      </c>
      <c r="AH218" t="s">
        <v>31</v>
      </c>
      <c r="AI218" t="s">
        <v>37</v>
      </c>
      <c r="AJ218">
        <v>81.735159817351601</v>
      </c>
      <c r="AK218" t="s">
        <v>44</v>
      </c>
      <c r="AL218">
        <v>147.00399999999999</v>
      </c>
      <c r="AM218">
        <v>1588346.3330280001</v>
      </c>
      <c r="AN218">
        <v>80.22</v>
      </c>
    </row>
    <row r="219" spans="1:40" x14ac:dyDescent="0.3">
      <c r="A219">
        <v>385.92</v>
      </c>
      <c r="B219">
        <v>4.3499999999999996</v>
      </c>
      <c r="C219">
        <v>28</v>
      </c>
      <c r="D219">
        <v>0.86</v>
      </c>
      <c r="E219">
        <v>0.06</v>
      </c>
      <c r="F219">
        <v>0.01</v>
      </c>
      <c r="G219" t="s">
        <v>99</v>
      </c>
      <c r="H219">
        <v>4.75</v>
      </c>
      <c r="I219">
        <v>0.89</v>
      </c>
      <c r="J219">
        <v>1.19</v>
      </c>
      <c r="K219">
        <v>0.88</v>
      </c>
      <c r="L219">
        <v>41</v>
      </c>
      <c r="M219">
        <v>4293.28</v>
      </c>
      <c r="N219">
        <v>15</v>
      </c>
      <c r="O219">
        <v>37</v>
      </c>
      <c r="P219">
        <v>2</v>
      </c>
      <c r="Q219">
        <v>1</v>
      </c>
      <c r="R219">
        <v>851</v>
      </c>
      <c r="S219">
        <v>771</v>
      </c>
      <c r="T219">
        <v>7</v>
      </c>
      <c r="U219">
        <v>0.78</v>
      </c>
      <c r="V219">
        <v>1</v>
      </c>
      <c r="W219" t="s">
        <v>4</v>
      </c>
      <c r="X219" t="s">
        <v>101</v>
      </c>
      <c r="Y219" t="s">
        <v>96</v>
      </c>
      <c r="Z219" t="s">
        <v>106</v>
      </c>
      <c r="AA219">
        <v>0.8083999999999999</v>
      </c>
      <c r="AB219">
        <v>0.93059999999999998</v>
      </c>
      <c r="AC219">
        <v>0.13028399999999998</v>
      </c>
      <c r="AD219">
        <v>0.95</v>
      </c>
      <c r="AE219" t="s">
        <v>25</v>
      </c>
      <c r="AF219">
        <v>1.1271766169154228E-2</v>
      </c>
      <c r="AG219" t="s">
        <v>5</v>
      </c>
      <c r="AH219" t="s">
        <v>32</v>
      </c>
      <c r="AI219" t="s">
        <v>37</v>
      </c>
      <c r="AJ219">
        <v>90.599294947121038</v>
      </c>
      <c r="AK219" t="s">
        <v>41</v>
      </c>
      <c r="AL219">
        <v>214.66399999999999</v>
      </c>
      <c r="AM219">
        <v>1773094.3272320002</v>
      </c>
      <c r="AN219">
        <v>93.249999999999986</v>
      </c>
    </row>
    <row r="220" spans="1:40" x14ac:dyDescent="0.3">
      <c r="A220">
        <v>342.33</v>
      </c>
      <c r="B220">
        <v>1.62</v>
      </c>
      <c r="C220">
        <v>23</v>
      </c>
      <c r="D220">
        <v>0.97</v>
      </c>
      <c r="E220">
        <v>7.0000000000000007E-2</v>
      </c>
      <c r="F220">
        <v>0.02</v>
      </c>
      <c r="G220" t="s">
        <v>92</v>
      </c>
      <c r="H220">
        <v>2.99</v>
      </c>
      <c r="I220">
        <v>0.85</v>
      </c>
      <c r="J220">
        <v>1.1000000000000001</v>
      </c>
      <c r="K220">
        <v>0.87</v>
      </c>
      <c r="L220">
        <v>18</v>
      </c>
      <c r="M220">
        <v>501.07</v>
      </c>
      <c r="N220">
        <v>15</v>
      </c>
      <c r="O220">
        <v>29</v>
      </c>
      <c r="P220">
        <v>0</v>
      </c>
      <c r="Q220">
        <v>2</v>
      </c>
      <c r="R220">
        <v>648</v>
      </c>
      <c r="S220">
        <v>513</v>
      </c>
      <c r="T220">
        <v>6</v>
      </c>
      <c r="U220">
        <v>0.98</v>
      </c>
      <c r="V220">
        <v>1</v>
      </c>
      <c r="W220" t="s">
        <v>4</v>
      </c>
      <c r="X220" t="s">
        <v>93</v>
      </c>
      <c r="Y220" t="s">
        <v>94</v>
      </c>
      <c r="Z220" t="s">
        <v>100</v>
      </c>
      <c r="AA220">
        <v>0.9020999999999999</v>
      </c>
      <c r="AB220">
        <v>0.91139999999999988</v>
      </c>
      <c r="AC220">
        <v>2.7342000000000023E-2</v>
      </c>
      <c r="AD220">
        <v>0.96</v>
      </c>
      <c r="AE220" t="s">
        <v>25</v>
      </c>
      <c r="AF220">
        <v>4.7322758741565165E-3</v>
      </c>
      <c r="AG220" t="s">
        <v>5</v>
      </c>
      <c r="AH220" t="s">
        <v>32</v>
      </c>
      <c r="AI220" t="s">
        <v>35</v>
      </c>
      <c r="AJ220">
        <v>79.166666666666657</v>
      </c>
      <c r="AK220" t="s">
        <v>40</v>
      </c>
      <c r="AL220">
        <v>10.0214</v>
      </c>
      <c r="AM220">
        <v>186999.60221299998</v>
      </c>
      <c r="AN220">
        <v>82.509999999999991</v>
      </c>
    </row>
    <row r="221" spans="1:40" x14ac:dyDescent="0.3">
      <c r="A221">
        <v>432.15</v>
      </c>
      <c r="B221">
        <v>4.33</v>
      </c>
      <c r="C221">
        <v>14</v>
      </c>
      <c r="D221">
        <v>0.72</v>
      </c>
      <c r="E221">
        <v>0.1</v>
      </c>
      <c r="F221">
        <v>0.01</v>
      </c>
      <c r="G221" t="s">
        <v>92</v>
      </c>
      <c r="H221">
        <v>0.69</v>
      </c>
      <c r="I221">
        <v>0.92</v>
      </c>
      <c r="J221">
        <v>0.89</v>
      </c>
      <c r="K221">
        <v>0.03</v>
      </c>
      <c r="L221">
        <v>36</v>
      </c>
      <c r="M221">
        <v>6513.34</v>
      </c>
      <c r="N221">
        <v>45</v>
      </c>
      <c r="O221">
        <v>31</v>
      </c>
      <c r="P221">
        <v>0</v>
      </c>
      <c r="Q221">
        <v>2</v>
      </c>
      <c r="R221">
        <v>762</v>
      </c>
      <c r="S221">
        <v>15</v>
      </c>
      <c r="T221">
        <v>9</v>
      </c>
      <c r="U221">
        <v>0.47</v>
      </c>
      <c r="V221">
        <v>1</v>
      </c>
      <c r="W221" t="s">
        <v>4</v>
      </c>
      <c r="X221" t="s">
        <v>93</v>
      </c>
      <c r="Y221" t="s">
        <v>94</v>
      </c>
      <c r="Z221" t="s">
        <v>91</v>
      </c>
      <c r="AA221">
        <v>0.64800000000000002</v>
      </c>
      <c r="AB221">
        <v>0.89100000000000001</v>
      </c>
      <c r="AC221">
        <v>0.24948000000000006</v>
      </c>
      <c r="AD221">
        <v>0.14000000000000001</v>
      </c>
      <c r="AE221" t="s">
        <v>22</v>
      </c>
      <c r="AF221">
        <v>1.0019669096378574E-2</v>
      </c>
      <c r="AG221" t="s">
        <v>5</v>
      </c>
      <c r="AH221" t="s">
        <v>32</v>
      </c>
      <c r="AI221" t="s">
        <v>38</v>
      </c>
      <c r="AJ221">
        <v>1.9685039370078741</v>
      </c>
      <c r="AK221" t="s">
        <v>40</v>
      </c>
      <c r="AL221">
        <v>130.26680000000002</v>
      </c>
      <c r="AM221">
        <v>3124497.4983800002</v>
      </c>
      <c r="AN221">
        <v>84.11</v>
      </c>
    </row>
    <row r="222" spans="1:40" x14ac:dyDescent="0.3">
      <c r="A222">
        <v>345.93</v>
      </c>
      <c r="B222">
        <v>5.18</v>
      </c>
      <c r="C222">
        <v>24</v>
      </c>
      <c r="D222">
        <v>0.76</v>
      </c>
      <c r="E222">
        <v>0.01</v>
      </c>
      <c r="F222">
        <v>0.01</v>
      </c>
      <c r="G222" t="s">
        <v>99</v>
      </c>
      <c r="H222">
        <v>1.29</v>
      </c>
      <c r="I222">
        <v>0.63</v>
      </c>
      <c r="J222">
        <v>0.82</v>
      </c>
      <c r="K222">
        <v>0.69</v>
      </c>
      <c r="L222">
        <v>26</v>
      </c>
      <c r="M222">
        <v>6376.61</v>
      </c>
      <c r="N222">
        <v>60</v>
      </c>
      <c r="O222">
        <v>41</v>
      </c>
      <c r="P222">
        <v>0</v>
      </c>
      <c r="Q222">
        <v>1</v>
      </c>
      <c r="R222">
        <v>516</v>
      </c>
      <c r="S222">
        <v>593</v>
      </c>
      <c r="T222">
        <v>5</v>
      </c>
      <c r="U222">
        <v>0.43</v>
      </c>
      <c r="V222">
        <v>1</v>
      </c>
      <c r="W222" t="s">
        <v>4</v>
      </c>
      <c r="X222" t="s">
        <v>101</v>
      </c>
      <c r="Y222" t="s">
        <v>94</v>
      </c>
      <c r="Z222" t="s">
        <v>109</v>
      </c>
      <c r="AA222">
        <v>0.75239999999999996</v>
      </c>
      <c r="AB222">
        <v>0.98009999999999997</v>
      </c>
      <c r="AC222">
        <v>0.23522399999999999</v>
      </c>
      <c r="AD222">
        <v>0.71</v>
      </c>
      <c r="AE222" t="s">
        <v>25</v>
      </c>
      <c r="AF222">
        <v>1.4974127713699303E-2</v>
      </c>
      <c r="AG222" t="s">
        <v>5</v>
      </c>
      <c r="AH222" t="s">
        <v>32</v>
      </c>
      <c r="AI222" t="s">
        <v>36</v>
      </c>
      <c r="AJ222">
        <v>114.92248062015504</v>
      </c>
      <c r="AK222" t="s">
        <v>42</v>
      </c>
      <c r="AL222">
        <v>318.83050000000003</v>
      </c>
      <c r="AM222">
        <v>2250305.6667399998</v>
      </c>
      <c r="AN222">
        <v>98.21</v>
      </c>
    </row>
    <row r="223" spans="1:40" x14ac:dyDescent="0.3">
      <c r="A223">
        <v>305.74</v>
      </c>
      <c r="B223">
        <v>7.5</v>
      </c>
      <c r="C223">
        <v>2</v>
      </c>
      <c r="D223">
        <v>0.83</v>
      </c>
      <c r="E223">
        <v>7.0000000000000007E-2</v>
      </c>
      <c r="F223">
        <v>0.01</v>
      </c>
      <c r="G223" t="s">
        <v>92</v>
      </c>
      <c r="H223">
        <v>1.82</v>
      </c>
      <c r="I223">
        <v>0.68</v>
      </c>
      <c r="J223">
        <v>1.19</v>
      </c>
      <c r="K223">
        <v>0.55000000000000004</v>
      </c>
      <c r="L223">
        <v>33</v>
      </c>
      <c r="M223">
        <v>807.14</v>
      </c>
      <c r="N223">
        <v>60</v>
      </c>
      <c r="O223">
        <v>41</v>
      </c>
      <c r="P223">
        <v>2</v>
      </c>
      <c r="Q223">
        <v>1</v>
      </c>
      <c r="R223">
        <v>383</v>
      </c>
      <c r="S223">
        <v>682</v>
      </c>
      <c r="T223">
        <v>5</v>
      </c>
      <c r="U223">
        <v>0.28000000000000003</v>
      </c>
      <c r="V223">
        <v>1</v>
      </c>
      <c r="W223" t="s">
        <v>4</v>
      </c>
      <c r="X223" t="s">
        <v>101</v>
      </c>
      <c r="Y223" t="s">
        <v>96</v>
      </c>
      <c r="Z223" t="s">
        <v>109</v>
      </c>
      <c r="AA223">
        <v>0.77189999999999992</v>
      </c>
      <c r="AB223">
        <v>0.92069999999999996</v>
      </c>
      <c r="AC223">
        <v>0.15651900000000002</v>
      </c>
      <c r="AD223">
        <v>0.63</v>
      </c>
      <c r="AE223" t="s">
        <v>25</v>
      </c>
      <c r="AF223">
        <v>2.4530646954929024E-2</v>
      </c>
      <c r="AG223" t="s">
        <v>7</v>
      </c>
      <c r="AH223" t="s">
        <v>32</v>
      </c>
      <c r="AI223" t="s">
        <v>36</v>
      </c>
      <c r="AJ223">
        <v>178.06788511749346</v>
      </c>
      <c r="AK223" t="s">
        <v>42</v>
      </c>
      <c r="AL223">
        <v>16.142800000000001</v>
      </c>
      <c r="AM223">
        <v>266544.25402399997</v>
      </c>
      <c r="AN223">
        <v>83.879999999999981</v>
      </c>
    </row>
    <row r="224" spans="1:40" x14ac:dyDescent="0.3">
      <c r="A224">
        <v>92.15</v>
      </c>
      <c r="B224">
        <v>6.91</v>
      </c>
      <c r="C224">
        <v>14</v>
      </c>
      <c r="D224">
        <v>0.88</v>
      </c>
      <c r="E224">
        <v>0.03</v>
      </c>
      <c r="F224">
        <v>0.02</v>
      </c>
      <c r="G224" t="s">
        <v>99</v>
      </c>
      <c r="H224">
        <v>4.37</v>
      </c>
      <c r="I224">
        <v>0.66</v>
      </c>
      <c r="J224">
        <v>0.97</v>
      </c>
      <c r="K224">
        <v>0.94</v>
      </c>
      <c r="L224">
        <v>33</v>
      </c>
      <c r="M224">
        <v>1791.73</v>
      </c>
      <c r="N224">
        <v>15</v>
      </c>
      <c r="O224">
        <v>51</v>
      </c>
      <c r="P224">
        <v>2</v>
      </c>
      <c r="Q224">
        <v>3</v>
      </c>
      <c r="R224">
        <v>117</v>
      </c>
      <c r="S224">
        <v>233</v>
      </c>
      <c r="T224">
        <v>6</v>
      </c>
      <c r="U224">
        <v>0.67</v>
      </c>
      <c r="V224">
        <v>0</v>
      </c>
      <c r="W224" t="s">
        <v>6</v>
      </c>
      <c r="X224" t="s">
        <v>103</v>
      </c>
      <c r="Y224" t="s">
        <v>96</v>
      </c>
      <c r="Z224" t="s">
        <v>100</v>
      </c>
      <c r="AA224">
        <v>0.85360000000000003</v>
      </c>
      <c r="AB224">
        <v>0.9506</v>
      </c>
      <c r="AC224">
        <v>0.11407199999999999</v>
      </c>
      <c r="AD224">
        <v>0.99</v>
      </c>
      <c r="AE224" t="s">
        <v>25</v>
      </c>
      <c r="AF224">
        <v>7.4986435160065104E-2</v>
      </c>
      <c r="AG224" t="s">
        <v>8</v>
      </c>
      <c r="AH224" t="s">
        <v>33</v>
      </c>
      <c r="AI224" t="s">
        <v>37</v>
      </c>
      <c r="AJ224">
        <v>199.14529914529913</v>
      </c>
      <c r="AK224" t="s">
        <v>42</v>
      </c>
      <c r="AL224">
        <v>89.586500000000001</v>
      </c>
      <c r="AM224">
        <v>173460.955885</v>
      </c>
      <c r="AN224">
        <v>94.33</v>
      </c>
    </row>
    <row r="225" spans="1:40" x14ac:dyDescent="0.3">
      <c r="A225">
        <v>215.47</v>
      </c>
      <c r="B225">
        <v>7.38</v>
      </c>
      <c r="C225">
        <v>22</v>
      </c>
      <c r="D225">
        <v>0.94</v>
      </c>
      <c r="E225">
        <v>0.06</v>
      </c>
      <c r="F225">
        <v>0.04</v>
      </c>
      <c r="G225" t="s">
        <v>88</v>
      </c>
      <c r="H225">
        <v>0.85</v>
      </c>
      <c r="I225">
        <v>0.68</v>
      </c>
      <c r="J225">
        <v>1.04</v>
      </c>
      <c r="K225">
        <v>0.91</v>
      </c>
      <c r="L225">
        <v>25</v>
      </c>
      <c r="M225">
        <v>4813.9399999999996</v>
      </c>
      <c r="N225">
        <v>45</v>
      </c>
      <c r="O225">
        <v>13</v>
      </c>
      <c r="P225">
        <v>1</v>
      </c>
      <c r="Q225">
        <v>0</v>
      </c>
      <c r="R225">
        <v>308</v>
      </c>
      <c r="S225">
        <v>887</v>
      </c>
      <c r="T225">
        <v>10</v>
      </c>
      <c r="U225">
        <v>0.47</v>
      </c>
      <c r="V225">
        <v>1</v>
      </c>
      <c r="W225" t="s">
        <v>4</v>
      </c>
      <c r="X225" t="s">
        <v>89</v>
      </c>
      <c r="Y225" t="s">
        <v>104</v>
      </c>
      <c r="Z225" t="s">
        <v>108</v>
      </c>
      <c r="AA225">
        <v>0.88359999999999994</v>
      </c>
      <c r="AB225">
        <v>0.90239999999999987</v>
      </c>
      <c r="AC225">
        <v>5.4144000000000046E-2</v>
      </c>
      <c r="AD225">
        <v>1.01</v>
      </c>
      <c r="AE225" t="s">
        <v>25</v>
      </c>
      <c r="AF225">
        <v>3.4250707755139928E-2</v>
      </c>
      <c r="AG225" t="s">
        <v>7</v>
      </c>
      <c r="AH225" t="s">
        <v>31</v>
      </c>
      <c r="AI225" t="s">
        <v>38</v>
      </c>
      <c r="AJ225">
        <v>287.98701298701297</v>
      </c>
      <c r="AK225" t="s">
        <v>42</v>
      </c>
      <c r="AL225">
        <v>48.139399999999995</v>
      </c>
      <c r="AM225">
        <v>1141037.41937</v>
      </c>
      <c r="AN225">
        <v>72.55</v>
      </c>
    </row>
    <row r="226" spans="1:40" x14ac:dyDescent="0.3">
      <c r="A226">
        <v>169.34</v>
      </c>
      <c r="B226">
        <v>1.08</v>
      </c>
      <c r="C226">
        <v>11</v>
      </c>
      <c r="D226">
        <v>1</v>
      </c>
      <c r="E226">
        <v>0.06</v>
      </c>
      <c r="F226">
        <v>0.03</v>
      </c>
      <c r="G226" t="s">
        <v>99</v>
      </c>
      <c r="H226">
        <v>1.1000000000000001</v>
      </c>
      <c r="I226">
        <v>0.64</v>
      </c>
      <c r="J226">
        <v>0.91</v>
      </c>
      <c r="K226">
        <v>0.57999999999999996</v>
      </c>
      <c r="L226">
        <v>17</v>
      </c>
      <c r="M226">
        <v>4521.71</v>
      </c>
      <c r="N226">
        <v>45</v>
      </c>
      <c r="O226">
        <v>11</v>
      </c>
      <c r="P226">
        <v>0</v>
      </c>
      <c r="Q226">
        <v>2</v>
      </c>
      <c r="R226">
        <v>442</v>
      </c>
      <c r="S226">
        <v>365</v>
      </c>
      <c r="T226">
        <v>11</v>
      </c>
      <c r="U226">
        <v>0.17</v>
      </c>
      <c r="V226">
        <v>0</v>
      </c>
      <c r="W226" t="s">
        <v>6</v>
      </c>
      <c r="X226" t="s">
        <v>93</v>
      </c>
      <c r="Y226" t="s">
        <v>94</v>
      </c>
      <c r="Z226" t="s">
        <v>95</v>
      </c>
      <c r="AA226">
        <v>0.94</v>
      </c>
      <c r="AB226">
        <v>0.91179999999999994</v>
      </c>
      <c r="AC226">
        <v>0</v>
      </c>
      <c r="AD226">
        <v>0.66999999999999993</v>
      </c>
      <c r="AE226" t="s">
        <v>25</v>
      </c>
      <c r="AF226">
        <v>6.377701665288768E-3</v>
      </c>
      <c r="AG226" t="s">
        <v>5</v>
      </c>
      <c r="AH226" t="s">
        <v>31</v>
      </c>
      <c r="AI226" t="s">
        <v>36</v>
      </c>
      <c r="AJ226">
        <v>82.579185520361989</v>
      </c>
      <c r="AK226" t="s">
        <v>44</v>
      </c>
      <c r="AL226">
        <v>226.08550000000002</v>
      </c>
      <c r="AM226">
        <v>834849.7558060002</v>
      </c>
      <c r="AN226">
        <v>96.499999999999986</v>
      </c>
    </row>
    <row r="227" spans="1:40" x14ac:dyDescent="0.3">
      <c r="A227">
        <v>159.80000000000001</v>
      </c>
      <c r="B227">
        <v>2.96</v>
      </c>
      <c r="C227">
        <v>16</v>
      </c>
      <c r="D227">
        <v>0.82</v>
      </c>
      <c r="E227">
        <v>0.02</v>
      </c>
      <c r="F227">
        <v>0.04</v>
      </c>
      <c r="G227" t="s">
        <v>99</v>
      </c>
      <c r="H227">
        <v>1.75</v>
      </c>
      <c r="I227">
        <v>0.82</v>
      </c>
      <c r="J227">
        <v>1.1000000000000001</v>
      </c>
      <c r="K227">
        <v>0.14000000000000001</v>
      </c>
      <c r="L227">
        <v>3</v>
      </c>
      <c r="M227">
        <v>7548.93</v>
      </c>
      <c r="N227">
        <v>15</v>
      </c>
      <c r="O227">
        <v>38</v>
      </c>
      <c r="P227">
        <v>1</v>
      </c>
      <c r="Q227">
        <v>3</v>
      </c>
      <c r="R227">
        <v>121</v>
      </c>
      <c r="S227">
        <v>947</v>
      </c>
      <c r="T227">
        <v>4</v>
      </c>
      <c r="U227">
        <v>0.48</v>
      </c>
      <c r="V227">
        <v>0</v>
      </c>
      <c r="W227" t="s">
        <v>6</v>
      </c>
      <c r="X227" t="s">
        <v>103</v>
      </c>
      <c r="Y227" t="s">
        <v>104</v>
      </c>
      <c r="Z227" t="s">
        <v>105</v>
      </c>
      <c r="AA227">
        <v>0.80359999999999998</v>
      </c>
      <c r="AB227">
        <v>0.94079999999999997</v>
      </c>
      <c r="AC227">
        <v>0.16934400000000005</v>
      </c>
      <c r="AD227">
        <v>0.2</v>
      </c>
      <c r="AE227" t="s">
        <v>26</v>
      </c>
      <c r="AF227">
        <v>1.8523153942428032E-2</v>
      </c>
      <c r="AG227" t="s">
        <v>5</v>
      </c>
      <c r="AH227" t="s">
        <v>31</v>
      </c>
      <c r="AI227" t="s">
        <v>36</v>
      </c>
      <c r="AJ227">
        <v>782.64462809917359</v>
      </c>
      <c r="AK227" t="s">
        <v>42</v>
      </c>
      <c r="AL227">
        <v>377.44650000000001</v>
      </c>
      <c r="AM227">
        <v>1279081.1943400004</v>
      </c>
      <c r="AN227">
        <v>96.85</v>
      </c>
    </row>
    <row r="228" spans="1:40" x14ac:dyDescent="0.3">
      <c r="A228">
        <v>487.85</v>
      </c>
      <c r="B228">
        <v>6.96</v>
      </c>
      <c r="C228">
        <v>8</v>
      </c>
      <c r="D228">
        <v>0.71</v>
      </c>
      <c r="E228">
        <v>0.02</v>
      </c>
      <c r="F228">
        <v>0.03</v>
      </c>
      <c r="G228" t="s">
        <v>99</v>
      </c>
      <c r="H228">
        <v>4.63</v>
      </c>
      <c r="I228">
        <v>0.84</v>
      </c>
      <c r="J228">
        <v>0.88</v>
      </c>
      <c r="K228">
        <v>0.46</v>
      </c>
      <c r="L228">
        <v>22</v>
      </c>
      <c r="M228">
        <v>3935.39</v>
      </c>
      <c r="N228">
        <v>45</v>
      </c>
      <c r="O228">
        <v>59</v>
      </c>
      <c r="P228">
        <v>3</v>
      </c>
      <c r="Q228">
        <v>1</v>
      </c>
      <c r="R228">
        <v>415</v>
      </c>
      <c r="S228">
        <v>836</v>
      </c>
      <c r="T228">
        <v>10</v>
      </c>
      <c r="U228">
        <v>0.38</v>
      </c>
      <c r="V228">
        <v>1</v>
      </c>
      <c r="W228" t="s">
        <v>4</v>
      </c>
      <c r="X228" t="s">
        <v>101</v>
      </c>
      <c r="Y228" t="s">
        <v>90</v>
      </c>
      <c r="Z228" t="s">
        <v>108</v>
      </c>
      <c r="AA228">
        <v>0.69579999999999997</v>
      </c>
      <c r="AB228">
        <v>0.9506</v>
      </c>
      <c r="AC228">
        <v>0.27567399999999997</v>
      </c>
      <c r="AD228">
        <v>0.51</v>
      </c>
      <c r="AE228" t="s">
        <v>25</v>
      </c>
      <c r="AF228">
        <v>1.4266680332069282E-2</v>
      </c>
      <c r="AG228" t="s">
        <v>5</v>
      </c>
      <c r="AH228" t="s">
        <v>32</v>
      </c>
      <c r="AI228" t="s">
        <v>37</v>
      </c>
      <c r="AJ228">
        <v>201.44578313253012</v>
      </c>
      <c r="AK228" t="s">
        <v>42</v>
      </c>
      <c r="AL228">
        <v>196.76949999999999</v>
      </c>
      <c r="AM228">
        <v>2016115.956485</v>
      </c>
      <c r="AN228">
        <v>94.169999999999987</v>
      </c>
    </row>
    <row r="229" spans="1:40" x14ac:dyDescent="0.3">
      <c r="A229">
        <v>226.89</v>
      </c>
      <c r="B229">
        <v>5.36</v>
      </c>
      <c r="C229">
        <v>7</v>
      </c>
      <c r="D229">
        <v>0.94</v>
      </c>
      <c r="E229">
        <v>0.06</v>
      </c>
      <c r="F229">
        <v>0.03</v>
      </c>
      <c r="G229" t="s">
        <v>88</v>
      </c>
      <c r="H229">
        <v>2.52</v>
      </c>
      <c r="I229">
        <v>0.94</v>
      </c>
      <c r="J229">
        <v>1.1100000000000001</v>
      </c>
      <c r="K229">
        <v>0.73</v>
      </c>
      <c r="L229">
        <v>49</v>
      </c>
      <c r="M229">
        <v>6666.67</v>
      </c>
      <c r="N229">
        <v>45</v>
      </c>
      <c r="O229">
        <v>11</v>
      </c>
      <c r="P229">
        <v>1</v>
      </c>
      <c r="Q229">
        <v>3</v>
      </c>
      <c r="R229">
        <v>979</v>
      </c>
      <c r="S229">
        <v>45</v>
      </c>
      <c r="T229">
        <v>10</v>
      </c>
      <c r="U229">
        <v>0.89</v>
      </c>
      <c r="V229">
        <v>0</v>
      </c>
      <c r="W229" t="s">
        <v>6</v>
      </c>
      <c r="X229" t="s">
        <v>103</v>
      </c>
      <c r="Y229" t="s">
        <v>104</v>
      </c>
      <c r="Z229" t="s">
        <v>108</v>
      </c>
      <c r="AA229">
        <v>0.88359999999999994</v>
      </c>
      <c r="AB229">
        <v>0.91179999999999994</v>
      </c>
      <c r="AC229">
        <v>5.4708000000000041E-2</v>
      </c>
      <c r="AD229">
        <v>0.82</v>
      </c>
      <c r="AE229" t="s">
        <v>25</v>
      </c>
      <c r="AF229">
        <v>2.3623782449645206E-2</v>
      </c>
      <c r="AG229" t="s">
        <v>7</v>
      </c>
      <c r="AH229" t="s">
        <v>31</v>
      </c>
      <c r="AI229" t="s">
        <v>35</v>
      </c>
      <c r="AJ229">
        <v>4.5965270684371804</v>
      </c>
      <c r="AK229" t="s">
        <v>40</v>
      </c>
      <c r="AL229">
        <v>66.666700000000006</v>
      </c>
      <c r="AM229">
        <v>1648812.9263229999</v>
      </c>
      <c r="AN229">
        <v>71.08</v>
      </c>
    </row>
    <row r="230" spans="1:40" x14ac:dyDescent="0.3">
      <c r="A230">
        <v>451.42</v>
      </c>
      <c r="B230">
        <v>1.05</v>
      </c>
      <c r="C230">
        <v>11</v>
      </c>
      <c r="D230">
        <v>0.88</v>
      </c>
      <c r="E230">
        <v>0.01</v>
      </c>
      <c r="F230">
        <v>0.03</v>
      </c>
      <c r="G230" t="s">
        <v>88</v>
      </c>
      <c r="H230">
        <v>3.23</v>
      </c>
      <c r="I230">
        <v>0.77</v>
      </c>
      <c r="J230">
        <v>0.89</v>
      </c>
      <c r="K230">
        <v>0.95</v>
      </c>
      <c r="L230">
        <v>35</v>
      </c>
      <c r="M230">
        <v>7073.79</v>
      </c>
      <c r="N230">
        <v>30</v>
      </c>
      <c r="O230">
        <v>31</v>
      </c>
      <c r="P230">
        <v>1</v>
      </c>
      <c r="Q230">
        <v>3</v>
      </c>
      <c r="R230">
        <v>509</v>
      </c>
      <c r="S230">
        <v>555</v>
      </c>
      <c r="T230">
        <v>9</v>
      </c>
      <c r="U230">
        <v>0.77</v>
      </c>
      <c r="V230">
        <v>0</v>
      </c>
      <c r="W230" t="s">
        <v>6</v>
      </c>
      <c r="X230" t="s">
        <v>103</v>
      </c>
      <c r="Y230" t="s">
        <v>104</v>
      </c>
      <c r="Z230" t="s">
        <v>91</v>
      </c>
      <c r="AA230">
        <v>0.87119999999999997</v>
      </c>
      <c r="AB230">
        <v>0.96029999999999993</v>
      </c>
      <c r="AC230">
        <v>0.11523599999999999</v>
      </c>
      <c r="AD230">
        <v>0.99</v>
      </c>
      <c r="AE230" t="s">
        <v>25</v>
      </c>
      <c r="AF230">
        <v>2.3259935315227505E-3</v>
      </c>
      <c r="AG230" t="s">
        <v>5</v>
      </c>
      <c r="AH230" t="s">
        <v>32</v>
      </c>
      <c r="AI230" t="s">
        <v>37</v>
      </c>
      <c r="AJ230">
        <v>109.03732809430255</v>
      </c>
      <c r="AK230" t="s">
        <v>42</v>
      </c>
      <c r="AL230">
        <v>70.737899999999996</v>
      </c>
      <c r="AM230">
        <v>3321080.192704</v>
      </c>
      <c r="AN230">
        <v>71.87</v>
      </c>
    </row>
    <row r="231" spans="1:40" x14ac:dyDescent="0.3">
      <c r="A231">
        <v>334.01</v>
      </c>
      <c r="B231">
        <v>8.24</v>
      </c>
      <c r="C231">
        <v>3</v>
      </c>
      <c r="D231">
        <v>0.76</v>
      </c>
      <c r="E231">
        <v>0.03</v>
      </c>
      <c r="F231">
        <v>0.02</v>
      </c>
      <c r="G231" t="s">
        <v>88</v>
      </c>
      <c r="H231">
        <v>1.94</v>
      </c>
      <c r="I231">
        <v>0.81</v>
      </c>
      <c r="J231">
        <v>0.84</v>
      </c>
      <c r="K231">
        <v>0.36</v>
      </c>
      <c r="L231">
        <v>4</v>
      </c>
      <c r="M231">
        <v>6485.54</v>
      </c>
      <c r="N231">
        <v>30</v>
      </c>
      <c r="O231">
        <v>37</v>
      </c>
      <c r="P231">
        <v>3</v>
      </c>
      <c r="Q231">
        <v>2</v>
      </c>
      <c r="R231">
        <v>684</v>
      </c>
      <c r="S231">
        <v>907</v>
      </c>
      <c r="T231">
        <v>12</v>
      </c>
      <c r="U231">
        <v>0.7</v>
      </c>
      <c r="V231">
        <v>0</v>
      </c>
      <c r="W231" t="s">
        <v>6</v>
      </c>
      <c r="X231" t="s">
        <v>93</v>
      </c>
      <c r="Y231" t="s">
        <v>90</v>
      </c>
      <c r="Z231" t="s">
        <v>107</v>
      </c>
      <c r="AA231">
        <v>0.73719999999999997</v>
      </c>
      <c r="AB231">
        <v>0.9506</v>
      </c>
      <c r="AC231">
        <v>0.22814399999999999</v>
      </c>
      <c r="AD231">
        <v>0.41</v>
      </c>
      <c r="AE231" t="s">
        <v>24</v>
      </c>
      <c r="AF231">
        <v>2.4669920062273587E-2</v>
      </c>
      <c r="AG231" t="s">
        <v>7</v>
      </c>
      <c r="AH231" t="s">
        <v>32</v>
      </c>
      <c r="AI231" t="s">
        <v>36</v>
      </c>
      <c r="AJ231">
        <v>132.60233918128654</v>
      </c>
      <c r="AK231" t="s">
        <v>42</v>
      </c>
      <c r="AL231">
        <v>64.855400000000003</v>
      </c>
      <c r="AM231">
        <v>2274624.791158</v>
      </c>
      <c r="AN231">
        <v>72.760000000000005</v>
      </c>
    </row>
    <row r="232" spans="1:40" x14ac:dyDescent="0.3">
      <c r="A232">
        <v>407.67</v>
      </c>
      <c r="B232">
        <v>7.96</v>
      </c>
      <c r="C232">
        <v>17</v>
      </c>
      <c r="D232">
        <v>0.85</v>
      </c>
      <c r="E232">
        <v>0.08</v>
      </c>
      <c r="F232">
        <v>0.03</v>
      </c>
      <c r="G232" t="s">
        <v>99</v>
      </c>
      <c r="H232">
        <v>0.94</v>
      </c>
      <c r="I232">
        <v>1</v>
      </c>
      <c r="J232">
        <v>0.99</v>
      </c>
      <c r="K232">
        <v>0.78</v>
      </c>
      <c r="L232">
        <v>28</v>
      </c>
      <c r="M232">
        <v>6001.64</v>
      </c>
      <c r="N232">
        <v>90</v>
      </c>
      <c r="O232">
        <v>26</v>
      </c>
      <c r="P232">
        <v>3</v>
      </c>
      <c r="Q232">
        <v>3</v>
      </c>
      <c r="R232">
        <v>796</v>
      </c>
      <c r="S232">
        <v>534</v>
      </c>
      <c r="T232">
        <v>2</v>
      </c>
      <c r="U232">
        <v>0.33</v>
      </c>
      <c r="V232">
        <v>1</v>
      </c>
      <c r="W232" t="s">
        <v>4</v>
      </c>
      <c r="X232" t="s">
        <v>103</v>
      </c>
      <c r="Y232" t="s">
        <v>90</v>
      </c>
      <c r="Z232" t="s">
        <v>102</v>
      </c>
      <c r="AA232">
        <v>0.78200000000000003</v>
      </c>
      <c r="AB232">
        <v>0.89239999999999997</v>
      </c>
      <c r="AC232">
        <v>0.13386000000000003</v>
      </c>
      <c r="AD232">
        <v>0.89</v>
      </c>
      <c r="AE232" t="s">
        <v>25</v>
      </c>
      <c r="AF232">
        <v>1.952559668359212E-2</v>
      </c>
      <c r="AG232" t="s">
        <v>5</v>
      </c>
      <c r="AH232" t="s">
        <v>32</v>
      </c>
      <c r="AI232" t="s">
        <v>38</v>
      </c>
      <c r="AJ232">
        <v>67.085427135678387</v>
      </c>
      <c r="AK232" t="s">
        <v>40</v>
      </c>
      <c r="AL232">
        <v>300.08200000000005</v>
      </c>
      <c r="AM232">
        <v>2716132.0686640004</v>
      </c>
      <c r="AN232">
        <v>96.060000000000016</v>
      </c>
    </row>
    <row r="233" spans="1:40" x14ac:dyDescent="0.3">
      <c r="A233">
        <v>276.19</v>
      </c>
      <c r="B233">
        <v>5.94</v>
      </c>
      <c r="C233">
        <v>14</v>
      </c>
      <c r="D233">
        <v>0.92</v>
      </c>
      <c r="E233">
        <v>0.03</v>
      </c>
      <c r="F233">
        <v>0</v>
      </c>
      <c r="G233" t="s">
        <v>99</v>
      </c>
      <c r="H233">
        <v>1.1100000000000001</v>
      </c>
      <c r="I233">
        <v>0.81</v>
      </c>
      <c r="J233">
        <v>1.1299999999999999</v>
      </c>
      <c r="K233">
        <v>0.68</v>
      </c>
      <c r="L233">
        <v>13</v>
      </c>
      <c r="M233">
        <v>8076.27</v>
      </c>
      <c r="N233">
        <v>90</v>
      </c>
      <c r="O233">
        <v>28</v>
      </c>
      <c r="P233">
        <v>1</v>
      </c>
      <c r="Q233">
        <v>2</v>
      </c>
      <c r="R233">
        <v>909</v>
      </c>
      <c r="S233">
        <v>948</v>
      </c>
      <c r="T233">
        <v>11</v>
      </c>
      <c r="U233">
        <v>0.14000000000000001</v>
      </c>
      <c r="V233">
        <v>0</v>
      </c>
      <c r="W233" t="s">
        <v>6</v>
      </c>
      <c r="X233" t="s">
        <v>93</v>
      </c>
      <c r="Y233" t="s">
        <v>104</v>
      </c>
      <c r="Z233" t="s">
        <v>95</v>
      </c>
      <c r="AA233">
        <v>0.89239999999999997</v>
      </c>
      <c r="AB233">
        <v>0.97</v>
      </c>
      <c r="AC233">
        <v>7.7599999999999961E-2</v>
      </c>
      <c r="AD233">
        <v>0.71000000000000008</v>
      </c>
      <c r="AE233" t="s">
        <v>25</v>
      </c>
      <c r="AF233">
        <v>2.1506933632644196E-2</v>
      </c>
      <c r="AG233" t="s">
        <v>7</v>
      </c>
      <c r="AH233" t="s">
        <v>31</v>
      </c>
      <c r="AI233" t="s">
        <v>36</v>
      </c>
      <c r="AJ233">
        <v>104.29042904290429</v>
      </c>
      <c r="AK233" t="s">
        <v>42</v>
      </c>
      <c r="AL233">
        <v>403.81350000000003</v>
      </c>
      <c r="AM233">
        <v>2297912.5065569999</v>
      </c>
      <c r="AN233">
        <v>97.99</v>
      </c>
    </row>
    <row r="234" spans="1:40" x14ac:dyDescent="0.3">
      <c r="A234">
        <v>309.61</v>
      </c>
      <c r="B234">
        <v>1.6</v>
      </c>
      <c r="C234">
        <v>6</v>
      </c>
      <c r="D234">
        <v>0.93</v>
      </c>
      <c r="E234">
        <v>0.05</v>
      </c>
      <c r="F234">
        <v>0.04</v>
      </c>
      <c r="G234" t="s">
        <v>99</v>
      </c>
      <c r="H234">
        <v>4.01</v>
      </c>
      <c r="I234">
        <v>0.83</v>
      </c>
      <c r="J234">
        <v>0.95</v>
      </c>
      <c r="K234">
        <v>0.08</v>
      </c>
      <c r="L234">
        <v>30</v>
      </c>
      <c r="M234">
        <v>6605.36</v>
      </c>
      <c r="N234">
        <v>60</v>
      </c>
      <c r="O234">
        <v>44</v>
      </c>
      <c r="P234">
        <v>1</v>
      </c>
      <c r="Q234">
        <v>1</v>
      </c>
      <c r="R234">
        <v>28</v>
      </c>
      <c r="S234">
        <v>723</v>
      </c>
      <c r="T234">
        <v>12</v>
      </c>
      <c r="U234">
        <v>0.86</v>
      </c>
      <c r="V234">
        <v>0</v>
      </c>
      <c r="W234" t="s">
        <v>6</v>
      </c>
      <c r="X234" t="s">
        <v>101</v>
      </c>
      <c r="Y234" t="s">
        <v>104</v>
      </c>
      <c r="Z234" t="s">
        <v>107</v>
      </c>
      <c r="AA234">
        <v>0.88349999999999995</v>
      </c>
      <c r="AB234">
        <v>0.91199999999999992</v>
      </c>
      <c r="AC234">
        <v>6.3839999999999952E-2</v>
      </c>
      <c r="AD234">
        <v>0.16999999999999998</v>
      </c>
      <c r="AE234" t="s">
        <v>26</v>
      </c>
      <c r="AF234">
        <v>5.167791737992959E-3</v>
      </c>
      <c r="AG234" t="s">
        <v>5</v>
      </c>
      <c r="AH234" t="s">
        <v>32</v>
      </c>
      <c r="AI234" t="s">
        <v>37</v>
      </c>
      <c r="AJ234">
        <v>2582.1428571428573</v>
      </c>
      <c r="AK234" t="s">
        <v>42</v>
      </c>
      <c r="AL234">
        <v>330.26800000000003</v>
      </c>
      <c r="AM234">
        <v>2229498.304186</v>
      </c>
      <c r="AN234">
        <v>93.69</v>
      </c>
    </row>
    <row r="235" spans="1:40" x14ac:dyDescent="0.3">
      <c r="A235">
        <v>271.63</v>
      </c>
      <c r="B235">
        <v>7.9</v>
      </c>
      <c r="C235">
        <v>8</v>
      </c>
      <c r="D235">
        <v>0.85</v>
      </c>
      <c r="E235">
        <v>0.09</v>
      </c>
      <c r="F235">
        <v>0.04</v>
      </c>
      <c r="G235" t="s">
        <v>99</v>
      </c>
      <c r="H235">
        <v>4.47</v>
      </c>
      <c r="I235">
        <v>1</v>
      </c>
      <c r="J235">
        <v>0.81</v>
      </c>
      <c r="K235">
        <v>0.56000000000000005</v>
      </c>
      <c r="L235">
        <v>47</v>
      </c>
      <c r="M235">
        <v>8358.43</v>
      </c>
      <c r="N235">
        <v>30</v>
      </c>
      <c r="O235">
        <v>19</v>
      </c>
      <c r="P235">
        <v>0</v>
      </c>
      <c r="Q235">
        <v>2</v>
      </c>
      <c r="R235">
        <v>754</v>
      </c>
      <c r="S235">
        <v>66</v>
      </c>
      <c r="T235">
        <v>3</v>
      </c>
      <c r="U235">
        <v>0.34</v>
      </c>
      <c r="V235">
        <v>0</v>
      </c>
      <c r="W235" t="s">
        <v>6</v>
      </c>
      <c r="X235" t="s">
        <v>93</v>
      </c>
      <c r="Y235" t="s">
        <v>94</v>
      </c>
      <c r="Z235" t="s">
        <v>98</v>
      </c>
      <c r="AA235">
        <v>0.77349999999999997</v>
      </c>
      <c r="AB235">
        <v>0.87360000000000004</v>
      </c>
      <c r="AC235">
        <v>0.13104000000000005</v>
      </c>
      <c r="AD235">
        <v>0.69000000000000006</v>
      </c>
      <c r="AE235" t="s">
        <v>25</v>
      </c>
      <c r="AF235">
        <v>2.9083680005890369E-2</v>
      </c>
      <c r="AG235" t="s">
        <v>7</v>
      </c>
      <c r="AH235" t="s">
        <v>31</v>
      </c>
      <c r="AI235" t="s">
        <v>37</v>
      </c>
      <c r="AJ235">
        <v>8.7533156498673748</v>
      </c>
      <c r="AK235" t="s">
        <v>40</v>
      </c>
      <c r="AL235">
        <v>417.92150000000004</v>
      </c>
      <c r="AM235">
        <v>2565994.5904390006</v>
      </c>
      <c r="AN235">
        <v>92.03</v>
      </c>
    </row>
    <row r="236" spans="1:40" x14ac:dyDescent="0.3">
      <c r="A236">
        <v>137.86000000000001</v>
      </c>
      <c r="B236">
        <v>6.25</v>
      </c>
      <c r="C236">
        <v>22</v>
      </c>
      <c r="D236">
        <v>0.79</v>
      </c>
      <c r="E236">
        <v>0.02</v>
      </c>
      <c r="F236">
        <v>0.01</v>
      </c>
      <c r="G236" t="s">
        <v>99</v>
      </c>
      <c r="H236">
        <v>2.4700000000000002</v>
      </c>
      <c r="I236">
        <v>1</v>
      </c>
      <c r="J236">
        <v>1.02</v>
      </c>
      <c r="K236">
        <v>0.18</v>
      </c>
      <c r="L236">
        <v>12</v>
      </c>
      <c r="M236">
        <v>6403.19</v>
      </c>
      <c r="N236">
        <v>30</v>
      </c>
      <c r="O236">
        <v>45</v>
      </c>
      <c r="P236">
        <v>2</v>
      </c>
      <c r="Q236">
        <v>0</v>
      </c>
      <c r="R236">
        <v>29</v>
      </c>
      <c r="S236">
        <v>16</v>
      </c>
      <c r="T236">
        <v>9</v>
      </c>
      <c r="U236">
        <v>0.59</v>
      </c>
      <c r="V236">
        <v>1</v>
      </c>
      <c r="W236" t="s">
        <v>4</v>
      </c>
      <c r="X236" t="s">
        <v>89</v>
      </c>
      <c r="Y236" t="s">
        <v>96</v>
      </c>
      <c r="Z236" t="s">
        <v>91</v>
      </c>
      <c r="AA236">
        <v>0.7742</v>
      </c>
      <c r="AB236">
        <v>0.97019999999999995</v>
      </c>
      <c r="AC236">
        <v>0.20374199999999995</v>
      </c>
      <c r="AD236">
        <v>0.21</v>
      </c>
      <c r="AE236" t="s">
        <v>26</v>
      </c>
      <c r="AF236">
        <v>4.5335847961700274E-2</v>
      </c>
      <c r="AG236" t="s">
        <v>7</v>
      </c>
      <c r="AH236" t="s">
        <v>33</v>
      </c>
      <c r="AI236" t="s">
        <v>35</v>
      </c>
      <c r="AJ236">
        <v>55.172413793103445</v>
      </c>
      <c r="AK236" t="s">
        <v>40</v>
      </c>
      <c r="AL236">
        <v>320.15949999999998</v>
      </c>
      <c r="AM236">
        <v>909553.05638600001</v>
      </c>
      <c r="AN236">
        <v>96.72999999999999</v>
      </c>
    </row>
    <row r="237" spans="1:40" x14ac:dyDescent="0.3">
      <c r="A237">
        <v>375.1</v>
      </c>
      <c r="B237">
        <v>8.0399999999999991</v>
      </c>
      <c r="C237">
        <v>5</v>
      </c>
      <c r="D237">
        <v>0.99</v>
      </c>
      <c r="E237">
        <v>0.04</v>
      </c>
      <c r="F237">
        <v>0.04</v>
      </c>
      <c r="G237" t="s">
        <v>99</v>
      </c>
      <c r="H237">
        <v>1.78</v>
      </c>
      <c r="I237">
        <v>0.77</v>
      </c>
      <c r="J237">
        <v>1.07</v>
      </c>
      <c r="K237">
        <v>0.68</v>
      </c>
      <c r="L237">
        <v>3</v>
      </c>
      <c r="M237">
        <v>1673.83</v>
      </c>
      <c r="N237">
        <v>30</v>
      </c>
      <c r="O237">
        <v>8</v>
      </c>
      <c r="P237">
        <v>3</v>
      </c>
      <c r="Q237">
        <v>1</v>
      </c>
      <c r="R237">
        <v>762</v>
      </c>
      <c r="S237">
        <v>452</v>
      </c>
      <c r="T237">
        <v>1</v>
      </c>
      <c r="U237">
        <v>0.59</v>
      </c>
      <c r="V237">
        <v>1</v>
      </c>
      <c r="W237" t="s">
        <v>4</v>
      </c>
      <c r="X237" t="s">
        <v>101</v>
      </c>
      <c r="Y237" t="s">
        <v>90</v>
      </c>
      <c r="Z237" t="s">
        <v>97</v>
      </c>
      <c r="AA237">
        <v>0.95039999999999991</v>
      </c>
      <c r="AB237">
        <v>0.92159999999999997</v>
      </c>
      <c r="AC237">
        <v>9.2160000000000072E-3</v>
      </c>
      <c r="AD237">
        <v>0.76</v>
      </c>
      <c r="AE237" t="s">
        <v>25</v>
      </c>
      <c r="AF237">
        <v>2.1434284190882429E-2</v>
      </c>
      <c r="AG237" t="s">
        <v>7</v>
      </c>
      <c r="AH237" t="s">
        <v>32</v>
      </c>
      <c r="AI237" t="s">
        <v>36</v>
      </c>
      <c r="AJ237">
        <v>59.317585301837269</v>
      </c>
      <c r="AK237" t="s">
        <v>40</v>
      </c>
      <c r="AL237">
        <v>83.691500000000005</v>
      </c>
      <c r="AM237">
        <v>678178.96869999997</v>
      </c>
      <c r="AN237">
        <v>96.22</v>
      </c>
    </row>
    <row r="238" spans="1:40" x14ac:dyDescent="0.3">
      <c r="A238">
        <v>176.35</v>
      </c>
      <c r="B238">
        <v>7.77</v>
      </c>
      <c r="C238">
        <v>27</v>
      </c>
      <c r="D238">
        <v>0.9</v>
      </c>
      <c r="E238">
        <v>0.06</v>
      </c>
      <c r="F238">
        <v>0</v>
      </c>
      <c r="G238" t="s">
        <v>99</v>
      </c>
      <c r="H238">
        <v>4.04</v>
      </c>
      <c r="I238">
        <v>0.85</v>
      </c>
      <c r="J238">
        <v>1.1000000000000001</v>
      </c>
      <c r="K238">
        <v>0.61</v>
      </c>
      <c r="L238">
        <v>21</v>
      </c>
      <c r="M238">
        <v>3163.51</v>
      </c>
      <c r="N238">
        <v>30</v>
      </c>
      <c r="O238">
        <v>28</v>
      </c>
      <c r="P238">
        <v>1</v>
      </c>
      <c r="Q238">
        <v>2</v>
      </c>
      <c r="R238">
        <v>781</v>
      </c>
      <c r="S238">
        <v>324</v>
      </c>
      <c r="T238">
        <v>5</v>
      </c>
      <c r="U238">
        <v>0.93</v>
      </c>
      <c r="V238">
        <v>1</v>
      </c>
      <c r="W238" t="s">
        <v>4</v>
      </c>
      <c r="X238" t="s">
        <v>93</v>
      </c>
      <c r="Y238" t="s">
        <v>104</v>
      </c>
      <c r="Z238" t="s">
        <v>109</v>
      </c>
      <c r="AA238">
        <v>0.84599999999999997</v>
      </c>
      <c r="AB238">
        <v>0.94</v>
      </c>
      <c r="AC238">
        <v>9.3999999999999972E-2</v>
      </c>
      <c r="AD238">
        <v>0.66999999999999993</v>
      </c>
      <c r="AE238" t="s">
        <v>25</v>
      </c>
      <c r="AF238">
        <v>4.4060107740289199E-2</v>
      </c>
      <c r="AG238" t="s">
        <v>7</v>
      </c>
      <c r="AH238" t="s">
        <v>31</v>
      </c>
      <c r="AI238" t="s">
        <v>37</v>
      </c>
      <c r="AJ238">
        <v>41.48527528809219</v>
      </c>
      <c r="AK238" t="s">
        <v>40</v>
      </c>
      <c r="AL238">
        <v>158.17550000000003</v>
      </c>
      <c r="AM238">
        <v>591530.51238999993</v>
      </c>
      <c r="AN238">
        <v>94.159999999999982</v>
      </c>
    </row>
    <row r="239" spans="1:40" x14ac:dyDescent="0.3">
      <c r="A239">
        <v>60.94</v>
      </c>
      <c r="B239">
        <v>8.23</v>
      </c>
      <c r="C239">
        <v>28</v>
      </c>
      <c r="D239">
        <v>0.82</v>
      </c>
      <c r="E239">
        <v>0.08</v>
      </c>
      <c r="F239">
        <v>0.01</v>
      </c>
      <c r="G239" t="s">
        <v>92</v>
      </c>
      <c r="H239">
        <v>3.37</v>
      </c>
      <c r="I239">
        <v>0.79</v>
      </c>
      <c r="J239">
        <v>0.96</v>
      </c>
      <c r="K239">
        <v>0.97</v>
      </c>
      <c r="L239">
        <v>40</v>
      </c>
      <c r="M239">
        <v>3370.52</v>
      </c>
      <c r="N239">
        <v>60</v>
      </c>
      <c r="O239">
        <v>15</v>
      </c>
      <c r="P239">
        <v>2</v>
      </c>
      <c r="Q239">
        <v>1</v>
      </c>
      <c r="R239">
        <v>570</v>
      </c>
      <c r="S239">
        <v>120</v>
      </c>
      <c r="T239">
        <v>3</v>
      </c>
      <c r="U239">
        <v>0.17</v>
      </c>
      <c r="V239">
        <v>1</v>
      </c>
      <c r="W239" t="s">
        <v>4</v>
      </c>
      <c r="X239" t="s">
        <v>101</v>
      </c>
      <c r="Y239" t="s">
        <v>96</v>
      </c>
      <c r="Z239" t="s">
        <v>98</v>
      </c>
      <c r="AA239">
        <v>0.75439999999999996</v>
      </c>
      <c r="AB239">
        <v>0.91080000000000005</v>
      </c>
      <c r="AC239">
        <v>0.16394400000000006</v>
      </c>
      <c r="AD239">
        <v>1.06</v>
      </c>
      <c r="AE239" t="s">
        <v>25</v>
      </c>
      <c r="AF239">
        <v>0.13505086970790944</v>
      </c>
      <c r="AG239" t="s">
        <v>9</v>
      </c>
      <c r="AH239" t="s">
        <v>33</v>
      </c>
      <c r="AI239" t="s">
        <v>37</v>
      </c>
      <c r="AJ239">
        <v>21.052631578947366</v>
      </c>
      <c r="AK239" t="s">
        <v>40</v>
      </c>
      <c r="AL239">
        <v>67.410399999999996</v>
      </c>
      <c r="AM239">
        <v>223956.96054799997</v>
      </c>
      <c r="AN239">
        <v>82.03</v>
      </c>
    </row>
    <row r="240" spans="1:40" x14ac:dyDescent="0.3">
      <c r="A240">
        <v>340.46</v>
      </c>
      <c r="B240">
        <v>5.66</v>
      </c>
      <c r="C240">
        <v>8</v>
      </c>
      <c r="D240">
        <v>0.78</v>
      </c>
      <c r="E240">
        <v>0.09</v>
      </c>
      <c r="F240">
        <v>0</v>
      </c>
      <c r="G240" t="s">
        <v>88</v>
      </c>
      <c r="H240">
        <v>0.2</v>
      </c>
      <c r="I240">
        <v>0.89</v>
      </c>
      <c r="J240">
        <v>0.84</v>
      </c>
      <c r="K240">
        <v>0.94</v>
      </c>
      <c r="L240">
        <v>1</v>
      </c>
      <c r="M240">
        <v>1029.76</v>
      </c>
      <c r="N240">
        <v>15</v>
      </c>
      <c r="O240">
        <v>57</v>
      </c>
      <c r="P240">
        <v>1</v>
      </c>
      <c r="Q240">
        <v>3</v>
      </c>
      <c r="R240">
        <v>515</v>
      </c>
      <c r="S240">
        <v>125</v>
      </c>
      <c r="T240">
        <v>3</v>
      </c>
      <c r="U240">
        <v>0.77</v>
      </c>
      <c r="V240">
        <v>1</v>
      </c>
      <c r="W240" t="s">
        <v>4</v>
      </c>
      <c r="X240" t="s">
        <v>103</v>
      </c>
      <c r="Y240" t="s">
        <v>104</v>
      </c>
      <c r="Z240" t="s">
        <v>98</v>
      </c>
      <c r="AA240">
        <v>0.7098000000000001</v>
      </c>
      <c r="AB240">
        <v>0.91</v>
      </c>
      <c r="AC240">
        <v>0.20019999999999999</v>
      </c>
      <c r="AD240">
        <v>1.03</v>
      </c>
      <c r="AE240" t="s">
        <v>25</v>
      </c>
      <c r="AF240">
        <v>1.6624566762615287E-2</v>
      </c>
      <c r="AG240" t="s">
        <v>5</v>
      </c>
      <c r="AH240" t="s">
        <v>32</v>
      </c>
      <c r="AI240" t="s">
        <v>38</v>
      </c>
      <c r="AJ240">
        <v>24.271844660194176</v>
      </c>
      <c r="AK240" t="s">
        <v>40</v>
      </c>
      <c r="AL240">
        <v>10.297600000000001</v>
      </c>
      <c r="AM240">
        <v>382157.03710399999</v>
      </c>
      <c r="AN240">
        <v>73.099999999999994</v>
      </c>
    </row>
    <row r="241" spans="1:40" x14ac:dyDescent="0.3">
      <c r="A241">
        <v>129.69999999999999</v>
      </c>
      <c r="B241">
        <v>2.2599999999999998</v>
      </c>
      <c r="C241">
        <v>2</v>
      </c>
      <c r="D241">
        <v>0.92</v>
      </c>
      <c r="E241">
        <v>0.09</v>
      </c>
      <c r="F241">
        <v>0.04</v>
      </c>
      <c r="G241" t="s">
        <v>92</v>
      </c>
      <c r="H241">
        <v>1.75</v>
      </c>
      <c r="I241">
        <v>0.98</v>
      </c>
      <c r="J241">
        <v>1.03</v>
      </c>
      <c r="K241">
        <v>0.01</v>
      </c>
      <c r="L241">
        <v>18</v>
      </c>
      <c r="M241">
        <v>6953.84</v>
      </c>
      <c r="N241">
        <v>60</v>
      </c>
      <c r="O241">
        <v>8</v>
      </c>
      <c r="P241">
        <v>0</v>
      </c>
      <c r="Q241">
        <v>1</v>
      </c>
      <c r="R241">
        <v>163</v>
      </c>
      <c r="S241">
        <v>316</v>
      </c>
      <c r="T241">
        <v>1</v>
      </c>
      <c r="U241">
        <v>0.46</v>
      </c>
      <c r="V241">
        <v>1</v>
      </c>
      <c r="W241" t="s">
        <v>4</v>
      </c>
      <c r="X241" t="s">
        <v>101</v>
      </c>
      <c r="Y241" t="s">
        <v>94</v>
      </c>
      <c r="Z241" t="s">
        <v>97</v>
      </c>
      <c r="AA241">
        <v>0.83720000000000006</v>
      </c>
      <c r="AB241">
        <v>0.87360000000000004</v>
      </c>
      <c r="AC241">
        <v>6.9887999999999964E-2</v>
      </c>
      <c r="AD241">
        <v>0.14000000000000001</v>
      </c>
      <c r="AE241" t="s">
        <v>22</v>
      </c>
      <c r="AF241">
        <v>1.7424826522744796E-2</v>
      </c>
      <c r="AG241" t="s">
        <v>5</v>
      </c>
      <c r="AH241" t="s">
        <v>33</v>
      </c>
      <c r="AI241" t="s">
        <v>36</v>
      </c>
      <c r="AJ241">
        <v>193.86503067484662</v>
      </c>
      <c r="AK241" t="s">
        <v>42</v>
      </c>
      <c r="AL241">
        <v>139.07680000000002</v>
      </c>
      <c r="AM241">
        <v>1019305.3605399999</v>
      </c>
      <c r="AN241">
        <v>82.749999999999986</v>
      </c>
    </row>
    <row r="242" spans="1:40" x14ac:dyDescent="0.3">
      <c r="A242">
        <v>473.21</v>
      </c>
      <c r="B242">
        <v>7.04</v>
      </c>
      <c r="C242">
        <v>15</v>
      </c>
      <c r="D242">
        <v>0.77</v>
      </c>
      <c r="E242">
        <v>0.08</v>
      </c>
      <c r="F242">
        <v>0.04</v>
      </c>
      <c r="G242" t="s">
        <v>88</v>
      </c>
      <c r="H242">
        <v>3.41</v>
      </c>
      <c r="I242">
        <v>0.72</v>
      </c>
      <c r="J242">
        <v>0.93</v>
      </c>
      <c r="K242">
        <v>0.08</v>
      </c>
      <c r="L242">
        <v>13</v>
      </c>
      <c r="M242">
        <v>5991.6</v>
      </c>
      <c r="N242">
        <v>15</v>
      </c>
      <c r="O242">
        <v>51</v>
      </c>
      <c r="P242">
        <v>1</v>
      </c>
      <c r="Q242">
        <v>2</v>
      </c>
      <c r="R242">
        <v>524</v>
      </c>
      <c r="S242">
        <v>780</v>
      </c>
      <c r="T242">
        <v>8</v>
      </c>
      <c r="U242">
        <v>0.17</v>
      </c>
      <c r="V242">
        <v>1</v>
      </c>
      <c r="W242" t="s">
        <v>4</v>
      </c>
      <c r="X242" t="s">
        <v>93</v>
      </c>
      <c r="Y242" t="s">
        <v>104</v>
      </c>
      <c r="Z242" t="s">
        <v>110</v>
      </c>
      <c r="AA242">
        <v>0.70840000000000003</v>
      </c>
      <c r="AB242">
        <v>0.88319999999999999</v>
      </c>
      <c r="AC242">
        <v>0.20313599999999998</v>
      </c>
      <c r="AD242">
        <v>0.2</v>
      </c>
      <c r="AE242" t="s">
        <v>26</v>
      </c>
      <c r="AF242">
        <v>1.4877115868219184E-2</v>
      </c>
      <c r="AG242" t="s">
        <v>5</v>
      </c>
      <c r="AH242" t="s">
        <v>32</v>
      </c>
      <c r="AI242" t="s">
        <v>37</v>
      </c>
      <c r="AJ242">
        <v>148.85496183206106</v>
      </c>
      <c r="AK242" t="s">
        <v>42</v>
      </c>
      <c r="AL242">
        <v>59.916000000000004</v>
      </c>
      <c r="AM242">
        <v>3175611.429242</v>
      </c>
      <c r="AN242">
        <v>69.39</v>
      </c>
    </row>
    <row r="243" spans="1:40" x14ac:dyDescent="0.3">
      <c r="A243">
        <v>479.27</v>
      </c>
      <c r="B243">
        <v>6.58</v>
      </c>
      <c r="C243">
        <v>12</v>
      </c>
      <c r="D243">
        <v>0.75</v>
      </c>
      <c r="E243">
        <v>0.02</v>
      </c>
      <c r="F243">
        <v>0.04</v>
      </c>
      <c r="G243" t="s">
        <v>99</v>
      </c>
      <c r="H243">
        <v>2.87</v>
      </c>
      <c r="I243">
        <v>0.93</v>
      </c>
      <c r="J243">
        <v>1.18</v>
      </c>
      <c r="K243">
        <v>0.77</v>
      </c>
      <c r="L243">
        <v>7</v>
      </c>
      <c r="M243">
        <v>5938.57</v>
      </c>
      <c r="N243">
        <v>90</v>
      </c>
      <c r="O243">
        <v>38</v>
      </c>
      <c r="P243">
        <v>3</v>
      </c>
      <c r="Q243">
        <v>3</v>
      </c>
      <c r="R243">
        <v>829</v>
      </c>
      <c r="S243">
        <v>676</v>
      </c>
      <c r="T243">
        <v>3</v>
      </c>
      <c r="U243">
        <v>0.84</v>
      </c>
      <c r="V243">
        <v>1</v>
      </c>
      <c r="W243" t="s">
        <v>4</v>
      </c>
      <c r="X243" t="s">
        <v>103</v>
      </c>
      <c r="Y243" t="s">
        <v>90</v>
      </c>
      <c r="Z243" t="s">
        <v>98</v>
      </c>
      <c r="AA243">
        <v>0.73499999999999999</v>
      </c>
      <c r="AB243">
        <v>0.94079999999999997</v>
      </c>
      <c r="AC243">
        <v>0.23519999999999999</v>
      </c>
      <c r="AD243">
        <v>0.83000000000000007</v>
      </c>
      <c r="AE243" t="s">
        <v>25</v>
      </c>
      <c r="AF243">
        <v>1.3729213178375447E-2</v>
      </c>
      <c r="AG243" t="s">
        <v>5</v>
      </c>
      <c r="AH243" t="s">
        <v>32</v>
      </c>
      <c r="AI243" t="s">
        <v>35</v>
      </c>
      <c r="AJ243">
        <v>81.544028950542824</v>
      </c>
      <c r="AK243" t="s">
        <v>44</v>
      </c>
      <c r="AL243">
        <v>296.92849999999999</v>
      </c>
      <c r="AM243">
        <v>3017273.5891319998</v>
      </c>
      <c r="AN243">
        <v>95.72999999999999</v>
      </c>
    </row>
    <row r="244" spans="1:40" x14ac:dyDescent="0.3">
      <c r="A244">
        <v>461.69</v>
      </c>
      <c r="B244">
        <v>7.68</v>
      </c>
      <c r="C244">
        <v>17</v>
      </c>
      <c r="D244">
        <v>0.86</v>
      </c>
      <c r="E244">
        <v>0</v>
      </c>
      <c r="F244">
        <v>0</v>
      </c>
      <c r="G244" t="s">
        <v>92</v>
      </c>
      <c r="H244">
        <v>4.8899999999999997</v>
      </c>
      <c r="I244">
        <v>0.86</v>
      </c>
      <c r="J244">
        <v>1</v>
      </c>
      <c r="K244">
        <v>0.69</v>
      </c>
      <c r="L244">
        <v>13</v>
      </c>
      <c r="M244">
        <v>4837.32</v>
      </c>
      <c r="N244">
        <v>30</v>
      </c>
      <c r="O244">
        <v>14</v>
      </c>
      <c r="P244">
        <v>1</v>
      </c>
      <c r="Q244">
        <v>0</v>
      </c>
      <c r="R244">
        <v>487</v>
      </c>
      <c r="S244">
        <v>727</v>
      </c>
      <c r="T244">
        <v>4</v>
      </c>
      <c r="U244">
        <v>0.82</v>
      </c>
      <c r="V244">
        <v>1</v>
      </c>
      <c r="W244" t="s">
        <v>4</v>
      </c>
      <c r="X244" t="s">
        <v>89</v>
      </c>
      <c r="Y244" t="s">
        <v>104</v>
      </c>
      <c r="Z244" t="s">
        <v>105</v>
      </c>
      <c r="AA244">
        <v>0.86</v>
      </c>
      <c r="AB244">
        <v>1</v>
      </c>
      <c r="AC244">
        <v>0.14000000000000001</v>
      </c>
      <c r="AD244">
        <v>0.69</v>
      </c>
      <c r="AE244" t="s">
        <v>25</v>
      </c>
      <c r="AF244">
        <v>1.6634538326582772E-2</v>
      </c>
      <c r="AG244" t="s">
        <v>5</v>
      </c>
      <c r="AH244" t="s">
        <v>32</v>
      </c>
      <c r="AI244" t="s">
        <v>37</v>
      </c>
      <c r="AJ244">
        <v>149.28131416837783</v>
      </c>
      <c r="AK244" t="s">
        <v>42</v>
      </c>
      <c r="AL244">
        <v>96.746399999999994</v>
      </c>
      <c r="AM244">
        <v>2233484.1704820003</v>
      </c>
      <c r="AN244">
        <v>83.11</v>
      </c>
    </row>
    <row r="245" spans="1:40" x14ac:dyDescent="0.3">
      <c r="A245">
        <v>216.57</v>
      </c>
      <c r="B245">
        <v>2.5299999999999998</v>
      </c>
      <c r="C245">
        <v>1</v>
      </c>
      <c r="D245">
        <v>0.79</v>
      </c>
      <c r="E245">
        <v>0.04</v>
      </c>
      <c r="F245">
        <v>0.03</v>
      </c>
      <c r="G245" t="s">
        <v>99</v>
      </c>
      <c r="H245">
        <v>4.33</v>
      </c>
      <c r="I245">
        <v>0.71</v>
      </c>
      <c r="J245">
        <v>0.99</v>
      </c>
      <c r="K245">
        <v>0.8</v>
      </c>
      <c r="L245">
        <v>17</v>
      </c>
      <c r="M245">
        <v>5476.93</v>
      </c>
      <c r="N245">
        <v>15</v>
      </c>
      <c r="O245">
        <v>22</v>
      </c>
      <c r="P245">
        <v>1</v>
      </c>
      <c r="Q245">
        <v>1</v>
      </c>
      <c r="R245">
        <v>393</v>
      </c>
      <c r="S245">
        <v>319</v>
      </c>
      <c r="T245">
        <v>5</v>
      </c>
      <c r="U245">
        <v>0.04</v>
      </c>
      <c r="V245">
        <v>1</v>
      </c>
      <c r="W245" t="s">
        <v>4</v>
      </c>
      <c r="X245" t="s">
        <v>101</v>
      </c>
      <c r="Y245" t="s">
        <v>104</v>
      </c>
      <c r="Z245" t="s">
        <v>109</v>
      </c>
      <c r="AA245">
        <v>0.75839999999999996</v>
      </c>
      <c r="AB245">
        <v>0.93119999999999992</v>
      </c>
      <c r="AC245">
        <v>0.19555199999999995</v>
      </c>
      <c r="AD245">
        <v>0.87000000000000011</v>
      </c>
      <c r="AE245" t="s">
        <v>25</v>
      </c>
      <c r="AF245">
        <v>1.1682135106432101E-2</v>
      </c>
      <c r="AG245" t="s">
        <v>5</v>
      </c>
      <c r="AH245" t="s">
        <v>31</v>
      </c>
      <c r="AI245" t="s">
        <v>37</v>
      </c>
      <c r="AJ245">
        <v>81.170483460559794</v>
      </c>
      <c r="AK245" t="s">
        <v>44</v>
      </c>
      <c r="AL245">
        <v>273.84650000000005</v>
      </c>
      <c r="AM245">
        <v>1269461.0426690001</v>
      </c>
      <c r="AN245">
        <v>93.86999999999999</v>
      </c>
    </row>
    <row r="246" spans="1:40" x14ac:dyDescent="0.3">
      <c r="A246">
        <v>56.96</v>
      </c>
      <c r="B246">
        <v>2.75</v>
      </c>
      <c r="C246">
        <v>15</v>
      </c>
      <c r="D246">
        <v>0.89</v>
      </c>
      <c r="E246">
        <v>0.01</v>
      </c>
      <c r="F246">
        <v>0.04</v>
      </c>
      <c r="G246" t="s">
        <v>92</v>
      </c>
      <c r="H246">
        <v>0.3</v>
      </c>
      <c r="I246">
        <v>0.92</v>
      </c>
      <c r="J246">
        <v>0.92</v>
      </c>
      <c r="K246">
        <v>0.27</v>
      </c>
      <c r="L246">
        <v>45</v>
      </c>
      <c r="M246">
        <v>180.06</v>
      </c>
      <c r="N246">
        <v>60</v>
      </c>
      <c r="O246">
        <v>39</v>
      </c>
      <c r="P246">
        <v>3</v>
      </c>
      <c r="Q246">
        <v>2</v>
      </c>
      <c r="R246">
        <v>813</v>
      </c>
      <c r="S246">
        <v>103</v>
      </c>
      <c r="T246">
        <v>5</v>
      </c>
      <c r="U246">
        <v>0.71</v>
      </c>
      <c r="V246">
        <v>0</v>
      </c>
      <c r="W246" t="s">
        <v>6</v>
      </c>
      <c r="X246" t="s">
        <v>93</v>
      </c>
      <c r="Y246" t="s">
        <v>90</v>
      </c>
      <c r="Z246" t="s">
        <v>109</v>
      </c>
      <c r="AA246">
        <v>0.88109999999999999</v>
      </c>
      <c r="AB246">
        <v>0.95039999999999991</v>
      </c>
      <c r="AC246">
        <v>0.10454399999999998</v>
      </c>
      <c r="AD246">
        <v>0.32</v>
      </c>
      <c r="AE246" t="s">
        <v>24</v>
      </c>
      <c r="AF246">
        <v>4.8279494382022468E-2</v>
      </c>
      <c r="AG246" t="s">
        <v>7</v>
      </c>
      <c r="AH246" t="s">
        <v>33</v>
      </c>
      <c r="AI246" t="s">
        <v>38</v>
      </c>
      <c r="AJ246">
        <v>12.669126691266912</v>
      </c>
      <c r="AK246" t="s">
        <v>40</v>
      </c>
      <c r="AL246">
        <v>3.6012</v>
      </c>
      <c r="AM246">
        <v>10772.971439999998</v>
      </c>
      <c r="AN246">
        <v>86.6</v>
      </c>
    </row>
    <row r="247" spans="1:40" x14ac:dyDescent="0.3">
      <c r="A247">
        <v>467.74</v>
      </c>
      <c r="B247">
        <v>9.01</v>
      </c>
      <c r="C247">
        <v>14</v>
      </c>
      <c r="D247">
        <v>0.74</v>
      </c>
      <c r="E247">
        <v>7.0000000000000007E-2</v>
      </c>
      <c r="F247">
        <v>0.01</v>
      </c>
      <c r="G247" t="s">
        <v>92</v>
      </c>
      <c r="H247">
        <v>3.63</v>
      </c>
      <c r="I247">
        <v>0.77</v>
      </c>
      <c r="J247">
        <v>0.94</v>
      </c>
      <c r="K247">
        <v>0.85</v>
      </c>
      <c r="L247">
        <v>32</v>
      </c>
      <c r="M247">
        <v>1052.8599999999999</v>
      </c>
      <c r="N247">
        <v>15</v>
      </c>
      <c r="O247">
        <v>17</v>
      </c>
      <c r="P247">
        <v>0</v>
      </c>
      <c r="Q247">
        <v>1</v>
      </c>
      <c r="R247">
        <v>690</v>
      </c>
      <c r="S247">
        <v>201</v>
      </c>
      <c r="T247">
        <v>12</v>
      </c>
      <c r="U247">
        <v>0.15</v>
      </c>
      <c r="V247">
        <v>1</v>
      </c>
      <c r="W247" t="s">
        <v>4</v>
      </c>
      <c r="X247" t="s">
        <v>101</v>
      </c>
      <c r="Y247" t="s">
        <v>94</v>
      </c>
      <c r="Z247" t="s">
        <v>107</v>
      </c>
      <c r="AA247">
        <v>0.68819999999999992</v>
      </c>
      <c r="AB247">
        <v>0.92069999999999996</v>
      </c>
      <c r="AC247">
        <v>0.23938199999999998</v>
      </c>
      <c r="AD247">
        <v>0.92999999999999994</v>
      </c>
      <c r="AE247" t="s">
        <v>25</v>
      </c>
      <c r="AF247">
        <v>1.9262838328986186E-2</v>
      </c>
      <c r="AG247" t="s">
        <v>5</v>
      </c>
      <c r="AH247" t="s">
        <v>32</v>
      </c>
      <c r="AI247" t="s">
        <v>37</v>
      </c>
      <c r="AJ247">
        <v>29.130434782608695</v>
      </c>
      <c r="AK247" t="s">
        <v>40</v>
      </c>
      <c r="AL247">
        <v>21.057199999999998</v>
      </c>
      <c r="AM247">
        <v>531916.93043599988</v>
      </c>
      <c r="AN247">
        <v>82.07</v>
      </c>
    </row>
    <row r="248" spans="1:40" x14ac:dyDescent="0.3">
      <c r="A248">
        <v>242.68</v>
      </c>
      <c r="B248">
        <v>7.75</v>
      </c>
      <c r="C248">
        <v>20</v>
      </c>
      <c r="D248">
        <v>0.9</v>
      </c>
      <c r="E248">
        <v>7.0000000000000007E-2</v>
      </c>
      <c r="F248">
        <v>0.03</v>
      </c>
      <c r="G248" t="s">
        <v>99</v>
      </c>
      <c r="H248">
        <v>1.68</v>
      </c>
      <c r="I248">
        <v>0.65</v>
      </c>
      <c r="J248">
        <v>1.01</v>
      </c>
      <c r="K248">
        <v>0.44</v>
      </c>
      <c r="L248">
        <v>29</v>
      </c>
      <c r="M248">
        <v>6865.19</v>
      </c>
      <c r="N248">
        <v>45</v>
      </c>
      <c r="O248">
        <v>38</v>
      </c>
      <c r="P248">
        <v>3</v>
      </c>
      <c r="Q248">
        <v>1</v>
      </c>
      <c r="R248">
        <v>207</v>
      </c>
      <c r="S248">
        <v>811</v>
      </c>
      <c r="T248">
        <v>2</v>
      </c>
      <c r="U248">
        <v>0.61</v>
      </c>
      <c r="V248">
        <v>0</v>
      </c>
      <c r="W248" t="s">
        <v>6</v>
      </c>
      <c r="X248" t="s">
        <v>101</v>
      </c>
      <c r="Y248" t="s">
        <v>90</v>
      </c>
      <c r="Z248" t="s">
        <v>102</v>
      </c>
      <c r="AA248">
        <v>0.83699999999999997</v>
      </c>
      <c r="AB248">
        <v>0.9020999999999999</v>
      </c>
      <c r="AC248">
        <v>9.0209999999999971E-2</v>
      </c>
      <c r="AD248">
        <v>0.54</v>
      </c>
      <c r="AE248" t="s">
        <v>25</v>
      </c>
      <c r="AF248">
        <v>3.1935058513268499E-2</v>
      </c>
      <c r="AG248" t="s">
        <v>7</v>
      </c>
      <c r="AH248" t="s">
        <v>31</v>
      </c>
      <c r="AI248" t="s">
        <v>36</v>
      </c>
      <c r="AJ248">
        <v>391.7874396135266</v>
      </c>
      <c r="AK248" t="s">
        <v>42</v>
      </c>
      <c r="AL248">
        <v>343.2595</v>
      </c>
      <c r="AM248">
        <v>1833000.1536679999</v>
      </c>
      <c r="AN248">
        <v>95.62</v>
      </c>
    </row>
    <row r="249" spans="1:40" x14ac:dyDescent="0.3">
      <c r="A249">
        <v>484.99</v>
      </c>
      <c r="B249">
        <v>9.17</v>
      </c>
      <c r="C249">
        <v>22</v>
      </c>
      <c r="D249">
        <v>0.78</v>
      </c>
      <c r="E249">
        <v>0</v>
      </c>
      <c r="F249">
        <v>0</v>
      </c>
      <c r="G249" t="s">
        <v>92</v>
      </c>
      <c r="H249">
        <v>3.41</v>
      </c>
      <c r="I249">
        <v>1</v>
      </c>
      <c r="J249">
        <v>0.92</v>
      </c>
      <c r="K249">
        <v>0.26</v>
      </c>
      <c r="L249">
        <v>45</v>
      </c>
      <c r="M249">
        <v>2688.52</v>
      </c>
      <c r="N249">
        <v>90</v>
      </c>
      <c r="O249">
        <v>14</v>
      </c>
      <c r="P249">
        <v>1</v>
      </c>
      <c r="Q249">
        <v>2</v>
      </c>
      <c r="R249">
        <v>188</v>
      </c>
      <c r="S249">
        <v>288</v>
      </c>
      <c r="T249">
        <v>7</v>
      </c>
      <c r="U249">
        <v>0.64</v>
      </c>
      <c r="V249">
        <v>0</v>
      </c>
      <c r="W249" t="s">
        <v>6</v>
      </c>
      <c r="X249" t="s">
        <v>93</v>
      </c>
      <c r="Y249" t="s">
        <v>104</v>
      </c>
      <c r="Z249" t="s">
        <v>106</v>
      </c>
      <c r="AA249">
        <v>0.78</v>
      </c>
      <c r="AB249">
        <v>1</v>
      </c>
      <c r="AC249">
        <v>0.21999999999999997</v>
      </c>
      <c r="AD249">
        <v>0.26</v>
      </c>
      <c r="AE249" t="s">
        <v>26</v>
      </c>
      <c r="AF249">
        <v>1.8907606342398811E-2</v>
      </c>
      <c r="AG249" t="s">
        <v>5</v>
      </c>
      <c r="AH249" t="s">
        <v>32</v>
      </c>
      <c r="AI249" t="s">
        <v>37</v>
      </c>
      <c r="AJ249">
        <v>153.19148936170214</v>
      </c>
      <c r="AK249" t="s">
        <v>42</v>
      </c>
      <c r="AL249">
        <v>53.770400000000002</v>
      </c>
      <c r="AM249">
        <v>1303992.1615180001</v>
      </c>
      <c r="AN249">
        <v>84.59</v>
      </c>
    </row>
    <row r="250" spans="1:40" x14ac:dyDescent="0.3">
      <c r="A250">
        <v>483.63</v>
      </c>
      <c r="B250">
        <v>7.83</v>
      </c>
      <c r="C250">
        <v>16</v>
      </c>
      <c r="D250">
        <v>0.7</v>
      </c>
      <c r="E250">
        <v>0.08</v>
      </c>
      <c r="F250">
        <v>0.01</v>
      </c>
      <c r="G250" t="s">
        <v>92</v>
      </c>
      <c r="H250">
        <v>3.09</v>
      </c>
      <c r="I250">
        <v>0.77</v>
      </c>
      <c r="J250">
        <v>1.1599999999999999</v>
      </c>
      <c r="K250">
        <v>0.01</v>
      </c>
      <c r="L250">
        <v>30</v>
      </c>
      <c r="M250">
        <v>1168.32</v>
      </c>
      <c r="N250">
        <v>90</v>
      </c>
      <c r="O250">
        <v>38</v>
      </c>
      <c r="P250">
        <v>0</v>
      </c>
      <c r="Q250">
        <v>0</v>
      </c>
      <c r="R250">
        <v>624</v>
      </c>
      <c r="S250">
        <v>569</v>
      </c>
      <c r="T250">
        <v>6</v>
      </c>
      <c r="U250">
        <v>0.67</v>
      </c>
      <c r="V250">
        <v>0</v>
      </c>
      <c r="W250" t="s">
        <v>6</v>
      </c>
      <c r="X250" t="s">
        <v>89</v>
      </c>
      <c r="Y250" t="s">
        <v>94</v>
      </c>
      <c r="Z250" t="s">
        <v>100</v>
      </c>
      <c r="AA250">
        <v>0.64400000000000002</v>
      </c>
      <c r="AB250">
        <v>0.91080000000000005</v>
      </c>
      <c r="AC250">
        <v>0.27324000000000009</v>
      </c>
      <c r="AD250">
        <v>9.9999999999999992E-2</v>
      </c>
      <c r="AE250" t="s">
        <v>22</v>
      </c>
      <c r="AF250">
        <v>1.6190062651200297E-2</v>
      </c>
      <c r="AG250" t="s">
        <v>5</v>
      </c>
      <c r="AH250" t="s">
        <v>32</v>
      </c>
      <c r="AI250" t="s">
        <v>37</v>
      </c>
      <c r="AJ250">
        <v>91.185897435897431</v>
      </c>
      <c r="AK250" t="s">
        <v>41</v>
      </c>
      <c r="AL250">
        <v>23.366399999999999</v>
      </c>
      <c r="AM250">
        <v>615940.970478</v>
      </c>
      <c r="AN250">
        <v>82.31</v>
      </c>
    </row>
    <row r="251" spans="1:40" x14ac:dyDescent="0.3">
      <c r="A251">
        <v>433.85</v>
      </c>
      <c r="B251">
        <v>6.37</v>
      </c>
      <c r="C251">
        <v>29</v>
      </c>
      <c r="D251">
        <v>0.74</v>
      </c>
      <c r="E251">
        <v>0.02</v>
      </c>
      <c r="F251">
        <v>0.02</v>
      </c>
      <c r="G251" t="s">
        <v>88</v>
      </c>
      <c r="H251">
        <v>2.52</v>
      </c>
      <c r="I251">
        <v>0.82</v>
      </c>
      <c r="J251">
        <v>0.98</v>
      </c>
      <c r="K251">
        <v>0.87</v>
      </c>
      <c r="L251">
        <v>11</v>
      </c>
      <c r="M251">
        <v>3353.69</v>
      </c>
      <c r="N251">
        <v>30</v>
      </c>
      <c r="O251">
        <v>27</v>
      </c>
      <c r="P251">
        <v>3</v>
      </c>
      <c r="Q251">
        <v>2</v>
      </c>
      <c r="R251">
        <v>740</v>
      </c>
      <c r="S251">
        <v>64</v>
      </c>
      <c r="T251">
        <v>11</v>
      </c>
      <c r="U251">
        <v>0.12</v>
      </c>
      <c r="V251">
        <v>0</v>
      </c>
      <c r="W251" t="s">
        <v>6</v>
      </c>
      <c r="X251" t="s">
        <v>93</v>
      </c>
      <c r="Y251" t="s">
        <v>90</v>
      </c>
      <c r="Z251" t="s">
        <v>95</v>
      </c>
      <c r="AA251">
        <v>0.72519999999999996</v>
      </c>
      <c r="AB251">
        <v>0.96039999999999992</v>
      </c>
      <c r="AC251">
        <v>0.24970400000000001</v>
      </c>
      <c r="AD251">
        <v>0.91</v>
      </c>
      <c r="AE251" t="s">
        <v>25</v>
      </c>
      <c r="AF251">
        <v>1.4682493949521723E-2</v>
      </c>
      <c r="AG251" t="s">
        <v>5</v>
      </c>
      <c r="AH251" t="s">
        <v>32</v>
      </c>
      <c r="AI251" t="s">
        <v>35</v>
      </c>
      <c r="AJ251">
        <v>8.6486486486486491</v>
      </c>
      <c r="AK251" t="s">
        <v>40</v>
      </c>
      <c r="AL251">
        <v>33.536900000000003</v>
      </c>
      <c r="AM251">
        <v>1513253.7456999999</v>
      </c>
      <c r="AN251">
        <v>72.48</v>
      </c>
    </row>
    <row r="252" spans="1:40" x14ac:dyDescent="0.3">
      <c r="A252">
        <v>182.5</v>
      </c>
      <c r="B252">
        <v>6.89</v>
      </c>
      <c r="C252">
        <v>9</v>
      </c>
      <c r="D252">
        <v>0.98</v>
      </c>
      <c r="E252">
        <v>0.04</v>
      </c>
      <c r="F252">
        <v>0.03</v>
      </c>
      <c r="G252" t="s">
        <v>99</v>
      </c>
      <c r="H252">
        <v>4.26</v>
      </c>
      <c r="I252">
        <v>0.92</v>
      </c>
      <c r="J252">
        <v>0.92</v>
      </c>
      <c r="K252">
        <v>0.54</v>
      </c>
      <c r="L252">
        <v>14</v>
      </c>
      <c r="M252">
        <v>2619.38</v>
      </c>
      <c r="N252">
        <v>30</v>
      </c>
      <c r="O252">
        <v>31</v>
      </c>
      <c r="P252">
        <v>2</v>
      </c>
      <c r="Q252">
        <v>1</v>
      </c>
      <c r="R252">
        <v>537</v>
      </c>
      <c r="S252">
        <v>26</v>
      </c>
      <c r="T252">
        <v>7</v>
      </c>
      <c r="U252">
        <v>0.6</v>
      </c>
      <c r="V252">
        <v>0</v>
      </c>
      <c r="W252" t="s">
        <v>6</v>
      </c>
      <c r="X252" t="s">
        <v>101</v>
      </c>
      <c r="Y252" t="s">
        <v>96</v>
      </c>
      <c r="Z252" t="s">
        <v>106</v>
      </c>
      <c r="AA252">
        <v>0.94079999999999997</v>
      </c>
      <c r="AB252">
        <v>0.93119999999999992</v>
      </c>
      <c r="AC252">
        <v>1.8624000000000016E-2</v>
      </c>
      <c r="AD252">
        <v>0.6100000000000001</v>
      </c>
      <c r="AE252" t="s">
        <v>25</v>
      </c>
      <c r="AF252">
        <v>3.7753424657534243E-2</v>
      </c>
      <c r="AG252" t="s">
        <v>7</v>
      </c>
      <c r="AH252" t="s">
        <v>31</v>
      </c>
      <c r="AI252" t="s">
        <v>37</v>
      </c>
      <c r="AJ252">
        <v>4.8417132216014895</v>
      </c>
      <c r="AK252" t="s">
        <v>40</v>
      </c>
      <c r="AL252">
        <v>130.96900000000002</v>
      </c>
      <c r="AM252">
        <v>511645.94750000001</v>
      </c>
      <c r="AN252">
        <v>93.939999999999984</v>
      </c>
    </row>
    <row r="253" spans="1:40" x14ac:dyDescent="0.3">
      <c r="A253">
        <v>223.29</v>
      </c>
      <c r="B253">
        <v>9</v>
      </c>
      <c r="C253">
        <v>1</v>
      </c>
      <c r="D253">
        <v>0.96</v>
      </c>
      <c r="E253">
        <v>7.0000000000000007E-2</v>
      </c>
      <c r="F253">
        <v>0.01</v>
      </c>
      <c r="G253" t="s">
        <v>99</v>
      </c>
      <c r="H253">
        <v>3.54</v>
      </c>
      <c r="I253">
        <v>0.98</v>
      </c>
      <c r="J253">
        <v>0.86</v>
      </c>
      <c r="K253">
        <v>0.98</v>
      </c>
      <c r="L253">
        <v>10</v>
      </c>
      <c r="M253">
        <v>390.79</v>
      </c>
      <c r="N253">
        <v>60</v>
      </c>
      <c r="O253">
        <v>26</v>
      </c>
      <c r="P253">
        <v>2</v>
      </c>
      <c r="Q253">
        <v>0</v>
      </c>
      <c r="R253">
        <v>56</v>
      </c>
      <c r="S253">
        <v>344</v>
      </c>
      <c r="T253">
        <v>10</v>
      </c>
      <c r="U253">
        <v>0.1</v>
      </c>
      <c r="V253">
        <v>0</v>
      </c>
      <c r="W253" t="s">
        <v>6</v>
      </c>
      <c r="X253" t="s">
        <v>89</v>
      </c>
      <c r="Y253" t="s">
        <v>96</v>
      </c>
      <c r="Z253" t="s">
        <v>108</v>
      </c>
      <c r="AA253">
        <v>0.89279999999999993</v>
      </c>
      <c r="AB253">
        <v>0.92069999999999996</v>
      </c>
      <c r="AC253">
        <v>3.6828000000000034E-2</v>
      </c>
      <c r="AD253">
        <v>1.06</v>
      </c>
      <c r="AE253" t="s">
        <v>25</v>
      </c>
      <c r="AF253">
        <v>4.0306328093510681E-2</v>
      </c>
      <c r="AG253" t="s">
        <v>7</v>
      </c>
      <c r="AH253" t="s">
        <v>31</v>
      </c>
      <c r="AI253" t="s">
        <v>37</v>
      </c>
      <c r="AJ253">
        <v>614.28571428571433</v>
      </c>
      <c r="AK253" t="s">
        <v>42</v>
      </c>
      <c r="AL253">
        <v>19.539500000000004</v>
      </c>
      <c r="AM253">
        <v>94275.607459999999</v>
      </c>
      <c r="AN253">
        <v>94.16</v>
      </c>
    </row>
    <row r="254" spans="1:40" x14ac:dyDescent="0.3">
      <c r="A254">
        <v>433.01</v>
      </c>
      <c r="B254">
        <v>6.21</v>
      </c>
      <c r="C254">
        <v>28</v>
      </c>
      <c r="D254">
        <v>0.77</v>
      </c>
      <c r="E254">
        <v>0.04</v>
      </c>
      <c r="F254">
        <v>0.01</v>
      </c>
      <c r="G254" t="s">
        <v>92</v>
      </c>
      <c r="H254">
        <v>4.45</v>
      </c>
      <c r="I254">
        <v>0.95</v>
      </c>
      <c r="J254">
        <v>1.07</v>
      </c>
      <c r="K254">
        <v>0.71</v>
      </c>
      <c r="L254">
        <v>8</v>
      </c>
      <c r="M254">
        <v>4164.5200000000004</v>
      </c>
      <c r="N254">
        <v>15</v>
      </c>
      <c r="O254">
        <v>7</v>
      </c>
      <c r="P254">
        <v>2</v>
      </c>
      <c r="Q254">
        <v>0</v>
      </c>
      <c r="R254">
        <v>857</v>
      </c>
      <c r="S254">
        <v>71</v>
      </c>
      <c r="T254">
        <v>10</v>
      </c>
      <c r="U254">
        <v>0.75</v>
      </c>
      <c r="V254">
        <v>1</v>
      </c>
      <c r="W254" t="s">
        <v>4</v>
      </c>
      <c r="X254" t="s">
        <v>89</v>
      </c>
      <c r="Y254" t="s">
        <v>96</v>
      </c>
      <c r="Z254" t="s">
        <v>108</v>
      </c>
      <c r="AA254">
        <v>0.73919999999999997</v>
      </c>
      <c r="AB254">
        <v>0.95039999999999991</v>
      </c>
      <c r="AC254">
        <v>0.21859199999999995</v>
      </c>
      <c r="AD254">
        <v>0.76</v>
      </c>
      <c r="AE254" t="s">
        <v>25</v>
      </c>
      <c r="AF254">
        <v>1.4341470173898986E-2</v>
      </c>
      <c r="AG254" t="s">
        <v>5</v>
      </c>
      <c r="AH254" t="s">
        <v>32</v>
      </c>
      <c r="AI254" t="s">
        <v>37</v>
      </c>
      <c r="AJ254">
        <v>8.2847141190198368</v>
      </c>
      <c r="AK254" t="s">
        <v>40</v>
      </c>
      <c r="AL254">
        <v>83.290400000000005</v>
      </c>
      <c r="AM254">
        <v>1893564.5737500002</v>
      </c>
      <c r="AN254">
        <v>82.15</v>
      </c>
    </row>
    <row r="255" spans="1:40" x14ac:dyDescent="0.3">
      <c r="A255">
        <v>192.61</v>
      </c>
      <c r="B255">
        <v>6.69</v>
      </c>
      <c r="C255">
        <v>17</v>
      </c>
      <c r="D255">
        <v>0.93</v>
      </c>
      <c r="E255">
        <v>0.04</v>
      </c>
      <c r="F255">
        <v>0.01</v>
      </c>
      <c r="G255" t="s">
        <v>99</v>
      </c>
      <c r="H255">
        <v>1.41</v>
      </c>
      <c r="I255">
        <v>0.81</v>
      </c>
      <c r="J255">
        <v>0.81</v>
      </c>
      <c r="K255">
        <v>0.08</v>
      </c>
      <c r="L255">
        <v>31</v>
      </c>
      <c r="M255">
        <v>367.59</v>
      </c>
      <c r="N255">
        <v>45</v>
      </c>
      <c r="O255">
        <v>27</v>
      </c>
      <c r="P255">
        <v>3</v>
      </c>
      <c r="Q255">
        <v>0</v>
      </c>
      <c r="R255">
        <v>567</v>
      </c>
      <c r="S255">
        <v>646</v>
      </c>
      <c r="T255">
        <v>3</v>
      </c>
      <c r="U255">
        <v>0.06</v>
      </c>
      <c r="V255">
        <v>0</v>
      </c>
      <c r="W255" t="s">
        <v>6</v>
      </c>
      <c r="X255" t="s">
        <v>89</v>
      </c>
      <c r="Y255" t="s">
        <v>90</v>
      </c>
      <c r="Z255" t="s">
        <v>98</v>
      </c>
      <c r="AA255">
        <v>0.89280000000000004</v>
      </c>
      <c r="AB255">
        <v>0.95039999999999991</v>
      </c>
      <c r="AC255">
        <v>6.6527999999999948E-2</v>
      </c>
      <c r="AD255">
        <v>0.13</v>
      </c>
      <c r="AE255" t="s">
        <v>22</v>
      </c>
      <c r="AF255">
        <v>3.4733399096620113E-2</v>
      </c>
      <c r="AG255" t="s">
        <v>7</v>
      </c>
      <c r="AH255" t="s">
        <v>31</v>
      </c>
      <c r="AI255" t="s">
        <v>36</v>
      </c>
      <c r="AJ255">
        <v>113.93298059964727</v>
      </c>
      <c r="AK255" t="s">
        <v>42</v>
      </c>
      <c r="AL255">
        <v>18.3795</v>
      </c>
      <c r="AM255">
        <v>74365.396496999994</v>
      </c>
      <c r="AN255">
        <v>97.189999999999984</v>
      </c>
    </row>
    <row r="256" spans="1:40" x14ac:dyDescent="0.3">
      <c r="A256">
        <v>126.27</v>
      </c>
      <c r="B256">
        <v>2.41</v>
      </c>
      <c r="C256">
        <v>29</v>
      </c>
      <c r="D256">
        <v>0.88</v>
      </c>
      <c r="E256">
        <v>0.01</v>
      </c>
      <c r="F256">
        <v>0.01</v>
      </c>
      <c r="G256" t="s">
        <v>88</v>
      </c>
      <c r="H256">
        <v>1.74</v>
      </c>
      <c r="I256">
        <v>0.82</v>
      </c>
      <c r="J256">
        <v>0.98</v>
      </c>
      <c r="K256">
        <v>0.59</v>
      </c>
      <c r="L256">
        <v>6</v>
      </c>
      <c r="M256">
        <v>103.87</v>
      </c>
      <c r="N256">
        <v>90</v>
      </c>
      <c r="O256">
        <v>13</v>
      </c>
      <c r="P256">
        <v>0</v>
      </c>
      <c r="Q256">
        <v>0</v>
      </c>
      <c r="R256">
        <v>621</v>
      </c>
      <c r="S256">
        <v>758</v>
      </c>
      <c r="T256">
        <v>8</v>
      </c>
      <c r="U256">
        <v>0.76</v>
      </c>
      <c r="V256">
        <v>0</v>
      </c>
      <c r="W256" t="s">
        <v>6</v>
      </c>
      <c r="X256" t="s">
        <v>89</v>
      </c>
      <c r="Y256" t="s">
        <v>94</v>
      </c>
      <c r="Z256" t="s">
        <v>110</v>
      </c>
      <c r="AA256">
        <v>0.87119999999999997</v>
      </c>
      <c r="AB256">
        <v>0.98009999999999997</v>
      </c>
      <c r="AC256">
        <v>0.11761199999999999</v>
      </c>
      <c r="AD256">
        <v>0.61</v>
      </c>
      <c r="AE256" t="s">
        <v>25</v>
      </c>
      <c r="AF256">
        <v>1.9086085372614241E-2</v>
      </c>
      <c r="AG256" t="s">
        <v>5</v>
      </c>
      <c r="AH256" t="s">
        <v>33</v>
      </c>
      <c r="AI256" t="s">
        <v>36</v>
      </c>
      <c r="AJ256">
        <v>122.06119162640903</v>
      </c>
      <c r="AK256" t="s">
        <v>42</v>
      </c>
      <c r="AL256">
        <v>1.0387</v>
      </c>
      <c r="AM256">
        <v>13383.411093999999</v>
      </c>
      <c r="AN256">
        <v>73.760000000000005</v>
      </c>
    </row>
    <row r="257" spans="1:40" x14ac:dyDescent="0.3">
      <c r="A257">
        <v>300.56</v>
      </c>
      <c r="B257">
        <v>5.27</v>
      </c>
      <c r="C257">
        <v>13</v>
      </c>
      <c r="D257">
        <v>0.99</v>
      </c>
      <c r="E257">
        <v>0.04</v>
      </c>
      <c r="F257">
        <v>0.01</v>
      </c>
      <c r="G257" t="s">
        <v>88</v>
      </c>
      <c r="H257">
        <v>3.11</v>
      </c>
      <c r="I257">
        <v>0.71</v>
      </c>
      <c r="J257">
        <v>1.02</v>
      </c>
      <c r="K257">
        <v>0.02</v>
      </c>
      <c r="L257">
        <v>19</v>
      </c>
      <c r="M257">
        <v>7945.49</v>
      </c>
      <c r="N257">
        <v>15</v>
      </c>
      <c r="O257">
        <v>31</v>
      </c>
      <c r="P257">
        <v>3</v>
      </c>
      <c r="Q257">
        <v>1</v>
      </c>
      <c r="R257">
        <v>192</v>
      </c>
      <c r="S257">
        <v>582</v>
      </c>
      <c r="T257">
        <v>6</v>
      </c>
      <c r="U257">
        <v>0.88</v>
      </c>
      <c r="V257">
        <v>1</v>
      </c>
      <c r="W257" t="s">
        <v>4</v>
      </c>
      <c r="X257" t="s">
        <v>101</v>
      </c>
      <c r="Y257" t="s">
        <v>90</v>
      </c>
      <c r="Z257" t="s">
        <v>100</v>
      </c>
      <c r="AA257">
        <v>0.95039999999999991</v>
      </c>
      <c r="AB257">
        <v>0.95039999999999991</v>
      </c>
      <c r="AC257">
        <v>9.5040000000000072E-3</v>
      </c>
      <c r="AD257">
        <v>7.0000000000000007E-2</v>
      </c>
      <c r="AE257" t="s">
        <v>22</v>
      </c>
      <c r="AF257">
        <v>1.7533936651583711E-2</v>
      </c>
      <c r="AG257" t="s">
        <v>5</v>
      </c>
      <c r="AH257" t="s">
        <v>32</v>
      </c>
      <c r="AI257" t="s">
        <v>37</v>
      </c>
      <c r="AJ257">
        <v>303.125</v>
      </c>
      <c r="AK257" t="s">
        <v>42</v>
      </c>
      <c r="AL257">
        <v>79.454899999999995</v>
      </c>
      <c r="AM257">
        <v>2507599.4478520001</v>
      </c>
      <c r="AN257">
        <v>71.489999999999995</v>
      </c>
    </row>
    <row r="258" spans="1:40" x14ac:dyDescent="0.3">
      <c r="A258">
        <v>471.27</v>
      </c>
      <c r="B258">
        <v>7.45</v>
      </c>
      <c r="C258">
        <v>21</v>
      </c>
      <c r="D258">
        <v>0.81</v>
      </c>
      <c r="E258">
        <v>0.08</v>
      </c>
      <c r="F258">
        <v>0.02</v>
      </c>
      <c r="G258" t="s">
        <v>99</v>
      </c>
      <c r="H258">
        <v>4.83</v>
      </c>
      <c r="I258">
        <v>0.79</v>
      </c>
      <c r="J258">
        <v>0.94</v>
      </c>
      <c r="K258">
        <v>0.56000000000000005</v>
      </c>
      <c r="L258">
        <v>19</v>
      </c>
      <c r="M258">
        <v>3218.22</v>
      </c>
      <c r="N258">
        <v>45</v>
      </c>
      <c r="O258">
        <v>15</v>
      </c>
      <c r="P258">
        <v>1</v>
      </c>
      <c r="Q258">
        <v>2</v>
      </c>
      <c r="R258">
        <v>363</v>
      </c>
      <c r="S258">
        <v>966</v>
      </c>
      <c r="T258">
        <v>7</v>
      </c>
      <c r="U258">
        <v>0.3</v>
      </c>
      <c r="V258">
        <v>0</v>
      </c>
      <c r="W258" t="s">
        <v>6</v>
      </c>
      <c r="X258" t="s">
        <v>93</v>
      </c>
      <c r="Y258" t="s">
        <v>104</v>
      </c>
      <c r="Z258" t="s">
        <v>106</v>
      </c>
      <c r="AA258">
        <v>0.74520000000000008</v>
      </c>
      <c r="AB258">
        <v>0.90160000000000007</v>
      </c>
      <c r="AC258">
        <v>0.17130399999999996</v>
      </c>
      <c r="AD258">
        <v>0.66</v>
      </c>
      <c r="AE258" t="s">
        <v>25</v>
      </c>
      <c r="AF258">
        <v>1.5808347656332888E-2</v>
      </c>
      <c r="AG258" t="s">
        <v>5</v>
      </c>
      <c r="AH258" t="s">
        <v>32</v>
      </c>
      <c r="AI258" t="s">
        <v>37</v>
      </c>
      <c r="AJ258">
        <v>266.11570247933884</v>
      </c>
      <c r="AK258" t="s">
        <v>42</v>
      </c>
      <c r="AL258">
        <v>160.911</v>
      </c>
      <c r="AM258">
        <v>1668522.029022</v>
      </c>
      <c r="AN258">
        <v>92.37</v>
      </c>
    </row>
    <row r="259" spans="1:40" x14ac:dyDescent="0.3">
      <c r="A259">
        <v>363.21</v>
      </c>
      <c r="B259">
        <v>3.44</v>
      </c>
      <c r="C259">
        <v>26</v>
      </c>
      <c r="D259">
        <v>0.9</v>
      </c>
      <c r="E259">
        <v>0.09</v>
      </c>
      <c r="F259">
        <v>0.03</v>
      </c>
      <c r="G259" t="s">
        <v>99</v>
      </c>
      <c r="H259">
        <v>1.86</v>
      </c>
      <c r="I259">
        <v>0.98</v>
      </c>
      <c r="J259">
        <v>1.1000000000000001</v>
      </c>
      <c r="K259">
        <v>0.35</v>
      </c>
      <c r="L259">
        <v>12</v>
      </c>
      <c r="M259">
        <v>5719.11</v>
      </c>
      <c r="N259">
        <v>15</v>
      </c>
      <c r="O259">
        <v>28</v>
      </c>
      <c r="P259">
        <v>3</v>
      </c>
      <c r="Q259">
        <v>2</v>
      </c>
      <c r="R259">
        <v>496</v>
      </c>
      <c r="S259">
        <v>565</v>
      </c>
      <c r="T259">
        <v>9</v>
      </c>
      <c r="U259">
        <v>0.78</v>
      </c>
      <c r="V259">
        <v>0</v>
      </c>
      <c r="W259" t="s">
        <v>6</v>
      </c>
      <c r="X259" t="s">
        <v>93</v>
      </c>
      <c r="Y259" t="s">
        <v>90</v>
      </c>
      <c r="Z259" t="s">
        <v>91</v>
      </c>
      <c r="AA259">
        <v>0.81900000000000006</v>
      </c>
      <c r="AB259">
        <v>0.88270000000000004</v>
      </c>
      <c r="AC259">
        <v>8.8269999999999987E-2</v>
      </c>
      <c r="AD259">
        <v>0.47</v>
      </c>
      <c r="AE259" t="s">
        <v>24</v>
      </c>
      <c r="AF259">
        <v>9.4711048704606161E-3</v>
      </c>
      <c r="AG259" t="s">
        <v>5</v>
      </c>
      <c r="AH259" t="s">
        <v>32</v>
      </c>
      <c r="AI259" t="s">
        <v>36</v>
      </c>
      <c r="AJ259">
        <v>113.91129032258065</v>
      </c>
      <c r="AK259" t="s">
        <v>42</v>
      </c>
      <c r="AL259">
        <v>285.95549999999997</v>
      </c>
      <c r="AM259">
        <v>2326805.9631839995</v>
      </c>
      <c r="AN259">
        <v>94.84</v>
      </c>
    </row>
    <row r="260" spans="1:40" x14ac:dyDescent="0.3">
      <c r="A260">
        <v>306.52999999999997</v>
      </c>
      <c r="B260">
        <v>2.82</v>
      </c>
      <c r="C260">
        <v>21</v>
      </c>
      <c r="D260">
        <v>0.72</v>
      </c>
      <c r="E260">
        <v>0.04</v>
      </c>
      <c r="F260">
        <v>0.02</v>
      </c>
      <c r="G260" t="s">
        <v>88</v>
      </c>
      <c r="H260">
        <v>0.16</v>
      </c>
      <c r="I260">
        <v>0.89</v>
      </c>
      <c r="J260">
        <v>1.07</v>
      </c>
      <c r="K260">
        <v>0.64</v>
      </c>
      <c r="L260">
        <v>39</v>
      </c>
      <c r="M260">
        <v>3047.73</v>
      </c>
      <c r="N260">
        <v>30</v>
      </c>
      <c r="O260">
        <v>8</v>
      </c>
      <c r="P260">
        <v>2</v>
      </c>
      <c r="Q260">
        <v>3</v>
      </c>
      <c r="R260">
        <v>225</v>
      </c>
      <c r="S260">
        <v>336</v>
      </c>
      <c r="T260">
        <v>8</v>
      </c>
      <c r="U260">
        <v>0.42</v>
      </c>
      <c r="V260">
        <v>1</v>
      </c>
      <c r="W260" t="s">
        <v>4</v>
      </c>
      <c r="X260" t="s">
        <v>103</v>
      </c>
      <c r="Y260" t="s">
        <v>96</v>
      </c>
      <c r="Z260" t="s">
        <v>110</v>
      </c>
      <c r="AA260">
        <v>0.69119999999999993</v>
      </c>
      <c r="AB260">
        <v>0.94079999999999997</v>
      </c>
      <c r="AC260">
        <v>0.26342400000000005</v>
      </c>
      <c r="AD260">
        <v>0.7</v>
      </c>
      <c r="AE260" t="s">
        <v>25</v>
      </c>
      <c r="AF260">
        <v>9.1997520634195685E-3</v>
      </c>
      <c r="AG260" t="s">
        <v>5</v>
      </c>
      <c r="AH260" t="s">
        <v>32</v>
      </c>
      <c r="AI260" t="s">
        <v>38</v>
      </c>
      <c r="AJ260">
        <v>149.33333333333334</v>
      </c>
      <c r="AK260" t="s">
        <v>42</v>
      </c>
      <c r="AL260">
        <v>30.4773</v>
      </c>
      <c r="AM260">
        <v>990305.37571000005</v>
      </c>
      <c r="AN260">
        <v>74.240000000000009</v>
      </c>
    </row>
    <row r="261" spans="1:40" x14ac:dyDescent="0.3">
      <c r="A261">
        <v>93.73</v>
      </c>
      <c r="B261">
        <v>3.82</v>
      </c>
      <c r="C261">
        <v>5</v>
      </c>
      <c r="D261">
        <v>0.82</v>
      </c>
      <c r="E261">
        <v>0.04</v>
      </c>
      <c r="F261">
        <v>0.04</v>
      </c>
      <c r="G261" t="s">
        <v>99</v>
      </c>
      <c r="H261">
        <v>2.23</v>
      </c>
      <c r="I261">
        <v>0.6</v>
      </c>
      <c r="J261">
        <v>1.19</v>
      </c>
      <c r="K261">
        <v>0.54</v>
      </c>
      <c r="L261">
        <v>18</v>
      </c>
      <c r="M261">
        <v>9307.23</v>
      </c>
      <c r="N261">
        <v>90</v>
      </c>
      <c r="O261">
        <v>59</v>
      </c>
      <c r="P261">
        <v>2</v>
      </c>
      <c r="Q261">
        <v>3</v>
      </c>
      <c r="R261">
        <v>901</v>
      </c>
      <c r="S261">
        <v>902</v>
      </c>
      <c r="T261">
        <v>8</v>
      </c>
      <c r="U261">
        <v>0.8</v>
      </c>
      <c r="V261">
        <v>0</v>
      </c>
      <c r="W261" t="s">
        <v>6</v>
      </c>
      <c r="X261" t="s">
        <v>103</v>
      </c>
      <c r="Y261" t="s">
        <v>96</v>
      </c>
      <c r="Z261" t="s">
        <v>110</v>
      </c>
      <c r="AA261">
        <v>0.7871999999999999</v>
      </c>
      <c r="AB261">
        <v>0.92159999999999997</v>
      </c>
      <c r="AC261">
        <v>0.16588800000000004</v>
      </c>
      <c r="AD261">
        <v>0.62</v>
      </c>
      <c r="AE261" t="s">
        <v>25</v>
      </c>
      <c r="AF261">
        <v>4.0755361143710651E-2</v>
      </c>
      <c r="AG261" t="s">
        <v>7</v>
      </c>
      <c r="AH261" t="s">
        <v>33</v>
      </c>
      <c r="AI261" t="s">
        <v>35</v>
      </c>
      <c r="AJ261">
        <v>100.11098779134295</v>
      </c>
      <c r="AK261" t="s">
        <v>42</v>
      </c>
      <c r="AL261">
        <v>465.36149999999998</v>
      </c>
      <c r="AM261">
        <v>942625.54318999988</v>
      </c>
      <c r="AN261">
        <v>95.769999999999982</v>
      </c>
    </row>
    <row r="262" spans="1:40" x14ac:dyDescent="0.3">
      <c r="A262">
        <v>326.75</v>
      </c>
      <c r="B262">
        <v>3.17</v>
      </c>
      <c r="C262">
        <v>10</v>
      </c>
      <c r="D262">
        <v>0.99</v>
      </c>
      <c r="E262">
        <v>7.0000000000000007E-2</v>
      </c>
      <c r="F262">
        <v>0.04</v>
      </c>
      <c r="G262" t="s">
        <v>92</v>
      </c>
      <c r="H262">
        <v>2.72</v>
      </c>
      <c r="I262">
        <v>0.65</v>
      </c>
      <c r="J262">
        <v>1</v>
      </c>
      <c r="K262">
        <v>0.26</v>
      </c>
      <c r="L262">
        <v>3</v>
      </c>
      <c r="M262">
        <v>7318.89</v>
      </c>
      <c r="N262">
        <v>45</v>
      </c>
      <c r="O262">
        <v>25</v>
      </c>
      <c r="P262">
        <v>1</v>
      </c>
      <c r="Q262">
        <v>3</v>
      </c>
      <c r="R262">
        <v>432</v>
      </c>
      <c r="S262">
        <v>137</v>
      </c>
      <c r="T262">
        <v>3</v>
      </c>
      <c r="U262">
        <v>0.69</v>
      </c>
      <c r="V262">
        <v>1</v>
      </c>
      <c r="W262" t="s">
        <v>4</v>
      </c>
      <c r="X262" t="s">
        <v>103</v>
      </c>
      <c r="Y262" t="s">
        <v>104</v>
      </c>
      <c r="Z262" t="s">
        <v>98</v>
      </c>
      <c r="AA262">
        <v>0.92069999999999996</v>
      </c>
      <c r="AB262">
        <v>0.89279999999999993</v>
      </c>
      <c r="AC262">
        <v>8.9280000000000071E-3</v>
      </c>
      <c r="AD262">
        <v>0.37</v>
      </c>
      <c r="AE262" t="s">
        <v>24</v>
      </c>
      <c r="AF262">
        <v>9.7016067329762819E-3</v>
      </c>
      <c r="AG262" t="s">
        <v>5</v>
      </c>
      <c r="AH262" t="s">
        <v>32</v>
      </c>
      <c r="AI262" t="s">
        <v>35</v>
      </c>
      <c r="AJ262">
        <v>31.712962962962965</v>
      </c>
      <c r="AK262" t="s">
        <v>40</v>
      </c>
      <c r="AL262">
        <v>146.37780000000001</v>
      </c>
      <c r="AM262">
        <v>2654670.6643250003</v>
      </c>
      <c r="AN262">
        <v>82.379999999999981</v>
      </c>
    </row>
    <row r="263" spans="1:40" x14ac:dyDescent="0.3">
      <c r="A263">
        <v>495.52</v>
      </c>
      <c r="B263">
        <v>2.93</v>
      </c>
      <c r="C263">
        <v>6</v>
      </c>
      <c r="D263">
        <v>0.86</v>
      </c>
      <c r="E263">
        <v>0.09</v>
      </c>
      <c r="F263">
        <v>0.01</v>
      </c>
      <c r="G263" t="s">
        <v>99</v>
      </c>
      <c r="H263">
        <v>4</v>
      </c>
      <c r="I263">
        <v>0.97</v>
      </c>
      <c r="J263">
        <v>1.02</v>
      </c>
      <c r="K263">
        <v>0.16</v>
      </c>
      <c r="L263">
        <v>9</v>
      </c>
      <c r="M263">
        <v>3754.79</v>
      </c>
      <c r="N263">
        <v>30</v>
      </c>
      <c r="O263">
        <v>12</v>
      </c>
      <c r="P263">
        <v>3</v>
      </c>
      <c r="Q263">
        <v>0</v>
      </c>
      <c r="R263">
        <v>655</v>
      </c>
      <c r="S263">
        <v>509</v>
      </c>
      <c r="T263">
        <v>1</v>
      </c>
      <c r="U263">
        <v>0.28999999999999998</v>
      </c>
      <c r="V263">
        <v>1</v>
      </c>
      <c r="W263" t="s">
        <v>4</v>
      </c>
      <c r="X263" t="s">
        <v>89</v>
      </c>
      <c r="Y263" t="s">
        <v>90</v>
      </c>
      <c r="Z263" t="s">
        <v>97</v>
      </c>
      <c r="AA263">
        <v>0.78259999999999996</v>
      </c>
      <c r="AB263">
        <v>0.90090000000000003</v>
      </c>
      <c r="AC263">
        <v>0.12612600000000002</v>
      </c>
      <c r="AD263">
        <v>0.26</v>
      </c>
      <c r="AE263" t="s">
        <v>26</v>
      </c>
      <c r="AF263">
        <v>5.9129803035195359E-3</v>
      </c>
      <c r="AG263" t="s">
        <v>5</v>
      </c>
      <c r="AH263" t="s">
        <v>32</v>
      </c>
      <c r="AI263" t="s">
        <v>37</v>
      </c>
      <c r="AJ263">
        <v>77.709923664122144</v>
      </c>
      <c r="AK263" t="s">
        <v>40</v>
      </c>
      <c r="AL263">
        <v>187.73950000000002</v>
      </c>
      <c r="AM263">
        <v>2046858.2759799997</v>
      </c>
      <c r="AN263">
        <v>93.100000000000009</v>
      </c>
    </row>
    <row r="264" spans="1:40" x14ac:dyDescent="0.3">
      <c r="A264">
        <v>113.04</v>
      </c>
      <c r="B264">
        <v>4.82</v>
      </c>
      <c r="C264">
        <v>24</v>
      </c>
      <c r="D264">
        <v>0.79</v>
      </c>
      <c r="E264">
        <v>0.03</v>
      </c>
      <c r="F264">
        <v>0</v>
      </c>
      <c r="G264" t="s">
        <v>92</v>
      </c>
      <c r="H264">
        <v>3.64</v>
      </c>
      <c r="I264">
        <v>0.94</v>
      </c>
      <c r="J264">
        <v>0.9</v>
      </c>
      <c r="K264">
        <v>0.4</v>
      </c>
      <c r="L264">
        <v>6</v>
      </c>
      <c r="M264">
        <v>2185.21</v>
      </c>
      <c r="N264">
        <v>60</v>
      </c>
      <c r="O264">
        <v>11</v>
      </c>
      <c r="P264">
        <v>2</v>
      </c>
      <c r="Q264">
        <v>0</v>
      </c>
      <c r="R264">
        <v>861</v>
      </c>
      <c r="S264">
        <v>268</v>
      </c>
      <c r="T264">
        <v>12</v>
      </c>
      <c r="U264">
        <v>0.19</v>
      </c>
      <c r="V264">
        <v>0</v>
      </c>
      <c r="W264" t="s">
        <v>6</v>
      </c>
      <c r="X264" t="s">
        <v>89</v>
      </c>
      <c r="Y264" t="s">
        <v>96</v>
      </c>
      <c r="Z264" t="s">
        <v>107</v>
      </c>
      <c r="AA264">
        <v>0.76629999999999998</v>
      </c>
      <c r="AB264">
        <v>0.97</v>
      </c>
      <c r="AC264">
        <v>0.20369999999999996</v>
      </c>
      <c r="AD264">
        <v>0.43000000000000005</v>
      </c>
      <c r="AE264" t="s">
        <v>24</v>
      </c>
      <c r="AF264">
        <v>4.2639773531493279E-2</v>
      </c>
      <c r="AG264" t="s">
        <v>7</v>
      </c>
      <c r="AH264" t="s">
        <v>33</v>
      </c>
      <c r="AI264" t="s">
        <v>37</v>
      </c>
      <c r="AJ264">
        <v>31.126596980255517</v>
      </c>
      <c r="AK264" t="s">
        <v>40</v>
      </c>
      <c r="AL264">
        <v>43.7042</v>
      </c>
      <c r="AM264">
        <v>254478.55606400003</v>
      </c>
      <c r="AN264">
        <v>83.46</v>
      </c>
    </row>
    <row r="265" spans="1:40" x14ac:dyDescent="0.3">
      <c r="A265">
        <v>283.25</v>
      </c>
      <c r="B265">
        <v>9.17</v>
      </c>
      <c r="C265">
        <v>19</v>
      </c>
      <c r="D265">
        <v>0.74</v>
      </c>
      <c r="E265">
        <v>0.04</v>
      </c>
      <c r="F265">
        <v>0.04</v>
      </c>
      <c r="G265" t="s">
        <v>88</v>
      </c>
      <c r="H265">
        <v>4.82</v>
      </c>
      <c r="I265">
        <v>0.79</v>
      </c>
      <c r="J265">
        <v>0.95</v>
      </c>
      <c r="K265">
        <v>0.99</v>
      </c>
      <c r="L265">
        <v>1</v>
      </c>
      <c r="M265">
        <v>1464.28</v>
      </c>
      <c r="N265">
        <v>60</v>
      </c>
      <c r="O265">
        <v>51</v>
      </c>
      <c r="P265">
        <v>3</v>
      </c>
      <c r="Q265">
        <v>2</v>
      </c>
      <c r="R265">
        <v>838</v>
      </c>
      <c r="S265">
        <v>722</v>
      </c>
      <c r="T265">
        <v>1</v>
      </c>
      <c r="U265">
        <v>0.91</v>
      </c>
      <c r="V265">
        <v>0</v>
      </c>
      <c r="W265" t="s">
        <v>6</v>
      </c>
      <c r="X265" t="s">
        <v>93</v>
      </c>
      <c r="Y265" t="s">
        <v>90</v>
      </c>
      <c r="Z265" t="s">
        <v>97</v>
      </c>
      <c r="AA265">
        <v>0.71039999999999992</v>
      </c>
      <c r="AB265">
        <v>0.92159999999999997</v>
      </c>
      <c r="AC265">
        <v>0.23961599999999997</v>
      </c>
      <c r="AD265">
        <v>1.07</v>
      </c>
      <c r="AE265" t="s">
        <v>25</v>
      </c>
      <c r="AF265">
        <v>3.2374227714033539E-2</v>
      </c>
      <c r="AG265" t="s">
        <v>7</v>
      </c>
      <c r="AH265" t="s">
        <v>31</v>
      </c>
      <c r="AI265" t="s">
        <v>37</v>
      </c>
      <c r="AJ265">
        <v>86.157517899761331</v>
      </c>
      <c r="AK265" t="s">
        <v>41</v>
      </c>
      <c r="AL265">
        <v>14.642799999999999</v>
      </c>
      <c r="AM265">
        <v>447979.84289999993</v>
      </c>
      <c r="AN265">
        <v>69.179999999999993</v>
      </c>
    </row>
    <row r="266" spans="1:40" x14ac:dyDescent="0.3">
      <c r="A266">
        <v>444.82</v>
      </c>
      <c r="B266">
        <v>5.56</v>
      </c>
      <c r="C266">
        <v>25</v>
      </c>
      <c r="D266">
        <v>0.91</v>
      </c>
      <c r="E266">
        <v>0.08</v>
      </c>
      <c r="F266">
        <v>0</v>
      </c>
      <c r="G266" t="s">
        <v>99</v>
      </c>
      <c r="H266">
        <v>3.91</v>
      </c>
      <c r="I266">
        <v>0.85</v>
      </c>
      <c r="J266">
        <v>0.81</v>
      </c>
      <c r="K266">
        <v>0.44</v>
      </c>
      <c r="L266">
        <v>42</v>
      </c>
      <c r="M266">
        <v>7647.94</v>
      </c>
      <c r="N266">
        <v>30</v>
      </c>
      <c r="O266">
        <v>16</v>
      </c>
      <c r="P266">
        <v>2</v>
      </c>
      <c r="Q266">
        <v>0</v>
      </c>
      <c r="R266">
        <v>18</v>
      </c>
      <c r="S266">
        <v>844</v>
      </c>
      <c r="T266">
        <v>10</v>
      </c>
      <c r="U266">
        <v>0.84</v>
      </c>
      <c r="V266">
        <v>0</v>
      </c>
      <c r="W266" t="s">
        <v>6</v>
      </c>
      <c r="X266" t="s">
        <v>89</v>
      </c>
      <c r="Y266" t="s">
        <v>96</v>
      </c>
      <c r="Z266" t="s">
        <v>108</v>
      </c>
      <c r="AA266">
        <v>0.83720000000000006</v>
      </c>
      <c r="AB266">
        <v>0.92</v>
      </c>
      <c r="AC266">
        <v>8.2799999999999971E-2</v>
      </c>
      <c r="AD266">
        <v>0.52</v>
      </c>
      <c r="AE266" t="s">
        <v>25</v>
      </c>
      <c r="AF266">
        <v>1.2499437974911199E-2</v>
      </c>
      <c r="AG266" t="s">
        <v>5</v>
      </c>
      <c r="AH266" t="s">
        <v>32</v>
      </c>
      <c r="AI266" t="s">
        <v>37</v>
      </c>
      <c r="AJ266">
        <v>4688.8888888888887</v>
      </c>
      <c r="AK266" t="s">
        <v>42</v>
      </c>
      <c r="AL266">
        <v>382.39699999999999</v>
      </c>
      <c r="AM266">
        <v>3674530.3863879996</v>
      </c>
      <c r="AN266">
        <v>93.690000000000012</v>
      </c>
    </row>
    <row r="267" spans="1:40" x14ac:dyDescent="0.3">
      <c r="A267">
        <v>383.35</v>
      </c>
      <c r="B267">
        <v>2.69</v>
      </c>
      <c r="C267">
        <v>13</v>
      </c>
      <c r="D267">
        <v>0.89</v>
      </c>
      <c r="E267">
        <v>0.06</v>
      </c>
      <c r="F267">
        <v>0.01</v>
      </c>
      <c r="G267" t="s">
        <v>88</v>
      </c>
      <c r="H267">
        <v>1.49</v>
      </c>
      <c r="I267">
        <v>0.72</v>
      </c>
      <c r="J267">
        <v>1.08</v>
      </c>
      <c r="K267">
        <v>0.75</v>
      </c>
      <c r="L267">
        <v>40</v>
      </c>
      <c r="M267">
        <v>4585.0600000000004</v>
      </c>
      <c r="N267">
        <v>45</v>
      </c>
      <c r="O267">
        <v>7</v>
      </c>
      <c r="P267">
        <v>1</v>
      </c>
      <c r="Q267">
        <v>2</v>
      </c>
      <c r="R267">
        <v>222</v>
      </c>
      <c r="S267">
        <v>633</v>
      </c>
      <c r="T267">
        <v>2</v>
      </c>
      <c r="U267">
        <v>0.66</v>
      </c>
      <c r="V267">
        <v>0</v>
      </c>
      <c r="W267" t="s">
        <v>6</v>
      </c>
      <c r="X267" t="s">
        <v>93</v>
      </c>
      <c r="Y267" t="s">
        <v>104</v>
      </c>
      <c r="Z267" t="s">
        <v>102</v>
      </c>
      <c r="AA267">
        <v>0.83660000000000001</v>
      </c>
      <c r="AB267">
        <v>0.93059999999999998</v>
      </c>
      <c r="AC267">
        <v>0.10236599999999997</v>
      </c>
      <c r="AD267">
        <v>0.82</v>
      </c>
      <c r="AE267" t="s">
        <v>25</v>
      </c>
      <c r="AF267">
        <v>7.0170862136428843E-3</v>
      </c>
      <c r="AG267" t="s">
        <v>5</v>
      </c>
      <c r="AH267" t="s">
        <v>32</v>
      </c>
      <c r="AI267" t="s">
        <v>36</v>
      </c>
      <c r="AJ267">
        <v>285.13513513513516</v>
      </c>
      <c r="AK267" t="s">
        <v>42</v>
      </c>
      <c r="AL267">
        <v>45.850600000000007</v>
      </c>
      <c r="AM267">
        <v>1880777.8180000002</v>
      </c>
      <c r="AN267">
        <v>72.510000000000005</v>
      </c>
    </row>
    <row r="268" spans="1:40" x14ac:dyDescent="0.3">
      <c r="A268">
        <v>363.66</v>
      </c>
      <c r="B268">
        <v>1.69</v>
      </c>
      <c r="C268">
        <v>1</v>
      </c>
      <c r="D268">
        <v>0.81</v>
      </c>
      <c r="E268">
        <v>0.01</v>
      </c>
      <c r="F268">
        <v>0</v>
      </c>
      <c r="G268" t="s">
        <v>99</v>
      </c>
      <c r="H268">
        <v>3.21</v>
      </c>
      <c r="I268">
        <v>0.92</v>
      </c>
      <c r="J268">
        <v>0.92</v>
      </c>
      <c r="K268">
        <v>0.06</v>
      </c>
      <c r="L268">
        <v>29</v>
      </c>
      <c r="M268">
        <v>2396.44</v>
      </c>
      <c r="N268">
        <v>45</v>
      </c>
      <c r="O268">
        <v>32</v>
      </c>
      <c r="P268">
        <v>0</v>
      </c>
      <c r="Q268">
        <v>3</v>
      </c>
      <c r="R268">
        <v>148</v>
      </c>
      <c r="S268">
        <v>876</v>
      </c>
      <c r="T268">
        <v>8</v>
      </c>
      <c r="U268">
        <v>0.35</v>
      </c>
      <c r="V268">
        <v>1</v>
      </c>
      <c r="W268" t="s">
        <v>4</v>
      </c>
      <c r="X268" t="s">
        <v>103</v>
      </c>
      <c r="Y268" t="s">
        <v>94</v>
      </c>
      <c r="Z268" t="s">
        <v>110</v>
      </c>
      <c r="AA268">
        <v>0.80190000000000006</v>
      </c>
      <c r="AB268">
        <v>0.99</v>
      </c>
      <c r="AC268">
        <v>0.18809999999999993</v>
      </c>
      <c r="AD268">
        <v>6.9999999999999993E-2</v>
      </c>
      <c r="AE268" t="s">
        <v>22</v>
      </c>
      <c r="AF268">
        <v>4.6471979321344109E-3</v>
      </c>
      <c r="AG268" t="s">
        <v>5</v>
      </c>
      <c r="AH268" t="s">
        <v>32</v>
      </c>
      <c r="AI268" t="s">
        <v>37</v>
      </c>
      <c r="AJ268">
        <v>591.89189189189187</v>
      </c>
      <c r="AK268" t="s">
        <v>42</v>
      </c>
      <c r="AL268">
        <v>119.822</v>
      </c>
      <c r="AM268">
        <v>880347.43307600019</v>
      </c>
      <c r="AN268">
        <v>96.49</v>
      </c>
    </row>
    <row r="269" spans="1:40" x14ac:dyDescent="0.3">
      <c r="A269">
        <v>366.12</v>
      </c>
      <c r="B269">
        <v>7.27</v>
      </c>
      <c r="C269">
        <v>20</v>
      </c>
      <c r="D269">
        <v>0.99</v>
      </c>
      <c r="E269">
        <v>0.06</v>
      </c>
      <c r="F269">
        <v>0.03</v>
      </c>
      <c r="G269" t="s">
        <v>92</v>
      </c>
      <c r="H269">
        <v>3.36</v>
      </c>
      <c r="I269">
        <v>0.84</v>
      </c>
      <c r="J269">
        <v>1.02</v>
      </c>
      <c r="K269">
        <v>0.38</v>
      </c>
      <c r="L269">
        <v>49</v>
      </c>
      <c r="M269">
        <v>9204.2999999999993</v>
      </c>
      <c r="N269">
        <v>90</v>
      </c>
      <c r="O269">
        <v>32</v>
      </c>
      <c r="P269">
        <v>0</v>
      </c>
      <c r="Q269">
        <v>2</v>
      </c>
      <c r="R269">
        <v>743</v>
      </c>
      <c r="S269">
        <v>913</v>
      </c>
      <c r="T269">
        <v>10</v>
      </c>
      <c r="U269">
        <v>0.51</v>
      </c>
      <c r="V269">
        <v>1</v>
      </c>
      <c r="W269" t="s">
        <v>4</v>
      </c>
      <c r="X269" t="s">
        <v>93</v>
      </c>
      <c r="Y269" t="s">
        <v>94</v>
      </c>
      <c r="Z269" t="s">
        <v>108</v>
      </c>
      <c r="AA269">
        <v>0.93059999999999998</v>
      </c>
      <c r="AB269">
        <v>0.91179999999999994</v>
      </c>
      <c r="AC269">
        <v>9.1180000000000063E-3</v>
      </c>
      <c r="AD269">
        <v>0.47</v>
      </c>
      <c r="AE269" t="s">
        <v>24</v>
      </c>
      <c r="AF269">
        <v>1.9856877526494045E-2</v>
      </c>
      <c r="AG269" t="s">
        <v>5</v>
      </c>
      <c r="AH269" t="s">
        <v>32</v>
      </c>
      <c r="AI269" t="s">
        <v>37</v>
      </c>
      <c r="AJ269">
        <v>122.88021534320323</v>
      </c>
      <c r="AK269" t="s">
        <v>42</v>
      </c>
      <c r="AL269">
        <v>184.08599999999998</v>
      </c>
      <c r="AM269">
        <v>3673376.0537039996</v>
      </c>
      <c r="AN269">
        <v>82.240000000000009</v>
      </c>
    </row>
    <row r="270" spans="1:40" x14ac:dyDescent="0.3">
      <c r="A270">
        <v>211.77</v>
      </c>
      <c r="B270">
        <v>4.45</v>
      </c>
      <c r="C270">
        <v>25</v>
      </c>
      <c r="D270">
        <v>0.71</v>
      </c>
      <c r="E270">
        <v>0.02</v>
      </c>
      <c r="F270">
        <v>0.03</v>
      </c>
      <c r="G270" t="s">
        <v>99</v>
      </c>
      <c r="H270">
        <v>4.99</v>
      </c>
      <c r="I270">
        <v>0.88</v>
      </c>
      <c r="J270">
        <v>0.9</v>
      </c>
      <c r="K270">
        <v>0.57999999999999996</v>
      </c>
      <c r="L270">
        <v>35</v>
      </c>
      <c r="M270">
        <v>3961.95</v>
      </c>
      <c r="N270">
        <v>30</v>
      </c>
      <c r="O270">
        <v>24</v>
      </c>
      <c r="P270">
        <v>2</v>
      </c>
      <c r="Q270">
        <v>0</v>
      </c>
      <c r="R270">
        <v>330</v>
      </c>
      <c r="S270">
        <v>419</v>
      </c>
      <c r="T270">
        <v>6</v>
      </c>
      <c r="U270">
        <v>0.56000000000000005</v>
      </c>
      <c r="V270">
        <v>1</v>
      </c>
      <c r="W270" t="s">
        <v>4</v>
      </c>
      <c r="X270" t="s">
        <v>89</v>
      </c>
      <c r="Y270" t="s">
        <v>96</v>
      </c>
      <c r="Z270" t="s">
        <v>100</v>
      </c>
      <c r="AA270">
        <v>0.69579999999999997</v>
      </c>
      <c r="AB270">
        <v>0.9506</v>
      </c>
      <c r="AC270">
        <v>0.27567399999999997</v>
      </c>
      <c r="AD270">
        <v>0.63</v>
      </c>
      <c r="AE270" t="s">
        <v>25</v>
      </c>
      <c r="AF270">
        <v>2.1013363554800019E-2</v>
      </c>
      <c r="AG270" t="s">
        <v>7</v>
      </c>
      <c r="AH270" t="s">
        <v>31</v>
      </c>
      <c r="AI270" t="s">
        <v>37</v>
      </c>
      <c r="AJ270">
        <v>126.96969696969698</v>
      </c>
      <c r="AK270" t="s">
        <v>42</v>
      </c>
      <c r="AL270">
        <v>198.0975</v>
      </c>
      <c r="AM270">
        <v>881192.49122099997</v>
      </c>
      <c r="AN270">
        <v>93.809999999999988</v>
      </c>
    </row>
    <row r="271" spans="1:40" x14ac:dyDescent="0.3">
      <c r="A271">
        <v>182.12</v>
      </c>
      <c r="B271">
        <v>8.4</v>
      </c>
      <c r="C271">
        <v>15</v>
      </c>
      <c r="D271">
        <v>0.79</v>
      </c>
      <c r="E271">
        <v>0.05</v>
      </c>
      <c r="F271">
        <v>0.05</v>
      </c>
      <c r="G271" t="s">
        <v>88</v>
      </c>
      <c r="H271">
        <v>0.69</v>
      </c>
      <c r="I271">
        <v>0.75</v>
      </c>
      <c r="J271">
        <v>1.05</v>
      </c>
      <c r="K271">
        <v>0.75</v>
      </c>
      <c r="L271">
        <v>35</v>
      </c>
      <c r="M271">
        <v>5480.58</v>
      </c>
      <c r="N271">
        <v>60</v>
      </c>
      <c r="O271">
        <v>27</v>
      </c>
      <c r="P271">
        <v>2</v>
      </c>
      <c r="Q271">
        <v>2</v>
      </c>
      <c r="R271">
        <v>100</v>
      </c>
      <c r="S271">
        <v>897</v>
      </c>
      <c r="T271">
        <v>6</v>
      </c>
      <c r="U271">
        <v>0.09</v>
      </c>
      <c r="V271">
        <v>0</v>
      </c>
      <c r="W271" t="s">
        <v>6</v>
      </c>
      <c r="X271" t="s">
        <v>93</v>
      </c>
      <c r="Y271" t="s">
        <v>96</v>
      </c>
      <c r="Z271" t="s">
        <v>100</v>
      </c>
      <c r="AA271">
        <v>0.75049999999999994</v>
      </c>
      <c r="AB271">
        <v>0.90249999999999997</v>
      </c>
      <c r="AC271">
        <v>0.18952499999999994</v>
      </c>
      <c r="AD271">
        <v>0.85</v>
      </c>
      <c r="AE271" t="s">
        <v>25</v>
      </c>
      <c r="AF271">
        <v>4.6123435097737753E-2</v>
      </c>
      <c r="AG271" t="s">
        <v>7</v>
      </c>
      <c r="AH271" t="s">
        <v>31</v>
      </c>
      <c r="AI271" t="s">
        <v>38</v>
      </c>
      <c r="AJ271">
        <v>897.00000000000011</v>
      </c>
      <c r="AK271" t="s">
        <v>42</v>
      </c>
      <c r="AL271">
        <v>54.805799999999998</v>
      </c>
      <c r="AM271">
        <v>1097992.8716159998</v>
      </c>
      <c r="AN271">
        <v>72.81</v>
      </c>
    </row>
    <row r="272" spans="1:40" x14ac:dyDescent="0.3">
      <c r="A272">
        <v>414.21</v>
      </c>
      <c r="B272">
        <v>6.94</v>
      </c>
      <c r="C272">
        <v>14</v>
      </c>
      <c r="D272">
        <v>0.98</v>
      </c>
      <c r="E272">
        <v>0.05</v>
      </c>
      <c r="F272">
        <v>0.04</v>
      </c>
      <c r="G272" t="s">
        <v>92</v>
      </c>
      <c r="H272">
        <v>0.96</v>
      </c>
      <c r="I272">
        <v>0.77</v>
      </c>
      <c r="J272">
        <v>0.98</v>
      </c>
      <c r="K272">
        <v>0.53</v>
      </c>
      <c r="L272">
        <v>30</v>
      </c>
      <c r="M272">
        <v>8592.2099999999991</v>
      </c>
      <c r="N272">
        <v>30</v>
      </c>
      <c r="O272">
        <v>52</v>
      </c>
      <c r="P272">
        <v>3</v>
      </c>
      <c r="Q272">
        <v>2</v>
      </c>
      <c r="R272">
        <v>899</v>
      </c>
      <c r="S272">
        <v>152</v>
      </c>
      <c r="T272">
        <v>1</v>
      </c>
      <c r="U272">
        <v>0.97</v>
      </c>
      <c r="V272">
        <v>0</v>
      </c>
      <c r="W272" t="s">
        <v>6</v>
      </c>
      <c r="X272" t="s">
        <v>93</v>
      </c>
      <c r="Y272" t="s">
        <v>90</v>
      </c>
      <c r="Z272" t="s">
        <v>97</v>
      </c>
      <c r="AA272">
        <v>0.93099999999999994</v>
      </c>
      <c r="AB272">
        <v>0.91199999999999992</v>
      </c>
      <c r="AC272">
        <v>1.8240000000000017E-2</v>
      </c>
      <c r="AD272">
        <v>0.62</v>
      </c>
      <c r="AE272" t="s">
        <v>25</v>
      </c>
      <c r="AF272">
        <v>1.6754786219550472E-2</v>
      </c>
      <c r="AG272" t="s">
        <v>5</v>
      </c>
      <c r="AH272" t="s">
        <v>32</v>
      </c>
      <c r="AI272" t="s">
        <v>38</v>
      </c>
      <c r="AJ272">
        <v>16.907675194660733</v>
      </c>
      <c r="AK272" t="s">
        <v>40</v>
      </c>
      <c r="AL272">
        <v>171.84419999999997</v>
      </c>
      <c r="AM272">
        <v>3879467.2385009993</v>
      </c>
      <c r="AN272">
        <v>84.74</v>
      </c>
    </row>
    <row r="273" spans="1:40" x14ac:dyDescent="0.3">
      <c r="A273">
        <v>414.55</v>
      </c>
      <c r="B273">
        <v>8.17</v>
      </c>
      <c r="C273">
        <v>8</v>
      </c>
      <c r="D273">
        <v>0.8</v>
      </c>
      <c r="E273">
        <v>0.09</v>
      </c>
      <c r="F273">
        <v>0.02</v>
      </c>
      <c r="G273" t="s">
        <v>99</v>
      </c>
      <c r="H273">
        <v>0.78</v>
      </c>
      <c r="I273">
        <v>0.68</v>
      </c>
      <c r="J273">
        <v>0.99</v>
      </c>
      <c r="K273">
        <v>0.52</v>
      </c>
      <c r="L273">
        <v>35</v>
      </c>
      <c r="M273">
        <v>8350.41</v>
      </c>
      <c r="N273">
        <v>15</v>
      </c>
      <c r="O273">
        <v>18</v>
      </c>
      <c r="P273">
        <v>0</v>
      </c>
      <c r="Q273">
        <v>2</v>
      </c>
      <c r="R273">
        <v>324</v>
      </c>
      <c r="S273">
        <v>910</v>
      </c>
      <c r="T273">
        <v>2</v>
      </c>
      <c r="U273">
        <v>0.09</v>
      </c>
      <c r="V273">
        <v>0</v>
      </c>
      <c r="W273" t="s">
        <v>6</v>
      </c>
      <c r="X273" t="s">
        <v>93</v>
      </c>
      <c r="Y273" t="s">
        <v>94</v>
      </c>
      <c r="Z273" t="s">
        <v>102</v>
      </c>
      <c r="AA273">
        <v>0.72800000000000009</v>
      </c>
      <c r="AB273">
        <v>0.89180000000000004</v>
      </c>
      <c r="AC273">
        <v>0.17835999999999996</v>
      </c>
      <c r="AD273">
        <v>0.63</v>
      </c>
      <c r="AE273" t="s">
        <v>25</v>
      </c>
      <c r="AF273">
        <v>1.9708117235556627E-2</v>
      </c>
      <c r="AG273" t="s">
        <v>5</v>
      </c>
      <c r="AH273" t="s">
        <v>32</v>
      </c>
      <c r="AI273" t="s">
        <v>38</v>
      </c>
      <c r="AJ273">
        <v>280.8641975308642</v>
      </c>
      <c r="AK273" t="s">
        <v>42</v>
      </c>
      <c r="AL273">
        <v>417.52050000000003</v>
      </c>
      <c r="AM273">
        <v>3842869.3241849998</v>
      </c>
      <c r="AN273">
        <v>96.12</v>
      </c>
    </row>
    <row r="274" spans="1:40" x14ac:dyDescent="0.3">
      <c r="A274">
        <v>440.18</v>
      </c>
      <c r="B274">
        <v>3.45</v>
      </c>
      <c r="C274">
        <v>10</v>
      </c>
      <c r="D274">
        <v>0.78</v>
      </c>
      <c r="E274">
        <v>0.05</v>
      </c>
      <c r="F274">
        <v>0.02</v>
      </c>
      <c r="G274" t="s">
        <v>88</v>
      </c>
      <c r="H274">
        <v>2.95</v>
      </c>
      <c r="I274">
        <v>0.98</v>
      </c>
      <c r="J274">
        <v>1.18</v>
      </c>
      <c r="K274">
        <v>0.76</v>
      </c>
      <c r="L274">
        <v>39</v>
      </c>
      <c r="M274">
        <v>6415.74</v>
      </c>
      <c r="N274">
        <v>45</v>
      </c>
      <c r="O274">
        <v>44</v>
      </c>
      <c r="P274">
        <v>3</v>
      </c>
      <c r="Q274">
        <v>0</v>
      </c>
      <c r="R274">
        <v>121</v>
      </c>
      <c r="S274">
        <v>406</v>
      </c>
      <c r="T274">
        <v>5</v>
      </c>
      <c r="U274">
        <v>0.72</v>
      </c>
      <c r="V274">
        <v>0</v>
      </c>
      <c r="W274" t="s">
        <v>6</v>
      </c>
      <c r="X274" t="s">
        <v>89</v>
      </c>
      <c r="Y274" t="s">
        <v>90</v>
      </c>
      <c r="Z274" t="s">
        <v>109</v>
      </c>
      <c r="AA274">
        <v>0.74099999999999999</v>
      </c>
      <c r="AB274">
        <v>0.93099999999999994</v>
      </c>
      <c r="AC274">
        <v>0.20481999999999997</v>
      </c>
      <c r="AD274">
        <v>0.83000000000000007</v>
      </c>
      <c r="AE274" t="s">
        <v>25</v>
      </c>
      <c r="AF274">
        <v>7.8377027579626512E-3</v>
      </c>
      <c r="AG274" t="s">
        <v>5</v>
      </c>
      <c r="AH274" t="s">
        <v>32</v>
      </c>
      <c r="AI274" t="s">
        <v>35</v>
      </c>
      <c r="AJ274">
        <v>335.5371900826446</v>
      </c>
      <c r="AK274" t="s">
        <v>42</v>
      </c>
      <c r="AL274">
        <v>64.157399999999996</v>
      </c>
      <c r="AM274">
        <v>3021856.1915439996</v>
      </c>
      <c r="AN274">
        <v>71.150000000000006</v>
      </c>
    </row>
    <row r="275" spans="1:40" x14ac:dyDescent="0.3">
      <c r="A275">
        <v>460.96</v>
      </c>
      <c r="B275">
        <v>7.23</v>
      </c>
      <c r="C275">
        <v>9</v>
      </c>
      <c r="D275">
        <v>0.86</v>
      </c>
      <c r="E275">
        <v>0.03</v>
      </c>
      <c r="F275">
        <v>0.01</v>
      </c>
      <c r="G275" t="s">
        <v>88</v>
      </c>
      <c r="H275">
        <v>0.68</v>
      </c>
      <c r="I275">
        <v>0.98</v>
      </c>
      <c r="J275">
        <v>1.08</v>
      </c>
      <c r="K275">
        <v>0.31</v>
      </c>
      <c r="L275">
        <v>22</v>
      </c>
      <c r="M275">
        <v>8897.3799999999992</v>
      </c>
      <c r="N275">
        <v>15</v>
      </c>
      <c r="O275">
        <v>20</v>
      </c>
      <c r="P275">
        <v>2</v>
      </c>
      <c r="Q275">
        <v>1</v>
      </c>
      <c r="R275">
        <v>122</v>
      </c>
      <c r="S275">
        <v>728</v>
      </c>
      <c r="T275">
        <v>3</v>
      </c>
      <c r="U275">
        <v>0.49</v>
      </c>
      <c r="V275">
        <v>0</v>
      </c>
      <c r="W275" t="s">
        <v>6</v>
      </c>
      <c r="X275" t="s">
        <v>101</v>
      </c>
      <c r="Y275" t="s">
        <v>96</v>
      </c>
      <c r="Z275" t="s">
        <v>98</v>
      </c>
      <c r="AA275">
        <v>0.83419999999999994</v>
      </c>
      <c r="AB275">
        <v>0.96029999999999993</v>
      </c>
      <c r="AC275">
        <v>0.13444200000000001</v>
      </c>
      <c r="AD275">
        <v>0.35</v>
      </c>
      <c r="AE275" t="s">
        <v>24</v>
      </c>
      <c r="AF275">
        <v>1.5684658104824716E-2</v>
      </c>
      <c r="AG275" t="s">
        <v>5</v>
      </c>
      <c r="AH275" t="s">
        <v>32</v>
      </c>
      <c r="AI275" t="s">
        <v>38</v>
      </c>
      <c r="AJ275">
        <v>596.72131147540983</v>
      </c>
      <c r="AK275" t="s">
        <v>42</v>
      </c>
      <c r="AL275">
        <v>88.973799999999997</v>
      </c>
      <c r="AM275">
        <v>4265484.9790479988</v>
      </c>
      <c r="AN275">
        <v>74.22</v>
      </c>
    </row>
    <row r="276" spans="1:40" x14ac:dyDescent="0.3">
      <c r="A276">
        <v>280.10000000000002</v>
      </c>
      <c r="B276">
        <v>3.38</v>
      </c>
      <c r="C276">
        <v>17</v>
      </c>
      <c r="D276">
        <v>0.95</v>
      </c>
      <c r="E276">
        <v>0.02</v>
      </c>
      <c r="F276">
        <v>0.01</v>
      </c>
      <c r="G276" t="s">
        <v>99</v>
      </c>
      <c r="H276">
        <v>3.28</v>
      </c>
      <c r="I276">
        <v>0.93</v>
      </c>
      <c r="J276">
        <v>0.9</v>
      </c>
      <c r="K276">
        <v>0.09</v>
      </c>
      <c r="L276">
        <v>43</v>
      </c>
      <c r="M276">
        <v>9525.77</v>
      </c>
      <c r="N276">
        <v>60</v>
      </c>
      <c r="O276">
        <v>55</v>
      </c>
      <c r="P276">
        <v>0</v>
      </c>
      <c r="Q276">
        <v>3</v>
      </c>
      <c r="R276">
        <v>719</v>
      </c>
      <c r="S276">
        <v>368</v>
      </c>
      <c r="T276">
        <v>2</v>
      </c>
      <c r="U276">
        <v>0.76</v>
      </c>
      <c r="V276">
        <v>1</v>
      </c>
      <c r="W276" t="s">
        <v>4</v>
      </c>
      <c r="X276" t="s">
        <v>103</v>
      </c>
      <c r="Y276" t="s">
        <v>94</v>
      </c>
      <c r="Z276" t="s">
        <v>102</v>
      </c>
      <c r="AA276">
        <v>0.93099999999999994</v>
      </c>
      <c r="AB276">
        <v>0.97019999999999995</v>
      </c>
      <c r="AC276">
        <v>4.8510000000000039E-2</v>
      </c>
      <c r="AD276">
        <v>0.12</v>
      </c>
      <c r="AE276" t="s">
        <v>22</v>
      </c>
      <c r="AF276">
        <v>1.2067118886112102E-2</v>
      </c>
      <c r="AG276" t="s">
        <v>5</v>
      </c>
      <c r="AH276" t="s">
        <v>31</v>
      </c>
      <c r="AI276" t="s">
        <v>37</v>
      </c>
      <c r="AJ276">
        <v>51.182197496522953</v>
      </c>
      <c r="AK276" t="s">
        <v>40</v>
      </c>
      <c r="AL276">
        <v>476.28850000000006</v>
      </c>
      <c r="AM276">
        <v>2748707.8853699998</v>
      </c>
      <c r="AN276">
        <v>95.919999999999987</v>
      </c>
    </row>
    <row r="277" spans="1:40" x14ac:dyDescent="0.3">
      <c r="A277">
        <v>275.68</v>
      </c>
      <c r="B277">
        <v>9.4499999999999993</v>
      </c>
      <c r="C277">
        <v>9</v>
      </c>
      <c r="D277">
        <v>0.73</v>
      </c>
      <c r="E277">
        <v>0.09</v>
      </c>
      <c r="F277">
        <v>0.01</v>
      </c>
      <c r="G277" t="s">
        <v>88</v>
      </c>
      <c r="H277">
        <v>4.0199999999999996</v>
      </c>
      <c r="I277">
        <v>0.97</v>
      </c>
      <c r="J277">
        <v>1</v>
      </c>
      <c r="K277">
        <v>0.35</v>
      </c>
      <c r="L277">
        <v>28</v>
      </c>
      <c r="M277">
        <v>9357.6299999999992</v>
      </c>
      <c r="N277">
        <v>45</v>
      </c>
      <c r="O277">
        <v>38</v>
      </c>
      <c r="P277">
        <v>3</v>
      </c>
      <c r="Q277">
        <v>1</v>
      </c>
      <c r="R277">
        <v>383</v>
      </c>
      <c r="S277">
        <v>661</v>
      </c>
      <c r="T277">
        <v>9</v>
      </c>
      <c r="U277">
        <v>0.26</v>
      </c>
      <c r="V277">
        <v>1</v>
      </c>
      <c r="W277" t="s">
        <v>4</v>
      </c>
      <c r="X277" t="s">
        <v>101</v>
      </c>
      <c r="Y277" t="s">
        <v>90</v>
      </c>
      <c r="Z277" t="s">
        <v>91</v>
      </c>
      <c r="AA277">
        <v>0.6643</v>
      </c>
      <c r="AB277">
        <v>0.90090000000000003</v>
      </c>
      <c r="AC277">
        <v>0.24324300000000001</v>
      </c>
      <c r="AD277">
        <v>0.44999999999999996</v>
      </c>
      <c r="AE277" t="s">
        <v>24</v>
      </c>
      <c r="AF277">
        <v>3.4278874056877538E-2</v>
      </c>
      <c r="AG277" t="s">
        <v>7</v>
      </c>
      <c r="AH277" t="s">
        <v>31</v>
      </c>
      <c r="AI277" t="s">
        <v>37</v>
      </c>
      <c r="AJ277">
        <v>172.58485639686685</v>
      </c>
      <c r="AK277" t="s">
        <v>42</v>
      </c>
      <c r="AL277">
        <v>93.576299999999989</v>
      </c>
      <c r="AM277">
        <v>2837798.3232119996</v>
      </c>
      <c r="AN277">
        <v>69.08</v>
      </c>
    </row>
    <row r="278" spans="1:40" x14ac:dyDescent="0.3">
      <c r="A278">
        <v>409.23</v>
      </c>
      <c r="B278">
        <v>6.73</v>
      </c>
      <c r="C278">
        <v>3</v>
      </c>
      <c r="D278">
        <v>0.98</v>
      </c>
      <c r="E278">
        <v>0.02</v>
      </c>
      <c r="F278">
        <v>0.01</v>
      </c>
      <c r="G278" t="s">
        <v>92</v>
      </c>
      <c r="H278">
        <v>2.16</v>
      </c>
      <c r="I278">
        <v>0.87</v>
      </c>
      <c r="J278">
        <v>0.99</v>
      </c>
      <c r="K278">
        <v>0.16</v>
      </c>
      <c r="L278">
        <v>18</v>
      </c>
      <c r="M278">
        <v>3555.17</v>
      </c>
      <c r="N278">
        <v>60</v>
      </c>
      <c r="O278">
        <v>45</v>
      </c>
      <c r="P278">
        <v>2</v>
      </c>
      <c r="Q278">
        <v>1</v>
      </c>
      <c r="R278">
        <v>272</v>
      </c>
      <c r="S278">
        <v>748</v>
      </c>
      <c r="T278">
        <v>10</v>
      </c>
      <c r="U278">
        <v>0.4</v>
      </c>
      <c r="V278">
        <v>1</v>
      </c>
      <c r="W278" t="s">
        <v>4</v>
      </c>
      <c r="X278" t="s">
        <v>101</v>
      </c>
      <c r="Y278" t="s">
        <v>96</v>
      </c>
      <c r="Z278" t="s">
        <v>108</v>
      </c>
      <c r="AA278">
        <v>0.96039999999999992</v>
      </c>
      <c r="AB278">
        <v>0.97019999999999995</v>
      </c>
      <c r="AC278">
        <v>1.9404000000000015E-2</v>
      </c>
      <c r="AD278">
        <v>0.19</v>
      </c>
      <c r="AE278" t="s">
        <v>26</v>
      </c>
      <c r="AF278">
        <v>1.6445519634435402E-2</v>
      </c>
      <c r="AG278" t="s">
        <v>5</v>
      </c>
      <c r="AH278" t="s">
        <v>32</v>
      </c>
      <c r="AI278" t="s">
        <v>35</v>
      </c>
      <c r="AJ278">
        <v>275</v>
      </c>
      <c r="AK278" t="s">
        <v>42</v>
      </c>
      <c r="AL278">
        <v>71.103400000000008</v>
      </c>
      <c r="AM278">
        <v>1498617.4678090001</v>
      </c>
      <c r="AN278">
        <v>85.04</v>
      </c>
    </row>
    <row r="279" spans="1:40" x14ac:dyDescent="0.3">
      <c r="A279">
        <v>342.48</v>
      </c>
      <c r="B279">
        <v>3.92</v>
      </c>
      <c r="C279">
        <v>11</v>
      </c>
      <c r="D279">
        <v>0.94</v>
      </c>
      <c r="E279">
        <v>0.04</v>
      </c>
      <c r="F279">
        <v>0.01</v>
      </c>
      <c r="G279" t="s">
        <v>99</v>
      </c>
      <c r="H279">
        <v>2.8</v>
      </c>
      <c r="I279">
        <v>0.69</v>
      </c>
      <c r="J279">
        <v>1.1200000000000001</v>
      </c>
      <c r="K279">
        <v>0.97</v>
      </c>
      <c r="L279">
        <v>32</v>
      </c>
      <c r="M279">
        <v>4031.99</v>
      </c>
      <c r="N279">
        <v>60</v>
      </c>
      <c r="O279">
        <v>41</v>
      </c>
      <c r="P279">
        <v>3</v>
      </c>
      <c r="Q279">
        <v>1</v>
      </c>
      <c r="R279">
        <v>377</v>
      </c>
      <c r="S279">
        <v>328</v>
      </c>
      <c r="T279">
        <v>7</v>
      </c>
      <c r="U279">
        <v>0.53</v>
      </c>
      <c r="V279">
        <v>1</v>
      </c>
      <c r="W279" t="s">
        <v>4</v>
      </c>
      <c r="X279" t="s">
        <v>101</v>
      </c>
      <c r="Y279" t="s">
        <v>90</v>
      </c>
      <c r="Z279" t="s">
        <v>106</v>
      </c>
      <c r="AA279">
        <v>0.90239999999999987</v>
      </c>
      <c r="AB279">
        <v>0.95039999999999991</v>
      </c>
      <c r="AC279">
        <v>5.7024000000000047E-2</v>
      </c>
      <c r="AD279">
        <v>1.02</v>
      </c>
      <c r="AE279" t="s">
        <v>25</v>
      </c>
      <c r="AF279">
        <v>1.1445923849567857E-2</v>
      </c>
      <c r="AG279" t="s">
        <v>5</v>
      </c>
      <c r="AH279" t="s">
        <v>32</v>
      </c>
      <c r="AI279" t="s">
        <v>35</v>
      </c>
      <c r="AJ279">
        <v>87.0026525198939</v>
      </c>
      <c r="AK279" t="s">
        <v>41</v>
      </c>
      <c r="AL279">
        <v>201.59950000000001</v>
      </c>
      <c r="AM279">
        <v>1450140.51034</v>
      </c>
      <c r="AN279">
        <v>95.799999999999983</v>
      </c>
    </row>
    <row r="280" spans="1:40" x14ac:dyDescent="0.3">
      <c r="A280">
        <v>365.89</v>
      </c>
      <c r="B280">
        <v>3.43</v>
      </c>
      <c r="C280">
        <v>12</v>
      </c>
      <c r="D280">
        <v>0.75</v>
      </c>
      <c r="E280">
        <v>0.02</v>
      </c>
      <c r="F280">
        <v>0.01</v>
      </c>
      <c r="G280" t="s">
        <v>92</v>
      </c>
      <c r="H280">
        <v>4.5599999999999996</v>
      </c>
      <c r="I280">
        <v>0.9</v>
      </c>
      <c r="J280">
        <v>1.1299999999999999</v>
      </c>
      <c r="K280">
        <v>0.57999999999999996</v>
      </c>
      <c r="L280">
        <v>5</v>
      </c>
      <c r="M280">
        <v>2480.9899999999998</v>
      </c>
      <c r="N280">
        <v>60</v>
      </c>
      <c r="O280">
        <v>23</v>
      </c>
      <c r="P280">
        <v>3</v>
      </c>
      <c r="Q280">
        <v>1</v>
      </c>
      <c r="R280">
        <v>387</v>
      </c>
      <c r="S280">
        <v>657</v>
      </c>
      <c r="T280">
        <v>1</v>
      </c>
      <c r="U280">
        <v>0.12</v>
      </c>
      <c r="V280">
        <v>1</v>
      </c>
      <c r="W280" t="s">
        <v>4</v>
      </c>
      <c r="X280" t="s">
        <v>101</v>
      </c>
      <c r="Y280" t="s">
        <v>90</v>
      </c>
      <c r="Z280" t="s">
        <v>97</v>
      </c>
      <c r="AA280">
        <v>0.73499999999999999</v>
      </c>
      <c r="AB280">
        <v>0.97019999999999995</v>
      </c>
      <c r="AC280">
        <v>0.24254999999999999</v>
      </c>
      <c r="AD280">
        <v>0.61</v>
      </c>
      <c r="AE280" t="s">
        <v>25</v>
      </c>
      <c r="AF280">
        <v>9.3744021427204904E-3</v>
      </c>
      <c r="AG280" t="s">
        <v>5</v>
      </c>
      <c r="AH280" t="s">
        <v>32</v>
      </c>
      <c r="AI280" t="s">
        <v>37</v>
      </c>
      <c r="AJ280">
        <v>169.76744186046511</v>
      </c>
      <c r="AK280" t="s">
        <v>42</v>
      </c>
      <c r="AL280">
        <v>49.619799999999998</v>
      </c>
      <c r="AM280">
        <v>935085.50300099992</v>
      </c>
      <c r="AN280">
        <v>82.64</v>
      </c>
    </row>
    <row r="281" spans="1:40" x14ac:dyDescent="0.3">
      <c r="A281">
        <v>408.11</v>
      </c>
      <c r="B281">
        <v>2.72</v>
      </c>
      <c r="C281">
        <v>10</v>
      </c>
      <c r="D281">
        <v>0.91</v>
      </c>
      <c r="E281">
        <v>0.08</v>
      </c>
      <c r="F281">
        <v>0.02</v>
      </c>
      <c r="G281" t="s">
        <v>88</v>
      </c>
      <c r="H281">
        <v>2.85</v>
      </c>
      <c r="I281">
        <v>0.73</v>
      </c>
      <c r="J281">
        <v>0.91</v>
      </c>
      <c r="K281">
        <v>0.45</v>
      </c>
      <c r="L281">
        <v>34</v>
      </c>
      <c r="M281">
        <v>8384.6200000000008</v>
      </c>
      <c r="N281">
        <v>90</v>
      </c>
      <c r="O281">
        <v>16</v>
      </c>
      <c r="P281">
        <v>2</v>
      </c>
      <c r="Q281">
        <v>0</v>
      </c>
      <c r="R281">
        <v>838</v>
      </c>
      <c r="S281">
        <v>979</v>
      </c>
      <c r="T281">
        <v>11</v>
      </c>
      <c r="U281">
        <v>0.85</v>
      </c>
      <c r="V281">
        <v>0</v>
      </c>
      <c r="W281" t="s">
        <v>6</v>
      </c>
      <c r="X281" t="s">
        <v>89</v>
      </c>
      <c r="Y281" t="s">
        <v>96</v>
      </c>
      <c r="Z281" t="s">
        <v>95</v>
      </c>
      <c r="AA281">
        <v>0.83720000000000006</v>
      </c>
      <c r="AB281">
        <v>0.90160000000000007</v>
      </c>
      <c r="AC281">
        <v>8.1143999999999966E-2</v>
      </c>
      <c r="AD281">
        <v>0.55000000000000004</v>
      </c>
      <c r="AE281" t="s">
        <v>25</v>
      </c>
      <c r="AF281">
        <v>6.6648697655043989E-3</v>
      </c>
      <c r="AG281" t="s">
        <v>5</v>
      </c>
      <c r="AH281" t="s">
        <v>32</v>
      </c>
      <c r="AI281" t="s">
        <v>35</v>
      </c>
      <c r="AJ281">
        <v>116.82577565632459</v>
      </c>
      <c r="AK281" t="s">
        <v>42</v>
      </c>
      <c r="AL281">
        <v>83.84620000000001</v>
      </c>
      <c r="AM281">
        <v>3764139.1034900001</v>
      </c>
      <c r="AN281">
        <v>70.350000000000009</v>
      </c>
    </row>
    <row r="282" spans="1:40" x14ac:dyDescent="0.3">
      <c r="A282">
        <v>450.5</v>
      </c>
      <c r="B282">
        <v>7.25</v>
      </c>
      <c r="C282">
        <v>25</v>
      </c>
      <c r="D282">
        <v>0.82</v>
      </c>
      <c r="E282">
        <v>0.05</v>
      </c>
      <c r="F282">
        <v>0.05</v>
      </c>
      <c r="G282" t="s">
        <v>88</v>
      </c>
      <c r="H282">
        <v>1.04</v>
      </c>
      <c r="I282">
        <v>0.78</v>
      </c>
      <c r="J282">
        <v>1.1299999999999999</v>
      </c>
      <c r="K282">
        <v>0.91</v>
      </c>
      <c r="L282">
        <v>31</v>
      </c>
      <c r="M282">
        <v>1306.06</v>
      </c>
      <c r="N282">
        <v>60</v>
      </c>
      <c r="O282">
        <v>41</v>
      </c>
      <c r="P282">
        <v>3</v>
      </c>
      <c r="Q282">
        <v>0</v>
      </c>
      <c r="R282">
        <v>834</v>
      </c>
      <c r="S282">
        <v>811</v>
      </c>
      <c r="T282">
        <v>1</v>
      </c>
      <c r="U282">
        <v>0.99</v>
      </c>
      <c r="V282">
        <v>1</v>
      </c>
      <c r="W282" t="s">
        <v>4</v>
      </c>
      <c r="X282" t="s">
        <v>89</v>
      </c>
      <c r="Y282" t="s">
        <v>90</v>
      </c>
      <c r="Z282" t="s">
        <v>97</v>
      </c>
      <c r="AA282">
        <v>0.77899999999999991</v>
      </c>
      <c r="AB282">
        <v>0.90249999999999997</v>
      </c>
      <c r="AC282">
        <v>0.16245000000000004</v>
      </c>
      <c r="AD282">
        <v>1.01</v>
      </c>
      <c r="AE282" t="s">
        <v>25</v>
      </c>
      <c r="AF282">
        <v>1.6093229744728078E-2</v>
      </c>
      <c r="AG282" t="s">
        <v>5</v>
      </c>
      <c r="AH282" t="s">
        <v>32</v>
      </c>
      <c r="AI282" t="s">
        <v>36</v>
      </c>
      <c r="AJ282">
        <v>97.242206235011992</v>
      </c>
      <c r="AK282" t="s">
        <v>43</v>
      </c>
      <c r="AL282">
        <v>13.060599999999999</v>
      </c>
      <c r="AM282">
        <v>647240.46400000004</v>
      </c>
      <c r="AN282">
        <v>72.460000000000008</v>
      </c>
    </row>
    <row r="283" spans="1:40" x14ac:dyDescent="0.3">
      <c r="A283">
        <v>202.1</v>
      </c>
      <c r="B283">
        <v>2.97</v>
      </c>
      <c r="C283">
        <v>17</v>
      </c>
      <c r="D283">
        <v>0.82</v>
      </c>
      <c r="E283">
        <v>0.04</v>
      </c>
      <c r="F283">
        <v>0.03</v>
      </c>
      <c r="G283" t="s">
        <v>88</v>
      </c>
      <c r="H283">
        <v>1.72</v>
      </c>
      <c r="I283">
        <v>0.71</v>
      </c>
      <c r="J283">
        <v>0.87</v>
      </c>
      <c r="K283">
        <v>0.9</v>
      </c>
      <c r="L283">
        <v>46</v>
      </c>
      <c r="M283">
        <v>3615.33</v>
      </c>
      <c r="N283">
        <v>60</v>
      </c>
      <c r="O283">
        <v>22</v>
      </c>
      <c r="P283">
        <v>3</v>
      </c>
      <c r="Q283">
        <v>1</v>
      </c>
      <c r="R283">
        <v>863</v>
      </c>
      <c r="S283">
        <v>721</v>
      </c>
      <c r="T283">
        <v>3</v>
      </c>
      <c r="U283">
        <v>0.42</v>
      </c>
      <c r="V283">
        <v>1</v>
      </c>
      <c r="W283" t="s">
        <v>4</v>
      </c>
      <c r="X283" t="s">
        <v>101</v>
      </c>
      <c r="Y283" t="s">
        <v>90</v>
      </c>
      <c r="Z283" t="s">
        <v>98</v>
      </c>
      <c r="AA283">
        <v>0.7871999999999999</v>
      </c>
      <c r="AB283">
        <v>0.93119999999999992</v>
      </c>
      <c r="AC283">
        <v>0.16761600000000004</v>
      </c>
      <c r="AD283">
        <v>0.97</v>
      </c>
      <c r="AE283" t="s">
        <v>25</v>
      </c>
      <c r="AF283">
        <v>1.4695695200395846E-2</v>
      </c>
      <c r="AG283" t="s">
        <v>5</v>
      </c>
      <c r="AH283" t="s">
        <v>31</v>
      </c>
      <c r="AI283" t="s">
        <v>36</v>
      </c>
      <c r="AJ283">
        <v>83.545770567786789</v>
      </c>
      <c r="AK283" t="s">
        <v>44</v>
      </c>
      <c r="AL283">
        <v>36.153300000000002</v>
      </c>
      <c r="AM283">
        <v>781847.37205000001</v>
      </c>
      <c r="AN283">
        <v>72.48</v>
      </c>
    </row>
    <row r="284" spans="1:40" x14ac:dyDescent="0.3">
      <c r="A284">
        <v>219.01</v>
      </c>
      <c r="B284">
        <v>6.36</v>
      </c>
      <c r="C284">
        <v>17</v>
      </c>
      <c r="D284">
        <v>0.93</v>
      </c>
      <c r="E284">
        <v>0.04</v>
      </c>
      <c r="F284">
        <v>0.05</v>
      </c>
      <c r="G284" t="s">
        <v>92</v>
      </c>
      <c r="H284">
        <v>2.65</v>
      </c>
      <c r="I284">
        <v>0.77</v>
      </c>
      <c r="J284">
        <v>1.1100000000000001</v>
      </c>
      <c r="K284">
        <v>0.42</v>
      </c>
      <c r="L284">
        <v>33</v>
      </c>
      <c r="M284">
        <v>196.36</v>
      </c>
      <c r="N284">
        <v>15</v>
      </c>
      <c r="O284">
        <v>12</v>
      </c>
      <c r="P284">
        <v>0</v>
      </c>
      <c r="Q284">
        <v>1</v>
      </c>
      <c r="R284">
        <v>683</v>
      </c>
      <c r="S284">
        <v>287</v>
      </c>
      <c r="T284">
        <v>10</v>
      </c>
      <c r="U284">
        <v>0.38</v>
      </c>
      <c r="V284">
        <v>1</v>
      </c>
      <c r="W284" t="s">
        <v>4</v>
      </c>
      <c r="X284" t="s">
        <v>101</v>
      </c>
      <c r="Y284" t="s">
        <v>94</v>
      </c>
      <c r="Z284" t="s">
        <v>108</v>
      </c>
      <c r="AA284">
        <v>0.89280000000000004</v>
      </c>
      <c r="AB284">
        <v>0.91199999999999992</v>
      </c>
      <c r="AC284">
        <v>6.3839999999999952E-2</v>
      </c>
      <c r="AD284">
        <v>0.51</v>
      </c>
      <c r="AE284" t="s">
        <v>25</v>
      </c>
      <c r="AF284">
        <v>2.9039769873521758E-2</v>
      </c>
      <c r="AG284" t="s">
        <v>7</v>
      </c>
      <c r="AH284" t="s">
        <v>31</v>
      </c>
      <c r="AI284" t="s">
        <v>35</v>
      </c>
      <c r="AJ284">
        <v>42.020497803806734</v>
      </c>
      <c r="AK284" t="s">
        <v>40</v>
      </c>
      <c r="AL284">
        <v>3.9272000000000005</v>
      </c>
      <c r="AM284">
        <v>46890.770654</v>
      </c>
      <c r="AN284">
        <v>83.15</v>
      </c>
    </row>
    <row r="285" spans="1:40" x14ac:dyDescent="0.3">
      <c r="A285">
        <v>92.29</v>
      </c>
      <c r="B285">
        <v>3.38</v>
      </c>
      <c r="C285">
        <v>25</v>
      </c>
      <c r="D285">
        <v>0.99</v>
      </c>
      <c r="E285">
        <v>0.09</v>
      </c>
      <c r="F285">
        <v>0.02</v>
      </c>
      <c r="G285" t="s">
        <v>88</v>
      </c>
      <c r="H285">
        <v>0.77</v>
      </c>
      <c r="I285">
        <v>0.87</v>
      </c>
      <c r="J285">
        <v>0.9</v>
      </c>
      <c r="K285">
        <v>0.87</v>
      </c>
      <c r="L285">
        <v>4</v>
      </c>
      <c r="M285">
        <v>5987</v>
      </c>
      <c r="N285">
        <v>15</v>
      </c>
      <c r="O285">
        <v>10</v>
      </c>
      <c r="P285">
        <v>3</v>
      </c>
      <c r="Q285">
        <v>2</v>
      </c>
      <c r="R285">
        <v>605</v>
      </c>
      <c r="S285">
        <v>827</v>
      </c>
      <c r="T285">
        <v>6</v>
      </c>
      <c r="U285">
        <v>0.59</v>
      </c>
      <c r="V285">
        <v>0</v>
      </c>
      <c r="W285" t="s">
        <v>6</v>
      </c>
      <c r="X285" t="s">
        <v>93</v>
      </c>
      <c r="Y285" t="s">
        <v>90</v>
      </c>
      <c r="Z285" t="s">
        <v>100</v>
      </c>
      <c r="AA285">
        <v>0.90090000000000003</v>
      </c>
      <c r="AB285">
        <v>0.89180000000000004</v>
      </c>
      <c r="AC285">
        <v>8.9180000000000093E-3</v>
      </c>
      <c r="AD285">
        <v>0.98</v>
      </c>
      <c r="AE285" t="s">
        <v>25</v>
      </c>
      <c r="AF285">
        <v>3.6623686206522912E-2</v>
      </c>
      <c r="AG285" t="s">
        <v>7</v>
      </c>
      <c r="AH285" t="s">
        <v>33</v>
      </c>
      <c r="AI285" t="s">
        <v>38</v>
      </c>
      <c r="AJ285">
        <v>136.69421487603307</v>
      </c>
      <c r="AK285" t="s">
        <v>42</v>
      </c>
      <c r="AL285">
        <v>59.870000000000005</v>
      </c>
      <c r="AM285">
        <v>613380.946566</v>
      </c>
      <c r="AN285">
        <v>72.13000000000001</v>
      </c>
    </row>
    <row r="286" spans="1:40" x14ac:dyDescent="0.3">
      <c r="A286">
        <v>310.23</v>
      </c>
      <c r="B286">
        <v>6.96</v>
      </c>
      <c r="C286">
        <v>11</v>
      </c>
      <c r="D286">
        <v>0.74</v>
      </c>
      <c r="E286">
        <v>0.06</v>
      </c>
      <c r="F286">
        <v>0.02</v>
      </c>
      <c r="G286" t="s">
        <v>99</v>
      </c>
      <c r="H286">
        <v>3.06</v>
      </c>
      <c r="I286">
        <v>0.64</v>
      </c>
      <c r="J286">
        <v>0.92</v>
      </c>
      <c r="K286">
        <v>0.06</v>
      </c>
      <c r="L286">
        <v>14</v>
      </c>
      <c r="M286">
        <v>6618</v>
      </c>
      <c r="N286">
        <v>15</v>
      </c>
      <c r="O286">
        <v>58</v>
      </c>
      <c r="P286">
        <v>1</v>
      </c>
      <c r="Q286">
        <v>2</v>
      </c>
      <c r="R286">
        <v>566</v>
      </c>
      <c r="S286">
        <v>661</v>
      </c>
      <c r="T286">
        <v>2</v>
      </c>
      <c r="U286">
        <v>0.69</v>
      </c>
      <c r="V286">
        <v>0</v>
      </c>
      <c r="W286" t="s">
        <v>6</v>
      </c>
      <c r="X286" t="s">
        <v>93</v>
      </c>
      <c r="Y286" t="s">
        <v>104</v>
      </c>
      <c r="Z286" t="s">
        <v>102</v>
      </c>
      <c r="AA286">
        <v>0.6956</v>
      </c>
      <c r="AB286">
        <v>0.92119999999999991</v>
      </c>
      <c r="AC286">
        <v>0.239512</v>
      </c>
      <c r="AD286">
        <v>0.14000000000000001</v>
      </c>
      <c r="AE286" t="s">
        <v>22</v>
      </c>
      <c r="AF286">
        <v>2.2434967604680396E-2</v>
      </c>
      <c r="AG286" t="s">
        <v>7</v>
      </c>
      <c r="AH286" t="s">
        <v>32</v>
      </c>
      <c r="AI286" t="s">
        <v>37</v>
      </c>
      <c r="AJ286">
        <v>116.78445229681979</v>
      </c>
      <c r="AK286" t="s">
        <v>42</v>
      </c>
      <c r="AL286">
        <v>330.90000000000003</v>
      </c>
      <c r="AM286">
        <v>2217700.1972759999</v>
      </c>
      <c r="AN286">
        <v>94.74</v>
      </c>
    </row>
    <row r="287" spans="1:40" x14ac:dyDescent="0.3">
      <c r="A287">
        <v>66.17</v>
      </c>
      <c r="B287">
        <v>8.33</v>
      </c>
      <c r="C287">
        <v>22</v>
      </c>
      <c r="D287">
        <v>0.83</v>
      </c>
      <c r="E287">
        <v>7.0000000000000007E-2</v>
      </c>
      <c r="F287">
        <v>0.02</v>
      </c>
      <c r="G287" t="s">
        <v>99</v>
      </c>
      <c r="H287">
        <v>5</v>
      </c>
      <c r="I287">
        <v>0.64</v>
      </c>
      <c r="J287">
        <v>1.1399999999999999</v>
      </c>
      <c r="K287">
        <v>0.89</v>
      </c>
      <c r="L287">
        <v>15</v>
      </c>
      <c r="M287">
        <v>2564.98</v>
      </c>
      <c r="N287">
        <v>45</v>
      </c>
      <c r="O287">
        <v>15</v>
      </c>
      <c r="P287">
        <v>2</v>
      </c>
      <c r="Q287">
        <v>3</v>
      </c>
      <c r="R287">
        <v>54</v>
      </c>
      <c r="S287">
        <v>671</v>
      </c>
      <c r="T287">
        <v>11</v>
      </c>
      <c r="U287">
        <v>0.87</v>
      </c>
      <c r="V287">
        <v>1</v>
      </c>
      <c r="W287" t="s">
        <v>4</v>
      </c>
      <c r="X287" t="s">
        <v>103</v>
      </c>
      <c r="Y287" t="s">
        <v>96</v>
      </c>
      <c r="Z287" t="s">
        <v>95</v>
      </c>
      <c r="AA287">
        <v>0.77189999999999992</v>
      </c>
      <c r="AB287">
        <v>0.91139999999999988</v>
      </c>
      <c r="AC287">
        <v>0.15493800000000002</v>
      </c>
      <c r="AD287">
        <v>0.98</v>
      </c>
      <c r="AE287" t="s">
        <v>25</v>
      </c>
      <c r="AF287">
        <v>0.12588786459120446</v>
      </c>
      <c r="AG287" t="s">
        <v>9</v>
      </c>
      <c r="AH287" t="s">
        <v>33</v>
      </c>
      <c r="AI287" t="s">
        <v>37</v>
      </c>
      <c r="AJ287">
        <v>1242.5925925925926</v>
      </c>
      <c r="AK287" t="s">
        <v>42</v>
      </c>
      <c r="AL287">
        <v>128.249</v>
      </c>
      <c r="AM287">
        <v>185134.81799400001</v>
      </c>
      <c r="AN287">
        <v>92.5</v>
      </c>
    </row>
    <row r="288" spans="1:40" x14ac:dyDescent="0.3">
      <c r="A288">
        <v>259.52</v>
      </c>
      <c r="B288">
        <v>8</v>
      </c>
      <c r="C288">
        <v>4</v>
      </c>
      <c r="D288">
        <v>0.84</v>
      </c>
      <c r="E288">
        <v>0.09</v>
      </c>
      <c r="F288">
        <v>0.01</v>
      </c>
      <c r="G288" t="s">
        <v>88</v>
      </c>
      <c r="H288">
        <v>3.26</v>
      </c>
      <c r="I288">
        <v>0.87</v>
      </c>
      <c r="J288">
        <v>0.97</v>
      </c>
      <c r="K288">
        <v>0.31</v>
      </c>
      <c r="L288">
        <v>20</v>
      </c>
      <c r="M288">
        <v>7393.63</v>
      </c>
      <c r="N288">
        <v>90</v>
      </c>
      <c r="O288">
        <v>35</v>
      </c>
      <c r="P288">
        <v>3</v>
      </c>
      <c r="Q288">
        <v>3</v>
      </c>
      <c r="R288">
        <v>280</v>
      </c>
      <c r="S288">
        <v>100</v>
      </c>
      <c r="T288">
        <v>8</v>
      </c>
      <c r="U288">
        <v>0.37</v>
      </c>
      <c r="V288">
        <v>0</v>
      </c>
      <c r="W288" t="s">
        <v>6</v>
      </c>
      <c r="X288" t="s">
        <v>103</v>
      </c>
      <c r="Y288" t="s">
        <v>90</v>
      </c>
      <c r="Z288" t="s">
        <v>110</v>
      </c>
      <c r="AA288">
        <v>0.76439999999999997</v>
      </c>
      <c r="AB288">
        <v>0.90090000000000003</v>
      </c>
      <c r="AC288">
        <v>0.14414400000000002</v>
      </c>
      <c r="AD288">
        <v>0.41</v>
      </c>
      <c r="AE288" t="s">
        <v>24</v>
      </c>
      <c r="AF288">
        <v>3.0826140567200989E-2</v>
      </c>
      <c r="AG288" t="s">
        <v>7</v>
      </c>
      <c r="AH288" t="s">
        <v>31</v>
      </c>
      <c r="AI288" t="s">
        <v>37</v>
      </c>
      <c r="AJ288">
        <v>35.714285714285715</v>
      </c>
      <c r="AK288" t="s">
        <v>40</v>
      </c>
      <c r="AL288">
        <v>73.936300000000003</v>
      </c>
      <c r="AM288">
        <v>2110765.2003640002</v>
      </c>
      <c r="AN288">
        <v>69.84</v>
      </c>
    </row>
    <row r="289" spans="1:40" x14ac:dyDescent="0.3">
      <c r="A289">
        <v>294.19</v>
      </c>
      <c r="B289">
        <v>7.85</v>
      </c>
      <c r="C289">
        <v>7</v>
      </c>
      <c r="D289">
        <v>0.81</v>
      </c>
      <c r="E289">
        <v>0.09</v>
      </c>
      <c r="F289">
        <v>0.01</v>
      </c>
      <c r="G289" t="s">
        <v>99</v>
      </c>
      <c r="H289">
        <v>1.86</v>
      </c>
      <c r="I289">
        <v>0.91</v>
      </c>
      <c r="J289">
        <v>1.2</v>
      </c>
      <c r="K289">
        <v>0.56999999999999995</v>
      </c>
      <c r="L289">
        <v>20</v>
      </c>
      <c r="M289">
        <v>3877.21</v>
      </c>
      <c r="N289">
        <v>45</v>
      </c>
      <c r="O289">
        <v>13</v>
      </c>
      <c r="P289">
        <v>2</v>
      </c>
      <c r="Q289">
        <v>3</v>
      </c>
      <c r="R289">
        <v>504</v>
      </c>
      <c r="S289">
        <v>707</v>
      </c>
      <c r="T289">
        <v>12</v>
      </c>
      <c r="U289">
        <v>0.76</v>
      </c>
      <c r="V289">
        <v>0</v>
      </c>
      <c r="W289" t="s">
        <v>6</v>
      </c>
      <c r="X289" t="s">
        <v>103</v>
      </c>
      <c r="Y289" t="s">
        <v>96</v>
      </c>
      <c r="Z289" t="s">
        <v>107</v>
      </c>
      <c r="AA289">
        <v>0.73710000000000009</v>
      </c>
      <c r="AB289">
        <v>0.90090000000000003</v>
      </c>
      <c r="AC289">
        <v>0.17117099999999996</v>
      </c>
      <c r="AD289">
        <v>0.66999999999999993</v>
      </c>
      <c r="AE289" t="s">
        <v>25</v>
      </c>
      <c r="AF289">
        <v>2.6683435874774803E-2</v>
      </c>
      <c r="AG289" t="s">
        <v>7</v>
      </c>
      <c r="AH289" t="s">
        <v>31</v>
      </c>
      <c r="AI289" t="s">
        <v>36</v>
      </c>
      <c r="AJ289">
        <v>140.27777777777777</v>
      </c>
      <c r="AK289" t="s">
        <v>42</v>
      </c>
      <c r="AL289">
        <v>193.8605</v>
      </c>
      <c r="AM289">
        <v>1254904.8552580003</v>
      </c>
      <c r="AN289">
        <v>95.240000000000009</v>
      </c>
    </row>
    <row r="290" spans="1:40" x14ac:dyDescent="0.3">
      <c r="A290">
        <v>178.94</v>
      </c>
      <c r="B290">
        <v>2.69</v>
      </c>
      <c r="C290">
        <v>21</v>
      </c>
      <c r="D290">
        <v>0.81</v>
      </c>
      <c r="E290">
        <v>0.03</v>
      </c>
      <c r="F290">
        <v>0.05</v>
      </c>
      <c r="G290" t="s">
        <v>92</v>
      </c>
      <c r="H290">
        <v>1.66</v>
      </c>
      <c r="I290">
        <v>0.82</v>
      </c>
      <c r="J290">
        <v>0.86</v>
      </c>
      <c r="K290">
        <v>0.27</v>
      </c>
      <c r="L290">
        <v>49</v>
      </c>
      <c r="M290">
        <v>3185.94</v>
      </c>
      <c r="N290">
        <v>90</v>
      </c>
      <c r="O290">
        <v>22</v>
      </c>
      <c r="P290">
        <v>1</v>
      </c>
      <c r="Q290">
        <v>2</v>
      </c>
      <c r="R290">
        <v>914</v>
      </c>
      <c r="S290">
        <v>91</v>
      </c>
      <c r="T290">
        <v>4</v>
      </c>
      <c r="U290">
        <v>0.24</v>
      </c>
      <c r="V290">
        <v>1</v>
      </c>
      <c r="W290" t="s">
        <v>4</v>
      </c>
      <c r="X290" t="s">
        <v>93</v>
      </c>
      <c r="Y290" t="s">
        <v>104</v>
      </c>
      <c r="Z290" t="s">
        <v>105</v>
      </c>
      <c r="AA290">
        <v>0.78570000000000007</v>
      </c>
      <c r="AB290">
        <v>0.92149999999999999</v>
      </c>
      <c r="AC290">
        <v>0.17508499999999994</v>
      </c>
      <c r="AD290">
        <v>0.35000000000000003</v>
      </c>
      <c r="AE290" t="s">
        <v>24</v>
      </c>
      <c r="AF290">
        <v>1.5032971945903655E-2</v>
      </c>
      <c r="AG290" t="s">
        <v>5</v>
      </c>
      <c r="AH290" t="s">
        <v>31</v>
      </c>
      <c r="AI290" t="s">
        <v>36</v>
      </c>
      <c r="AJ290">
        <v>9.9562363238512024</v>
      </c>
      <c r="AK290" t="s">
        <v>40</v>
      </c>
      <c r="AL290">
        <v>63.718800000000002</v>
      </c>
      <c r="AM290">
        <v>615769.1314960001</v>
      </c>
      <c r="AN290">
        <v>84.44</v>
      </c>
    </row>
    <row r="291" spans="1:40" x14ac:dyDescent="0.3">
      <c r="A291">
        <v>315.87</v>
      </c>
      <c r="B291">
        <v>1.8</v>
      </c>
      <c r="C291">
        <v>26</v>
      </c>
      <c r="D291">
        <v>0.72</v>
      </c>
      <c r="E291">
        <v>0.1</v>
      </c>
      <c r="F291">
        <v>0.05</v>
      </c>
      <c r="G291" t="s">
        <v>92</v>
      </c>
      <c r="H291">
        <v>4.66</v>
      </c>
      <c r="I291">
        <v>0.67</v>
      </c>
      <c r="J291">
        <v>0.99</v>
      </c>
      <c r="K291">
        <v>0.98</v>
      </c>
      <c r="L291">
        <v>35</v>
      </c>
      <c r="M291">
        <v>9566.0400000000009</v>
      </c>
      <c r="N291">
        <v>90</v>
      </c>
      <c r="O291">
        <v>12</v>
      </c>
      <c r="P291">
        <v>2</v>
      </c>
      <c r="Q291">
        <v>1</v>
      </c>
      <c r="R291">
        <v>731</v>
      </c>
      <c r="S291">
        <v>28</v>
      </c>
      <c r="T291">
        <v>8</v>
      </c>
      <c r="U291">
        <v>0.68</v>
      </c>
      <c r="V291">
        <v>0</v>
      </c>
      <c r="W291" t="s">
        <v>6</v>
      </c>
      <c r="X291" t="s">
        <v>101</v>
      </c>
      <c r="Y291" t="s">
        <v>96</v>
      </c>
      <c r="Z291" t="s">
        <v>110</v>
      </c>
      <c r="AA291">
        <v>0.64800000000000002</v>
      </c>
      <c r="AB291">
        <v>0.85499999999999998</v>
      </c>
      <c r="AC291">
        <v>0.23940000000000003</v>
      </c>
      <c r="AD291">
        <v>1.1299999999999999</v>
      </c>
      <c r="AE291" t="s">
        <v>25</v>
      </c>
      <c r="AF291">
        <v>5.6985468705480101E-3</v>
      </c>
      <c r="AG291" t="s">
        <v>5</v>
      </c>
      <c r="AH291" t="s">
        <v>32</v>
      </c>
      <c r="AI291" t="s">
        <v>37</v>
      </c>
      <c r="AJ291">
        <v>3.8303693570451438</v>
      </c>
      <c r="AK291" t="s">
        <v>40</v>
      </c>
      <c r="AL291">
        <v>191.32080000000002</v>
      </c>
      <c r="AM291">
        <v>3475089.5729040005</v>
      </c>
      <c r="AN291">
        <v>79.34</v>
      </c>
    </row>
    <row r="292" spans="1:40" x14ac:dyDescent="0.3">
      <c r="A292">
        <v>63.73</v>
      </c>
      <c r="B292">
        <v>7.29</v>
      </c>
      <c r="C292">
        <v>14</v>
      </c>
      <c r="D292">
        <v>0.91</v>
      </c>
      <c r="E292">
        <v>0</v>
      </c>
      <c r="F292">
        <v>0</v>
      </c>
      <c r="G292" t="s">
        <v>88</v>
      </c>
      <c r="H292">
        <v>4.3600000000000003</v>
      </c>
      <c r="I292">
        <v>0.77</v>
      </c>
      <c r="J292">
        <v>1.0900000000000001</v>
      </c>
      <c r="K292">
        <v>7.0000000000000007E-2</v>
      </c>
      <c r="L292">
        <v>4</v>
      </c>
      <c r="M292">
        <v>5928.06</v>
      </c>
      <c r="N292">
        <v>30</v>
      </c>
      <c r="O292">
        <v>50</v>
      </c>
      <c r="P292">
        <v>1</v>
      </c>
      <c r="Q292">
        <v>1</v>
      </c>
      <c r="R292">
        <v>695</v>
      </c>
      <c r="S292">
        <v>388</v>
      </c>
      <c r="T292">
        <v>12</v>
      </c>
      <c r="U292">
        <v>0.47</v>
      </c>
      <c r="V292">
        <v>0</v>
      </c>
      <c r="W292" t="s">
        <v>6</v>
      </c>
      <c r="X292" t="s">
        <v>101</v>
      </c>
      <c r="Y292" t="s">
        <v>104</v>
      </c>
      <c r="Z292" t="s">
        <v>107</v>
      </c>
      <c r="AA292">
        <v>0.91</v>
      </c>
      <c r="AB292">
        <v>1</v>
      </c>
      <c r="AC292">
        <v>8.9999999999999969E-2</v>
      </c>
      <c r="AD292">
        <v>7.0000000000000007E-2</v>
      </c>
      <c r="AE292" t="s">
        <v>22</v>
      </c>
      <c r="AF292">
        <v>0.1143888278675663</v>
      </c>
      <c r="AG292" t="s">
        <v>9</v>
      </c>
      <c r="AH292" t="s">
        <v>33</v>
      </c>
      <c r="AI292" t="s">
        <v>37</v>
      </c>
      <c r="AJ292">
        <v>55.827338129496404</v>
      </c>
      <c r="AK292" t="s">
        <v>40</v>
      </c>
      <c r="AL292">
        <v>59.280600000000007</v>
      </c>
      <c r="AM292">
        <v>377860.10165600001</v>
      </c>
      <c r="AN292">
        <v>71.64</v>
      </c>
    </row>
    <row r="293" spans="1:40" x14ac:dyDescent="0.3">
      <c r="A293">
        <v>66.81</v>
      </c>
      <c r="B293">
        <v>4.32</v>
      </c>
      <c r="C293">
        <v>7</v>
      </c>
      <c r="D293">
        <v>0.83</v>
      </c>
      <c r="E293">
        <v>0.04</v>
      </c>
      <c r="F293">
        <v>0.01</v>
      </c>
      <c r="G293" t="s">
        <v>99</v>
      </c>
      <c r="H293">
        <v>2.36</v>
      </c>
      <c r="I293">
        <v>0.9</v>
      </c>
      <c r="J293">
        <v>0.8</v>
      </c>
      <c r="K293">
        <v>0.45</v>
      </c>
      <c r="L293">
        <v>18</v>
      </c>
      <c r="M293">
        <v>2597.96</v>
      </c>
      <c r="N293">
        <v>30</v>
      </c>
      <c r="O293">
        <v>9</v>
      </c>
      <c r="P293">
        <v>1</v>
      </c>
      <c r="Q293">
        <v>3</v>
      </c>
      <c r="R293">
        <v>256</v>
      </c>
      <c r="S293">
        <v>654</v>
      </c>
      <c r="T293">
        <v>7</v>
      </c>
      <c r="U293">
        <v>0.66</v>
      </c>
      <c r="V293">
        <v>0</v>
      </c>
      <c r="W293" t="s">
        <v>6</v>
      </c>
      <c r="X293" t="s">
        <v>103</v>
      </c>
      <c r="Y293" t="s">
        <v>104</v>
      </c>
      <c r="Z293" t="s">
        <v>106</v>
      </c>
      <c r="AA293">
        <v>0.79679999999999995</v>
      </c>
      <c r="AB293">
        <v>0.95039999999999991</v>
      </c>
      <c r="AC293">
        <v>0.16156800000000004</v>
      </c>
      <c r="AD293">
        <v>0.5</v>
      </c>
      <c r="AE293" t="s">
        <v>24</v>
      </c>
      <c r="AF293">
        <v>6.4660978895374949E-2</v>
      </c>
      <c r="AG293" t="s">
        <v>8</v>
      </c>
      <c r="AH293" t="s">
        <v>33</v>
      </c>
      <c r="AI293" t="s">
        <v>35</v>
      </c>
      <c r="AJ293">
        <v>255.46875</v>
      </c>
      <c r="AK293" t="s">
        <v>42</v>
      </c>
      <c r="AL293">
        <v>129.898</v>
      </c>
      <c r="AM293">
        <v>182381.24441199997</v>
      </c>
      <c r="AN293">
        <v>96.24</v>
      </c>
    </row>
    <row r="294" spans="1:40" x14ac:dyDescent="0.3">
      <c r="A294">
        <v>420.17</v>
      </c>
      <c r="B294">
        <v>4.8899999999999997</v>
      </c>
      <c r="C294">
        <v>24</v>
      </c>
      <c r="D294">
        <v>0.76</v>
      </c>
      <c r="E294">
        <v>0.09</v>
      </c>
      <c r="F294">
        <v>0.02</v>
      </c>
      <c r="G294" t="s">
        <v>99</v>
      </c>
      <c r="H294">
        <v>1.77</v>
      </c>
      <c r="I294">
        <v>0.87</v>
      </c>
      <c r="J294">
        <v>0.86</v>
      </c>
      <c r="K294">
        <v>0.62</v>
      </c>
      <c r="L294">
        <v>24</v>
      </c>
      <c r="M294">
        <v>9834.1</v>
      </c>
      <c r="N294">
        <v>30</v>
      </c>
      <c r="O294">
        <v>50</v>
      </c>
      <c r="P294">
        <v>0</v>
      </c>
      <c r="Q294">
        <v>3</v>
      </c>
      <c r="R294">
        <v>183</v>
      </c>
      <c r="S294">
        <v>793</v>
      </c>
      <c r="T294">
        <v>2</v>
      </c>
      <c r="U294">
        <v>0.38</v>
      </c>
      <c r="V294">
        <v>1</v>
      </c>
      <c r="W294" t="s">
        <v>4</v>
      </c>
      <c r="X294" t="s">
        <v>103</v>
      </c>
      <c r="Y294" t="s">
        <v>94</v>
      </c>
      <c r="Z294" t="s">
        <v>102</v>
      </c>
      <c r="AA294">
        <v>0.69159999999999999</v>
      </c>
      <c r="AB294">
        <v>0.89180000000000004</v>
      </c>
      <c r="AC294">
        <v>0.214032</v>
      </c>
      <c r="AD294">
        <v>0.73</v>
      </c>
      <c r="AE294" t="s">
        <v>25</v>
      </c>
      <c r="AF294">
        <v>1.1638146464526261E-2</v>
      </c>
      <c r="AG294" t="s">
        <v>5</v>
      </c>
      <c r="AH294" t="s">
        <v>32</v>
      </c>
      <c r="AI294" t="s">
        <v>36</v>
      </c>
      <c r="AJ294">
        <v>433.33333333333331</v>
      </c>
      <c r="AK294" t="s">
        <v>42</v>
      </c>
      <c r="AL294">
        <v>491.70500000000004</v>
      </c>
      <c r="AM294">
        <v>4587019.6936880006</v>
      </c>
      <c r="AN294">
        <v>95.13000000000001</v>
      </c>
    </row>
    <row r="295" spans="1:40" x14ac:dyDescent="0.3">
      <c r="A295">
        <v>212.09</v>
      </c>
      <c r="B295">
        <v>1.28</v>
      </c>
      <c r="C295">
        <v>8</v>
      </c>
      <c r="D295">
        <v>0.94</v>
      </c>
      <c r="E295">
        <v>0.03</v>
      </c>
      <c r="F295">
        <v>0.01</v>
      </c>
      <c r="G295" t="s">
        <v>88</v>
      </c>
      <c r="H295">
        <v>3.55</v>
      </c>
      <c r="I295">
        <v>0.64</v>
      </c>
      <c r="J295">
        <v>0.81</v>
      </c>
      <c r="K295">
        <v>0.62</v>
      </c>
      <c r="L295">
        <v>27</v>
      </c>
      <c r="M295">
        <v>3936.74</v>
      </c>
      <c r="N295">
        <v>90</v>
      </c>
      <c r="O295">
        <v>58</v>
      </c>
      <c r="P295">
        <v>1</v>
      </c>
      <c r="Q295">
        <v>0</v>
      </c>
      <c r="R295">
        <v>45</v>
      </c>
      <c r="S295">
        <v>378</v>
      </c>
      <c r="T295">
        <v>9</v>
      </c>
      <c r="U295">
        <v>0.28999999999999998</v>
      </c>
      <c r="V295">
        <v>1</v>
      </c>
      <c r="W295" t="s">
        <v>4</v>
      </c>
      <c r="X295" t="s">
        <v>89</v>
      </c>
      <c r="Y295" t="s">
        <v>104</v>
      </c>
      <c r="Z295" t="s">
        <v>91</v>
      </c>
      <c r="AA295">
        <v>0.91179999999999994</v>
      </c>
      <c r="AB295">
        <v>0.96029999999999993</v>
      </c>
      <c r="AC295">
        <v>5.7618000000000051E-2</v>
      </c>
      <c r="AD295">
        <v>0.66</v>
      </c>
      <c r="AE295" t="s">
        <v>25</v>
      </c>
      <c r="AF295">
        <v>6.0351737469942004E-3</v>
      </c>
      <c r="AG295" t="s">
        <v>5</v>
      </c>
      <c r="AH295" t="s">
        <v>31</v>
      </c>
      <c r="AI295" t="s">
        <v>37</v>
      </c>
      <c r="AJ295">
        <v>840</v>
      </c>
      <c r="AK295" t="s">
        <v>42</v>
      </c>
      <c r="AL295">
        <v>39.367399999999996</v>
      </c>
      <c r="AM295">
        <v>868395.33985400014</v>
      </c>
      <c r="AN295">
        <v>71.350000000000009</v>
      </c>
    </row>
    <row r="296" spans="1:40" x14ac:dyDescent="0.3">
      <c r="A296">
        <v>107.18</v>
      </c>
      <c r="B296">
        <v>3.34</v>
      </c>
      <c r="C296">
        <v>1</v>
      </c>
      <c r="D296">
        <v>0.94</v>
      </c>
      <c r="E296">
        <v>0.03</v>
      </c>
      <c r="F296">
        <v>0.02</v>
      </c>
      <c r="G296" t="s">
        <v>92</v>
      </c>
      <c r="H296">
        <v>1.57</v>
      </c>
      <c r="I296">
        <v>0.99</v>
      </c>
      <c r="J296">
        <v>1.2</v>
      </c>
      <c r="K296">
        <v>0.74</v>
      </c>
      <c r="L296">
        <v>33</v>
      </c>
      <c r="M296">
        <v>6513.51</v>
      </c>
      <c r="N296">
        <v>90</v>
      </c>
      <c r="O296">
        <v>20</v>
      </c>
      <c r="P296">
        <v>0</v>
      </c>
      <c r="Q296">
        <v>3</v>
      </c>
      <c r="R296">
        <v>311</v>
      </c>
      <c r="S296">
        <v>690</v>
      </c>
      <c r="T296">
        <v>5</v>
      </c>
      <c r="U296">
        <v>0.49</v>
      </c>
      <c r="V296">
        <v>1</v>
      </c>
      <c r="W296" t="s">
        <v>4</v>
      </c>
      <c r="X296" t="s">
        <v>103</v>
      </c>
      <c r="Y296" t="s">
        <v>94</v>
      </c>
      <c r="Z296" t="s">
        <v>109</v>
      </c>
      <c r="AA296">
        <v>0.91179999999999994</v>
      </c>
      <c r="AB296">
        <v>0.9506</v>
      </c>
      <c r="AC296">
        <v>5.7036000000000045E-2</v>
      </c>
      <c r="AD296">
        <v>0.79</v>
      </c>
      <c r="AE296" t="s">
        <v>25</v>
      </c>
      <c r="AF296">
        <v>3.116253032282142E-2</v>
      </c>
      <c r="AG296" t="s">
        <v>7</v>
      </c>
      <c r="AH296" t="s">
        <v>33</v>
      </c>
      <c r="AI296" t="s">
        <v>36</v>
      </c>
      <c r="AJ296">
        <v>221.86495176848874</v>
      </c>
      <c r="AK296" t="s">
        <v>42</v>
      </c>
      <c r="AL296">
        <v>130.27020000000002</v>
      </c>
      <c r="AM296">
        <v>733157.53754200018</v>
      </c>
      <c r="AN296">
        <v>85.13</v>
      </c>
    </row>
    <row r="297" spans="1:40" x14ac:dyDescent="0.3">
      <c r="A297">
        <v>285.01</v>
      </c>
      <c r="B297">
        <v>1.3</v>
      </c>
      <c r="C297">
        <v>24</v>
      </c>
      <c r="D297">
        <v>0.85</v>
      </c>
      <c r="E297">
        <v>0.03</v>
      </c>
      <c r="F297">
        <v>0.01</v>
      </c>
      <c r="G297" t="s">
        <v>88</v>
      </c>
      <c r="H297">
        <v>0.6</v>
      </c>
      <c r="I297">
        <v>0.69</v>
      </c>
      <c r="J297">
        <v>1.1000000000000001</v>
      </c>
      <c r="K297">
        <v>0.72</v>
      </c>
      <c r="L297">
        <v>25</v>
      </c>
      <c r="M297">
        <v>7266.15</v>
      </c>
      <c r="N297">
        <v>45</v>
      </c>
      <c r="O297">
        <v>20</v>
      </c>
      <c r="P297">
        <v>3</v>
      </c>
      <c r="Q297">
        <v>2</v>
      </c>
      <c r="R297">
        <v>819</v>
      </c>
      <c r="S297">
        <v>467</v>
      </c>
      <c r="T297">
        <v>6</v>
      </c>
      <c r="U297">
        <v>0.9</v>
      </c>
      <c r="V297">
        <v>0</v>
      </c>
      <c r="W297" t="s">
        <v>6</v>
      </c>
      <c r="X297" t="s">
        <v>93</v>
      </c>
      <c r="Y297" t="s">
        <v>90</v>
      </c>
      <c r="Z297" t="s">
        <v>100</v>
      </c>
      <c r="AA297">
        <v>0.82450000000000001</v>
      </c>
      <c r="AB297">
        <v>0.96029999999999993</v>
      </c>
      <c r="AC297">
        <v>0.14404500000000001</v>
      </c>
      <c r="AD297">
        <v>0.76</v>
      </c>
      <c r="AE297" t="s">
        <v>25</v>
      </c>
      <c r="AF297">
        <v>4.5612434651415741E-3</v>
      </c>
      <c r="AG297" t="s">
        <v>5</v>
      </c>
      <c r="AH297" t="s">
        <v>31</v>
      </c>
      <c r="AI297" t="s">
        <v>38</v>
      </c>
      <c r="AJ297">
        <v>57.020757020757017</v>
      </c>
      <c r="AK297" t="s">
        <v>40</v>
      </c>
      <c r="AL297">
        <v>72.661500000000004</v>
      </c>
      <c r="AM297">
        <v>2153838.5095799998</v>
      </c>
      <c r="AN297">
        <v>74.3</v>
      </c>
    </row>
    <row r="298" spans="1:40" x14ac:dyDescent="0.3">
      <c r="A298">
        <v>396.5</v>
      </c>
      <c r="B298">
        <v>8.91</v>
      </c>
      <c r="C298">
        <v>22</v>
      </c>
      <c r="D298">
        <v>0.79</v>
      </c>
      <c r="E298">
        <v>0.06</v>
      </c>
      <c r="F298">
        <v>0.02</v>
      </c>
      <c r="G298" t="s">
        <v>99</v>
      </c>
      <c r="H298">
        <v>1.55</v>
      </c>
      <c r="I298">
        <v>0.69</v>
      </c>
      <c r="J298">
        <v>0.95</v>
      </c>
      <c r="K298">
        <v>0.79</v>
      </c>
      <c r="L298">
        <v>5</v>
      </c>
      <c r="M298">
        <v>4280.7299999999996</v>
      </c>
      <c r="N298">
        <v>90</v>
      </c>
      <c r="O298">
        <v>15</v>
      </c>
      <c r="P298">
        <v>0</v>
      </c>
      <c r="Q298">
        <v>2</v>
      </c>
      <c r="R298">
        <v>167</v>
      </c>
      <c r="S298">
        <v>28</v>
      </c>
      <c r="T298">
        <v>2</v>
      </c>
      <c r="U298">
        <v>0.67</v>
      </c>
      <c r="V298">
        <v>1</v>
      </c>
      <c r="W298" t="s">
        <v>4</v>
      </c>
      <c r="X298" t="s">
        <v>93</v>
      </c>
      <c r="Y298" t="s">
        <v>94</v>
      </c>
      <c r="Z298" t="s">
        <v>102</v>
      </c>
      <c r="AA298">
        <v>0.74260000000000004</v>
      </c>
      <c r="AB298">
        <v>0.92119999999999991</v>
      </c>
      <c r="AC298">
        <v>0.19345199999999996</v>
      </c>
      <c r="AD298">
        <v>0.87</v>
      </c>
      <c r="AE298" t="s">
        <v>25</v>
      </c>
      <c r="AF298">
        <v>2.2471626733921817E-2</v>
      </c>
      <c r="AG298" t="s">
        <v>7</v>
      </c>
      <c r="AH298" t="s">
        <v>32</v>
      </c>
      <c r="AI298" t="s">
        <v>36</v>
      </c>
      <c r="AJ298">
        <v>16.766467065868262</v>
      </c>
      <c r="AK298" t="s">
        <v>40</v>
      </c>
      <c r="AL298">
        <v>214.03649999999999</v>
      </c>
      <c r="AM298">
        <v>1833320.5285999998</v>
      </c>
      <c r="AN298">
        <v>96.249999999999986</v>
      </c>
    </row>
    <row r="299" spans="1:40" x14ac:dyDescent="0.3">
      <c r="A299">
        <v>147.12</v>
      </c>
      <c r="B299">
        <v>3.19</v>
      </c>
      <c r="C299">
        <v>4</v>
      </c>
      <c r="D299">
        <v>0.89</v>
      </c>
      <c r="E299">
        <v>0.04</v>
      </c>
      <c r="F299">
        <v>0.01</v>
      </c>
      <c r="G299" t="s">
        <v>99</v>
      </c>
      <c r="H299">
        <v>2.17</v>
      </c>
      <c r="I299">
        <v>0.78</v>
      </c>
      <c r="J299">
        <v>0.86</v>
      </c>
      <c r="K299">
        <v>0.23</v>
      </c>
      <c r="L299">
        <v>18</v>
      </c>
      <c r="M299">
        <v>5405.58</v>
      </c>
      <c r="N299">
        <v>60</v>
      </c>
      <c r="O299">
        <v>42</v>
      </c>
      <c r="P299">
        <v>0</v>
      </c>
      <c r="Q299">
        <v>3</v>
      </c>
      <c r="R299">
        <v>660</v>
      </c>
      <c r="S299">
        <v>262</v>
      </c>
      <c r="T299">
        <v>3</v>
      </c>
      <c r="U299">
        <v>0.61</v>
      </c>
      <c r="V299">
        <v>0</v>
      </c>
      <c r="W299" t="s">
        <v>6</v>
      </c>
      <c r="X299" t="s">
        <v>103</v>
      </c>
      <c r="Y299" t="s">
        <v>94</v>
      </c>
      <c r="Z299" t="s">
        <v>98</v>
      </c>
      <c r="AA299">
        <v>0.85439999999999994</v>
      </c>
      <c r="AB299">
        <v>0.95039999999999991</v>
      </c>
      <c r="AC299">
        <v>0.10454399999999998</v>
      </c>
      <c r="AD299">
        <v>0.28000000000000003</v>
      </c>
      <c r="AE299" t="s">
        <v>26</v>
      </c>
      <c r="AF299">
        <v>2.1682979880369765E-2</v>
      </c>
      <c r="AG299" t="s">
        <v>7</v>
      </c>
      <c r="AH299" t="s">
        <v>33</v>
      </c>
      <c r="AI299" t="s">
        <v>35</v>
      </c>
      <c r="AJ299">
        <v>39.696969696969695</v>
      </c>
      <c r="AK299" t="s">
        <v>40</v>
      </c>
      <c r="AL299">
        <v>270.279</v>
      </c>
      <c r="AM299">
        <v>835309.04008800001</v>
      </c>
      <c r="AN299">
        <v>96.429999999999993</v>
      </c>
    </row>
    <row r="300" spans="1:40" x14ac:dyDescent="0.3">
      <c r="A300">
        <v>330.3</v>
      </c>
      <c r="B300">
        <v>6.02</v>
      </c>
      <c r="C300">
        <v>29</v>
      </c>
      <c r="D300">
        <v>0.79</v>
      </c>
      <c r="E300">
        <v>7.0000000000000007E-2</v>
      </c>
      <c r="F300">
        <v>0.02</v>
      </c>
      <c r="G300" t="s">
        <v>88</v>
      </c>
      <c r="H300">
        <v>1.28</v>
      </c>
      <c r="I300">
        <v>0.73</v>
      </c>
      <c r="J300">
        <v>0.84</v>
      </c>
      <c r="K300">
        <v>0.37</v>
      </c>
      <c r="L300">
        <v>45</v>
      </c>
      <c r="M300">
        <v>2473.84</v>
      </c>
      <c r="N300">
        <v>60</v>
      </c>
      <c r="O300">
        <v>29</v>
      </c>
      <c r="P300">
        <v>3</v>
      </c>
      <c r="Q300">
        <v>3</v>
      </c>
      <c r="R300">
        <v>895</v>
      </c>
      <c r="S300">
        <v>373</v>
      </c>
      <c r="T300">
        <v>10</v>
      </c>
      <c r="U300">
        <v>0.72</v>
      </c>
      <c r="V300">
        <v>0</v>
      </c>
      <c r="W300" t="s">
        <v>6</v>
      </c>
      <c r="X300" t="s">
        <v>103</v>
      </c>
      <c r="Y300" t="s">
        <v>90</v>
      </c>
      <c r="Z300" t="s">
        <v>108</v>
      </c>
      <c r="AA300">
        <v>0.73470000000000002</v>
      </c>
      <c r="AB300">
        <v>0.91139999999999988</v>
      </c>
      <c r="AC300">
        <v>0.19139399999999995</v>
      </c>
      <c r="AD300">
        <v>0.46</v>
      </c>
      <c r="AE300" t="s">
        <v>24</v>
      </c>
      <c r="AF300">
        <v>1.8225855283075989E-2</v>
      </c>
      <c r="AG300" t="s">
        <v>5</v>
      </c>
      <c r="AH300" t="s">
        <v>32</v>
      </c>
      <c r="AI300" t="s">
        <v>36</v>
      </c>
      <c r="AJ300">
        <v>41.675977653631286</v>
      </c>
      <c r="AK300" t="s">
        <v>40</v>
      </c>
      <c r="AL300">
        <v>24.738400000000002</v>
      </c>
      <c r="AM300">
        <v>890682.38776000007</v>
      </c>
      <c r="AN300">
        <v>72.22</v>
      </c>
    </row>
    <row r="301" spans="1:40" x14ac:dyDescent="0.3">
      <c r="A301">
        <v>88.41</v>
      </c>
      <c r="B301">
        <v>1.35</v>
      </c>
      <c r="C301">
        <v>12</v>
      </c>
      <c r="D301">
        <v>0.77</v>
      </c>
      <c r="E301">
        <v>0.09</v>
      </c>
      <c r="F301">
        <v>0</v>
      </c>
      <c r="G301" t="s">
        <v>92</v>
      </c>
      <c r="H301">
        <v>1.08</v>
      </c>
      <c r="I301">
        <v>0.99</v>
      </c>
      <c r="J301">
        <v>1.01</v>
      </c>
      <c r="K301">
        <v>0.38</v>
      </c>
      <c r="L301">
        <v>46</v>
      </c>
      <c r="M301">
        <v>4711.6400000000003</v>
      </c>
      <c r="N301">
        <v>90</v>
      </c>
      <c r="O301">
        <v>58</v>
      </c>
      <c r="P301">
        <v>2</v>
      </c>
      <c r="Q301">
        <v>0</v>
      </c>
      <c r="R301">
        <v>42</v>
      </c>
      <c r="S301">
        <v>202</v>
      </c>
      <c r="T301">
        <v>12</v>
      </c>
      <c r="U301">
        <v>0.73</v>
      </c>
      <c r="V301">
        <v>1</v>
      </c>
      <c r="W301" t="s">
        <v>4</v>
      </c>
      <c r="X301" t="s">
        <v>89</v>
      </c>
      <c r="Y301" t="s">
        <v>96</v>
      </c>
      <c r="Z301" t="s">
        <v>107</v>
      </c>
      <c r="AA301">
        <v>0.70069999999999999</v>
      </c>
      <c r="AB301">
        <v>0.91</v>
      </c>
      <c r="AC301">
        <v>0.20929999999999999</v>
      </c>
      <c r="AD301">
        <v>0.47</v>
      </c>
      <c r="AE301" t="s">
        <v>24</v>
      </c>
      <c r="AF301">
        <v>1.5269765863590093E-2</v>
      </c>
      <c r="AG301" t="s">
        <v>5</v>
      </c>
      <c r="AH301" t="s">
        <v>33</v>
      </c>
      <c r="AI301" t="s">
        <v>36</v>
      </c>
      <c r="AJ301">
        <v>480.95238095238091</v>
      </c>
      <c r="AK301" t="s">
        <v>42</v>
      </c>
      <c r="AL301">
        <v>94.232800000000012</v>
      </c>
      <c r="AM301">
        <v>454142.28317199997</v>
      </c>
      <c r="AN301">
        <v>84.219999999999985</v>
      </c>
    </row>
    <row r="302" spans="1:40" x14ac:dyDescent="0.3">
      <c r="A302">
        <v>73.260000000000005</v>
      </c>
      <c r="B302">
        <v>7</v>
      </c>
      <c r="C302">
        <v>24</v>
      </c>
      <c r="D302">
        <v>0.92</v>
      </c>
      <c r="E302">
        <v>7.0000000000000007E-2</v>
      </c>
      <c r="F302">
        <v>0.02</v>
      </c>
      <c r="G302" t="s">
        <v>92</v>
      </c>
      <c r="H302">
        <v>0.03</v>
      </c>
      <c r="I302">
        <v>0.63</v>
      </c>
      <c r="J302">
        <v>1.19</v>
      </c>
      <c r="K302">
        <v>0.96</v>
      </c>
      <c r="L302">
        <v>20</v>
      </c>
      <c r="M302">
        <v>3176.92</v>
      </c>
      <c r="N302">
        <v>60</v>
      </c>
      <c r="O302">
        <v>21</v>
      </c>
      <c r="P302">
        <v>2</v>
      </c>
      <c r="Q302">
        <v>0</v>
      </c>
      <c r="R302">
        <v>772</v>
      </c>
      <c r="S302">
        <v>287</v>
      </c>
      <c r="T302">
        <v>8</v>
      </c>
      <c r="U302">
        <v>0.28999999999999998</v>
      </c>
      <c r="V302">
        <v>1</v>
      </c>
      <c r="W302" t="s">
        <v>4</v>
      </c>
      <c r="X302" t="s">
        <v>89</v>
      </c>
      <c r="Y302" t="s">
        <v>96</v>
      </c>
      <c r="Z302" t="s">
        <v>110</v>
      </c>
      <c r="AA302">
        <v>0.85560000000000003</v>
      </c>
      <c r="AB302">
        <v>0.91139999999999988</v>
      </c>
      <c r="AC302">
        <v>7.2911999999999949E-2</v>
      </c>
      <c r="AD302">
        <v>1.05</v>
      </c>
      <c r="AE302" t="s">
        <v>25</v>
      </c>
      <c r="AF302">
        <v>9.555009555009554E-2</v>
      </c>
      <c r="AG302" t="s">
        <v>8</v>
      </c>
      <c r="AH302" t="s">
        <v>33</v>
      </c>
      <c r="AI302" t="s">
        <v>38</v>
      </c>
      <c r="AJ302">
        <v>37.176165803108809</v>
      </c>
      <c r="AK302" t="s">
        <v>40</v>
      </c>
      <c r="AL302">
        <v>63.538400000000003</v>
      </c>
      <c r="AM302">
        <v>253751.44588400004</v>
      </c>
      <c r="AN302">
        <v>85.469999999999985</v>
      </c>
    </row>
    <row r="303" spans="1:40" x14ac:dyDescent="0.3">
      <c r="A303">
        <v>289.11</v>
      </c>
      <c r="B303">
        <v>3.91</v>
      </c>
      <c r="C303">
        <v>3</v>
      </c>
      <c r="D303">
        <v>0.71</v>
      </c>
      <c r="E303">
        <v>0.02</v>
      </c>
      <c r="F303">
        <v>0.05</v>
      </c>
      <c r="G303" t="s">
        <v>88</v>
      </c>
      <c r="H303">
        <v>3.15</v>
      </c>
      <c r="I303">
        <v>0.72</v>
      </c>
      <c r="J303">
        <v>1.07</v>
      </c>
      <c r="K303">
        <v>0.41</v>
      </c>
      <c r="L303">
        <v>35</v>
      </c>
      <c r="M303">
        <v>5519.83</v>
      </c>
      <c r="N303">
        <v>90</v>
      </c>
      <c r="O303">
        <v>13</v>
      </c>
      <c r="P303">
        <v>3</v>
      </c>
      <c r="Q303">
        <v>0</v>
      </c>
      <c r="R303">
        <v>391</v>
      </c>
      <c r="S303">
        <v>666</v>
      </c>
      <c r="T303">
        <v>11</v>
      </c>
      <c r="U303">
        <v>0.23</v>
      </c>
      <c r="V303">
        <v>0</v>
      </c>
      <c r="W303" t="s">
        <v>6</v>
      </c>
      <c r="X303" t="s">
        <v>89</v>
      </c>
      <c r="Y303" t="s">
        <v>90</v>
      </c>
      <c r="Z303" t="s">
        <v>95</v>
      </c>
      <c r="AA303">
        <v>0.69579999999999997</v>
      </c>
      <c r="AB303">
        <v>0.93099999999999994</v>
      </c>
      <c r="AC303">
        <v>0.26999000000000001</v>
      </c>
      <c r="AD303">
        <v>0.48</v>
      </c>
      <c r="AE303" t="s">
        <v>24</v>
      </c>
      <c r="AF303">
        <v>1.3524264120922832E-2</v>
      </c>
      <c r="AG303" t="s">
        <v>5</v>
      </c>
      <c r="AH303" t="s">
        <v>31</v>
      </c>
      <c r="AI303" t="s">
        <v>37</v>
      </c>
      <c r="AJ303">
        <v>170.33248081841433</v>
      </c>
      <c r="AK303" t="s">
        <v>42</v>
      </c>
      <c r="AL303">
        <v>55.198300000000003</v>
      </c>
      <c r="AM303">
        <v>1707620.1271210003</v>
      </c>
      <c r="AN303">
        <v>71.25</v>
      </c>
    </row>
    <row r="304" spans="1:40" x14ac:dyDescent="0.3">
      <c r="A304">
        <v>293.29000000000002</v>
      </c>
      <c r="B304">
        <v>9.08</v>
      </c>
      <c r="C304">
        <v>13</v>
      </c>
      <c r="D304">
        <v>0.73</v>
      </c>
      <c r="E304">
        <v>0.09</v>
      </c>
      <c r="F304">
        <v>0.02</v>
      </c>
      <c r="G304" t="s">
        <v>99</v>
      </c>
      <c r="H304">
        <v>3.07</v>
      </c>
      <c r="I304">
        <v>0.75</v>
      </c>
      <c r="J304">
        <v>0.95</v>
      </c>
      <c r="K304">
        <v>0.22</v>
      </c>
      <c r="L304">
        <v>6</v>
      </c>
      <c r="M304">
        <v>6731.91</v>
      </c>
      <c r="N304">
        <v>30</v>
      </c>
      <c r="O304">
        <v>26</v>
      </c>
      <c r="P304">
        <v>1</v>
      </c>
      <c r="Q304">
        <v>2</v>
      </c>
      <c r="R304">
        <v>887</v>
      </c>
      <c r="S304">
        <v>44</v>
      </c>
      <c r="T304">
        <v>5</v>
      </c>
      <c r="U304">
        <v>0.51</v>
      </c>
      <c r="V304">
        <v>0</v>
      </c>
      <c r="W304" t="s">
        <v>6</v>
      </c>
      <c r="X304" t="s">
        <v>93</v>
      </c>
      <c r="Y304" t="s">
        <v>104</v>
      </c>
      <c r="Z304" t="s">
        <v>109</v>
      </c>
      <c r="AA304">
        <v>0.6643</v>
      </c>
      <c r="AB304">
        <v>0.89180000000000004</v>
      </c>
      <c r="AC304">
        <v>0.24078600000000003</v>
      </c>
      <c r="AD304">
        <v>0.33</v>
      </c>
      <c r="AE304" t="s">
        <v>24</v>
      </c>
      <c r="AF304">
        <v>3.0959118960755563E-2</v>
      </c>
      <c r="AG304" t="s">
        <v>7</v>
      </c>
      <c r="AH304" t="s">
        <v>31</v>
      </c>
      <c r="AI304" t="s">
        <v>37</v>
      </c>
      <c r="AJ304">
        <v>4.96054114994363</v>
      </c>
      <c r="AK304" t="s">
        <v>40</v>
      </c>
      <c r="AL304">
        <v>336.59550000000002</v>
      </c>
      <c r="AM304">
        <v>2191940.6946350001</v>
      </c>
      <c r="AN304">
        <v>93.83</v>
      </c>
    </row>
    <row r="305" spans="1:40" x14ac:dyDescent="0.3">
      <c r="A305">
        <v>336.84</v>
      </c>
      <c r="B305">
        <v>8.99</v>
      </c>
      <c r="C305">
        <v>20</v>
      </c>
      <c r="D305">
        <v>0.7</v>
      </c>
      <c r="E305">
        <v>0.03</v>
      </c>
      <c r="F305">
        <v>0.04</v>
      </c>
      <c r="G305" t="s">
        <v>92</v>
      </c>
      <c r="H305">
        <v>0.94</v>
      </c>
      <c r="I305">
        <v>0.8</v>
      </c>
      <c r="J305">
        <v>1</v>
      </c>
      <c r="K305">
        <v>0.63</v>
      </c>
      <c r="L305">
        <v>27</v>
      </c>
      <c r="M305">
        <v>6178.65</v>
      </c>
      <c r="N305">
        <v>90</v>
      </c>
      <c r="O305">
        <v>25</v>
      </c>
      <c r="P305">
        <v>0</v>
      </c>
      <c r="Q305">
        <v>0</v>
      </c>
      <c r="R305">
        <v>433</v>
      </c>
      <c r="S305">
        <v>688</v>
      </c>
      <c r="T305">
        <v>10</v>
      </c>
      <c r="U305">
        <v>0.15</v>
      </c>
      <c r="V305">
        <v>1</v>
      </c>
      <c r="W305" t="s">
        <v>4</v>
      </c>
      <c r="X305" t="s">
        <v>89</v>
      </c>
      <c r="Y305" t="s">
        <v>94</v>
      </c>
      <c r="Z305" t="s">
        <v>108</v>
      </c>
      <c r="AA305">
        <v>0.67899999999999994</v>
      </c>
      <c r="AB305">
        <v>0.93119999999999992</v>
      </c>
      <c r="AC305">
        <v>0.27936</v>
      </c>
      <c r="AD305">
        <v>0.7</v>
      </c>
      <c r="AE305" t="s">
        <v>25</v>
      </c>
      <c r="AF305">
        <v>2.6689229307683176E-2</v>
      </c>
      <c r="AG305" t="s">
        <v>7</v>
      </c>
      <c r="AH305" t="s">
        <v>32</v>
      </c>
      <c r="AI305" t="s">
        <v>38</v>
      </c>
      <c r="AJ305">
        <v>158.89145496535798</v>
      </c>
      <c r="AK305" t="s">
        <v>42</v>
      </c>
      <c r="AL305">
        <v>123.57299999999999</v>
      </c>
      <c r="AM305">
        <v>2227031.5242119995</v>
      </c>
      <c r="AN305">
        <v>85.359999999999985</v>
      </c>
    </row>
    <row r="306" spans="1:40" x14ac:dyDescent="0.3">
      <c r="A306">
        <v>376.74</v>
      </c>
      <c r="B306">
        <v>3.93</v>
      </c>
      <c r="C306">
        <v>6</v>
      </c>
      <c r="D306">
        <v>0.75</v>
      </c>
      <c r="E306">
        <v>0.01</v>
      </c>
      <c r="F306">
        <v>0.04</v>
      </c>
      <c r="G306" t="s">
        <v>88</v>
      </c>
      <c r="H306">
        <v>4.72</v>
      </c>
      <c r="I306">
        <v>0.61</v>
      </c>
      <c r="J306">
        <v>1.2</v>
      </c>
      <c r="K306">
        <v>0.43</v>
      </c>
      <c r="L306">
        <v>28</v>
      </c>
      <c r="M306">
        <v>7789.5</v>
      </c>
      <c r="N306">
        <v>30</v>
      </c>
      <c r="O306">
        <v>12</v>
      </c>
      <c r="P306">
        <v>2</v>
      </c>
      <c r="Q306">
        <v>1</v>
      </c>
      <c r="R306">
        <v>847</v>
      </c>
      <c r="S306">
        <v>253</v>
      </c>
      <c r="T306">
        <v>1</v>
      </c>
      <c r="U306">
        <v>0.47</v>
      </c>
      <c r="V306">
        <v>1</v>
      </c>
      <c r="W306" t="s">
        <v>4</v>
      </c>
      <c r="X306" t="s">
        <v>101</v>
      </c>
      <c r="Y306" t="s">
        <v>96</v>
      </c>
      <c r="Z306" t="s">
        <v>97</v>
      </c>
      <c r="AA306">
        <v>0.74249999999999994</v>
      </c>
      <c r="AB306">
        <v>0.95039999999999991</v>
      </c>
      <c r="AC306">
        <v>0.23759999999999998</v>
      </c>
      <c r="AD306">
        <v>0.48</v>
      </c>
      <c r="AE306" t="s">
        <v>24</v>
      </c>
      <c r="AF306">
        <v>1.0431597388119128E-2</v>
      </c>
      <c r="AG306" t="s">
        <v>5</v>
      </c>
      <c r="AH306" t="s">
        <v>32</v>
      </c>
      <c r="AI306" t="s">
        <v>37</v>
      </c>
      <c r="AJ306">
        <v>29.870129870129869</v>
      </c>
      <c r="AK306" t="s">
        <v>40</v>
      </c>
      <c r="AL306">
        <v>77.894999999999996</v>
      </c>
      <c r="AM306">
        <v>3081460.5007559997</v>
      </c>
      <c r="AN306">
        <v>70.179999999999993</v>
      </c>
    </row>
    <row r="307" spans="1:40" x14ac:dyDescent="0.3">
      <c r="A307">
        <v>489.13</v>
      </c>
      <c r="B307">
        <v>9.11</v>
      </c>
      <c r="C307">
        <v>11</v>
      </c>
      <c r="D307">
        <v>0.72</v>
      </c>
      <c r="E307">
        <v>0.01</v>
      </c>
      <c r="F307">
        <v>0.05</v>
      </c>
      <c r="G307" t="s">
        <v>99</v>
      </c>
      <c r="H307">
        <v>2.0499999999999998</v>
      </c>
      <c r="I307">
        <v>0.63</v>
      </c>
      <c r="J307">
        <v>1.01</v>
      </c>
      <c r="K307">
        <v>0.25</v>
      </c>
      <c r="L307">
        <v>11</v>
      </c>
      <c r="M307">
        <v>511.15</v>
      </c>
      <c r="N307">
        <v>15</v>
      </c>
      <c r="O307">
        <v>57</v>
      </c>
      <c r="P307">
        <v>2</v>
      </c>
      <c r="Q307">
        <v>1</v>
      </c>
      <c r="R307">
        <v>692</v>
      </c>
      <c r="S307">
        <v>594</v>
      </c>
      <c r="T307">
        <v>9</v>
      </c>
      <c r="U307">
        <v>0.69</v>
      </c>
      <c r="V307">
        <v>0</v>
      </c>
      <c r="W307" t="s">
        <v>6</v>
      </c>
      <c r="X307" t="s">
        <v>101</v>
      </c>
      <c r="Y307" t="s">
        <v>96</v>
      </c>
      <c r="Z307" t="s">
        <v>91</v>
      </c>
      <c r="AA307">
        <v>0.71279999999999999</v>
      </c>
      <c r="AB307">
        <v>0.9405</v>
      </c>
      <c r="AC307">
        <v>0.26333999999999996</v>
      </c>
      <c r="AD307">
        <v>0.31</v>
      </c>
      <c r="AE307" t="s">
        <v>24</v>
      </c>
      <c r="AF307">
        <v>1.8624905444360393E-2</v>
      </c>
      <c r="AG307" t="s">
        <v>5</v>
      </c>
      <c r="AH307" t="s">
        <v>32</v>
      </c>
      <c r="AI307" t="s">
        <v>35</v>
      </c>
      <c r="AJ307">
        <v>85.838150289017349</v>
      </c>
      <c r="AK307" t="s">
        <v>41</v>
      </c>
      <c r="AL307">
        <v>25.557500000000001</v>
      </c>
      <c r="AM307">
        <v>265065.5393</v>
      </c>
      <c r="AN307">
        <v>96.65</v>
      </c>
    </row>
    <row r="308" spans="1:40" x14ac:dyDescent="0.3">
      <c r="A308">
        <v>282.33999999999997</v>
      </c>
      <c r="B308">
        <v>9.9700000000000006</v>
      </c>
      <c r="C308">
        <v>23</v>
      </c>
      <c r="D308">
        <v>1</v>
      </c>
      <c r="E308">
        <v>0.06</v>
      </c>
      <c r="F308">
        <v>0.04</v>
      </c>
      <c r="G308" t="s">
        <v>92</v>
      </c>
      <c r="H308">
        <v>0.13</v>
      </c>
      <c r="I308">
        <v>0.7</v>
      </c>
      <c r="J308">
        <v>1.19</v>
      </c>
      <c r="K308">
        <v>0.72</v>
      </c>
      <c r="L308">
        <v>9</v>
      </c>
      <c r="M308">
        <v>878.11</v>
      </c>
      <c r="N308">
        <v>60</v>
      </c>
      <c r="O308">
        <v>45</v>
      </c>
      <c r="P308">
        <v>1</v>
      </c>
      <c r="Q308">
        <v>1</v>
      </c>
      <c r="R308">
        <v>631</v>
      </c>
      <c r="S308">
        <v>832</v>
      </c>
      <c r="T308">
        <v>11</v>
      </c>
      <c r="U308">
        <v>0.01</v>
      </c>
      <c r="V308">
        <v>0</v>
      </c>
      <c r="W308" t="s">
        <v>6</v>
      </c>
      <c r="X308" t="s">
        <v>101</v>
      </c>
      <c r="Y308" t="s">
        <v>104</v>
      </c>
      <c r="Z308" t="s">
        <v>95</v>
      </c>
      <c r="AA308">
        <v>0.94</v>
      </c>
      <c r="AB308">
        <v>0.90239999999999987</v>
      </c>
      <c r="AC308">
        <v>0</v>
      </c>
      <c r="AD308">
        <v>0.82</v>
      </c>
      <c r="AE308" t="s">
        <v>25</v>
      </c>
      <c r="AF308">
        <v>3.5312035134943694E-2</v>
      </c>
      <c r="AG308" t="s">
        <v>7</v>
      </c>
      <c r="AH308" t="s">
        <v>31</v>
      </c>
      <c r="AI308" t="s">
        <v>38</v>
      </c>
      <c r="AJ308">
        <v>131.85419968304279</v>
      </c>
      <c r="AK308" t="s">
        <v>42</v>
      </c>
      <c r="AL308">
        <v>17.562200000000001</v>
      </c>
      <c r="AM308">
        <v>272736.43142399995</v>
      </c>
      <c r="AN308">
        <v>85.27</v>
      </c>
    </row>
    <row r="309" spans="1:40" x14ac:dyDescent="0.3">
      <c r="A309">
        <v>195.33</v>
      </c>
      <c r="B309">
        <v>8.43</v>
      </c>
      <c r="C309">
        <v>4</v>
      </c>
      <c r="D309">
        <v>0.79</v>
      </c>
      <c r="E309">
        <v>0.01</v>
      </c>
      <c r="F309">
        <v>0.03</v>
      </c>
      <c r="G309" t="s">
        <v>92</v>
      </c>
      <c r="H309">
        <v>1.1000000000000001</v>
      </c>
      <c r="I309">
        <v>0.82</v>
      </c>
      <c r="J309">
        <v>0.81</v>
      </c>
      <c r="K309">
        <v>0.19</v>
      </c>
      <c r="L309">
        <v>28</v>
      </c>
      <c r="M309">
        <v>2132.61</v>
      </c>
      <c r="N309">
        <v>15</v>
      </c>
      <c r="O309">
        <v>7</v>
      </c>
      <c r="P309">
        <v>2</v>
      </c>
      <c r="Q309">
        <v>0</v>
      </c>
      <c r="R309">
        <v>688</v>
      </c>
      <c r="S309">
        <v>654</v>
      </c>
      <c r="T309">
        <v>12</v>
      </c>
      <c r="U309">
        <v>0.11</v>
      </c>
      <c r="V309">
        <v>1</v>
      </c>
      <c r="W309" t="s">
        <v>4</v>
      </c>
      <c r="X309" t="s">
        <v>89</v>
      </c>
      <c r="Y309" t="s">
        <v>96</v>
      </c>
      <c r="Z309" t="s">
        <v>107</v>
      </c>
      <c r="AA309">
        <v>0.78210000000000002</v>
      </c>
      <c r="AB309">
        <v>0.96029999999999993</v>
      </c>
      <c r="AC309">
        <v>0.20166299999999998</v>
      </c>
      <c r="AD309">
        <v>0.23</v>
      </c>
      <c r="AE309" t="s">
        <v>26</v>
      </c>
      <c r="AF309">
        <v>4.3157733067117184E-2</v>
      </c>
      <c r="AG309" t="s">
        <v>7</v>
      </c>
      <c r="AH309" t="s">
        <v>31</v>
      </c>
      <c r="AI309" t="s">
        <v>36</v>
      </c>
      <c r="AJ309">
        <v>95.058139534883722</v>
      </c>
      <c r="AK309" t="s">
        <v>45</v>
      </c>
      <c r="AL309">
        <v>42.652200000000001</v>
      </c>
      <c r="AM309">
        <v>433272.1692120001</v>
      </c>
      <c r="AN309">
        <v>85.999999999999986</v>
      </c>
    </row>
    <row r="310" spans="1:40" x14ac:dyDescent="0.3">
      <c r="A310">
        <v>407.83</v>
      </c>
      <c r="B310">
        <v>8.6</v>
      </c>
      <c r="C310">
        <v>20</v>
      </c>
      <c r="D310">
        <v>0.74</v>
      </c>
      <c r="E310">
        <v>0.01</v>
      </c>
      <c r="F310">
        <v>0.04</v>
      </c>
      <c r="G310" t="s">
        <v>88</v>
      </c>
      <c r="H310">
        <v>3.46</v>
      </c>
      <c r="I310">
        <v>0.91</v>
      </c>
      <c r="J310">
        <v>1.0900000000000001</v>
      </c>
      <c r="K310">
        <v>0.63</v>
      </c>
      <c r="L310">
        <v>19</v>
      </c>
      <c r="M310">
        <v>9859.4500000000007</v>
      </c>
      <c r="N310">
        <v>60</v>
      </c>
      <c r="O310">
        <v>13</v>
      </c>
      <c r="P310">
        <v>2</v>
      </c>
      <c r="Q310">
        <v>2</v>
      </c>
      <c r="R310">
        <v>646</v>
      </c>
      <c r="S310">
        <v>82</v>
      </c>
      <c r="T310">
        <v>1</v>
      </c>
      <c r="U310">
        <v>0.96</v>
      </c>
      <c r="V310">
        <v>0</v>
      </c>
      <c r="W310" t="s">
        <v>6</v>
      </c>
      <c r="X310" t="s">
        <v>93</v>
      </c>
      <c r="Y310" t="s">
        <v>96</v>
      </c>
      <c r="Z310" t="s">
        <v>97</v>
      </c>
      <c r="AA310">
        <v>0.73260000000000003</v>
      </c>
      <c r="AB310">
        <v>0.95039999999999991</v>
      </c>
      <c r="AC310">
        <v>0.24710400000000002</v>
      </c>
      <c r="AD310">
        <v>0.68</v>
      </c>
      <c r="AE310" t="s">
        <v>25</v>
      </c>
      <c r="AF310">
        <v>2.1087217713262878E-2</v>
      </c>
      <c r="AG310" t="s">
        <v>7</v>
      </c>
      <c r="AH310" t="s">
        <v>32</v>
      </c>
      <c r="AI310" t="s">
        <v>37</v>
      </c>
      <c r="AJ310">
        <v>12.693498452012383</v>
      </c>
      <c r="AK310" t="s">
        <v>40</v>
      </c>
      <c r="AL310">
        <v>98.594500000000011</v>
      </c>
      <c r="AM310">
        <v>4222155.2845109999</v>
      </c>
      <c r="AN310">
        <v>71.44</v>
      </c>
    </row>
    <row r="311" spans="1:40" x14ac:dyDescent="0.3">
      <c r="A311">
        <v>171.87</v>
      </c>
      <c r="B311">
        <v>3.24</v>
      </c>
      <c r="C311">
        <v>16</v>
      </c>
      <c r="D311">
        <v>0.77</v>
      </c>
      <c r="E311">
        <v>0.03</v>
      </c>
      <c r="F311">
        <v>0</v>
      </c>
      <c r="G311" t="s">
        <v>99</v>
      </c>
      <c r="H311">
        <v>1.01</v>
      </c>
      <c r="I311">
        <v>0.87</v>
      </c>
      <c r="J311">
        <v>1.05</v>
      </c>
      <c r="K311">
        <v>0.43</v>
      </c>
      <c r="L311">
        <v>39</v>
      </c>
      <c r="M311">
        <v>8022.65</v>
      </c>
      <c r="N311">
        <v>15</v>
      </c>
      <c r="O311">
        <v>41</v>
      </c>
      <c r="P311">
        <v>2</v>
      </c>
      <c r="Q311">
        <v>2</v>
      </c>
      <c r="R311">
        <v>735</v>
      </c>
      <c r="S311">
        <v>636</v>
      </c>
      <c r="T311">
        <v>9</v>
      </c>
      <c r="U311">
        <v>0.93</v>
      </c>
      <c r="V311">
        <v>0</v>
      </c>
      <c r="W311" t="s">
        <v>6</v>
      </c>
      <c r="X311" t="s">
        <v>93</v>
      </c>
      <c r="Y311" t="s">
        <v>96</v>
      </c>
      <c r="Z311" t="s">
        <v>91</v>
      </c>
      <c r="AA311">
        <v>0.74690000000000001</v>
      </c>
      <c r="AB311">
        <v>0.97</v>
      </c>
      <c r="AC311">
        <v>0.22309999999999997</v>
      </c>
      <c r="AD311">
        <v>0.45999999999999996</v>
      </c>
      <c r="AE311" t="s">
        <v>24</v>
      </c>
      <c r="AF311">
        <v>1.8851457496945365E-2</v>
      </c>
      <c r="AG311" t="s">
        <v>5</v>
      </c>
      <c r="AH311" t="s">
        <v>31</v>
      </c>
      <c r="AI311" t="s">
        <v>36</v>
      </c>
      <c r="AJ311">
        <v>86.530612244897966</v>
      </c>
      <c r="AK311" t="s">
        <v>41</v>
      </c>
      <c r="AL311">
        <v>401.13249999999999</v>
      </c>
      <c r="AM311">
        <v>1420623.045439</v>
      </c>
      <c r="AN311">
        <v>98.09</v>
      </c>
    </row>
    <row r="312" spans="1:40" x14ac:dyDescent="0.3">
      <c r="A312">
        <v>247.54</v>
      </c>
      <c r="B312">
        <v>6.19</v>
      </c>
      <c r="C312">
        <v>7</v>
      </c>
      <c r="D312">
        <v>0.98</v>
      </c>
      <c r="E312">
        <v>0.03</v>
      </c>
      <c r="F312">
        <v>0.02</v>
      </c>
      <c r="G312" t="s">
        <v>92</v>
      </c>
      <c r="H312">
        <v>0.27</v>
      </c>
      <c r="I312">
        <v>0.83</v>
      </c>
      <c r="J312">
        <v>1.07</v>
      </c>
      <c r="K312">
        <v>0.32</v>
      </c>
      <c r="L312">
        <v>21</v>
      </c>
      <c r="M312">
        <v>9248.7999999999993</v>
      </c>
      <c r="N312">
        <v>90</v>
      </c>
      <c r="O312">
        <v>31</v>
      </c>
      <c r="P312">
        <v>3</v>
      </c>
      <c r="Q312">
        <v>0</v>
      </c>
      <c r="R312">
        <v>304</v>
      </c>
      <c r="S312">
        <v>276</v>
      </c>
      <c r="T312">
        <v>10</v>
      </c>
      <c r="U312">
        <v>0.42</v>
      </c>
      <c r="V312">
        <v>0</v>
      </c>
      <c r="W312" t="s">
        <v>6</v>
      </c>
      <c r="X312" t="s">
        <v>89</v>
      </c>
      <c r="Y312" t="s">
        <v>90</v>
      </c>
      <c r="Z312" t="s">
        <v>108</v>
      </c>
      <c r="AA312">
        <v>0.9506</v>
      </c>
      <c r="AB312">
        <v>0.9506</v>
      </c>
      <c r="AC312">
        <v>1.9012000000000018E-2</v>
      </c>
      <c r="AD312">
        <v>0.37</v>
      </c>
      <c r="AE312" t="s">
        <v>24</v>
      </c>
      <c r="AF312">
        <v>2.5006059626726997E-2</v>
      </c>
      <c r="AG312" t="s">
        <v>7</v>
      </c>
      <c r="AH312" t="s">
        <v>31</v>
      </c>
      <c r="AI312" t="s">
        <v>38</v>
      </c>
      <c r="AJ312">
        <v>90.789473684210535</v>
      </c>
      <c r="AK312" t="s">
        <v>41</v>
      </c>
      <c r="AL312">
        <v>184.976</v>
      </c>
      <c r="AM312">
        <v>2404106.6623159996</v>
      </c>
      <c r="AN312">
        <v>86.429999999999978</v>
      </c>
    </row>
    <row r="313" spans="1:40" x14ac:dyDescent="0.3">
      <c r="A313">
        <v>85.31</v>
      </c>
      <c r="B313">
        <v>1.61</v>
      </c>
      <c r="C313">
        <v>22</v>
      </c>
      <c r="D313">
        <v>0.86</v>
      </c>
      <c r="E313">
        <v>0.06</v>
      </c>
      <c r="F313">
        <v>0.05</v>
      </c>
      <c r="G313" t="s">
        <v>88</v>
      </c>
      <c r="H313">
        <v>3.09</v>
      </c>
      <c r="I313">
        <v>0.76</v>
      </c>
      <c r="J313">
        <v>1.03</v>
      </c>
      <c r="K313">
        <v>0.95</v>
      </c>
      <c r="L313">
        <v>31</v>
      </c>
      <c r="M313">
        <v>2793.69</v>
      </c>
      <c r="N313">
        <v>15</v>
      </c>
      <c r="O313">
        <v>44</v>
      </c>
      <c r="P313">
        <v>2</v>
      </c>
      <c r="Q313">
        <v>3</v>
      </c>
      <c r="R313">
        <v>702</v>
      </c>
      <c r="S313">
        <v>343</v>
      </c>
      <c r="T313">
        <v>6</v>
      </c>
      <c r="U313">
        <v>0.59</v>
      </c>
      <c r="V313">
        <v>0</v>
      </c>
      <c r="W313" t="s">
        <v>6</v>
      </c>
      <c r="X313" t="s">
        <v>103</v>
      </c>
      <c r="Y313" t="s">
        <v>96</v>
      </c>
      <c r="Z313" t="s">
        <v>100</v>
      </c>
      <c r="AA313">
        <v>0.8083999999999999</v>
      </c>
      <c r="AB313">
        <v>0.8929999999999999</v>
      </c>
      <c r="AC313">
        <v>0.12501999999999999</v>
      </c>
      <c r="AD313">
        <v>1.06</v>
      </c>
      <c r="AE313" t="s">
        <v>25</v>
      </c>
      <c r="AF313">
        <v>1.8872347907630992E-2</v>
      </c>
      <c r="AG313" t="s">
        <v>5</v>
      </c>
      <c r="AH313" t="s">
        <v>33</v>
      </c>
      <c r="AI313" t="s">
        <v>37</v>
      </c>
      <c r="AJ313">
        <v>48.86039886039886</v>
      </c>
      <c r="AK313" t="s">
        <v>40</v>
      </c>
      <c r="AL313">
        <v>27.936900000000001</v>
      </c>
      <c r="AM313">
        <v>264579.16928700003</v>
      </c>
      <c r="AN313">
        <v>70.11</v>
      </c>
    </row>
    <row r="314" spans="1:40" x14ac:dyDescent="0.3">
      <c r="A314">
        <v>61.41</v>
      </c>
      <c r="B314">
        <v>1.85</v>
      </c>
      <c r="C314">
        <v>29</v>
      </c>
      <c r="D314">
        <v>0.81</v>
      </c>
      <c r="E314">
        <v>0.08</v>
      </c>
      <c r="F314">
        <v>0.04</v>
      </c>
      <c r="G314" t="s">
        <v>92</v>
      </c>
      <c r="H314">
        <v>2.59</v>
      </c>
      <c r="I314">
        <v>0.95</v>
      </c>
      <c r="J314">
        <v>0.82</v>
      </c>
      <c r="K314">
        <v>0.32</v>
      </c>
      <c r="L314">
        <v>42</v>
      </c>
      <c r="M314">
        <v>5781.18</v>
      </c>
      <c r="N314">
        <v>60</v>
      </c>
      <c r="O314">
        <v>29</v>
      </c>
      <c r="P314">
        <v>2</v>
      </c>
      <c r="Q314">
        <v>3</v>
      </c>
      <c r="R314">
        <v>604</v>
      </c>
      <c r="S314">
        <v>631</v>
      </c>
      <c r="T314">
        <v>7</v>
      </c>
      <c r="U314">
        <v>0.16</v>
      </c>
      <c r="V314">
        <v>1</v>
      </c>
      <c r="W314" t="s">
        <v>4</v>
      </c>
      <c r="X314" t="s">
        <v>103</v>
      </c>
      <c r="Y314" t="s">
        <v>96</v>
      </c>
      <c r="Z314" t="s">
        <v>106</v>
      </c>
      <c r="AA314">
        <v>0.74520000000000008</v>
      </c>
      <c r="AB314">
        <v>0.88319999999999999</v>
      </c>
      <c r="AC314">
        <v>0.16780799999999996</v>
      </c>
      <c r="AD314">
        <v>0.44</v>
      </c>
      <c r="AE314" t="s">
        <v>24</v>
      </c>
      <c r="AF314">
        <v>3.0125386744829834E-2</v>
      </c>
      <c r="AG314" t="s">
        <v>7</v>
      </c>
      <c r="AH314" t="s">
        <v>33</v>
      </c>
      <c r="AI314" t="s">
        <v>35</v>
      </c>
      <c r="AJ314">
        <v>104.47019867549669</v>
      </c>
      <c r="AK314" t="s">
        <v>42</v>
      </c>
      <c r="AL314">
        <v>115.62360000000001</v>
      </c>
      <c r="AM314">
        <v>397743.74009400001</v>
      </c>
      <c r="AN314">
        <v>82.210000000000008</v>
      </c>
    </row>
    <row r="315" spans="1:40" x14ac:dyDescent="0.3">
      <c r="A315">
        <v>483.19</v>
      </c>
      <c r="B315">
        <v>9.99</v>
      </c>
      <c r="C315">
        <v>11</v>
      </c>
      <c r="D315">
        <v>0.96</v>
      </c>
      <c r="E315">
        <v>0.08</v>
      </c>
      <c r="F315">
        <v>0.05</v>
      </c>
      <c r="G315" t="s">
        <v>99</v>
      </c>
      <c r="H315">
        <v>3.81</v>
      </c>
      <c r="I315">
        <v>0.78</v>
      </c>
      <c r="J315">
        <v>0.86</v>
      </c>
      <c r="K315">
        <v>0.35</v>
      </c>
      <c r="L315">
        <v>7</v>
      </c>
      <c r="M315">
        <v>5593.36</v>
      </c>
      <c r="N315">
        <v>45</v>
      </c>
      <c r="O315">
        <v>31</v>
      </c>
      <c r="P315">
        <v>3</v>
      </c>
      <c r="Q315">
        <v>0</v>
      </c>
      <c r="R315">
        <v>991</v>
      </c>
      <c r="S315">
        <v>177</v>
      </c>
      <c r="T315">
        <v>1</v>
      </c>
      <c r="U315">
        <v>0.33</v>
      </c>
      <c r="V315">
        <v>1</v>
      </c>
      <c r="W315" t="s">
        <v>4</v>
      </c>
      <c r="X315" t="s">
        <v>89</v>
      </c>
      <c r="Y315" t="s">
        <v>90</v>
      </c>
      <c r="Z315" t="s">
        <v>97</v>
      </c>
      <c r="AA315">
        <v>0.88319999999999999</v>
      </c>
      <c r="AB315">
        <v>0.874</v>
      </c>
      <c r="AC315">
        <v>3.4960000000000033E-2</v>
      </c>
      <c r="AD315">
        <v>0.48</v>
      </c>
      <c r="AE315" t="s">
        <v>24</v>
      </c>
      <c r="AF315">
        <v>2.0675096752830149E-2</v>
      </c>
      <c r="AG315" t="s">
        <v>7</v>
      </c>
      <c r="AH315" t="s">
        <v>32</v>
      </c>
      <c r="AI315" t="s">
        <v>37</v>
      </c>
      <c r="AJ315">
        <v>17.860746720484357</v>
      </c>
      <c r="AK315" t="s">
        <v>40</v>
      </c>
      <c r="AL315">
        <v>279.66800000000001</v>
      </c>
      <c r="AM315">
        <v>3054317.3358699996</v>
      </c>
      <c r="AN315">
        <v>92.79</v>
      </c>
    </row>
    <row r="316" spans="1:40" x14ac:dyDescent="0.3">
      <c r="A316">
        <v>426.19</v>
      </c>
      <c r="B316">
        <v>3.94</v>
      </c>
      <c r="C316">
        <v>24</v>
      </c>
      <c r="D316">
        <v>0.82</v>
      </c>
      <c r="E316">
        <v>0.03</v>
      </c>
      <c r="F316">
        <v>0.04</v>
      </c>
      <c r="G316" t="s">
        <v>92</v>
      </c>
      <c r="H316">
        <v>3.86</v>
      </c>
      <c r="I316">
        <v>0.72</v>
      </c>
      <c r="J316">
        <v>1.17</v>
      </c>
      <c r="K316">
        <v>0.87</v>
      </c>
      <c r="L316">
        <v>37</v>
      </c>
      <c r="M316">
        <v>5738.24</v>
      </c>
      <c r="N316">
        <v>60</v>
      </c>
      <c r="O316">
        <v>44</v>
      </c>
      <c r="P316">
        <v>2</v>
      </c>
      <c r="Q316">
        <v>2</v>
      </c>
      <c r="R316">
        <v>424</v>
      </c>
      <c r="S316">
        <v>737</v>
      </c>
      <c r="T316">
        <v>10</v>
      </c>
      <c r="U316">
        <v>0.79</v>
      </c>
      <c r="V316">
        <v>1</v>
      </c>
      <c r="W316" t="s">
        <v>4</v>
      </c>
      <c r="X316" t="s">
        <v>93</v>
      </c>
      <c r="Y316" t="s">
        <v>96</v>
      </c>
      <c r="Z316" t="s">
        <v>108</v>
      </c>
      <c r="AA316">
        <v>0.79539999999999988</v>
      </c>
      <c r="AB316">
        <v>0.93119999999999992</v>
      </c>
      <c r="AC316">
        <v>0.16761600000000001</v>
      </c>
      <c r="AD316">
        <v>0.94</v>
      </c>
      <c r="AE316" t="s">
        <v>25</v>
      </c>
      <c r="AF316">
        <v>9.2447030667073375E-3</v>
      </c>
      <c r="AG316" t="s">
        <v>5</v>
      </c>
      <c r="AH316" t="s">
        <v>32</v>
      </c>
      <c r="AI316" t="s">
        <v>37</v>
      </c>
      <c r="AJ316">
        <v>173.82075471698113</v>
      </c>
      <c r="AK316" t="s">
        <v>42</v>
      </c>
      <c r="AL316">
        <v>114.76479999999999</v>
      </c>
      <c r="AM316">
        <v>2616918.8076599999</v>
      </c>
      <c r="AN316">
        <v>82.44</v>
      </c>
    </row>
    <row r="317" spans="1:40" x14ac:dyDescent="0.3">
      <c r="A317">
        <v>363.19</v>
      </c>
      <c r="B317">
        <v>7.73</v>
      </c>
      <c r="C317">
        <v>1</v>
      </c>
      <c r="D317">
        <v>0.8</v>
      </c>
      <c r="E317">
        <v>0.02</v>
      </c>
      <c r="F317">
        <v>0.04</v>
      </c>
      <c r="G317" t="s">
        <v>99</v>
      </c>
      <c r="H317">
        <v>4.8</v>
      </c>
      <c r="I317">
        <v>0.85</v>
      </c>
      <c r="J317">
        <v>0.89</v>
      </c>
      <c r="K317">
        <v>0.13</v>
      </c>
      <c r="L317">
        <v>25</v>
      </c>
      <c r="M317">
        <v>7203.91</v>
      </c>
      <c r="N317">
        <v>45</v>
      </c>
      <c r="O317">
        <v>17</v>
      </c>
      <c r="P317">
        <v>1</v>
      </c>
      <c r="Q317">
        <v>1</v>
      </c>
      <c r="R317">
        <v>883</v>
      </c>
      <c r="S317">
        <v>349</v>
      </c>
      <c r="T317">
        <v>11</v>
      </c>
      <c r="U317">
        <v>0.86</v>
      </c>
      <c r="V317">
        <v>0</v>
      </c>
      <c r="W317" t="s">
        <v>6</v>
      </c>
      <c r="X317" t="s">
        <v>101</v>
      </c>
      <c r="Y317" t="s">
        <v>104</v>
      </c>
      <c r="Z317" t="s">
        <v>95</v>
      </c>
      <c r="AA317">
        <v>0.78400000000000003</v>
      </c>
      <c r="AB317">
        <v>0.94079999999999997</v>
      </c>
      <c r="AC317">
        <v>0.18815999999999994</v>
      </c>
      <c r="AD317">
        <v>0.19</v>
      </c>
      <c r="AE317" t="s">
        <v>26</v>
      </c>
      <c r="AF317">
        <v>2.1283625650485971E-2</v>
      </c>
      <c r="AG317" t="s">
        <v>7</v>
      </c>
      <c r="AH317" t="s">
        <v>32</v>
      </c>
      <c r="AI317" t="s">
        <v>37</v>
      </c>
      <c r="AJ317">
        <v>39.524348810872027</v>
      </c>
      <c r="AK317" t="s">
        <v>40</v>
      </c>
      <c r="AL317">
        <v>360.19550000000004</v>
      </c>
      <c r="AM317">
        <v>2773766.4190139999</v>
      </c>
      <c r="AN317">
        <v>93.8</v>
      </c>
    </row>
    <row r="318" spans="1:40" x14ac:dyDescent="0.3">
      <c r="A318">
        <v>234.03</v>
      </c>
      <c r="B318">
        <v>8.26</v>
      </c>
      <c r="C318">
        <v>26</v>
      </c>
      <c r="D318">
        <v>0.76</v>
      </c>
      <c r="E318">
        <v>0.1</v>
      </c>
      <c r="F318">
        <v>0.04</v>
      </c>
      <c r="G318" t="s">
        <v>92</v>
      </c>
      <c r="H318">
        <v>0.28999999999999998</v>
      </c>
      <c r="I318">
        <v>0.88</v>
      </c>
      <c r="J318">
        <v>1.2</v>
      </c>
      <c r="K318">
        <v>0.11</v>
      </c>
      <c r="L318">
        <v>28</v>
      </c>
      <c r="M318">
        <v>4000.4</v>
      </c>
      <c r="N318">
        <v>90</v>
      </c>
      <c r="O318">
        <v>40</v>
      </c>
      <c r="P318">
        <v>0</v>
      </c>
      <c r="Q318">
        <v>3</v>
      </c>
      <c r="R318">
        <v>328</v>
      </c>
      <c r="S318">
        <v>106</v>
      </c>
      <c r="T318">
        <v>1</v>
      </c>
      <c r="U318">
        <v>0.41</v>
      </c>
      <c r="V318">
        <v>0</v>
      </c>
      <c r="W318" t="s">
        <v>6</v>
      </c>
      <c r="X318" t="s">
        <v>103</v>
      </c>
      <c r="Y318" t="s">
        <v>94</v>
      </c>
      <c r="Z318" t="s">
        <v>97</v>
      </c>
      <c r="AA318">
        <v>0.68400000000000005</v>
      </c>
      <c r="AB318">
        <v>0.86399999999999999</v>
      </c>
      <c r="AC318">
        <v>0.20735999999999999</v>
      </c>
      <c r="AD318">
        <v>0.25</v>
      </c>
      <c r="AE318" t="s">
        <v>26</v>
      </c>
      <c r="AF318">
        <v>3.5294620347818655E-2</v>
      </c>
      <c r="AG318" t="s">
        <v>7</v>
      </c>
      <c r="AH318" t="s">
        <v>31</v>
      </c>
      <c r="AI318" t="s">
        <v>38</v>
      </c>
      <c r="AJ318">
        <v>32.31707317073171</v>
      </c>
      <c r="AK318" t="s">
        <v>40</v>
      </c>
      <c r="AL318">
        <v>80.00800000000001</v>
      </c>
      <c r="AM318">
        <v>1067364.8830540001</v>
      </c>
      <c r="AN318">
        <v>83.91</v>
      </c>
    </row>
    <row r="319" spans="1:40" x14ac:dyDescent="0.3">
      <c r="A319">
        <v>127.98</v>
      </c>
      <c r="B319">
        <v>8.7200000000000006</v>
      </c>
      <c r="C319">
        <v>29</v>
      </c>
      <c r="D319">
        <v>0.81</v>
      </c>
      <c r="E319">
        <v>0</v>
      </c>
      <c r="F319">
        <v>0.04</v>
      </c>
      <c r="G319" t="s">
        <v>92</v>
      </c>
      <c r="H319">
        <v>0.19</v>
      </c>
      <c r="I319">
        <v>0.76</v>
      </c>
      <c r="J319">
        <v>1.07</v>
      </c>
      <c r="K319">
        <v>0.28000000000000003</v>
      </c>
      <c r="L319">
        <v>36</v>
      </c>
      <c r="M319">
        <v>6804.38</v>
      </c>
      <c r="N319">
        <v>60</v>
      </c>
      <c r="O319">
        <v>37</v>
      </c>
      <c r="P319">
        <v>3</v>
      </c>
      <c r="Q319">
        <v>1</v>
      </c>
      <c r="R319">
        <v>34</v>
      </c>
      <c r="S319">
        <v>909</v>
      </c>
      <c r="T319">
        <v>5</v>
      </c>
      <c r="U319">
        <v>0.31</v>
      </c>
      <c r="V319">
        <v>1</v>
      </c>
      <c r="W319" t="s">
        <v>4</v>
      </c>
      <c r="X319" t="s">
        <v>101</v>
      </c>
      <c r="Y319" t="s">
        <v>90</v>
      </c>
      <c r="Z319" t="s">
        <v>109</v>
      </c>
      <c r="AA319">
        <v>0.81</v>
      </c>
      <c r="AB319">
        <v>0.96</v>
      </c>
      <c r="AC319">
        <v>0.18239999999999995</v>
      </c>
      <c r="AD319">
        <v>0.32</v>
      </c>
      <c r="AE319" t="s">
        <v>24</v>
      </c>
      <c r="AF319">
        <v>6.813564619471793E-2</v>
      </c>
      <c r="AG319" t="s">
        <v>8</v>
      </c>
      <c r="AH319" t="s">
        <v>33</v>
      </c>
      <c r="AI319" t="s">
        <v>38</v>
      </c>
      <c r="AJ319">
        <v>2673.5294117647059</v>
      </c>
      <c r="AK319" t="s">
        <v>42</v>
      </c>
      <c r="AL319">
        <v>136.08760000000001</v>
      </c>
      <c r="AM319">
        <v>905794.10842000006</v>
      </c>
      <c r="AN319">
        <v>87.01</v>
      </c>
    </row>
    <row r="320" spans="1:40" x14ac:dyDescent="0.3">
      <c r="A320">
        <v>120.4</v>
      </c>
      <c r="B320">
        <v>9.98</v>
      </c>
      <c r="C320">
        <v>27</v>
      </c>
      <c r="D320">
        <v>0.8</v>
      </c>
      <c r="E320">
        <v>0.09</v>
      </c>
      <c r="F320">
        <v>0.03</v>
      </c>
      <c r="G320" t="s">
        <v>88</v>
      </c>
      <c r="H320">
        <v>4.9400000000000004</v>
      </c>
      <c r="I320">
        <v>0.61</v>
      </c>
      <c r="J320">
        <v>0.98</v>
      </c>
      <c r="K320">
        <v>0.59</v>
      </c>
      <c r="L320">
        <v>17</v>
      </c>
      <c r="M320">
        <v>7905.53</v>
      </c>
      <c r="N320">
        <v>15</v>
      </c>
      <c r="O320">
        <v>44</v>
      </c>
      <c r="P320">
        <v>3</v>
      </c>
      <c r="Q320">
        <v>2</v>
      </c>
      <c r="R320">
        <v>767</v>
      </c>
      <c r="S320">
        <v>904</v>
      </c>
      <c r="T320">
        <v>2</v>
      </c>
      <c r="U320">
        <v>0.68</v>
      </c>
      <c r="V320">
        <v>0</v>
      </c>
      <c r="W320" t="s">
        <v>6</v>
      </c>
      <c r="X320" t="s">
        <v>93</v>
      </c>
      <c r="Y320" t="s">
        <v>90</v>
      </c>
      <c r="Z320" t="s">
        <v>102</v>
      </c>
      <c r="AA320">
        <v>0.72800000000000009</v>
      </c>
      <c r="AB320">
        <v>0.88270000000000004</v>
      </c>
      <c r="AC320">
        <v>0.17653999999999997</v>
      </c>
      <c r="AD320">
        <v>0.71</v>
      </c>
      <c r="AE320" t="s">
        <v>25</v>
      </c>
      <c r="AF320">
        <v>8.2890365448504977E-2</v>
      </c>
      <c r="AG320" t="s">
        <v>8</v>
      </c>
      <c r="AH320" t="s">
        <v>33</v>
      </c>
      <c r="AI320" t="s">
        <v>37</v>
      </c>
      <c r="AJ320">
        <v>117.86179921773142</v>
      </c>
      <c r="AK320" t="s">
        <v>42</v>
      </c>
      <c r="AL320">
        <v>79.055300000000003</v>
      </c>
      <c r="AM320">
        <v>1066135.86026</v>
      </c>
      <c r="AN320">
        <v>67.759999999999991</v>
      </c>
    </row>
    <row r="321" spans="1:40" x14ac:dyDescent="0.3">
      <c r="A321">
        <v>162.61000000000001</v>
      </c>
      <c r="B321">
        <v>3.17</v>
      </c>
      <c r="C321">
        <v>7</v>
      </c>
      <c r="D321">
        <v>0.9</v>
      </c>
      <c r="E321">
        <v>0.02</v>
      </c>
      <c r="F321">
        <v>0.05</v>
      </c>
      <c r="G321" t="s">
        <v>92</v>
      </c>
      <c r="H321">
        <v>3.22</v>
      </c>
      <c r="I321">
        <v>0.64</v>
      </c>
      <c r="J321">
        <v>1.17</v>
      </c>
      <c r="K321">
        <v>0.38</v>
      </c>
      <c r="L321">
        <v>26</v>
      </c>
      <c r="M321">
        <v>2961.83</v>
      </c>
      <c r="N321">
        <v>90</v>
      </c>
      <c r="O321">
        <v>56</v>
      </c>
      <c r="P321">
        <v>2</v>
      </c>
      <c r="Q321">
        <v>3</v>
      </c>
      <c r="R321">
        <v>562</v>
      </c>
      <c r="S321">
        <v>601</v>
      </c>
      <c r="T321">
        <v>11</v>
      </c>
      <c r="U321">
        <v>0.72</v>
      </c>
      <c r="V321">
        <v>0</v>
      </c>
      <c r="W321" t="s">
        <v>6</v>
      </c>
      <c r="X321" t="s">
        <v>103</v>
      </c>
      <c r="Y321" t="s">
        <v>96</v>
      </c>
      <c r="Z321" t="s">
        <v>95</v>
      </c>
      <c r="AA321">
        <v>0.88200000000000001</v>
      </c>
      <c r="AB321">
        <v>0.93099999999999994</v>
      </c>
      <c r="AC321">
        <v>9.3099999999999974E-2</v>
      </c>
      <c r="AD321">
        <v>0.45</v>
      </c>
      <c r="AE321" t="s">
        <v>24</v>
      </c>
      <c r="AF321">
        <v>1.9494496033454274E-2</v>
      </c>
      <c r="AG321" t="s">
        <v>5</v>
      </c>
      <c r="AH321" t="s">
        <v>31</v>
      </c>
      <c r="AI321" t="s">
        <v>37</v>
      </c>
      <c r="AJ321">
        <v>106.93950177935943</v>
      </c>
      <c r="AK321" t="s">
        <v>42</v>
      </c>
      <c r="AL321">
        <v>59.236600000000003</v>
      </c>
      <c r="AM321">
        <v>515406.50732500001</v>
      </c>
      <c r="AN321">
        <v>83.179999999999993</v>
      </c>
    </row>
    <row r="322" spans="1:40" x14ac:dyDescent="0.3">
      <c r="A322">
        <v>297.14999999999998</v>
      </c>
      <c r="B322">
        <v>1.36</v>
      </c>
      <c r="C322">
        <v>12</v>
      </c>
      <c r="D322">
        <v>0.79</v>
      </c>
      <c r="E322">
        <v>0.09</v>
      </c>
      <c r="F322">
        <v>0.04</v>
      </c>
      <c r="G322" t="s">
        <v>99</v>
      </c>
      <c r="H322">
        <v>3.58</v>
      </c>
      <c r="I322">
        <v>0.94</v>
      </c>
      <c r="J322">
        <v>1.1200000000000001</v>
      </c>
      <c r="K322">
        <v>0.61</v>
      </c>
      <c r="L322">
        <v>28</v>
      </c>
      <c r="M322">
        <v>9462.86</v>
      </c>
      <c r="N322">
        <v>60</v>
      </c>
      <c r="O322">
        <v>52</v>
      </c>
      <c r="P322">
        <v>0</v>
      </c>
      <c r="Q322">
        <v>0</v>
      </c>
      <c r="R322">
        <v>443</v>
      </c>
      <c r="S322">
        <v>738</v>
      </c>
      <c r="T322">
        <v>10</v>
      </c>
      <c r="U322">
        <v>0.98</v>
      </c>
      <c r="V322">
        <v>0</v>
      </c>
      <c r="W322" t="s">
        <v>6</v>
      </c>
      <c r="X322" t="s">
        <v>89</v>
      </c>
      <c r="Y322" t="s">
        <v>94</v>
      </c>
      <c r="Z322" t="s">
        <v>108</v>
      </c>
      <c r="AA322">
        <v>0.71890000000000009</v>
      </c>
      <c r="AB322">
        <v>0.87360000000000004</v>
      </c>
      <c r="AC322">
        <v>0.18345599999999995</v>
      </c>
      <c r="AD322">
        <v>0.74</v>
      </c>
      <c r="AE322" t="s">
        <v>25</v>
      </c>
      <c r="AF322">
        <v>4.5768130573784292E-3</v>
      </c>
      <c r="AG322" t="s">
        <v>5</v>
      </c>
      <c r="AH322" t="s">
        <v>31</v>
      </c>
      <c r="AI322" t="s">
        <v>37</v>
      </c>
      <c r="AJ322">
        <v>166.59142212189616</v>
      </c>
      <c r="AK322" t="s">
        <v>42</v>
      </c>
      <c r="AL322">
        <v>473.14300000000003</v>
      </c>
      <c r="AM322">
        <v>3177928.8183100005</v>
      </c>
      <c r="AN322">
        <v>92.92</v>
      </c>
    </row>
    <row r="323" spans="1:40" x14ac:dyDescent="0.3">
      <c r="A323">
        <v>371.57</v>
      </c>
      <c r="B323">
        <v>4.7</v>
      </c>
      <c r="C323">
        <v>7</v>
      </c>
      <c r="D323">
        <v>0.87</v>
      </c>
      <c r="E323">
        <v>0.03</v>
      </c>
      <c r="F323">
        <v>0.04</v>
      </c>
      <c r="G323" t="s">
        <v>88</v>
      </c>
      <c r="H323">
        <v>0.48</v>
      </c>
      <c r="I323">
        <v>0.62</v>
      </c>
      <c r="J323">
        <v>0.97</v>
      </c>
      <c r="K323">
        <v>0.16</v>
      </c>
      <c r="L323">
        <v>37</v>
      </c>
      <c r="M323">
        <v>5228.68</v>
      </c>
      <c r="N323">
        <v>90</v>
      </c>
      <c r="O323">
        <v>18</v>
      </c>
      <c r="P323">
        <v>1</v>
      </c>
      <c r="Q323">
        <v>1</v>
      </c>
      <c r="R323">
        <v>68</v>
      </c>
      <c r="S323">
        <v>707</v>
      </c>
      <c r="T323">
        <v>12</v>
      </c>
      <c r="U323">
        <v>0.7</v>
      </c>
      <c r="V323">
        <v>1</v>
      </c>
      <c r="W323" t="s">
        <v>4</v>
      </c>
      <c r="X323" t="s">
        <v>101</v>
      </c>
      <c r="Y323" t="s">
        <v>104</v>
      </c>
      <c r="Z323" t="s">
        <v>107</v>
      </c>
      <c r="AA323">
        <v>0.84389999999999998</v>
      </c>
      <c r="AB323">
        <v>0.93119999999999992</v>
      </c>
      <c r="AC323">
        <v>0.12105599999999998</v>
      </c>
      <c r="AD323">
        <v>0.23</v>
      </c>
      <c r="AE323" t="s">
        <v>26</v>
      </c>
      <c r="AF323">
        <v>1.2649029792502086E-2</v>
      </c>
      <c r="AG323" t="s">
        <v>5</v>
      </c>
      <c r="AH323" t="s">
        <v>32</v>
      </c>
      <c r="AI323" t="s">
        <v>38</v>
      </c>
      <c r="AJ323">
        <v>1039.7058823529412</v>
      </c>
      <c r="AK323" t="s">
        <v>42</v>
      </c>
      <c r="AL323">
        <v>52.286800000000007</v>
      </c>
      <c r="AM323">
        <v>2078873.9254039999</v>
      </c>
      <c r="AN323">
        <v>73.819999999999993</v>
      </c>
    </row>
    <row r="324" spans="1:40" x14ac:dyDescent="0.3">
      <c r="A324">
        <v>347.09</v>
      </c>
      <c r="B324">
        <v>2.17</v>
      </c>
      <c r="C324">
        <v>27</v>
      </c>
      <c r="D324">
        <v>0.72</v>
      </c>
      <c r="E324">
        <v>0.04</v>
      </c>
      <c r="F324">
        <v>0.03</v>
      </c>
      <c r="G324" t="s">
        <v>99</v>
      </c>
      <c r="H324">
        <v>0.35</v>
      </c>
      <c r="I324">
        <v>0.84</v>
      </c>
      <c r="J324">
        <v>0.83</v>
      </c>
      <c r="K324">
        <v>0.26</v>
      </c>
      <c r="L324">
        <v>17</v>
      </c>
      <c r="M324">
        <v>7354.35</v>
      </c>
      <c r="N324">
        <v>45</v>
      </c>
      <c r="O324">
        <v>15</v>
      </c>
      <c r="P324">
        <v>1</v>
      </c>
      <c r="Q324">
        <v>1</v>
      </c>
      <c r="R324">
        <v>186</v>
      </c>
      <c r="S324">
        <v>970</v>
      </c>
      <c r="T324">
        <v>5</v>
      </c>
      <c r="U324">
        <v>0.24</v>
      </c>
      <c r="V324">
        <v>0</v>
      </c>
      <c r="W324" t="s">
        <v>6</v>
      </c>
      <c r="X324" t="s">
        <v>101</v>
      </c>
      <c r="Y324" t="s">
        <v>104</v>
      </c>
      <c r="Z324" t="s">
        <v>109</v>
      </c>
      <c r="AA324">
        <v>0.69119999999999993</v>
      </c>
      <c r="AB324">
        <v>0.93119999999999992</v>
      </c>
      <c r="AC324">
        <v>0.26073600000000002</v>
      </c>
      <c r="AD324">
        <v>0.33</v>
      </c>
      <c r="AE324" t="s">
        <v>24</v>
      </c>
      <c r="AF324">
        <v>6.2519807542712269E-3</v>
      </c>
      <c r="AG324" t="s">
        <v>5</v>
      </c>
      <c r="AH324" t="s">
        <v>32</v>
      </c>
      <c r="AI324" t="s">
        <v>38</v>
      </c>
      <c r="AJ324">
        <v>521.50537634408602</v>
      </c>
      <c r="AK324" t="s">
        <v>42</v>
      </c>
      <c r="AL324">
        <v>367.71750000000003</v>
      </c>
      <c r="AM324">
        <v>2731674.982535</v>
      </c>
      <c r="AN324">
        <v>97.85</v>
      </c>
    </row>
    <row r="325" spans="1:40" x14ac:dyDescent="0.3">
      <c r="A325">
        <v>175.97</v>
      </c>
      <c r="B325">
        <v>1.2</v>
      </c>
      <c r="C325">
        <v>23</v>
      </c>
      <c r="D325">
        <v>0.76</v>
      </c>
      <c r="E325">
        <v>7.0000000000000007E-2</v>
      </c>
      <c r="F325">
        <v>0.02</v>
      </c>
      <c r="G325" t="s">
        <v>99</v>
      </c>
      <c r="H325">
        <v>0.8</v>
      </c>
      <c r="I325">
        <v>0.67</v>
      </c>
      <c r="J325">
        <v>1.1499999999999999</v>
      </c>
      <c r="K325">
        <v>0.56999999999999995</v>
      </c>
      <c r="L325">
        <v>49</v>
      </c>
      <c r="M325">
        <v>7316.36</v>
      </c>
      <c r="N325">
        <v>90</v>
      </c>
      <c r="O325">
        <v>19</v>
      </c>
      <c r="P325">
        <v>0</v>
      </c>
      <c r="Q325">
        <v>1</v>
      </c>
      <c r="R325">
        <v>551</v>
      </c>
      <c r="S325">
        <v>892</v>
      </c>
      <c r="T325">
        <v>5</v>
      </c>
      <c r="U325">
        <v>0.06</v>
      </c>
      <c r="V325">
        <v>0</v>
      </c>
      <c r="W325" t="s">
        <v>6</v>
      </c>
      <c r="X325" t="s">
        <v>101</v>
      </c>
      <c r="Y325" t="s">
        <v>94</v>
      </c>
      <c r="Z325" t="s">
        <v>109</v>
      </c>
      <c r="AA325">
        <v>0.70679999999999998</v>
      </c>
      <c r="AB325">
        <v>0.91139999999999988</v>
      </c>
      <c r="AC325">
        <v>0.21873599999999999</v>
      </c>
      <c r="AD325">
        <v>0.65999999999999992</v>
      </c>
      <c r="AE325" t="s">
        <v>25</v>
      </c>
      <c r="AF325">
        <v>6.8193442063988179E-3</v>
      </c>
      <c r="AG325" t="s">
        <v>5</v>
      </c>
      <c r="AH325" t="s">
        <v>31</v>
      </c>
      <c r="AI325" t="s">
        <v>38</v>
      </c>
      <c r="AJ325">
        <v>161.88747731397459</v>
      </c>
      <c r="AK325" t="s">
        <v>42</v>
      </c>
      <c r="AL325">
        <v>365.81799999999998</v>
      </c>
      <c r="AM325">
        <v>1403699.8909479999</v>
      </c>
      <c r="AN325">
        <v>96.7</v>
      </c>
    </row>
    <row r="326" spans="1:40" x14ac:dyDescent="0.3">
      <c r="A326">
        <v>479.69</v>
      </c>
      <c r="B326">
        <v>4.24</v>
      </c>
      <c r="C326">
        <v>7</v>
      </c>
      <c r="D326">
        <v>0.82</v>
      </c>
      <c r="E326">
        <v>0.06</v>
      </c>
      <c r="F326">
        <v>0</v>
      </c>
      <c r="G326" t="s">
        <v>88</v>
      </c>
      <c r="H326">
        <v>2.14</v>
      </c>
      <c r="I326">
        <v>0.69</v>
      </c>
      <c r="J326">
        <v>1.1100000000000001</v>
      </c>
      <c r="K326">
        <v>0.22</v>
      </c>
      <c r="L326">
        <v>17</v>
      </c>
      <c r="M326">
        <v>5695.91</v>
      </c>
      <c r="N326">
        <v>15</v>
      </c>
      <c r="O326">
        <v>26</v>
      </c>
      <c r="P326">
        <v>0</v>
      </c>
      <c r="Q326">
        <v>0</v>
      </c>
      <c r="R326">
        <v>54</v>
      </c>
      <c r="S326">
        <v>993</v>
      </c>
      <c r="T326">
        <v>6</v>
      </c>
      <c r="U326">
        <v>0.26</v>
      </c>
      <c r="V326">
        <v>1</v>
      </c>
      <c r="W326" t="s">
        <v>4</v>
      </c>
      <c r="X326" t="s">
        <v>89</v>
      </c>
      <c r="Y326" t="s">
        <v>94</v>
      </c>
      <c r="Z326" t="s">
        <v>100</v>
      </c>
      <c r="AA326">
        <v>0.77079999999999993</v>
      </c>
      <c r="AB326">
        <v>0.94</v>
      </c>
      <c r="AC326">
        <v>0.16920000000000004</v>
      </c>
      <c r="AD326">
        <v>0.28000000000000003</v>
      </c>
      <c r="AE326" t="s">
        <v>26</v>
      </c>
      <c r="AF326">
        <v>8.8390418812149523E-3</v>
      </c>
      <c r="AG326" t="s">
        <v>5</v>
      </c>
      <c r="AH326" t="s">
        <v>32</v>
      </c>
      <c r="AI326" t="s">
        <v>35</v>
      </c>
      <c r="AJ326">
        <v>1838.8888888888889</v>
      </c>
      <c r="AK326" t="s">
        <v>42</v>
      </c>
      <c r="AL326">
        <v>56.959099999999999</v>
      </c>
      <c r="AM326">
        <v>2896284.8218060001</v>
      </c>
      <c r="AN326">
        <v>72.06</v>
      </c>
    </row>
    <row r="327" spans="1:40" x14ac:dyDescent="0.3">
      <c r="A327">
        <v>382.05</v>
      </c>
      <c r="B327">
        <v>8.0500000000000007</v>
      </c>
      <c r="C327">
        <v>10</v>
      </c>
      <c r="D327">
        <v>0.98</v>
      </c>
      <c r="E327">
        <v>0.03</v>
      </c>
      <c r="F327">
        <v>0.05</v>
      </c>
      <c r="G327" t="s">
        <v>99</v>
      </c>
      <c r="H327">
        <v>0.55000000000000004</v>
      </c>
      <c r="I327">
        <v>0.71</v>
      </c>
      <c r="J327">
        <v>1.1200000000000001</v>
      </c>
      <c r="K327">
        <v>0.42</v>
      </c>
      <c r="L327">
        <v>33</v>
      </c>
      <c r="M327">
        <v>3294.57</v>
      </c>
      <c r="N327">
        <v>60</v>
      </c>
      <c r="O327">
        <v>27</v>
      </c>
      <c r="P327">
        <v>1</v>
      </c>
      <c r="Q327">
        <v>0</v>
      </c>
      <c r="R327">
        <v>461</v>
      </c>
      <c r="S327">
        <v>73</v>
      </c>
      <c r="T327">
        <v>9</v>
      </c>
      <c r="U327">
        <v>0.23</v>
      </c>
      <c r="V327">
        <v>1</v>
      </c>
      <c r="W327" t="s">
        <v>4</v>
      </c>
      <c r="X327" t="s">
        <v>89</v>
      </c>
      <c r="Y327" t="s">
        <v>104</v>
      </c>
      <c r="Z327" t="s">
        <v>91</v>
      </c>
      <c r="AA327">
        <v>0.9506</v>
      </c>
      <c r="AB327">
        <v>0.92149999999999999</v>
      </c>
      <c r="AC327">
        <v>1.8430000000000016E-2</v>
      </c>
      <c r="AD327">
        <v>0.5</v>
      </c>
      <c r="AE327" t="s">
        <v>24</v>
      </c>
      <c r="AF327">
        <v>2.1070540505169481E-2</v>
      </c>
      <c r="AG327" t="s">
        <v>7</v>
      </c>
      <c r="AH327" t="s">
        <v>32</v>
      </c>
      <c r="AI327" t="s">
        <v>38</v>
      </c>
      <c r="AJ327">
        <v>15.835140997830802</v>
      </c>
      <c r="AK327" t="s">
        <v>40</v>
      </c>
      <c r="AL327">
        <v>164.72850000000003</v>
      </c>
      <c r="AM327">
        <v>1359554.6370300003</v>
      </c>
      <c r="AN327">
        <v>97.55</v>
      </c>
    </row>
    <row r="328" spans="1:40" x14ac:dyDescent="0.3">
      <c r="A328">
        <v>299.45999999999998</v>
      </c>
      <c r="B328">
        <v>6.1</v>
      </c>
      <c r="C328">
        <v>16</v>
      </c>
      <c r="D328">
        <v>0.81</v>
      </c>
      <c r="E328">
        <v>0.06</v>
      </c>
      <c r="F328">
        <v>0.03</v>
      </c>
      <c r="G328" t="s">
        <v>92</v>
      </c>
      <c r="H328">
        <v>2.23</v>
      </c>
      <c r="I328">
        <v>0.62</v>
      </c>
      <c r="J328">
        <v>1.1000000000000001</v>
      </c>
      <c r="K328">
        <v>0.56999999999999995</v>
      </c>
      <c r="L328">
        <v>34</v>
      </c>
      <c r="M328">
        <v>6702.7</v>
      </c>
      <c r="N328">
        <v>45</v>
      </c>
      <c r="O328">
        <v>28</v>
      </c>
      <c r="P328">
        <v>2</v>
      </c>
      <c r="Q328">
        <v>1</v>
      </c>
      <c r="R328">
        <v>318</v>
      </c>
      <c r="S328">
        <v>588</v>
      </c>
      <c r="T328">
        <v>6</v>
      </c>
      <c r="U328">
        <v>0.09</v>
      </c>
      <c r="V328">
        <v>1</v>
      </c>
      <c r="W328" t="s">
        <v>4</v>
      </c>
      <c r="X328" t="s">
        <v>101</v>
      </c>
      <c r="Y328" t="s">
        <v>96</v>
      </c>
      <c r="Z328" t="s">
        <v>100</v>
      </c>
      <c r="AA328">
        <v>0.76139999999999997</v>
      </c>
      <c r="AB328">
        <v>0.91179999999999994</v>
      </c>
      <c r="AC328">
        <v>0.17324199999999995</v>
      </c>
      <c r="AD328">
        <v>0.65999999999999992</v>
      </c>
      <c r="AE328" t="s">
        <v>25</v>
      </c>
      <c r="AF328">
        <v>2.036999933213117E-2</v>
      </c>
      <c r="AG328" t="s">
        <v>7</v>
      </c>
      <c r="AH328" t="s">
        <v>31</v>
      </c>
      <c r="AI328" t="s">
        <v>35</v>
      </c>
      <c r="AJ328">
        <v>184.90566037735849</v>
      </c>
      <c r="AK328" t="s">
        <v>42</v>
      </c>
      <c r="AL328">
        <v>134.054</v>
      </c>
      <c r="AM328">
        <v>2187985.1006959998</v>
      </c>
      <c r="AN328">
        <v>83.37</v>
      </c>
    </row>
    <row r="329" spans="1:40" x14ac:dyDescent="0.3">
      <c r="A329">
        <v>325.27</v>
      </c>
      <c r="B329">
        <v>3.82</v>
      </c>
      <c r="C329">
        <v>26</v>
      </c>
      <c r="D329">
        <v>0.9</v>
      </c>
      <c r="E329">
        <v>7.0000000000000007E-2</v>
      </c>
      <c r="F329">
        <v>0.01</v>
      </c>
      <c r="G329" t="s">
        <v>88</v>
      </c>
      <c r="H329">
        <v>2.81</v>
      </c>
      <c r="I329">
        <v>0.67</v>
      </c>
      <c r="J329">
        <v>0.91</v>
      </c>
      <c r="K329">
        <v>0.97</v>
      </c>
      <c r="L329">
        <v>23</v>
      </c>
      <c r="M329">
        <v>964.12</v>
      </c>
      <c r="N329">
        <v>90</v>
      </c>
      <c r="O329">
        <v>7</v>
      </c>
      <c r="P329">
        <v>0</v>
      </c>
      <c r="Q329">
        <v>0</v>
      </c>
      <c r="R329">
        <v>163</v>
      </c>
      <c r="S329">
        <v>105</v>
      </c>
      <c r="T329">
        <v>10</v>
      </c>
      <c r="U329">
        <v>0.44</v>
      </c>
      <c r="V329">
        <v>0</v>
      </c>
      <c r="W329" t="s">
        <v>6</v>
      </c>
      <c r="X329" t="s">
        <v>89</v>
      </c>
      <c r="Y329" t="s">
        <v>94</v>
      </c>
      <c r="Z329" t="s">
        <v>108</v>
      </c>
      <c r="AA329">
        <v>0.83699999999999997</v>
      </c>
      <c r="AB329">
        <v>0.92069999999999996</v>
      </c>
      <c r="AC329">
        <v>9.2069999999999971E-2</v>
      </c>
      <c r="AD329">
        <v>1.05</v>
      </c>
      <c r="AE329" t="s">
        <v>25</v>
      </c>
      <c r="AF329">
        <v>1.1744089525624866E-2</v>
      </c>
      <c r="AG329" t="s">
        <v>5</v>
      </c>
      <c r="AH329" t="s">
        <v>32</v>
      </c>
      <c r="AI329" t="s">
        <v>35</v>
      </c>
      <c r="AJ329">
        <v>64.417177914110425</v>
      </c>
      <c r="AK329" t="s">
        <v>40</v>
      </c>
      <c r="AL329">
        <v>9.6411999999999995</v>
      </c>
      <c r="AM329">
        <v>338715.17876599997</v>
      </c>
      <c r="AN329">
        <v>70.89</v>
      </c>
    </row>
    <row r="330" spans="1:40" x14ac:dyDescent="0.3">
      <c r="A330">
        <v>238.82</v>
      </c>
      <c r="B330">
        <v>6.89</v>
      </c>
      <c r="C330">
        <v>8</v>
      </c>
      <c r="D330">
        <v>0.78</v>
      </c>
      <c r="E330">
        <v>0</v>
      </c>
      <c r="F330">
        <v>0.01</v>
      </c>
      <c r="G330" t="s">
        <v>92</v>
      </c>
      <c r="H330">
        <v>0</v>
      </c>
      <c r="I330">
        <v>0.86</v>
      </c>
      <c r="J330">
        <v>1.1399999999999999</v>
      </c>
      <c r="K330">
        <v>0.08</v>
      </c>
      <c r="L330">
        <v>30</v>
      </c>
      <c r="M330">
        <v>9816.2099999999991</v>
      </c>
      <c r="N330">
        <v>30</v>
      </c>
      <c r="O330">
        <v>46</v>
      </c>
      <c r="P330">
        <v>0</v>
      </c>
      <c r="Q330">
        <v>3</v>
      </c>
      <c r="R330">
        <v>976</v>
      </c>
      <c r="S330">
        <v>555</v>
      </c>
      <c r="T330">
        <v>11</v>
      </c>
      <c r="U330">
        <v>0.28999999999999998</v>
      </c>
      <c r="V330">
        <v>1</v>
      </c>
      <c r="W330" t="s">
        <v>4</v>
      </c>
      <c r="X330" t="s">
        <v>103</v>
      </c>
      <c r="Y330" t="s">
        <v>94</v>
      </c>
      <c r="Z330" t="s">
        <v>95</v>
      </c>
      <c r="AA330">
        <v>0.78</v>
      </c>
      <c r="AB330">
        <v>0.99</v>
      </c>
      <c r="AC330">
        <v>0.21779999999999997</v>
      </c>
      <c r="AD330">
        <v>0.09</v>
      </c>
      <c r="AE330" t="s">
        <v>22</v>
      </c>
      <c r="AF330">
        <v>2.8850180051921949E-2</v>
      </c>
      <c r="AG330" t="s">
        <v>7</v>
      </c>
      <c r="AH330" t="s">
        <v>31</v>
      </c>
      <c r="AI330" t="s">
        <v>38</v>
      </c>
      <c r="AJ330">
        <v>56.864754098360656</v>
      </c>
      <c r="AK330" t="s">
        <v>40</v>
      </c>
      <c r="AL330">
        <v>196.32419999999999</v>
      </c>
      <c r="AM330">
        <v>2367946.6691219998</v>
      </c>
      <c r="AN330">
        <v>87.8</v>
      </c>
    </row>
    <row r="331" spans="1:40" x14ac:dyDescent="0.3">
      <c r="A331">
        <v>161.47999999999999</v>
      </c>
      <c r="B331">
        <v>3.09</v>
      </c>
      <c r="C331">
        <v>9</v>
      </c>
      <c r="D331">
        <v>0.74</v>
      </c>
      <c r="E331">
        <v>0</v>
      </c>
      <c r="F331">
        <v>0.04</v>
      </c>
      <c r="G331" t="s">
        <v>92</v>
      </c>
      <c r="H331">
        <v>0.56999999999999995</v>
      </c>
      <c r="I331">
        <v>0.8</v>
      </c>
      <c r="J331">
        <v>0.8</v>
      </c>
      <c r="K331">
        <v>0.46</v>
      </c>
      <c r="L331">
        <v>27</v>
      </c>
      <c r="M331">
        <v>1921.57</v>
      </c>
      <c r="N331">
        <v>45</v>
      </c>
      <c r="O331">
        <v>47</v>
      </c>
      <c r="P331">
        <v>2</v>
      </c>
      <c r="Q331">
        <v>2</v>
      </c>
      <c r="R331">
        <v>561</v>
      </c>
      <c r="S331">
        <v>378</v>
      </c>
      <c r="T331">
        <v>1</v>
      </c>
      <c r="U331">
        <v>0.93</v>
      </c>
      <c r="V331">
        <v>0</v>
      </c>
      <c r="W331" t="s">
        <v>6</v>
      </c>
      <c r="X331" t="s">
        <v>93</v>
      </c>
      <c r="Y331" t="s">
        <v>96</v>
      </c>
      <c r="Z331" t="s">
        <v>97</v>
      </c>
      <c r="AA331">
        <v>0.74</v>
      </c>
      <c r="AB331">
        <v>0.96</v>
      </c>
      <c r="AC331">
        <v>0.24959999999999999</v>
      </c>
      <c r="AD331">
        <v>0.5</v>
      </c>
      <c r="AE331" t="s">
        <v>24</v>
      </c>
      <c r="AF331">
        <v>1.9135496655932623E-2</v>
      </c>
      <c r="AG331" t="s">
        <v>5</v>
      </c>
      <c r="AH331" t="s">
        <v>31</v>
      </c>
      <c r="AI331" t="s">
        <v>38</v>
      </c>
      <c r="AJ331">
        <v>67.379679144385022</v>
      </c>
      <c r="AK331" t="s">
        <v>40</v>
      </c>
      <c r="AL331">
        <v>38.431399999999996</v>
      </c>
      <c r="AM331">
        <v>322747.20081599994</v>
      </c>
      <c r="AN331">
        <v>86.63000000000001</v>
      </c>
    </row>
    <row r="332" spans="1:40" x14ac:dyDescent="0.3">
      <c r="A332">
        <v>210.19</v>
      </c>
      <c r="B332">
        <v>1.1299999999999999</v>
      </c>
      <c r="C332">
        <v>9</v>
      </c>
      <c r="D332">
        <v>0.72</v>
      </c>
      <c r="E332">
        <v>0.05</v>
      </c>
      <c r="F332">
        <v>0.04</v>
      </c>
      <c r="G332" t="s">
        <v>99</v>
      </c>
      <c r="H332">
        <v>1.88</v>
      </c>
      <c r="I332">
        <v>0.92</v>
      </c>
      <c r="J332">
        <v>0.89</v>
      </c>
      <c r="K332">
        <v>0.4</v>
      </c>
      <c r="L332">
        <v>9</v>
      </c>
      <c r="M332">
        <v>2826.72</v>
      </c>
      <c r="N332">
        <v>45</v>
      </c>
      <c r="O332">
        <v>23</v>
      </c>
      <c r="P332">
        <v>3</v>
      </c>
      <c r="Q332">
        <v>3</v>
      </c>
      <c r="R332">
        <v>149</v>
      </c>
      <c r="S332">
        <v>354</v>
      </c>
      <c r="T332">
        <v>5</v>
      </c>
      <c r="U332">
        <v>0.4</v>
      </c>
      <c r="V332">
        <v>1</v>
      </c>
      <c r="W332" t="s">
        <v>4</v>
      </c>
      <c r="X332" t="s">
        <v>103</v>
      </c>
      <c r="Y332" t="s">
        <v>90</v>
      </c>
      <c r="Z332" t="s">
        <v>109</v>
      </c>
      <c r="AA332">
        <v>0.68399999999999994</v>
      </c>
      <c r="AB332">
        <v>0.91199999999999992</v>
      </c>
      <c r="AC332">
        <v>0.25536000000000003</v>
      </c>
      <c r="AD332">
        <v>0.49</v>
      </c>
      <c r="AE332" t="s">
        <v>24</v>
      </c>
      <c r="AF332">
        <v>5.3760883010609446E-3</v>
      </c>
      <c r="AG332" t="s">
        <v>5</v>
      </c>
      <c r="AH332" t="s">
        <v>31</v>
      </c>
      <c r="AI332" t="s">
        <v>36</v>
      </c>
      <c r="AJ332">
        <v>237.58389261744966</v>
      </c>
      <c r="AK332" t="s">
        <v>42</v>
      </c>
      <c r="AL332">
        <v>141.33599999999998</v>
      </c>
      <c r="AM332">
        <v>647770.86085599998</v>
      </c>
      <c r="AN332">
        <v>95.820000000000007</v>
      </c>
    </row>
    <row r="333" spans="1:40" x14ac:dyDescent="0.3">
      <c r="A333">
        <v>391.03</v>
      </c>
      <c r="B333">
        <v>7.88</v>
      </c>
      <c r="C333">
        <v>2</v>
      </c>
      <c r="D333">
        <v>0.79</v>
      </c>
      <c r="E333">
        <v>0.01</v>
      </c>
      <c r="F333">
        <v>0.04</v>
      </c>
      <c r="G333" t="s">
        <v>99</v>
      </c>
      <c r="H333">
        <v>0.27</v>
      </c>
      <c r="I333">
        <v>0.62</v>
      </c>
      <c r="J333">
        <v>0.82</v>
      </c>
      <c r="K333">
        <v>0.82</v>
      </c>
      <c r="L333">
        <v>20</v>
      </c>
      <c r="M333">
        <v>9548.9500000000007</v>
      </c>
      <c r="N333">
        <v>15</v>
      </c>
      <c r="O333">
        <v>51</v>
      </c>
      <c r="P333">
        <v>0</v>
      </c>
      <c r="Q333">
        <v>0</v>
      </c>
      <c r="R333">
        <v>778</v>
      </c>
      <c r="S333">
        <v>451</v>
      </c>
      <c r="T333">
        <v>2</v>
      </c>
      <c r="U333">
        <v>0.88</v>
      </c>
      <c r="V333">
        <v>1</v>
      </c>
      <c r="W333" t="s">
        <v>4</v>
      </c>
      <c r="X333" t="s">
        <v>89</v>
      </c>
      <c r="Y333" t="s">
        <v>94</v>
      </c>
      <c r="Z333" t="s">
        <v>102</v>
      </c>
      <c r="AA333">
        <v>0.78210000000000002</v>
      </c>
      <c r="AB333">
        <v>0.95039999999999991</v>
      </c>
      <c r="AC333">
        <v>0.19958399999999996</v>
      </c>
      <c r="AD333">
        <v>0.87</v>
      </c>
      <c r="AE333" t="s">
        <v>25</v>
      </c>
      <c r="AF333">
        <v>2.0151906503337341E-2</v>
      </c>
      <c r="AG333" t="s">
        <v>7</v>
      </c>
      <c r="AH333" t="s">
        <v>32</v>
      </c>
      <c r="AI333" t="s">
        <v>38</v>
      </c>
      <c r="AJ333">
        <v>57.969151670951156</v>
      </c>
      <c r="AK333" t="s">
        <v>40</v>
      </c>
      <c r="AL333">
        <v>477.44750000000005</v>
      </c>
      <c r="AM333">
        <v>3921101.7734869998</v>
      </c>
      <c r="AN333">
        <v>98.63</v>
      </c>
    </row>
    <row r="334" spans="1:40" x14ac:dyDescent="0.3">
      <c r="A334">
        <v>56.48</v>
      </c>
      <c r="B334">
        <v>6.61</v>
      </c>
      <c r="C334">
        <v>13</v>
      </c>
      <c r="D334">
        <v>0.75</v>
      </c>
      <c r="E334">
        <v>7.0000000000000007E-2</v>
      </c>
      <c r="F334">
        <v>0.03</v>
      </c>
      <c r="G334" t="s">
        <v>92</v>
      </c>
      <c r="H334">
        <v>0.67</v>
      </c>
      <c r="I334">
        <v>0.96</v>
      </c>
      <c r="J334">
        <v>0.84</v>
      </c>
      <c r="K334">
        <v>0.9</v>
      </c>
      <c r="L334">
        <v>23</v>
      </c>
      <c r="M334">
        <v>1946.76</v>
      </c>
      <c r="N334">
        <v>15</v>
      </c>
      <c r="O334">
        <v>10</v>
      </c>
      <c r="P334">
        <v>2</v>
      </c>
      <c r="Q334">
        <v>2</v>
      </c>
      <c r="R334">
        <v>591</v>
      </c>
      <c r="S334">
        <v>460</v>
      </c>
      <c r="T334">
        <v>11</v>
      </c>
      <c r="U334">
        <v>0.31</v>
      </c>
      <c r="V334">
        <v>1</v>
      </c>
      <c r="W334" t="s">
        <v>4</v>
      </c>
      <c r="X334" t="s">
        <v>93</v>
      </c>
      <c r="Y334" t="s">
        <v>96</v>
      </c>
      <c r="Z334" t="s">
        <v>95</v>
      </c>
      <c r="AA334">
        <v>0.69750000000000001</v>
      </c>
      <c r="AB334">
        <v>0.9020999999999999</v>
      </c>
      <c r="AC334">
        <v>0.22552499999999998</v>
      </c>
      <c r="AD334">
        <v>1</v>
      </c>
      <c r="AE334" t="s">
        <v>25</v>
      </c>
      <c r="AF334">
        <v>0.11703257790368274</v>
      </c>
      <c r="AG334" t="s">
        <v>9</v>
      </c>
      <c r="AH334" t="s">
        <v>33</v>
      </c>
      <c r="AI334" t="s">
        <v>38</v>
      </c>
      <c r="AJ334">
        <v>77.834179357021995</v>
      </c>
      <c r="AK334" t="s">
        <v>40</v>
      </c>
      <c r="AL334">
        <v>38.935200000000002</v>
      </c>
      <c r="AM334">
        <v>120987.99731200001</v>
      </c>
      <c r="AN334">
        <v>84.63</v>
      </c>
    </row>
    <row r="335" spans="1:40" x14ac:dyDescent="0.3">
      <c r="A335">
        <v>102.23</v>
      </c>
      <c r="B335">
        <v>7.86</v>
      </c>
      <c r="C335">
        <v>13</v>
      </c>
      <c r="D335">
        <v>0.75</v>
      </c>
      <c r="E335">
        <v>0.02</v>
      </c>
      <c r="F335">
        <v>0.02</v>
      </c>
      <c r="G335" t="s">
        <v>88</v>
      </c>
      <c r="H335">
        <v>1.1599999999999999</v>
      </c>
      <c r="I335">
        <v>1</v>
      </c>
      <c r="J335">
        <v>1.01</v>
      </c>
      <c r="K335">
        <v>0.91</v>
      </c>
      <c r="L335">
        <v>47</v>
      </c>
      <c r="M335">
        <v>1783.92</v>
      </c>
      <c r="N335">
        <v>90</v>
      </c>
      <c r="O335">
        <v>12</v>
      </c>
      <c r="P335">
        <v>1</v>
      </c>
      <c r="Q335">
        <v>1</v>
      </c>
      <c r="R335">
        <v>394</v>
      </c>
      <c r="S335">
        <v>912</v>
      </c>
      <c r="T335">
        <v>8</v>
      </c>
      <c r="U335">
        <v>0.83</v>
      </c>
      <c r="V335">
        <v>1</v>
      </c>
      <c r="W335" t="s">
        <v>4</v>
      </c>
      <c r="X335" t="s">
        <v>101</v>
      </c>
      <c r="Y335" t="s">
        <v>104</v>
      </c>
      <c r="Z335" t="s">
        <v>110</v>
      </c>
      <c r="AA335">
        <v>0.73499999999999999</v>
      </c>
      <c r="AB335">
        <v>0.96039999999999992</v>
      </c>
      <c r="AC335">
        <v>0.24009999999999998</v>
      </c>
      <c r="AD335">
        <v>0.95000000000000007</v>
      </c>
      <c r="AE335" t="s">
        <v>25</v>
      </c>
      <c r="AF335">
        <v>7.6885454367602468E-2</v>
      </c>
      <c r="AG335" t="s">
        <v>8</v>
      </c>
      <c r="AH335" t="s">
        <v>33</v>
      </c>
      <c r="AI335" t="s">
        <v>36</v>
      </c>
      <c r="AJ335">
        <v>231.4720812182741</v>
      </c>
      <c r="AK335" t="s">
        <v>42</v>
      </c>
      <c r="AL335">
        <v>17.839200000000002</v>
      </c>
      <c r="AM335">
        <v>189685.15819999998</v>
      </c>
      <c r="AN335">
        <v>73.84</v>
      </c>
    </row>
    <row r="336" spans="1:40" x14ac:dyDescent="0.3">
      <c r="A336">
        <v>70.7</v>
      </c>
      <c r="B336">
        <v>1.35</v>
      </c>
      <c r="C336">
        <v>23</v>
      </c>
      <c r="D336">
        <v>0.93</v>
      </c>
      <c r="E336">
        <v>0.04</v>
      </c>
      <c r="F336">
        <v>0.02</v>
      </c>
      <c r="G336" t="s">
        <v>92</v>
      </c>
      <c r="H336">
        <v>2.15</v>
      </c>
      <c r="I336">
        <v>0.61</v>
      </c>
      <c r="J336">
        <v>0.81</v>
      </c>
      <c r="K336">
        <v>0.38</v>
      </c>
      <c r="L336">
        <v>19</v>
      </c>
      <c r="M336">
        <v>8064.91</v>
      </c>
      <c r="N336">
        <v>30</v>
      </c>
      <c r="O336">
        <v>51</v>
      </c>
      <c r="P336">
        <v>3</v>
      </c>
      <c r="Q336">
        <v>1</v>
      </c>
      <c r="R336">
        <v>657</v>
      </c>
      <c r="S336">
        <v>243</v>
      </c>
      <c r="T336">
        <v>7</v>
      </c>
      <c r="U336">
        <v>0.45</v>
      </c>
      <c r="V336">
        <v>0</v>
      </c>
      <c r="W336" t="s">
        <v>6</v>
      </c>
      <c r="X336" t="s">
        <v>101</v>
      </c>
      <c r="Y336" t="s">
        <v>90</v>
      </c>
      <c r="Z336" t="s">
        <v>106</v>
      </c>
      <c r="AA336">
        <v>0.89280000000000004</v>
      </c>
      <c r="AB336">
        <v>0.94079999999999997</v>
      </c>
      <c r="AC336">
        <v>6.5855999999999956E-2</v>
      </c>
      <c r="AD336">
        <v>0.44</v>
      </c>
      <c r="AE336" t="s">
        <v>24</v>
      </c>
      <c r="AF336">
        <v>1.9094766619519095E-2</v>
      </c>
      <c r="AG336" t="s">
        <v>5</v>
      </c>
      <c r="AH336" t="s">
        <v>33</v>
      </c>
      <c r="AI336" t="s">
        <v>35</v>
      </c>
      <c r="AJ336">
        <v>36.986301369863014</v>
      </c>
      <c r="AK336" t="s">
        <v>40</v>
      </c>
      <c r="AL336">
        <v>161.29820000000001</v>
      </c>
      <c r="AM336">
        <v>604564.82351999998</v>
      </c>
      <c r="AN336">
        <v>84.25</v>
      </c>
    </row>
    <row r="337" spans="1:40" x14ac:dyDescent="0.3">
      <c r="A337">
        <v>68.33</v>
      </c>
      <c r="B337">
        <v>8.5299999999999994</v>
      </c>
      <c r="C337">
        <v>23</v>
      </c>
      <c r="D337">
        <v>0.7</v>
      </c>
      <c r="E337">
        <v>0.02</v>
      </c>
      <c r="F337">
        <v>0</v>
      </c>
      <c r="G337" t="s">
        <v>92</v>
      </c>
      <c r="H337">
        <v>3.57</v>
      </c>
      <c r="I337">
        <v>0.99</v>
      </c>
      <c r="J337">
        <v>0.87</v>
      </c>
      <c r="K337">
        <v>0.3</v>
      </c>
      <c r="L337">
        <v>37</v>
      </c>
      <c r="M337">
        <v>2587.75</v>
      </c>
      <c r="N337">
        <v>45</v>
      </c>
      <c r="O337">
        <v>55</v>
      </c>
      <c r="P337">
        <v>0</v>
      </c>
      <c r="Q337">
        <v>2</v>
      </c>
      <c r="R337">
        <v>757</v>
      </c>
      <c r="S337">
        <v>684</v>
      </c>
      <c r="T337">
        <v>11</v>
      </c>
      <c r="U337">
        <v>0.03</v>
      </c>
      <c r="V337">
        <v>0</v>
      </c>
      <c r="W337" t="s">
        <v>6</v>
      </c>
      <c r="X337" t="s">
        <v>93</v>
      </c>
      <c r="Y337" t="s">
        <v>94</v>
      </c>
      <c r="Z337" t="s">
        <v>95</v>
      </c>
      <c r="AA337">
        <v>0.68599999999999994</v>
      </c>
      <c r="AB337">
        <v>0.98</v>
      </c>
      <c r="AC337">
        <v>0.29400000000000004</v>
      </c>
      <c r="AD337">
        <v>0.32</v>
      </c>
      <c r="AE337" t="s">
        <v>24</v>
      </c>
      <c r="AF337">
        <v>0.12483535782233279</v>
      </c>
      <c r="AG337" t="s">
        <v>9</v>
      </c>
      <c r="AH337" t="s">
        <v>33</v>
      </c>
      <c r="AI337" t="s">
        <v>37</v>
      </c>
      <c r="AJ337">
        <v>90.356671070013206</v>
      </c>
      <c r="AK337" t="s">
        <v>41</v>
      </c>
      <c r="AL337">
        <v>51.755000000000003</v>
      </c>
      <c r="AM337">
        <v>180414.010412</v>
      </c>
      <c r="AN337">
        <v>83.83</v>
      </c>
    </row>
    <row r="338" spans="1:40" x14ac:dyDescent="0.3">
      <c r="A338">
        <v>434.96</v>
      </c>
      <c r="B338">
        <v>6.58</v>
      </c>
      <c r="C338">
        <v>4</v>
      </c>
      <c r="D338">
        <v>0.87</v>
      </c>
      <c r="E338">
        <v>0.05</v>
      </c>
      <c r="F338">
        <v>0.04</v>
      </c>
      <c r="G338" t="s">
        <v>99</v>
      </c>
      <c r="H338">
        <v>0.66</v>
      </c>
      <c r="I338">
        <v>0.69</v>
      </c>
      <c r="J338">
        <v>0.89</v>
      </c>
      <c r="K338">
        <v>0.45</v>
      </c>
      <c r="L338">
        <v>45</v>
      </c>
      <c r="M338">
        <v>1037.79</v>
      </c>
      <c r="N338">
        <v>90</v>
      </c>
      <c r="O338">
        <v>25</v>
      </c>
      <c r="P338">
        <v>2</v>
      </c>
      <c r="Q338">
        <v>3</v>
      </c>
      <c r="R338">
        <v>633</v>
      </c>
      <c r="S338">
        <v>166</v>
      </c>
      <c r="T338">
        <v>6</v>
      </c>
      <c r="U338">
        <v>0.49</v>
      </c>
      <c r="V338">
        <v>0</v>
      </c>
      <c r="W338" t="s">
        <v>6</v>
      </c>
      <c r="X338" t="s">
        <v>103</v>
      </c>
      <c r="Y338" t="s">
        <v>96</v>
      </c>
      <c r="Z338" t="s">
        <v>100</v>
      </c>
      <c r="AA338">
        <v>0.82650000000000001</v>
      </c>
      <c r="AB338">
        <v>0.91199999999999992</v>
      </c>
      <c r="AC338">
        <v>0.11856</v>
      </c>
      <c r="AD338">
        <v>0.54</v>
      </c>
      <c r="AE338" t="s">
        <v>25</v>
      </c>
      <c r="AF338">
        <v>1.5127827846238735E-2</v>
      </c>
      <c r="AG338" t="s">
        <v>5</v>
      </c>
      <c r="AH338" t="s">
        <v>32</v>
      </c>
      <c r="AI338" t="s">
        <v>38</v>
      </c>
      <c r="AJ338">
        <v>26.224328593996844</v>
      </c>
      <c r="AK338" t="s">
        <v>40</v>
      </c>
      <c r="AL338">
        <v>51.889499999999998</v>
      </c>
      <c r="AM338">
        <v>492080.51182799996</v>
      </c>
      <c r="AN338">
        <v>97.04</v>
      </c>
    </row>
    <row r="339" spans="1:40" x14ac:dyDescent="0.3">
      <c r="A339">
        <v>366.65</v>
      </c>
      <c r="B339">
        <v>6.07</v>
      </c>
      <c r="C339">
        <v>25</v>
      </c>
      <c r="D339">
        <v>0.81</v>
      </c>
      <c r="E339">
        <v>0.01</v>
      </c>
      <c r="F339">
        <v>0</v>
      </c>
      <c r="G339" t="s">
        <v>99</v>
      </c>
      <c r="H339">
        <v>3.69</v>
      </c>
      <c r="I339">
        <v>0.88</v>
      </c>
      <c r="J339">
        <v>1.06</v>
      </c>
      <c r="K339">
        <v>0.34</v>
      </c>
      <c r="L339">
        <v>4</v>
      </c>
      <c r="M339">
        <v>2343.77</v>
      </c>
      <c r="N339">
        <v>30</v>
      </c>
      <c r="O339">
        <v>36</v>
      </c>
      <c r="P339">
        <v>3</v>
      </c>
      <c r="Q339">
        <v>1</v>
      </c>
      <c r="R339">
        <v>42</v>
      </c>
      <c r="S339">
        <v>802</v>
      </c>
      <c r="T339">
        <v>2</v>
      </c>
      <c r="U339">
        <v>0.23</v>
      </c>
      <c r="V339">
        <v>1</v>
      </c>
      <c r="W339" t="s">
        <v>4</v>
      </c>
      <c r="X339" t="s">
        <v>101</v>
      </c>
      <c r="Y339" t="s">
        <v>90</v>
      </c>
      <c r="Z339" t="s">
        <v>102</v>
      </c>
      <c r="AA339">
        <v>0.80190000000000006</v>
      </c>
      <c r="AB339">
        <v>0.99</v>
      </c>
      <c r="AC339">
        <v>0.18809999999999993</v>
      </c>
      <c r="AD339">
        <v>0.35000000000000003</v>
      </c>
      <c r="AE339" t="s">
        <v>24</v>
      </c>
      <c r="AF339">
        <v>1.6555297968089459E-2</v>
      </c>
      <c r="AG339" t="s">
        <v>5</v>
      </c>
      <c r="AH339" t="s">
        <v>32</v>
      </c>
      <c r="AI339" t="s">
        <v>37</v>
      </c>
      <c r="AJ339">
        <v>1909.5238095238094</v>
      </c>
      <c r="AK339" t="s">
        <v>42</v>
      </c>
      <c r="AL339">
        <v>117.1885</v>
      </c>
      <c r="AM339">
        <v>868080.95047500008</v>
      </c>
      <c r="AN339">
        <v>96.01</v>
      </c>
    </row>
    <row r="340" spans="1:40" x14ac:dyDescent="0.3">
      <c r="A340">
        <v>263.38</v>
      </c>
      <c r="B340">
        <v>6.62</v>
      </c>
      <c r="C340">
        <v>24</v>
      </c>
      <c r="D340">
        <v>0.85</v>
      </c>
      <c r="E340">
        <v>0</v>
      </c>
      <c r="F340">
        <v>0.03</v>
      </c>
      <c r="G340" t="s">
        <v>92</v>
      </c>
      <c r="H340">
        <v>4.28</v>
      </c>
      <c r="I340">
        <v>0.72</v>
      </c>
      <c r="J340">
        <v>0.99</v>
      </c>
      <c r="K340">
        <v>0.72</v>
      </c>
      <c r="L340">
        <v>13</v>
      </c>
      <c r="M340">
        <v>8894.9</v>
      </c>
      <c r="N340">
        <v>90</v>
      </c>
      <c r="O340">
        <v>29</v>
      </c>
      <c r="P340">
        <v>2</v>
      </c>
      <c r="Q340">
        <v>1</v>
      </c>
      <c r="R340">
        <v>717</v>
      </c>
      <c r="S340">
        <v>37</v>
      </c>
      <c r="T340">
        <v>3</v>
      </c>
      <c r="U340">
        <v>0.31</v>
      </c>
      <c r="V340">
        <v>0</v>
      </c>
      <c r="W340" t="s">
        <v>6</v>
      </c>
      <c r="X340" t="s">
        <v>101</v>
      </c>
      <c r="Y340" t="s">
        <v>96</v>
      </c>
      <c r="Z340" t="s">
        <v>98</v>
      </c>
      <c r="AA340">
        <v>0.85</v>
      </c>
      <c r="AB340">
        <v>0.97</v>
      </c>
      <c r="AC340">
        <v>0.14550000000000002</v>
      </c>
      <c r="AD340">
        <v>0.75</v>
      </c>
      <c r="AE340" t="s">
        <v>25</v>
      </c>
      <c r="AF340">
        <v>2.5134786240413091E-2</v>
      </c>
      <c r="AG340" t="s">
        <v>7</v>
      </c>
      <c r="AH340" t="s">
        <v>31</v>
      </c>
      <c r="AI340" t="s">
        <v>37</v>
      </c>
      <c r="AJ340">
        <v>5.160390516039052</v>
      </c>
      <c r="AK340" t="s">
        <v>40</v>
      </c>
      <c r="AL340">
        <v>177.898</v>
      </c>
      <c r="AM340">
        <v>2413221.3681879998</v>
      </c>
      <c r="AN340">
        <v>83.12</v>
      </c>
    </row>
    <row r="341" spans="1:40" x14ac:dyDescent="0.3">
      <c r="A341">
        <v>94.03</v>
      </c>
      <c r="B341">
        <v>8.7799999999999994</v>
      </c>
      <c r="C341">
        <v>12</v>
      </c>
      <c r="D341">
        <v>0.87</v>
      </c>
      <c r="E341">
        <v>0.01</v>
      </c>
      <c r="F341">
        <v>0.03</v>
      </c>
      <c r="G341" t="s">
        <v>92</v>
      </c>
      <c r="H341">
        <v>3.26</v>
      </c>
      <c r="I341">
        <v>0.81</v>
      </c>
      <c r="J341">
        <v>0.98</v>
      </c>
      <c r="K341">
        <v>0.21</v>
      </c>
      <c r="L341">
        <v>38</v>
      </c>
      <c r="M341">
        <v>2875.16</v>
      </c>
      <c r="N341">
        <v>45</v>
      </c>
      <c r="O341">
        <v>38</v>
      </c>
      <c r="P341">
        <v>1</v>
      </c>
      <c r="Q341">
        <v>1</v>
      </c>
      <c r="R341">
        <v>380</v>
      </c>
      <c r="S341">
        <v>481</v>
      </c>
      <c r="T341">
        <v>9</v>
      </c>
      <c r="U341">
        <v>0.68</v>
      </c>
      <c r="V341">
        <v>1</v>
      </c>
      <c r="W341" t="s">
        <v>4</v>
      </c>
      <c r="X341" t="s">
        <v>101</v>
      </c>
      <c r="Y341" t="s">
        <v>104</v>
      </c>
      <c r="Z341" t="s">
        <v>91</v>
      </c>
      <c r="AA341">
        <v>0.86129999999999995</v>
      </c>
      <c r="AB341">
        <v>0.96029999999999993</v>
      </c>
      <c r="AC341">
        <v>0.12483900000000001</v>
      </c>
      <c r="AD341">
        <v>0.25</v>
      </c>
      <c r="AE341" t="s">
        <v>26</v>
      </c>
      <c r="AF341">
        <v>9.3374454961182587E-2</v>
      </c>
      <c r="AG341" t="s">
        <v>8</v>
      </c>
      <c r="AH341" t="s">
        <v>33</v>
      </c>
      <c r="AI341" t="s">
        <v>37</v>
      </c>
      <c r="AJ341">
        <v>126.57894736842105</v>
      </c>
      <c r="AK341" t="s">
        <v>42</v>
      </c>
      <c r="AL341">
        <v>57.5032</v>
      </c>
      <c r="AM341">
        <v>281228.98054799996</v>
      </c>
      <c r="AN341">
        <v>83.839999999999989</v>
      </c>
    </row>
    <row r="342" spans="1:40" x14ac:dyDescent="0.3">
      <c r="A342">
        <v>271.23</v>
      </c>
      <c r="B342">
        <v>6.28</v>
      </c>
      <c r="C342">
        <v>17</v>
      </c>
      <c r="D342">
        <v>0.79</v>
      </c>
      <c r="E342">
        <v>0.1</v>
      </c>
      <c r="F342">
        <v>0.03</v>
      </c>
      <c r="G342" t="s">
        <v>99</v>
      </c>
      <c r="H342">
        <v>0.22</v>
      </c>
      <c r="I342">
        <v>0.8</v>
      </c>
      <c r="J342">
        <v>1.1100000000000001</v>
      </c>
      <c r="K342">
        <v>0.66</v>
      </c>
      <c r="L342">
        <v>12</v>
      </c>
      <c r="M342">
        <v>6981.1</v>
      </c>
      <c r="N342">
        <v>90</v>
      </c>
      <c r="O342">
        <v>35</v>
      </c>
      <c r="P342">
        <v>0</v>
      </c>
      <c r="Q342">
        <v>0</v>
      </c>
      <c r="R342">
        <v>187</v>
      </c>
      <c r="S342">
        <v>590</v>
      </c>
      <c r="T342">
        <v>9</v>
      </c>
      <c r="U342">
        <v>0.53</v>
      </c>
      <c r="V342">
        <v>1</v>
      </c>
      <c r="W342" t="s">
        <v>4</v>
      </c>
      <c r="X342" t="s">
        <v>89</v>
      </c>
      <c r="Y342" t="s">
        <v>94</v>
      </c>
      <c r="Z342" t="s">
        <v>91</v>
      </c>
      <c r="AA342">
        <v>0.71100000000000008</v>
      </c>
      <c r="AB342">
        <v>0.873</v>
      </c>
      <c r="AC342">
        <v>0.18332999999999997</v>
      </c>
      <c r="AD342">
        <v>0.79</v>
      </c>
      <c r="AE342" t="s">
        <v>25</v>
      </c>
      <c r="AF342">
        <v>2.3153780923939091E-2</v>
      </c>
      <c r="AG342" t="s">
        <v>7</v>
      </c>
      <c r="AH342" t="s">
        <v>31</v>
      </c>
      <c r="AI342" t="s">
        <v>38</v>
      </c>
      <c r="AJ342">
        <v>315.50802139037432</v>
      </c>
      <c r="AK342" t="s">
        <v>42</v>
      </c>
      <c r="AL342">
        <v>349.05500000000006</v>
      </c>
      <c r="AM342">
        <v>2139986.8893019999</v>
      </c>
      <c r="AN342">
        <v>96.18</v>
      </c>
    </row>
    <row r="343" spans="1:40" x14ac:dyDescent="0.3">
      <c r="A343">
        <v>263.06</v>
      </c>
      <c r="B343">
        <v>6.23</v>
      </c>
      <c r="C343">
        <v>2</v>
      </c>
      <c r="D343">
        <v>0.79</v>
      </c>
      <c r="E343">
        <v>0.01</v>
      </c>
      <c r="F343">
        <v>0.05</v>
      </c>
      <c r="G343" t="s">
        <v>92</v>
      </c>
      <c r="H343">
        <v>2.2000000000000002</v>
      </c>
      <c r="I343">
        <v>0.74</v>
      </c>
      <c r="J343">
        <v>0.98</v>
      </c>
      <c r="K343">
        <v>0.93</v>
      </c>
      <c r="L343">
        <v>9</v>
      </c>
      <c r="M343">
        <v>4011.88</v>
      </c>
      <c r="N343">
        <v>15</v>
      </c>
      <c r="O343">
        <v>14</v>
      </c>
      <c r="P343">
        <v>2</v>
      </c>
      <c r="Q343">
        <v>3</v>
      </c>
      <c r="R343">
        <v>369</v>
      </c>
      <c r="S343">
        <v>932</v>
      </c>
      <c r="T343">
        <v>7</v>
      </c>
      <c r="U343">
        <v>0.89</v>
      </c>
      <c r="V343">
        <v>0</v>
      </c>
      <c r="W343" t="s">
        <v>6</v>
      </c>
      <c r="X343" t="s">
        <v>103</v>
      </c>
      <c r="Y343" t="s">
        <v>96</v>
      </c>
      <c r="Z343" t="s">
        <v>106</v>
      </c>
      <c r="AA343">
        <v>0.78210000000000002</v>
      </c>
      <c r="AB343">
        <v>0.9405</v>
      </c>
      <c r="AC343">
        <v>0.19750499999999996</v>
      </c>
      <c r="AD343">
        <v>0.9900000000000001</v>
      </c>
      <c r="AE343" t="s">
        <v>25</v>
      </c>
      <c r="AF343">
        <v>2.3682810005321981E-2</v>
      </c>
      <c r="AG343" t="s">
        <v>7</v>
      </c>
      <c r="AH343" t="s">
        <v>31</v>
      </c>
      <c r="AI343" t="s">
        <v>35</v>
      </c>
      <c r="AJ343">
        <v>252.57452574525746</v>
      </c>
      <c r="AK343" t="s">
        <v>42</v>
      </c>
      <c r="AL343">
        <v>80.2376</v>
      </c>
      <c r="AM343">
        <v>1118778.874208</v>
      </c>
      <c r="AN343">
        <v>84.5</v>
      </c>
    </row>
    <row r="344" spans="1:40" x14ac:dyDescent="0.3">
      <c r="A344">
        <v>127.94</v>
      </c>
      <c r="B344">
        <v>9.92</v>
      </c>
      <c r="C344">
        <v>13</v>
      </c>
      <c r="D344">
        <v>0.92</v>
      </c>
      <c r="E344">
        <v>7.0000000000000007E-2</v>
      </c>
      <c r="F344">
        <v>0</v>
      </c>
      <c r="G344" t="s">
        <v>99</v>
      </c>
      <c r="H344">
        <v>3.3</v>
      </c>
      <c r="I344">
        <v>0.89</v>
      </c>
      <c r="J344">
        <v>0.94</v>
      </c>
      <c r="K344">
        <v>0.28000000000000003</v>
      </c>
      <c r="L344">
        <v>15</v>
      </c>
      <c r="M344">
        <v>2694.98</v>
      </c>
      <c r="N344">
        <v>15</v>
      </c>
      <c r="O344">
        <v>27</v>
      </c>
      <c r="P344">
        <v>0</v>
      </c>
      <c r="Q344">
        <v>0</v>
      </c>
      <c r="R344">
        <v>655</v>
      </c>
      <c r="S344">
        <v>467</v>
      </c>
      <c r="T344">
        <v>2</v>
      </c>
      <c r="U344">
        <v>0.94</v>
      </c>
      <c r="V344">
        <v>1</v>
      </c>
      <c r="W344" t="s">
        <v>4</v>
      </c>
      <c r="X344" t="s">
        <v>89</v>
      </c>
      <c r="Y344" t="s">
        <v>94</v>
      </c>
      <c r="Z344" t="s">
        <v>102</v>
      </c>
      <c r="AA344">
        <v>0.85560000000000003</v>
      </c>
      <c r="AB344">
        <v>0.92999999999999994</v>
      </c>
      <c r="AC344">
        <v>7.4399999999999952E-2</v>
      </c>
      <c r="AD344">
        <v>0.35000000000000003</v>
      </c>
      <c r="AE344" t="s">
        <v>24</v>
      </c>
      <c r="AF344">
        <v>7.7536345161794598E-2</v>
      </c>
      <c r="AG344" t="s">
        <v>8</v>
      </c>
      <c r="AH344" t="s">
        <v>33</v>
      </c>
      <c r="AI344" t="s">
        <v>37</v>
      </c>
      <c r="AJ344">
        <v>71.297709923664115</v>
      </c>
      <c r="AK344" t="s">
        <v>40</v>
      </c>
      <c r="AL344">
        <v>134.749</v>
      </c>
      <c r="AM344">
        <v>369074.63612399995</v>
      </c>
      <c r="AN344">
        <v>94.6</v>
      </c>
    </row>
    <row r="345" spans="1:40" x14ac:dyDescent="0.3">
      <c r="A345">
        <v>245.23</v>
      </c>
      <c r="B345">
        <v>7.81</v>
      </c>
      <c r="C345">
        <v>29</v>
      </c>
      <c r="D345">
        <v>0.96</v>
      </c>
      <c r="E345">
        <v>0.01</v>
      </c>
      <c r="F345">
        <v>0.04</v>
      </c>
      <c r="G345" t="s">
        <v>92</v>
      </c>
      <c r="H345">
        <v>4.8899999999999997</v>
      </c>
      <c r="I345">
        <v>0.84</v>
      </c>
      <c r="J345">
        <v>1.18</v>
      </c>
      <c r="K345">
        <v>0.68</v>
      </c>
      <c r="L345">
        <v>21</v>
      </c>
      <c r="M345">
        <v>1526.07</v>
      </c>
      <c r="N345">
        <v>60</v>
      </c>
      <c r="O345">
        <v>23</v>
      </c>
      <c r="P345">
        <v>2</v>
      </c>
      <c r="Q345">
        <v>2</v>
      </c>
      <c r="R345">
        <v>965</v>
      </c>
      <c r="S345">
        <v>853</v>
      </c>
      <c r="T345">
        <v>12</v>
      </c>
      <c r="U345">
        <v>0.69</v>
      </c>
      <c r="V345">
        <v>1</v>
      </c>
      <c r="W345" t="s">
        <v>4</v>
      </c>
      <c r="X345" t="s">
        <v>93</v>
      </c>
      <c r="Y345" t="s">
        <v>96</v>
      </c>
      <c r="Z345" t="s">
        <v>107</v>
      </c>
      <c r="AA345">
        <v>0.95039999999999991</v>
      </c>
      <c r="AB345">
        <v>0.95039999999999991</v>
      </c>
      <c r="AC345">
        <v>3.8016000000000036E-2</v>
      </c>
      <c r="AD345">
        <v>0.73000000000000009</v>
      </c>
      <c r="AE345" t="s">
        <v>25</v>
      </c>
      <c r="AF345">
        <v>3.1847653223504462E-2</v>
      </c>
      <c r="AG345" t="s">
        <v>7</v>
      </c>
      <c r="AH345" t="s">
        <v>31</v>
      </c>
      <c r="AI345" t="s">
        <v>37</v>
      </c>
      <c r="AJ345">
        <v>88.393782383419691</v>
      </c>
      <c r="AK345" t="s">
        <v>41</v>
      </c>
      <c r="AL345">
        <v>30.5214</v>
      </c>
      <c r="AM345">
        <v>393004.55829899997</v>
      </c>
      <c r="AN345">
        <v>82.009999999999991</v>
      </c>
    </row>
    <row r="346" spans="1:40" x14ac:dyDescent="0.3">
      <c r="A346">
        <v>229.33</v>
      </c>
      <c r="B346">
        <v>4.9800000000000004</v>
      </c>
      <c r="C346">
        <v>18</v>
      </c>
      <c r="D346">
        <v>0.76</v>
      </c>
      <c r="E346">
        <v>0.01</v>
      </c>
      <c r="F346">
        <v>0</v>
      </c>
      <c r="G346" t="s">
        <v>88</v>
      </c>
      <c r="H346">
        <v>4.76</v>
      </c>
      <c r="I346">
        <v>0.8</v>
      </c>
      <c r="J346">
        <v>0.8</v>
      </c>
      <c r="K346">
        <v>0.14000000000000001</v>
      </c>
      <c r="L346">
        <v>15</v>
      </c>
      <c r="M346">
        <v>9724.7000000000007</v>
      </c>
      <c r="N346">
        <v>30</v>
      </c>
      <c r="O346">
        <v>23</v>
      </c>
      <c r="P346">
        <v>0</v>
      </c>
      <c r="Q346">
        <v>2</v>
      </c>
      <c r="R346">
        <v>712</v>
      </c>
      <c r="S346">
        <v>347</v>
      </c>
      <c r="T346">
        <v>12</v>
      </c>
      <c r="U346">
        <v>0.86</v>
      </c>
      <c r="V346">
        <v>1</v>
      </c>
      <c r="W346" t="s">
        <v>4</v>
      </c>
      <c r="X346" t="s">
        <v>93</v>
      </c>
      <c r="Y346" t="s">
        <v>94</v>
      </c>
      <c r="Z346" t="s">
        <v>107</v>
      </c>
      <c r="AA346">
        <v>0.75239999999999996</v>
      </c>
      <c r="AB346">
        <v>0.99</v>
      </c>
      <c r="AC346">
        <v>0.23759999999999998</v>
      </c>
      <c r="AD346">
        <v>0.15000000000000002</v>
      </c>
      <c r="AE346" t="s">
        <v>26</v>
      </c>
      <c r="AF346">
        <v>2.1715431910347534E-2</v>
      </c>
      <c r="AG346" t="s">
        <v>7</v>
      </c>
      <c r="AH346" t="s">
        <v>31</v>
      </c>
      <c r="AI346" t="s">
        <v>37</v>
      </c>
      <c r="AJ346">
        <v>48.735955056179776</v>
      </c>
      <c r="AK346" t="s">
        <v>40</v>
      </c>
      <c r="AL346">
        <v>97.247000000000014</v>
      </c>
      <c r="AM346">
        <v>2252586.1847260003</v>
      </c>
      <c r="AN346">
        <v>70.94</v>
      </c>
    </row>
    <row r="347" spans="1:40" x14ac:dyDescent="0.3">
      <c r="A347">
        <v>327.13</v>
      </c>
      <c r="B347">
        <v>7.37</v>
      </c>
      <c r="C347">
        <v>28</v>
      </c>
      <c r="D347">
        <v>0.73</v>
      </c>
      <c r="E347">
        <v>0.05</v>
      </c>
      <c r="F347">
        <v>0</v>
      </c>
      <c r="G347" t="s">
        <v>88</v>
      </c>
      <c r="H347">
        <v>1.98</v>
      </c>
      <c r="I347">
        <v>0.99</v>
      </c>
      <c r="J347">
        <v>0.92</v>
      </c>
      <c r="K347">
        <v>0.12</v>
      </c>
      <c r="L347">
        <v>49</v>
      </c>
      <c r="M347">
        <v>5259.04</v>
      </c>
      <c r="N347">
        <v>45</v>
      </c>
      <c r="O347">
        <v>27</v>
      </c>
      <c r="P347">
        <v>0</v>
      </c>
      <c r="Q347">
        <v>0</v>
      </c>
      <c r="R347">
        <v>445</v>
      </c>
      <c r="S347">
        <v>751</v>
      </c>
      <c r="T347">
        <v>12</v>
      </c>
      <c r="U347">
        <v>0.2</v>
      </c>
      <c r="V347">
        <v>1</v>
      </c>
      <c r="W347" t="s">
        <v>4</v>
      </c>
      <c r="X347" t="s">
        <v>89</v>
      </c>
      <c r="Y347" t="s">
        <v>94</v>
      </c>
      <c r="Z347" t="s">
        <v>107</v>
      </c>
      <c r="AA347">
        <v>0.69350000000000001</v>
      </c>
      <c r="AB347">
        <v>0.95</v>
      </c>
      <c r="AC347">
        <v>0.25650000000000001</v>
      </c>
      <c r="AD347">
        <v>0.16999999999999998</v>
      </c>
      <c r="AE347" t="s">
        <v>26</v>
      </c>
      <c r="AF347">
        <v>2.2529269709289885E-2</v>
      </c>
      <c r="AG347" t="s">
        <v>7</v>
      </c>
      <c r="AH347" t="s">
        <v>32</v>
      </c>
      <c r="AI347" t="s">
        <v>36</v>
      </c>
      <c r="AJ347">
        <v>168.76404494382024</v>
      </c>
      <c r="AK347" t="s">
        <v>42</v>
      </c>
      <c r="AL347">
        <v>52.590400000000002</v>
      </c>
      <c r="AM347">
        <v>1806474.787708</v>
      </c>
      <c r="AN347">
        <v>72.52000000000001</v>
      </c>
    </row>
    <row r="348" spans="1:40" x14ac:dyDescent="0.3">
      <c r="A348">
        <v>335.79</v>
      </c>
      <c r="B348">
        <v>4.5</v>
      </c>
      <c r="C348">
        <v>28</v>
      </c>
      <c r="D348">
        <v>0.97</v>
      </c>
      <c r="E348">
        <v>0.05</v>
      </c>
      <c r="F348">
        <v>0.02</v>
      </c>
      <c r="G348" t="s">
        <v>92</v>
      </c>
      <c r="H348">
        <v>3.08</v>
      </c>
      <c r="I348">
        <v>0.98</v>
      </c>
      <c r="J348">
        <v>1.04</v>
      </c>
      <c r="K348">
        <v>0.12</v>
      </c>
      <c r="L348">
        <v>5</v>
      </c>
      <c r="M348">
        <v>1236.07</v>
      </c>
      <c r="N348">
        <v>30</v>
      </c>
      <c r="O348">
        <v>21</v>
      </c>
      <c r="P348">
        <v>3</v>
      </c>
      <c r="Q348">
        <v>1</v>
      </c>
      <c r="R348">
        <v>908</v>
      </c>
      <c r="S348">
        <v>913</v>
      </c>
      <c r="T348">
        <v>7</v>
      </c>
      <c r="U348">
        <v>0.08</v>
      </c>
      <c r="V348">
        <v>1</v>
      </c>
      <c r="W348" t="s">
        <v>4</v>
      </c>
      <c r="X348" t="s">
        <v>101</v>
      </c>
      <c r="Y348" t="s">
        <v>90</v>
      </c>
      <c r="Z348" t="s">
        <v>106</v>
      </c>
      <c r="AA348">
        <v>0.92149999999999999</v>
      </c>
      <c r="AB348">
        <v>0.93099999999999994</v>
      </c>
      <c r="AC348">
        <v>2.7930000000000024E-2</v>
      </c>
      <c r="AD348">
        <v>0.19</v>
      </c>
      <c r="AE348" t="s">
        <v>26</v>
      </c>
      <c r="AF348">
        <v>1.3401232913428035E-2</v>
      </c>
      <c r="AG348" t="s">
        <v>5</v>
      </c>
      <c r="AH348" t="s">
        <v>32</v>
      </c>
      <c r="AI348" t="s">
        <v>37</v>
      </c>
      <c r="AJ348">
        <v>100.55066079295155</v>
      </c>
      <c r="AK348" t="s">
        <v>42</v>
      </c>
      <c r="AL348">
        <v>24.721399999999999</v>
      </c>
      <c r="AM348">
        <v>444159.54753500002</v>
      </c>
      <c r="AN348">
        <v>83.02</v>
      </c>
    </row>
    <row r="349" spans="1:40" x14ac:dyDescent="0.3">
      <c r="A349">
        <v>70.39</v>
      </c>
      <c r="B349">
        <v>3.06</v>
      </c>
      <c r="C349">
        <v>27</v>
      </c>
      <c r="D349">
        <v>0.8</v>
      </c>
      <c r="E349">
        <v>0.1</v>
      </c>
      <c r="F349">
        <v>0</v>
      </c>
      <c r="G349" t="s">
        <v>99</v>
      </c>
      <c r="H349">
        <v>4.45</v>
      </c>
      <c r="I349">
        <v>0.98</v>
      </c>
      <c r="J349">
        <v>1.1100000000000001</v>
      </c>
      <c r="K349">
        <v>0.14000000000000001</v>
      </c>
      <c r="L349">
        <v>5</v>
      </c>
      <c r="M349">
        <v>2068.2600000000002</v>
      </c>
      <c r="N349">
        <v>15</v>
      </c>
      <c r="O349">
        <v>33</v>
      </c>
      <c r="P349">
        <v>2</v>
      </c>
      <c r="Q349">
        <v>0</v>
      </c>
      <c r="R349">
        <v>856</v>
      </c>
      <c r="S349">
        <v>431</v>
      </c>
      <c r="T349">
        <v>1</v>
      </c>
      <c r="U349">
        <v>0.33</v>
      </c>
      <c r="V349">
        <v>0</v>
      </c>
      <c r="W349" t="s">
        <v>6</v>
      </c>
      <c r="X349" t="s">
        <v>89</v>
      </c>
      <c r="Y349" t="s">
        <v>96</v>
      </c>
      <c r="Z349" t="s">
        <v>97</v>
      </c>
      <c r="AA349">
        <v>0.72000000000000008</v>
      </c>
      <c r="AB349">
        <v>0.9</v>
      </c>
      <c r="AC349">
        <v>0.17999999999999997</v>
      </c>
      <c r="AD349">
        <v>0.24000000000000002</v>
      </c>
      <c r="AE349" t="s">
        <v>26</v>
      </c>
      <c r="AF349">
        <v>4.3472084102855517E-2</v>
      </c>
      <c r="AG349" t="s">
        <v>7</v>
      </c>
      <c r="AH349" t="s">
        <v>33</v>
      </c>
      <c r="AI349" t="s">
        <v>37</v>
      </c>
      <c r="AJ349">
        <v>50.350467289719624</v>
      </c>
      <c r="AK349" t="s">
        <v>40</v>
      </c>
      <c r="AL349">
        <v>103.41300000000001</v>
      </c>
      <c r="AM349">
        <v>160252.98125000001</v>
      </c>
      <c r="AN349">
        <v>92.550000000000011</v>
      </c>
    </row>
    <row r="350" spans="1:40" x14ac:dyDescent="0.3">
      <c r="A350">
        <v>218.58</v>
      </c>
      <c r="B350">
        <v>6.37</v>
      </c>
      <c r="C350">
        <v>15</v>
      </c>
      <c r="D350">
        <v>0.87</v>
      </c>
      <c r="E350">
        <v>0.09</v>
      </c>
      <c r="F350">
        <v>0.04</v>
      </c>
      <c r="G350" t="s">
        <v>92</v>
      </c>
      <c r="H350">
        <v>4.16</v>
      </c>
      <c r="I350">
        <v>0.95</v>
      </c>
      <c r="J350">
        <v>1.1299999999999999</v>
      </c>
      <c r="K350">
        <v>0.22</v>
      </c>
      <c r="L350">
        <v>25</v>
      </c>
      <c r="M350">
        <v>4132.24</v>
      </c>
      <c r="N350">
        <v>45</v>
      </c>
      <c r="O350">
        <v>31</v>
      </c>
      <c r="P350">
        <v>2</v>
      </c>
      <c r="Q350">
        <v>3</v>
      </c>
      <c r="R350">
        <v>975</v>
      </c>
      <c r="S350">
        <v>384</v>
      </c>
      <c r="T350">
        <v>9</v>
      </c>
      <c r="U350">
        <v>0.33</v>
      </c>
      <c r="V350">
        <v>0</v>
      </c>
      <c r="W350" t="s">
        <v>6</v>
      </c>
      <c r="X350" t="s">
        <v>103</v>
      </c>
      <c r="Y350" t="s">
        <v>96</v>
      </c>
      <c r="Z350" t="s">
        <v>91</v>
      </c>
      <c r="AA350">
        <v>0.79170000000000007</v>
      </c>
      <c r="AB350">
        <v>0.87360000000000004</v>
      </c>
      <c r="AC350">
        <v>0.113568</v>
      </c>
      <c r="AD350">
        <v>0.35</v>
      </c>
      <c r="AE350" t="s">
        <v>24</v>
      </c>
      <c r="AF350">
        <v>2.9142648000731998E-2</v>
      </c>
      <c r="AG350" t="s">
        <v>7</v>
      </c>
      <c r="AH350" t="s">
        <v>31</v>
      </c>
      <c r="AI350" t="s">
        <v>37</v>
      </c>
      <c r="AJ350">
        <v>39.384615384615387</v>
      </c>
      <c r="AK350" t="s">
        <v>40</v>
      </c>
      <c r="AL350">
        <v>82.644800000000004</v>
      </c>
      <c r="AM350">
        <v>1020745.1023520001</v>
      </c>
      <c r="AN350">
        <v>80.339999999999989</v>
      </c>
    </row>
    <row r="351" spans="1:40" x14ac:dyDescent="0.3">
      <c r="A351">
        <v>331.64</v>
      </c>
      <c r="B351">
        <v>9.35</v>
      </c>
      <c r="C351">
        <v>8</v>
      </c>
      <c r="D351">
        <v>0.81</v>
      </c>
      <c r="E351">
        <v>0.08</v>
      </c>
      <c r="F351">
        <v>0.03</v>
      </c>
      <c r="G351" t="s">
        <v>92</v>
      </c>
      <c r="H351">
        <v>2.4</v>
      </c>
      <c r="I351">
        <v>0.7</v>
      </c>
      <c r="J351">
        <v>0.82</v>
      </c>
      <c r="K351">
        <v>0.56000000000000005</v>
      </c>
      <c r="L351">
        <v>24</v>
      </c>
      <c r="M351">
        <v>5487.29</v>
      </c>
      <c r="N351">
        <v>60</v>
      </c>
      <c r="O351">
        <v>39</v>
      </c>
      <c r="P351">
        <v>0</v>
      </c>
      <c r="Q351">
        <v>1</v>
      </c>
      <c r="R351">
        <v>15</v>
      </c>
      <c r="S351">
        <v>871</v>
      </c>
      <c r="T351">
        <v>9</v>
      </c>
      <c r="U351">
        <v>0.67</v>
      </c>
      <c r="V351">
        <v>1</v>
      </c>
      <c r="W351" t="s">
        <v>4</v>
      </c>
      <c r="X351" t="s">
        <v>101</v>
      </c>
      <c r="Y351" t="s">
        <v>94</v>
      </c>
      <c r="Z351" t="s">
        <v>91</v>
      </c>
      <c r="AA351">
        <v>0.74520000000000008</v>
      </c>
      <c r="AB351">
        <v>0.89239999999999997</v>
      </c>
      <c r="AC351">
        <v>0.16955599999999996</v>
      </c>
      <c r="AD351">
        <v>0.67</v>
      </c>
      <c r="AE351" t="s">
        <v>25</v>
      </c>
      <c r="AF351">
        <v>2.8193221565553008E-2</v>
      </c>
      <c r="AG351" t="s">
        <v>7</v>
      </c>
      <c r="AH351" t="s">
        <v>32</v>
      </c>
      <c r="AI351" t="s">
        <v>35</v>
      </c>
      <c r="AJ351">
        <v>5806.666666666667</v>
      </c>
      <c r="AK351" t="s">
        <v>42</v>
      </c>
      <c r="AL351">
        <v>109.7458</v>
      </c>
      <c r="AM351">
        <v>2020109.0542359997</v>
      </c>
      <c r="AN351">
        <v>82.600000000000009</v>
      </c>
    </row>
    <row r="352" spans="1:40" x14ac:dyDescent="0.3">
      <c r="A352">
        <v>276.41000000000003</v>
      </c>
      <c r="B352">
        <v>9.36</v>
      </c>
      <c r="C352">
        <v>15</v>
      </c>
      <c r="D352">
        <v>0.74</v>
      </c>
      <c r="E352">
        <v>0.06</v>
      </c>
      <c r="F352">
        <v>0</v>
      </c>
      <c r="G352" t="s">
        <v>99</v>
      </c>
      <c r="H352">
        <v>1.31</v>
      </c>
      <c r="I352">
        <v>0.74</v>
      </c>
      <c r="J352">
        <v>1.08</v>
      </c>
      <c r="K352">
        <v>0.77</v>
      </c>
      <c r="L352">
        <v>37</v>
      </c>
      <c r="M352">
        <v>1899.79</v>
      </c>
      <c r="N352">
        <v>15</v>
      </c>
      <c r="O352">
        <v>8</v>
      </c>
      <c r="P352">
        <v>0</v>
      </c>
      <c r="Q352">
        <v>2</v>
      </c>
      <c r="R352">
        <v>814</v>
      </c>
      <c r="S352">
        <v>658</v>
      </c>
      <c r="T352">
        <v>6</v>
      </c>
      <c r="U352">
        <v>0.84</v>
      </c>
      <c r="V352">
        <v>1</v>
      </c>
      <c r="W352" t="s">
        <v>4</v>
      </c>
      <c r="X352" t="s">
        <v>93</v>
      </c>
      <c r="Y352" t="s">
        <v>94</v>
      </c>
      <c r="Z352" t="s">
        <v>100</v>
      </c>
      <c r="AA352">
        <v>0.6956</v>
      </c>
      <c r="AB352">
        <v>0.94</v>
      </c>
      <c r="AC352">
        <v>0.24440000000000001</v>
      </c>
      <c r="AD352">
        <v>0.83000000000000007</v>
      </c>
      <c r="AE352" t="s">
        <v>25</v>
      </c>
      <c r="AF352">
        <v>3.3862740132411993E-2</v>
      </c>
      <c r="AG352" t="s">
        <v>7</v>
      </c>
      <c r="AH352" t="s">
        <v>31</v>
      </c>
      <c r="AI352" t="s">
        <v>36</v>
      </c>
      <c r="AJ352">
        <v>80.835380835380832</v>
      </c>
      <c r="AK352" t="s">
        <v>44</v>
      </c>
      <c r="AL352">
        <v>94.989500000000007</v>
      </c>
      <c r="AM352">
        <v>556730.44257600012</v>
      </c>
      <c r="AN352">
        <v>96.889999999999986</v>
      </c>
    </row>
    <row r="353" spans="1:40" x14ac:dyDescent="0.3">
      <c r="A353">
        <v>435.42</v>
      </c>
      <c r="B353">
        <v>4.08</v>
      </c>
      <c r="C353">
        <v>1</v>
      </c>
      <c r="D353">
        <v>0.88</v>
      </c>
      <c r="E353">
        <v>0.05</v>
      </c>
      <c r="F353">
        <v>0</v>
      </c>
      <c r="G353" t="s">
        <v>92</v>
      </c>
      <c r="H353">
        <v>0.69</v>
      </c>
      <c r="I353">
        <v>0.69</v>
      </c>
      <c r="J353">
        <v>1.0900000000000001</v>
      </c>
      <c r="K353">
        <v>0.13</v>
      </c>
      <c r="L353">
        <v>31</v>
      </c>
      <c r="M353">
        <v>2849.51</v>
      </c>
      <c r="N353">
        <v>15</v>
      </c>
      <c r="O353">
        <v>58</v>
      </c>
      <c r="P353">
        <v>3</v>
      </c>
      <c r="Q353">
        <v>3</v>
      </c>
      <c r="R353">
        <v>700</v>
      </c>
      <c r="S353">
        <v>633</v>
      </c>
      <c r="T353">
        <v>10</v>
      </c>
      <c r="U353">
        <v>0.3</v>
      </c>
      <c r="V353">
        <v>0</v>
      </c>
      <c r="W353" t="s">
        <v>6</v>
      </c>
      <c r="X353" t="s">
        <v>103</v>
      </c>
      <c r="Y353" t="s">
        <v>90</v>
      </c>
      <c r="Z353" t="s">
        <v>108</v>
      </c>
      <c r="AA353">
        <v>0.83599999999999997</v>
      </c>
      <c r="AB353">
        <v>0.95</v>
      </c>
      <c r="AC353">
        <v>0.11399999999999999</v>
      </c>
      <c r="AD353">
        <v>0.18</v>
      </c>
      <c r="AE353" t="s">
        <v>26</v>
      </c>
      <c r="AF353">
        <v>9.3702631941573657E-3</v>
      </c>
      <c r="AG353" t="s">
        <v>5</v>
      </c>
      <c r="AH353" t="s">
        <v>32</v>
      </c>
      <c r="AI353" t="s">
        <v>38</v>
      </c>
      <c r="AJ353">
        <v>90.428571428571431</v>
      </c>
      <c r="AK353" t="s">
        <v>41</v>
      </c>
      <c r="AL353">
        <v>56.990200000000009</v>
      </c>
      <c r="AM353">
        <v>1302833.325406</v>
      </c>
      <c r="AN353">
        <v>85.809999999999988</v>
      </c>
    </row>
    <row r="354" spans="1:40" x14ac:dyDescent="0.3">
      <c r="A354">
        <v>346.41</v>
      </c>
      <c r="B354">
        <v>5.75</v>
      </c>
      <c r="C354">
        <v>20</v>
      </c>
      <c r="D354">
        <v>0.86</v>
      </c>
      <c r="E354">
        <v>0.04</v>
      </c>
      <c r="F354">
        <v>0.03</v>
      </c>
      <c r="G354" t="s">
        <v>99</v>
      </c>
      <c r="H354">
        <v>2.44</v>
      </c>
      <c r="I354">
        <v>0.99</v>
      </c>
      <c r="J354">
        <v>0.89</v>
      </c>
      <c r="K354">
        <v>0.87</v>
      </c>
      <c r="L354">
        <v>46</v>
      </c>
      <c r="M354">
        <v>7858.69</v>
      </c>
      <c r="N354">
        <v>30</v>
      </c>
      <c r="O354">
        <v>48</v>
      </c>
      <c r="P354">
        <v>1</v>
      </c>
      <c r="Q354">
        <v>2</v>
      </c>
      <c r="R354">
        <v>804</v>
      </c>
      <c r="S354">
        <v>308</v>
      </c>
      <c r="T354">
        <v>1</v>
      </c>
      <c r="U354">
        <v>0.42</v>
      </c>
      <c r="V354">
        <v>1</v>
      </c>
      <c r="W354" t="s">
        <v>4</v>
      </c>
      <c r="X354" t="s">
        <v>93</v>
      </c>
      <c r="Y354" t="s">
        <v>104</v>
      </c>
      <c r="Z354" t="s">
        <v>97</v>
      </c>
      <c r="AA354">
        <v>0.8256</v>
      </c>
      <c r="AB354">
        <v>0.93119999999999992</v>
      </c>
      <c r="AC354">
        <v>0.13036800000000001</v>
      </c>
      <c r="AD354">
        <v>0.94</v>
      </c>
      <c r="AE354" t="s">
        <v>25</v>
      </c>
      <c r="AF354">
        <v>1.6598827978407088E-2</v>
      </c>
      <c r="AG354" t="s">
        <v>5</v>
      </c>
      <c r="AH354" t="s">
        <v>32</v>
      </c>
      <c r="AI354" t="s">
        <v>35</v>
      </c>
      <c r="AJ354">
        <v>38.308457711442784</v>
      </c>
      <c r="AK354" t="s">
        <v>40</v>
      </c>
      <c r="AL354">
        <v>392.93450000000001</v>
      </c>
      <c r="AM354">
        <v>2913301.6584110004</v>
      </c>
      <c r="AN354">
        <v>95.759999999999991</v>
      </c>
    </row>
    <row r="355" spans="1:40" x14ac:dyDescent="0.3">
      <c r="A355">
        <v>123.32</v>
      </c>
      <c r="B355">
        <v>2.9</v>
      </c>
      <c r="C355">
        <v>10</v>
      </c>
      <c r="D355">
        <v>0.76</v>
      </c>
      <c r="E355">
        <v>0.09</v>
      </c>
      <c r="F355">
        <v>0.04</v>
      </c>
      <c r="G355" t="s">
        <v>92</v>
      </c>
      <c r="H355">
        <v>3.61</v>
      </c>
      <c r="I355">
        <v>0.66</v>
      </c>
      <c r="J355">
        <v>0.85</v>
      </c>
      <c r="K355">
        <v>0.84</v>
      </c>
      <c r="L355">
        <v>34</v>
      </c>
      <c r="M355">
        <v>4233.07</v>
      </c>
      <c r="N355">
        <v>90</v>
      </c>
      <c r="O355">
        <v>22</v>
      </c>
      <c r="P355">
        <v>2</v>
      </c>
      <c r="Q355">
        <v>3</v>
      </c>
      <c r="R355">
        <v>627</v>
      </c>
      <c r="S355">
        <v>34</v>
      </c>
      <c r="T355">
        <v>8</v>
      </c>
      <c r="U355">
        <v>0.1</v>
      </c>
      <c r="V355">
        <v>0</v>
      </c>
      <c r="W355" t="s">
        <v>6</v>
      </c>
      <c r="X355" t="s">
        <v>103</v>
      </c>
      <c r="Y355" t="s">
        <v>96</v>
      </c>
      <c r="Z355" t="s">
        <v>110</v>
      </c>
      <c r="AA355">
        <v>0.69159999999999999</v>
      </c>
      <c r="AB355">
        <v>0.87360000000000004</v>
      </c>
      <c r="AC355">
        <v>0.20966399999999999</v>
      </c>
      <c r="AD355">
        <v>0.97</v>
      </c>
      <c r="AE355" t="s">
        <v>25</v>
      </c>
      <c r="AF355">
        <v>2.3516055789815117E-2</v>
      </c>
      <c r="AG355" t="s">
        <v>7</v>
      </c>
      <c r="AH355" t="s">
        <v>33</v>
      </c>
      <c r="AI355" t="s">
        <v>37</v>
      </c>
      <c r="AJ355">
        <v>5.4226475279106863</v>
      </c>
      <c r="AK355" t="s">
        <v>40</v>
      </c>
      <c r="AL355">
        <v>84.6614</v>
      </c>
      <c r="AM355">
        <v>589978.64251600008</v>
      </c>
      <c r="AN355">
        <v>80.889999999999986</v>
      </c>
    </row>
    <row r="356" spans="1:40" x14ac:dyDescent="0.3">
      <c r="A356">
        <v>81.760000000000005</v>
      </c>
      <c r="B356">
        <v>9.9600000000000009</v>
      </c>
      <c r="C356">
        <v>12</v>
      </c>
      <c r="D356">
        <v>0.84</v>
      </c>
      <c r="E356">
        <v>0.06</v>
      </c>
      <c r="F356">
        <v>0.02</v>
      </c>
      <c r="G356" t="s">
        <v>99</v>
      </c>
      <c r="H356">
        <v>4.8499999999999996</v>
      </c>
      <c r="I356">
        <v>0.75</v>
      </c>
      <c r="J356">
        <v>1.1000000000000001</v>
      </c>
      <c r="K356">
        <v>0.73</v>
      </c>
      <c r="L356">
        <v>41</v>
      </c>
      <c r="M356">
        <v>113.88</v>
      </c>
      <c r="N356">
        <v>30</v>
      </c>
      <c r="O356">
        <v>42</v>
      </c>
      <c r="P356">
        <v>0</v>
      </c>
      <c r="Q356">
        <v>3</v>
      </c>
      <c r="R356">
        <v>951</v>
      </c>
      <c r="S356">
        <v>615</v>
      </c>
      <c r="T356">
        <v>6</v>
      </c>
      <c r="U356">
        <v>0.41</v>
      </c>
      <c r="V356">
        <v>0</v>
      </c>
      <c r="W356" t="s">
        <v>6</v>
      </c>
      <c r="X356" t="s">
        <v>103</v>
      </c>
      <c r="Y356" t="s">
        <v>94</v>
      </c>
      <c r="Z356" t="s">
        <v>100</v>
      </c>
      <c r="AA356">
        <v>0.78959999999999997</v>
      </c>
      <c r="AB356">
        <v>0.92119999999999991</v>
      </c>
      <c r="AC356">
        <v>0.14739200000000002</v>
      </c>
      <c r="AD356">
        <v>0.80999999999999994</v>
      </c>
      <c r="AE356" t="s">
        <v>25</v>
      </c>
      <c r="AF356">
        <v>0.12181996086105676</v>
      </c>
      <c r="AG356" t="s">
        <v>9</v>
      </c>
      <c r="AH356" t="s">
        <v>33</v>
      </c>
      <c r="AI356" t="s">
        <v>37</v>
      </c>
      <c r="AJ356">
        <v>64.66876971608832</v>
      </c>
      <c r="AK356" t="s">
        <v>40</v>
      </c>
      <c r="AL356">
        <v>5.694</v>
      </c>
      <c r="AM356">
        <v>10069.319824</v>
      </c>
      <c r="AN356">
        <v>92.949999999999989</v>
      </c>
    </row>
    <row r="357" spans="1:40" x14ac:dyDescent="0.3">
      <c r="A357">
        <v>339.09</v>
      </c>
      <c r="B357">
        <v>9.83</v>
      </c>
      <c r="C357">
        <v>5</v>
      </c>
      <c r="D357">
        <v>0.94</v>
      </c>
      <c r="E357">
        <v>0.06</v>
      </c>
      <c r="F357">
        <v>0.03</v>
      </c>
      <c r="G357" t="s">
        <v>92</v>
      </c>
      <c r="H357">
        <v>4.3099999999999996</v>
      </c>
      <c r="I357">
        <v>0.68</v>
      </c>
      <c r="J357">
        <v>0.9</v>
      </c>
      <c r="K357">
        <v>0.43</v>
      </c>
      <c r="L357">
        <v>14</v>
      </c>
      <c r="M357">
        <v>634.01</v>
      </c>
      <c r="N357">
        <v>15</v>
      </c>
      <c r="O357">
        <v>14</v>
      </c>
      <c r="P357">
        <v>3</v>
      </c>
      <c r="Q357">
        <v>3</v>
      </c>
      <c r="R357">
        <v>767</v>
      </c>
      <c r="S357">
        <v>75</v>
      </c>
      <c r="T357">
        <v>9</v>
      </c>
      <c r="U357">
        <v>0.21</v>
      </c>
      <c r="V357">
        <v>1</v>
      </c>
      <c r="W357" t="s">
        <v>4</v>
      </c>
      <c r="X357" t="s">
        <v>103</v>
      </c>
      <c r="Y357" t="s">
        <v>90</v>
      </c>
      <c r="Z357" t="s">
        <v>91</v>
      </c>
      <c r="AA357">
        <v>0.88359999999999994</v>
      </c>
      <c r="AB357">
        <v>0.91179999999999994</v>
      </c>
      <c r="AC357">
        <v>5.4708000000000041E-2</v>
      </c>
      <c r="AD357">
        <v>0.52</v>
      </c>
      <c r="AE357" t="s">
        <v>25</v>
      </c>
      <c r="AF357">
        <v>2.8989353858857533E-2</v>
      </c>
      <c r="AG357" t="s">
        <v>7</v>
      </c>
      <c r="AH357" t="s">
        <v>32</v>
      </c>
      <c r="AI357" t="s">
        <v>37</v>
      </c>
      <c r="AJ357">
        <v>9.7783572359843536</v>
      </c>
      <c r="AK357" t="s">
        <v>40</v>
      </c>
      <c r="AL357">
        <v>12.680199999999999</v>
      </c>
      <c r="AM357">
        <v>234377.14123899996</v>
      </c>
      <c r="AN357">
        <v>81.289999999999992</v>
      </c>
    </row>
    <row r="358" spans="1:40" x14ac:dyDescent="0.3">
      <c r="A358">
        <v>61.93</v>
      </c>
      <c r="B358">
        <v>6.85</v>
      </c>
      <c r="C358">
        <v>9</v>
      </c>
      <c r="D358">
        <v>0.88</v>
      </c>
      <c r="E358">
        <v>0.02</v>
      </c>
      <c r="F358">
        <v>0.04</v>
      </c>
      <c r="G358" t="s">
        <v>88</v>
      </c>
      <c r="H358">
        <v>1.02</v>
      </c>
      <c r="I358">
        <v>0.69</v>
      </c>
      <c r="J358">
        <v>0.8</v>
      </c>
      <c r="K358">
        <v>0</v>
      </c>
      <c r="L358">
        <v>27</v>
      </c>
      <c r="M358">
        <v>4449.3500000000004</v>
      </c>
      <c r="N358">
        <v>30</v>
      </c>
      <c r="O358">
        <v>22</v>
      </c>
      <c r="P358">
        <v>0</v>
      </c>
      <c r="Q358">
        <v>2</v>
      </c>
      <c r="R358">
        <v>846</v>
      </c>
      <c r="S358">
        <v>538</v>
      </c>
      <c r="T358">
        <v>9</v>
      </c>
      <c r="U358">
        <v>0.38</v>
      </c>
      <c r="V358">
        <v>1</v>
      </c>
      <c r="W358" t="s">
        <v>4</v>
      </c>
      <c r="X358" t="s">
        <v>93</v>
      </c>
      <c r="Y358" t="s">
        <v>94</v>
      </c>
      <c r="Z358" t="s">
        <v>91</v>
      </c>
      <c r="AA358">
        <v>0.86239999999999994</v>
      </c>
      <c r="AB358">
        <v>0.94079999999999997</v>
      </c>
      <c r="AC358">
        <v>0.112896</v>
      </c>
      <c r="AD358">
        <v>0.06</v>
      </c>
      <c r="AE358" t="s">
        <v>22</v>
      </c>
      <c r="AF358">
        <v>0.11060875181656708</v>
      </c>
      <c r="AG358" t="s">
        <v>9</v>
      </c>
      <c r="AH358" t="s">
        <v>33</v>
      </c>
      <c r="AI358" t="s">
        <v>36</v>
      </c>
      <c r="AJ358">
        <v>63.593380614657214</v>
      </c>
      <c r="AK358" t="s">
        <v>40</v>
      </c>
      <c r="AL358">
        <v>44.493500000000004</v>
      </c>
      <c r="AM358">
        <v>292126.89710200002</v>
      </c>
      <c r="AN358">
        <v>73.58</v>
      </c>
    </row>
    <row r="359" spans="1:40" x14ac:dyDescent="0.3">
      <c r="A359">
        <v>313.60000000000002</v>
      </c>
      <c r="B359">
        <v>8.24</v>
      </c>
      <c r="C359">
        <v>23</v>
      </c>
      <c r="D359">
        <v>0.73</v>
      </c>
      <c r="E359">
        <v>0</v>
      </c>
      <c r="F359">
        <v>0.03</v>
      </c>
      <c r="G359" t="s">
        <v>99</v>
      </c>
      <c r="H359">
        <v>3.6</v>
      </c>
      <c r="I359">
        <v>0.7</v>
      </c>
      <c r="J359">
        <v>0.89</v>
      </c>
      <c r="K359">
        <v>0.73</v>
      </c>
      <c r="L359">
        <v>47</v>
      </c>
      <c r="M359">
        <v>695.17</v>
      </c>
      <c r="N359">
        <v>90</v>
      </c>
      <c r="O359">
        <v>13</v>
      </c>
      <c r="P359">
        <v>2</v>
      </c>
      <c r="Q359">
        <v>0</v>
      </c>
      <c r="R359">
        <v>900</v>
      </c>
      <c r="S359">
        <v>630</v>
      </c>
      <c r="T359">
        <v>7</v>
      </c>
      <c r="U359">
        <v>0.27</v>
      </c>
      <c r="V359">
        <v>1</v>
      </c>
      <c r="W359" t="s">
        <v>4</v>
      </c>
      <c r="X359" t="s">
        <v>89</v>
      </c>
      <c r="Y359" t="s">
        <v>96</v>
      </c>
      <c r="Z359" t="s">
        <v>106</v>
      </c>
      <c r="AA359">
        <v>0.73</v>
      </c>
      <c r="AB359">
        <v>0.97</v>
      </c>
      <c r="AC359">
        <v>0.26190000000000002</v>
      </c>
      <c r="AD359">
        <v>0.76</v>
      </c>
      <c r="AE359" t="s">
        <v>25</v>
      </c>
      <c r="AF359">
        <v>2.6275510204081632E-2</v>
      </c>
      <c r="AG359" t="s">
        <v>7</v>
      </c>
      <c r="AH359" t="s">
        <v>32</v>
      </c>
      <c r="AI359" t="s">
        <v>37</v>
      </c>
      <c r="AJ359">
        <v>70</v>
      </c>
      <c r="AK359" t="s">
        <v>40</v>
      </c>
      <c r="AL359">
        <v>34.758499999999998</v>
      </c>
      <c r="AM359">
        <v>224602.80906</v>
      </c>
      <c r="AN359">
        <v>95.8</v>
      </c>
    </row>
    <row r="360" spans="1:40" x14ac:dyDescent="0.3">
      <c r="A360">
        <v>473.1</v>
      </c>
      <c r="B360">
        <v>7.44</v>
      </c>
      <c r="C360">
        <v>8</v>
      </c>
      <c r="D360">
        <v>0.86</v>
      </c>
      <c r="E360">
        <v>0.09</v>
      </c>
      <c r="F360">
        <v>0.01</v>
      </c>
      <c r="G360" t="s">
        <v>88</v>
      </c>
      <c r="H360">
        <v>1.45</v>
      </c>
      <c r="I360">
        <v>0.86</v>
      </c>
      <c r="J360">
        <v>0.81</v>
      </c>
      <c r="K360">
        <v>0.88</v>
      </c>
      <c r="L360">
        <v>4</v>
      </c>
      <c r="M360">
        <v>1821.65</v>
      </c>
      <c r="N360">
        <v>60</v>
      </c>
      <c r="O360">
        <v>11</v>
      </c>
      <c r="P360">
        <v>3</v>
      </c>
      <c r="Q360">
        <v>0</v>
      </c>
      <c r="R360">
        <v>240</v>
      </c>
      <c r="S360">
        <v>400</v>
      </c>
      <c r="T360">
        <v>4</v>
      </c>
      <c r="U360">
        <v>0.81</v>
      </c>
      <c r="V360">
        <v>0</v>
      </c>
      <c r="W360" t="s">
        <v>6</v>
      </c>
      <c r="X360" t="s">
        <v>89</v>
      </c>
      <c r="Y360" t="s">
        <v>90</v>
      </c>
      <c r="Z360" t="s">
        <v>105</v>
      </c>
      <c r="AA360">
        <v>0.78259999999999996</v>
      </c>
      <c r="AB360">
        <v>0.90090000000000003</v>
      </c>
      <c r="AC360">
        <v>0.12612600000000002</v>
      </c>
      <c r="AD360">
        <v>0.98</v>
      </c>
      <c r="AE360" t="s">
        <v>25</v>
      </c>
      <c r="AF360">
        <v>1.5726062143310082E-2</v>
      </c>
      <c r="AG360" t="s">
        <v>5</v>
      </c>
      <c r="AH360" t="s">
        <v>32</v>
      </c>
      <c r="AI360" t="s">
        <v>36</v>
      </c>
      <c r="AJ360">
        <v>166.66666666666669</v>
      </c>
      <c r="AK360" t="s">
        <v>42</v>
      </c>
      <c r="AL360">
        <v>18.2165</v>
      </c>
      <c r="AM360">
        <v>948036.81290000014</v>
      </c>
      <c r="AN360">
        <v>71.650000000000006</v>
      </c>
    </row>
    <row r="361" spans="1:40" x14ac:dyDescent="0.3">
      <c r="A361">
        <v>308.95999999999998</v>
      </c>
      <c r="B361">
        <v>6.34</v>
      </c>
      <c r="C361">
        <v>16</v>
      </c>
      <c r="D361">
        <v>0.91</v>
      </c>
      <c r="E361">
        <v>0.03</v>
      </c>
      <c r="F361">
        <v>0.03</v>
      </c>
      <c r="G361" t="s">
        <v>99</v>
      </c>
      <c r="H361">
        <v>3.42</v>
      </c>
      <c r="I361">
        <v>0.63</v>
      </c>
      <c r="J361">
        <v>0.9</v>
      </c>
      <c r="K361">
        <v>0.34</v>
      </c>
      <c r="L361">
        <v>23</v>
      </c>
      <c r="M361">
        <v>7305.98</v>
      </c>
      <c r="N361">
        <v>45</v>
      </c>
      <c r="O361">
        <v>29</v>
      </c>
      <c r="P361">
        <v>3</v>
      </c>
      <c r="Q361">
        <v>1</v>
      </c>
      <c r="R361">
        <v>410</v>
      </c>
      <c r="S361">
        <v>287</v>
      </c>
      <c r="T361">
        <v>11</v>
      </c>
      <c r="U361">
        <v>0</v>
      </c>
      <c r="V361">
        <v>0</v>
      </c>
      <c r="W361" t="s">
        <v>6</v>
      </c>
      <c r="X361" t="s">
        <v>101</v>
      </c>
      <c r="Y361" t="s">
        <v>90</v>
      </c>
      <c r="Z361" t="s">
        <v>95</v>
      </c>
      <c r="AA361">
        <v>0.88270000000000004</v>
      </c>
      <c r="AB361">
        <v>0.94089999999999996</v>
      </c>
      <c r="AC361">
        <v>8.4680999999999965E-2</v>
      </c>
      <c r="AD361">
        <v>0.4</v>
      </c>
      <c r="AE361" t="s">
        <v>24</v>
      </c>
      <c r="AF361">
        <v>2.0520455722423614E-2</v>
      </c>
      <c r="AG361" t="s">
        <v>7</v>
      </c>
      <c r="AH361" t="s">
        <v>32</v>
      </c>
      <c r="AI361" t="s">
        <v>37</v>
      </c>
      <c r="AJ361">
        <v>70</v>
      </c>
      <c r="AK361" t="s">
        <v>40</v>
      </c>
      <c r="AL361">
        <v>365.29899999999998</v>
      </c>
      <c r="AM361">
        <v>2393077.3475119993</v>
      </c>
      <c r="AN361">
        <v>95.08</v>
      </c>
    </row>
    <row r="362" spans="1:40" x14ac:dyDescent="0.3">
      <c r="A362">
        <v>224.68</v>
      </c>
      <c r="B362">
        <v>1.48</v>
      </c>
      <c r="C362">
        <v>14</v>
      </c>
      <c r="D362">
        <v>0.94</v>
      </c>
      <c r="E362">
        <v>0.04</v>
      </c>
      <c r="F362">
        <v>0.03</v>
      </c>
      <c r="G362" t="s">
        <v>99</v>
      </c>
      <c r="H362">
        <v>3.33</v>
      </c>
      <c r="I362">
        <v>0.83</v>
      </c>
      <c r="J362">
        <v>0.93</v>
      </c>
      <c r="K362">
        <v>0.72</v>
      </c>
      <c r="L362">
        <v>38</v>
      </c>
      <c r="M362">
        <v>4855.8</v>
      </c>
      <c r="N362">
        <v>15</v>
      </c>
      <c r="O362">
        <v>14</v>
      </c>
      <c r="P362">
        <v>0</v>
      </c>
      <c r="Q362">
        <v>2</v>
      </c>
      <c r="R362">
        <v>736</v>
      </c>
      <c r="S362">
        <v>19</v>
      </c>
      <c r="T362">
        <v>1</v>
      </c>
      <c r="U362">
        <v>0.34</v>
      </c>
      <c r="V362">
        <v>1</v>
      </c>
      <c r="W362" t="s">
        <v>4</v>
      </c>
      <c r="X362" t="s">
        <v>93</v>
      </c>
      <c r="Y362" t="s">
        <v>94</v>
      </c>
      <c r="Z362" t="s">
        <v>97</v>
      </c>
      <c r="AA362">
        <v>0.90239999999999987</v>
      </c>
      <c r="AB362">
        <v>0.93119999999999992</v>
      </c>
      <c r="AC362">
        <v>5.5872000000000047E-2</v>
      </c>
      <c r="AD362">
        <v>0.79</v>
      </c>
      <c r="AE362" t="s">
        <v>25</v>
      </c>
      <c r="AF362">
        <v>6.5871461634324372E-3</v>
      </c>
      <c r="AG362" t="s">
        <v>5</v>
      </c>
      <c r="AH362" t="s">
        <v>31</v>
      </c>
      <c r="AI362" t="s">
        <v>37</v>
      </c>
      <c r="AJ362">
        <v>2.5815217391304346</v>
      </c>
      <c r="AK362" t="s">
        <v>40</v>
      </c>
      <c r="AL362">
        <v>242.79000000000002</v>
      </c>
      <c r="AM362">
        <v>1167628.9777680002</v>
      </c>
      <c r="AN362">
        <v>94.86999999999999</v>
      </c>
    </row>
    <row r="363" spans="1:40" x14ac:dyDescent="0.3">
      <c r="A363">
        <v>339.48</v>
      </c>
      <c r="B363">
        <v>5.09</v>
      </c>
      <c r="C363">
        <v>27</v>
      </c>
      <c r="D363">
        <v>0.89</v>
      </c>
      <c r="E363">
        <v>0.01</v>
      </c>
      <c r="F363">
        <v>0.04</v>
      </c>
      <c r="G363" t="s">
        <v>99</v>
      </c>
      <c r="H363">
        <v>1.36</v>
      </c>
      <c r="I363">
        <v>0.93</v>
      </c>
      <c r="J363">
        <v>0.91</v>
      </c>
      <c r="K363">
        <v>0.06</v>
      </c>
      <c r="L363">
        <v>46</v>
      </c>
      <c r="M363">
        <v>4876.37</v>
      </c>
      <c r="N363">
        <v>30</v>
      </c>
      <c r="O363">
        <v>9</v>
      </c>
      <c r="P363">
        <v>0</v>
      </c>
      <c r="Q363">
        <v>1</v>
      </c>
      <c r="R363">
        <v>794</v>
      </c>
      <c r="S363">
        <v>355</v>
      </c>
      <c r="T363">
        <v>3</v>
      </c>
      <c r="U363">
        <v>0.97</v>
      </c>
      <c r="V363">
        <v>1</v>
      </c>
      <c r="W363" t="s">
        <v>4</v>
      </c>
      <c r="X363" t="s">
        <v>101</v>
      </c>
      <c r="Y363" t="s">
        <v>94</v>
      </c>
      <c r="Z363" t="s">
        <v>98</v>
      </c>
      <c r="AA363">
        <v>0.88109999999999999</v>
      </c>
      <c r="AB363">
        <v>0.95039999999999991</v>
      </c>
      <c r="AC363">
        <v>0.10454399999999998</v>
      </c>
      <c r="AD363">
        <v>0.11</v>
      </c>
      <c r="AE363" t="s">
        <v>22</v>
      </c>
      <c r="AF363">
        <v>1.4993519500412394E-2</v>
      </c>
      <c r="AG363" t="s">
        <v>5</v>
      </c>
      <c r="AH363" t="s">
        <v>32</v>
      </c>
      <c r="AI363" t="s">
        <v>36</v>
      </c>
      <c r="AJ363">
        <v>44.710327455919398</v>
      </c>
      <c r="AK363" t="s">
        <v>40</v>
      </c>
      <c r="AL363">
        <v>243.8185</v>
      </c>
      <c r="AM363">
        <v>1738454.6443360001</v>
      </c>
      <c r="AN363">
        <v>97.54</v>
      </c>
    </row>
    <row r="364" spans="1:40" x14ac:dyDescent="0.3">
      <c r="A364">
        <v>256.20999999999998</v>
      </c>
      <c r="B364">
        <v>7.07</v>
      </c>
      <c r="C364">
        <v>25</v>
      </c>
      <c r="D364">
        <v>0.75</v>
      </c>
      <c r="E364">
        <v>0.08</v>
      </c>
      <c r="F364">
        <v>0.03</v>
      </c>
      <c r="G364" t="s">
        <v>99</v>
      </c>
      <c r="H364">
        <v>1.17</v>
      </c>
      <c r="I364">
        <v>0.91</v>
      </c>
      <c r="J364">
        <v>1.17</v>
      </c>
      <c r="K364">
        <v>0.71</v>
      </c>
      <c r="L364">
        <v>5</v>
      </c>
      <c r="M364">
        <v>6022.36</v>
      </c>
      <c r="N364">
        <v>15</v>
      </c>
      <c r="O364">
        <v>41</v>
      </c>
      <c r="P364">
        <v>1</v>
      </c>
      <c r="Q364">
        <v>1</v>
      </c>
      <c r="R364">
        <v>626</v>
      </c>
      <c r="S364">
        <v>150</v>
      </c>
      <c r="T364">
        <v>6</v>
      </c>
      <c r="U364">
        <v>0.68</v>
      </c>
      <c r="V364">
        <v>0</v>
      </c>
      <c r="W364" t="s">
        <v>6</v>
      </c>
      <c r="X364" t="s">
        <v>101</v>
      </c>
      <c r="Y364" t="s">
        <v>104</v>
      </c>
      <c r="Z364" t="s">
        <v>100</v>
      </c>
      <c r="AA364">
        <v>0.69000000000000006</v>
      </c>
      <c r="AB364">
        <v>0.89239999999999997</v>
      </c>
      <c r="AC364">
        <v>0.22309999999999999</v>
      </c>
      <c r="AD364">
        <v>0.82</v>
      </c>
      <c r="AE364" t="s">
        <v>25</v>
      </c>
      <c r="AF364">
        <v>2.7594551344600135E-2</v>
      </c>
      <c r="AG364" t="s">
        <v>7</v>
      </c>
      <c r="AH364" t="s">
        <v>31</v>
      </c>
      <c r="AI364" t="s">
        <v>36</v>
      </c>
      <c r="AJ364">
        <v>23.961661341853034</v>
      </c>
      <c r="AK364" t="s">
        <v>40</v>
      </c>
      <c r="AL364">
        <v>301.11799999999999</v>
      </c>
      <c r="AM364">
        <v>1713024.7430299998</v>
      </c>
      <c r="AN364">
        <v>95.830000000000013</v>
      </c>
    </row>
    <row r="365" spans="1:40" x14ac:dyDescent="0.3">
      <c r="A365">
        <v>295.52999999999997</v>
      </c>
      <c r="B365">
        <v>7.1</v>
      </c>
      <c r="C365">
        <v>13</v>
      </c>
      <c r="D365">
        <v>0.91</v>
      </c>
      <c r="E365">
        <v>0</v>
      </c>
      <c r="F365">
        <v>0.05</v>
      </c>
      <c r="G365" t="s">
        <v>92</v>
      </c>
      <c r="H365">
        <v>0.52</v>
      </c>
      <c r="I365">
        <v>0.66</v>
      </c>
      <c r="J365">
        <v>0.89</v>
      </c>
      <c r="K365">
        <v>7.0000000000000007E-2</v>
      </c>
      <c r="L365">
        <v>27</v>
      </c>
      <c r="M365">
        <v>7906.33</v>
      </c>
      <c r="N365">
        <v>45</v>
      </c>
      <c r="O365">
        <v>56</v>
      </c>
      <c r="P365">
        <v>1</v>
      </c>
      <c r="Q365">
        <v>3</v>
      </c>
      <c r="R365">
        <v>895</v>
      </c>
      <c r="S365">
        <v>819</v>
      </c>
      <c r="T365">
        <v>1</v>
      </c>
      <c r="U365">
        <v>0.77</v>
      </c>
      <c r="V365">
        <v>0</v>
      </c>
      <c r="W365" t="s">
        <v>6</v>
      </c>
      <c r="X365" t="s">
        <v>103</v>
      </c>
      <c r="Y365" t="s">
        <v>104</v>
      </c>
      <c r="Z365" t="s">
        <v>97</v>
      </c>
      <c r="AA365">
        <v>0.91</v>
      </c>
      <c r="AB365">
        <v>0.95</v>
      </c>
      <c r="AC365">
        <v>8.5499999999999965E-2</v>
      </c>
      <c r="AD365">
        <v>0.12000000000000001</v>
      </c>
      <c r="AE365" t="s">
        <v>22</v>
      </c>
      <c r="AF365">
        <v>2.4024633708929721E-2</v>
      </c>
      <c r="AG365" t="s">
        <v>7</v>
      </c>
      <c r="AH365" t="s">
        <v>31</v>
      </c>
      <c r="AI365" t="s">
        <v>38</v>
      </c>
      <c r="AJ365">
        <v>91.508379888268152</v>
      </c>
      <c r="AK365" t="s">
        <v>41</v>
      </c>
      <c r="AL365">
        <v>158.1266</v>
      </c>
      <c r="AM365">
        <v>2453546.7902569999</v>
      </c>
      <c r="AN365">
        <v>86.48</v>
      </c>
    </row>
    <row r="366" spans="1:40" x14ac:dyDescent="0.3">
      <c r="A366">
        <v>473.66</v>
      </c>
      <c r="B366">
        <v>4.3600000000000003</v>
      </c>
      <c r="C366">
        <v>23</v>
      </c>
      <c r="D366">
        <v>0.9</v>
      </c>
      <c r="E366">
        <v>0.08</v>
      </c>
      <c r="F366">
        <v>0.01</v>
      </c>
      <c r="G366" t="s">
        <v>92</v>
      </c>
      <c r="H366">
        <v>0.25</v>
      </c>
      <c r="I366">
        <v>0.97</v>
      </c>
      <c r="J366">
        <v>0.99</v>
      </c>
      <c r="K366">
        <v>0.59</v>
      </c>
      <c r="L366">
        <v>43</v>
      </c>
      <c r="M366">
        <v>1670</v>
      </c>
      <c r="N366">
        <v>30</v>
      </c>
      <c r="O366">
        <v>42</v>
      </c>
      <c r="P366">
        <v>2</v>
      </c>
      <c r="Q366">
        <v>3</v>
      </c>
      <c r="R366">
        <v>32</v>
      </c>
      <c r="S366">
        <v>37</v>
      </c>
      <c r="T366">
        <v>4</v>
      </c>
      <c r="U366">
        <v>0.86</v>
      </c>
      <c r="V366">
        <v>0</v>
      </c>
      <c r="W366" t="s">
        <v>6</v>
      </c>
      <c r="X366" t="s">
        <v>103</v>
      </c>
      <c r="Y366" t="s">
        <v>96</v>
      </c>
      <c r="Z366" t="s">
        <v>105</v>
      </c>
      <c r="AA366">
        <v>0.82800000000000007</v>
      </c>
      <c r="AB366">
        <v>0.91080000000000005</v>
      </c>
      <c r="AC366">
        <v>9.107999999999998E-2</v>
      </c>
      <c r="AD366">
        <v>0.67999999999999994</v>
      </c>
      <c r="AE366" t="s">
        <v>25</v>
      </c>
      <c r="AF366">
        <v>9.2049149178735808E-3</v>
      </c>
      <c r="AG366" t="s">
        <v>5</v>
      </c>
      <c r="AH366" t="s">
        <v>32</v>
      </c>
      <c r="AI366" t="s">
        <v>38</v>
      </c>
      <c r="AJ366">
        <v>115.625</v>
      </c>
      <c r="AK366" t="s">
        <v>42</v>
      </c>
      <c r="AL366">
        <v>33.4</v>
      </c>
      <c r="AM366">
        <v>862239.06630000006</v>
      </c>
      <c r="AN366">
        <v>85.15</v>
      </c>
    </row>
    <row r="367" spans="1:40" x14ac:dyDescent="0.3">
      <c r="A367">
        <v>223.75</v>
      </c>
      <c r="B367">
        <v>9.48</v>
      </c>
      <c r="C367">
        <v>21</v>
      </c>
      <c r="D367">
        <v>0.71</v>
      </c>
      <c r="E367">
        <v>0.01</v>
      </c>
      <c r="F367">
        <v>0.05</v>
      </c>
      <c r="G367" t="s">
        <v>99</v>
      </c>
      <c r="H367">
        <v>4.29</v>
      </c>
      <c r="I367">
        <v>0.91</v>
      </c>
      <c r="J367">
        <v>1.18</v>
      </c>
      <c r="K367">
        <v>0.6</v>
      </c>
      <c r="L367">
        <v>14</v>
      </c>
      <c r="M367">
        <v>1813.17</v>
      </c>
      <c r="N367">
        <v>60</v>
      </c>
      <c r="O367">
        <v>42</v>
      </c>
      <c r="P367">
        <v>2</v>
      </c>
      <c r="Q367">
        <v>0</v>
      </c>
      <c r="R367">
        <v>816</v>
      </c>
      <c r="S367">
        <v>109</v>
      </c>
      <c r="T367">
        <v>8</v>
      </c>
      <c r="U367">
        <v>0.36</v>
      </c>
      <c r="V367">
        <v>0</v>
      </c>
      <c r="W367" t="s">
        <v>6</v>
      </c>
      <c r="X367" t="s">
        <v>89</v>
      </c>
      <c r="Y367" t="s">
        <v>96</v>
      </c>
      <c r="Z367" t="s">
        <v>110</v>
      </c>
      <c r="AA367">
        <v>0.70289999999999997</v>
      </c>
      <c r="AB367">
        <v>0.9405</v>
      </c>
      <c r="AC367">
        <v>0.27274500000000002</v>
      </c>
      <c r="AD367">
        <v>0.66</v>
      </c>
      <c r="AE367" t="s">
        <v>25</v>
      </c>
      <c r="AF367">
        <v>4.2368715083798886E-2</v>
      </c>
      <c r="AG367" t="s">
        <v>7</v>
      </c>
      <c r="AH367" t="s">
        <v>31</v>
      </c>
      <c r="AI367" t="s">
        <v>37</v>
      </c>
      <c r="AJ367">
        <v>13.357843137254902</v>
      </c>
      <c r="AK367" t="s">
        <v>40</v>
      </c>
      <c r="AL367">
        <v>90.658500000000004</v>
      </c>
      <c r="AM367">
        <v>430148.451</v>
      </c>
      <c r="AN367">
        <v>94.410000000000011</v>
      </c>
    </row>
    <row r="368" spans="1:40" x14ac:dyDescent="0.3">
      <c r="A368">
        <v>482.54</v>
      </c>
      <c r="B368">
        <v>2.5099999999999998</v>
      </c>
      <c r="C368">
        <v>13</v>
      </c>
      <c r="D368">
        <v>0.82</v>
      </c>
      <c r="E368">
        <v>0.09</v>
      </c>
      <c r="F368">
        <v>0.03</v>
      </c>
      <c r="G368" t="s">
        <v>92</v>
      </c>
      <c r="H368">
        <v>0.25</v>
      </c>
      <c r="I368">
        <v>0.6</v>
      </c>
      <c r="J368">
        <v>1.1499999999999999</v>
      </c>
      <c r="K368">
        <v>0.3</v>
      </c>
      <c r="L368">
        <v>7</v>
      </c>
      <c r="M368">
        <v>1301.9000000000001</v>
      </c>
      <c r="N368">
        <v>45</v>
      </c>
      <c r="O368">
        <v>21</v>
      </c>
      <c r="P368">
        <v>3</v>
      </c>
      <c r="Q368">
        <v>0</v>
      </c>
      <c r="R368">
        <v>170</v>
      </c>
      <c r="S368">
        <v>196</v>
      </c>
      <c r="T368">
        <v>12</v>
      </c>
      <c r="U368">
        <v>7.0000000000000007E-2</v>
      </c>
      <c r="V368">
        <v>1</v>
      </c>
      <c r="W368" t="s">
        <v>4</v>
      </c>
      <c r="X368" t="s">
        <v>89</v>
      </c>
      <c r="Y368" t="s">
        <v>90</v>
      </c>
      <c r="Z368" t="s">
        <v>107</v>
      </c>
      <c r="AA368">
        <v>0.74619999999999997</v>
      </c>
      <c r="AB368">
        <v>0.88270000000000004</v>
      </c>
      <c r="AC368">
        <v>0.15888600000000005</v>
      </c>
      <c r="AD368">
        <v>0.42</v>
      </c>
      <c r="AE368" t="s">
        <v>24</v>
      </c>
      <c r="AF368">
        <v>5.201641314709661E-3</v>
      </c>
      <c r="AG368" t="s">
        <v>5</v>
      </c>
      <c r="AH368" t="s">
        <v>32</v>
      </c>
      <c r="AI368" t="s">
        <v>38</v>
      </c>
      <c r="AJ368">
        <v>115.29411764705881</v>
      </c>
      <c r="AK368" t="s">
        <v>42</v>
      </c>
      <c r="AL368">
        <v>26.038000000000004</v>
      </c>
      <c r="AM368">
        <v>703633.53582000011</v>
      </c>
      <c r="AN368">
        <v>84.449999999999989</v>
      </c>
    </row>
    <row r="369" spans="1:40" x14ac:dyDescent="0.3">
      <c r="A369">
        <v>457.41</v>
      </c>
      <c r="B369">
        <v>5.5</v>
      </c>
      <c r="C369">
        <v>5</v>
      </c>
      <c r="D369">
        <v>0.8</v>
      </c>
      <c r="E369">
        <v>7.0000000000000007E-2</v>
      </c>
      <c r="F369">
        <v>0.03</v>
      </c>
      <c r="G369" t="s">
        <v>99</v>
      </c>
      <c r="H369">
        <v>0.44</v>
      </c>
      <c r="I369">
        <v>0.89</v>
      </c>
      <c r="J369">
        <v>0.92</v>
      </c>
      <c r="K369">
        <v>0.08</v>
      </c>
      <c r="L369">
        <v>46</v>
      </c>
      <c r="M369">
        <v>9374.61</v>
      </c>
      <c r="N369">
        <v>90</v>
      </c>
      <c r="O369">
        <v>36</v>
      </c>
      <c r="P369">
        <v>2</v>
      </c>
      <c r="Q369">
        <v>1</v>
      </c>
      <c r="R369">
        <v>203</v>
      </c>
      <c r="S369">
        <v>788</v>
      </c>
      <c r="T369">
        <v>8</v>
      </c>
      <c r="U369">
        <v>0.41</v>
      </c>
      <c r="V369">
        <v>0</v>
      </c>
      <c r="W369" t="s">
        <v>6</v>
      </c>
      <c r="X369" t="s">
        <v>101</v>
      </c>
      <c r="Y369" t="s">
        <v>96</v>
      </c>
      <c r="Z369" t="s">
        <v>110</v>
      </c>
      <c r="AA369">
        <v>0.74399999999999999</v>
      </c>
      <c r="AB369">
        <v>0.9020999999999999</v>
      </c>
      <c r="AC369">
        <v>0.18041999999999994</v>
      </c>
      <c r="AD369">
        <v>0.18</v>
      </c>
      <c r="AE369" t="s">
        <v>26</v>
      </c>
      <c r="AF369">
        <v>1.2024223344483068E-2</v>
      </c>
      <c r="AG369" t="s">
        <v>5</v>
      </c>
      <c r="AH369" t="s">
        <v>32</v>
      </c>
      <c r="AI369" t="s">
        <v>38</v>
      </c>
      <c r="AJ369">
        <v>388.17733990147786</v>
      </c>
      <c r="AK369" t="s">
        <v>42</v>
      </c>
      <c r="AL369">
        <v>468.73050000000006</v>
      </c>
      <c r="AM369">
        <v>4717317.1518179998</v>
      </c>
      <c r="AN369">
        <v>96.86</v>
      </c>
    </row>
    <row r="370" spans="1:40" x14ac:dyDescent="0.3">
      <c r="A370">
        <v>138.11000000000001</v>
      </c>
      <c r="B370">
        <v>7.22</v>
      </c>
      <c r="C370">
        <v>16</v>
      </c>
      <c r="D370">
        <v>0.9</v>
      </c>
      <c r="E370">
        <v>0.02</v>
      </c>
      <c r="F370">
        <v>0</v>
      </c>
      <c r="G370" t="s">
        <v>99</v>
      </c>
      <c r="H370">
        <v>1.19</v>
      </c>
      <c r="I370">
        <v>0.89</v>
      </c>
      <c r="J370">
        <v>0.93</v>
      </c>
      <c r="K370">
        <v>0.95</v>
      </c>
      <c r="L370">
        <v>45</v>
      </c>
      <c r="M370">
        <v>5815.17</v>
      </c>
      <c r="N370">
        <v>90</v>
      </c>
      <c r="O370">
        <v>21</v>
      </c>
      <c r="P370">
        <v>1</v>
      </c>
      <c r="Q370">
        <v>1</v>
      </c>
      <c r="R370">
        <v>275</v>
      </c>
      <c r="S370">
        <v>402</v>
      </c>
      <c r="T370">
        <v>6</v>
      </c>
      <c r="U370">
        <v>0.65</v>
      </c>
      <c r="V370">
        <v>1</v>
      </c>
      <c r="W370" t="s">
        <v>4</v>
      </c>
      <c r="X370" t="s">
        <v>101</v>
      </c>
      <c r="Y370" t="s">
        <v>104</v>
      </c>
      <c r="Z370" t="s">
        <v>100</v>
      </c>
      <c r="AA370">
        <v>0.88200000000000001</v>
      </c>
      <c r="AB370">
        <v>0.98</v>
      </c>
      <c r="AC370">
        <v>9.7999999999999976E-2</v>
      </c>
      <c r="AD370">
        <v>0.97</v>
      </c>
      <c r="AE370" t="s">
        <v>25</v>
      </c>
      <c r="AF370">
        <v>5.2277170371443048E-2</v>
      </c>
      <c r="AG370" t="s">
        <v>8</v>
      </c>
      <c r="AH370" t="s">
        <v>33</v>
      </c>
      <c r="AI370" t="s">
        <v>36</v>
      </c>
      <c r="AJ370">
        <v>146.18181818181819</v>
      </c>
      <c r="AK370" t="s">
        <v>42</v>
      </c>
      <c r="AL370">
        <v>290.75850000000003</v>
      </c>
      <c r="AM370">
        <v>819489.8367920001</v>
      </c>
      <c r="AN370">
        <v>98.21</v>
      </c>
    </row>
    <row r="371" spans="1:40" x14ac:dyDescent="0.3">
      <c r="A371">
        <v>81.209999999999994</v>
      </c>
      <c r="B371">
        <v>7.27</v>
      </c>
      <c r="C371">
        <v>26</v>
      </c>
      <c r="D371">
        <v>0.76</v>
      </c>
      <c r="E371">
        <v>0.06</v>
      </c>
      <c r="F371">
        <v>0.02</v>
      </c>
      <c r="G371" t="s">
        <v>88</v>
      </c>
      <c r="H371">
        <v>4.4400000000000004</v>
      </c>
      <c r="I371">
        <v>0.8</v>
      </c>
      <c r="J371">
        <v>1.04</v>
      </c>
      <c r="K371">
        <v>0.54</v>
      </c>
      <c r="L371">
        <v>18</v>
      </c>
      <c r="M371">
        <v>1017.14</v>
      </c>
      <c r="N371">
        <v>15</v>
      </c>
      <c r="O371">
        <v>35</v>
      </c>
      <c r="P371">
        <v>1</v>
      </c>
      <c r="Q371">
        <v>1</v>
      </c>
      <c r="R371">
        <v>92</v>
      </c>
      <c r="S371">
        <v>729</v>
      </c>
      <c r="T371">
        <v>6</v>
      </c>
      <c r="U371">
        <v>0.37</v>
      </c>
      <c r="V371">
        <v>0</v>
      </c>
      <c r="W371" t="s">
        <v>6</v>
      </c>
      <c r="X371" t="s">
        <v>101</v>
      </c>
      <c r="Y371" t="s">
        <v>104</v>
      </c>
      <c r="Z371" t="s">
        <v>100</v>
      </c>
      <c r="AA371">
        <v>0.71439999999999992</v>
      </c>
      <c r="AB371">
        <v>0.92119999999999991</v>
      </c>
      <c r="AC371">
        <v>0.22108799999999995</v>
      </c>
      <c r="AD371">
        <v>0.62</v>
      </c>
      <c r="AE371" t="s">
        <v>25</v>
      </c>
      <c r="AF371">
        <v>8.9520994951360677E-2</v>
      </c>
      <c r="AG371" t="s">
        <v>8</v>
      </c>
      <c r="AH371" t="s">
        <v>33</v>
      </c>
      <c r="AI371" t="s">
        <v>37</v>
      </c>
      <c r="AJ371">
        <v>792.39130434782612</v>
      </c>
      <c r="AK371" t="s">
        <v>42</v>
      </c>
      <c r="AL371">
        <v>10.1714</v>
      </c>
      <c r="AM371">
        <v>89227.477400000003</v>
      </c>
      <c r="AN371">
        <v>69.36</v>
      </c>
    </row>
    <row r="372" spans="1:40" x14ac:dyDescent="0.3">
      <c r="A372">
        <v>95.35</v>
      </c>
      <c r="B372">
        <v>6.84</v>
      </c>
      <c r="C372">
        <v>11</v>
      </c>
      <c r="D372">
        <v>0.88</v>
      </c>
      <c r="E372">
        <v>0.03</v>
      </c>
      <c r="F372">
        <v>0.04</v>
      </c>
      <c r="G372" t="s">
        <v>99</v>
      </c>
      <c r="H372">
        <v>1.66</v>
      </c>
      <c r="I372">
        <v>0.62</v>
      </c>
      <c r="J372">
        <v>1.17</v>
      </c>
      <c r="K372">
        <v>0.57999999999999996</v>
      </c>
      <c r="L372">
        <v>32</v>
      </c>
      <c r="M372">
        <v>2284.39</v>
      </c>
      <c r="N372">
        <v>90</v>
      </c>
      <c r="O372">
        <v>10</v>
      </c>
      <c r="P372">
        <v>1</v>
      </c>
      <c r="Q372">
        <v>0</v>
      </c>
      <c r="R372">
        <v>177</v>
      </c>
      <c r="S372">
        <v>858</v>
      </c>
      <c r="T372">
        <v>3</v>
      </c>
      <c r="U372">
        <v>0.45</v>
      </c>
      <c r="V372">
        <v>0</v>
      </c>
      <c r="W372" t="s">
        <v>6</v>
      </c>
      <c r="X372" t="s">
        <v>89</v>
      </c>
      <c r="Y372" t="s">
        <v>104</v>
      </c>
      <c r="Z372" t="s">
        <v>98</v>
      </c>
      <c r="AA372">
        <v>0.85360000000000003</v>
      </c>
      <c r="AB372">
        <v>0.93119999999999992</v>
      </c>
      <c r="AC372">
        <v>0.11174399999999998</v>
      </c>
      <c r="AD372">
        <v>0.64999999999999991</v>
      </c>
      <c r="AE372" t="s">
        <v>25</v>
      </c>
      <c r="AF372">
        <v>7.1735710540115363E-2</v>
      </c>
      <c r="AG372" t="s">
        <v>8</v>
      </c>
      <c r="AH372" t="s">
        <v>33</v>
      </c>
      <c r="AI372" t="s">
        <v>36</v>
      </c>
      <c r="AJ372">
        <v>484.74576271186447</v>
      </c>
      <c r="AK372" t="s">
        <v>42</v>
      </c>
      <c r="AL372">
        <v>114.2195</v>
      </c>
      <c r="AM372">
        <v>233181.132675</v>
      </c>
      <c r="AN372">
        <v>96.64</v>
      </c>
    </row>
    <row r="373" spans="1:40" x14ac:dyDescent="0.3">
      <c r="A373">
        <v>58.2</v>
      </c>
      <c r="B373">
        <v>3.48</v>
      </c>
      <c r="C373">
        <v>22</v>
      </c>
      <c r="D373">
        <v>0.97</v>
      </c>
      <c r="E373">
        <v>0.02</v>
      </c>
      <c r="F373">
        <v>0.04</v>
      </c>
      <c r="G373" t="s">
        <v>99</v>
      </c>
      <c r="H373">
        <v>0.96</v>
      </c>
      <c r="I373">
        <v>0.83</v>
      </c>
      <c r="J373">
        <v>0.8</v>
      </c>
      <c r="K373">
        <v>0.62</v>
      </c>
      <c r="L373">
        <v>2</v>
      </c>
      <c r="M373">
        <v>7283.34</v>
      </c>
      <c r="N373">
        <v>30</v>
      </c>
      <c r="O373">
        <v>40</v>
      </c>
      <c r="P373">
        <v>0</v>
      </c>
      <c r="Q373">
        <v>1</v>
      </c>
      <c r="R373">
        <v>850</v>
      </c>
      <c r="S373">
        <v>320</v>
      </c>
      <c r="T373">
        <v>7</v>
      </c>
      <c r="U373">
        <v>0.83</v>
      </c>
      <c r="V373">
        <v>0</v>
      </c>
      <c r="W373" t="s">
        <v>6</v>
      </c>
      <c r="X373" t="s">
        <v>101</v>
      </c>
      <c r="Y373" t="s">
        <v>94</v>
      </c>
      <c r="Z373" t="s">
        <v>106</v>
      </c>
      <c r="AA373">
        <v>0.9506</v>
      </c>
      <c r="AB373">
        <v>0.94079999999999997</v>
      </c>
      <c r="AC373">
        <v>2.8224000000000023E-2</v>
      </c>
      <c r="AD373">
        <v>0.67999999999999994</v>
      </c>
      <c r="AE373" t="s">
        <v>25</v>
      </c>
      <c r="AF373">
        <v>5.9793814432989686E-2</v>
      </c>
      <c r="AG373" t="s">
        <v>8</v>
      </c>
      <c r="AH373" t="s">
        <v>33</v>
      </c>
      <c r="AI373" t="s">
        <v>38</v>
      </c>
      <c r="AJ373">
        <v>37.647058823529413</v>
      </c>
      <c r="AK373" t="s">
        <v>40</v>
      </c>
      <c r="AL373">
        <v>364.16700000000003</v>
      </c>
      <c r="AM373">
        <v>449689.09572000004</v>
      </c>
      <c r="AN373">
        <v>97.639999999999986</v>
      </c>
    </row>
    <row r="374" spans="1:40" x14ac:dyDescent="0.3">
      <c r="A374">
        <v>92.5</v>
      </c>
      <c r="B374">
        <v>2.41</v>
      </c>
      <c r="C374">
        <v>5</v>
      </c>
      <c r="D374">
        <v>0.94</v>
      </c>
      <c r="E374">
        <v>0.09</v>
      </c>
      <c r="F374">
        <v>0</v>
      </c>
      <c r="G374" t="s">
        <v>92</v>
      </c>
      <c r="H374">
        <v>3.58</v>
      </c>
      <c r="I374">
        <v>0.91</v>
      </c>
      <c r="J374">
        <v>0.96</v>
      </c>
      <c r="K374">
        <v>0.89</v>
      </c>
      <c r="L374">
        <v>41</v>
      </c>
      <c r="M374">
        <v>387.02</v>
      </c>
      <c r="N374">
        <v>90</v>
      </c>
      <c r="O374">
        <v>29</v>
      </c>
      <c r="P374">
        <v>1</v>
      </c>
      <c r="Q374">
        <v>0</v>
      </c>
      <c r="R374">
        <v>664</v>
      </c>
      <c r="S374">
        <v>270</v>
      </c>
      <c r="T374">
        <v>12</v>
      </c>
      <c r="U374">
        <v>0.04</v>
      </c>
      <c r="V374">
        <v>0</v>
      </c>
      <c r="W374" t="s">
        <v>6</v>
      </c>
      <c r="X374" t="s">
        <v>89</v>
      </c>
      <c r="Y374" t="s">
        <v>104</v>
      </c>
      <c r="Z374" t="s">
        <v>107</v>
      </c>
      <c r="AA374">
        <v>0.85539999999999994</v>
      </c>
      <c r="AB374">
        <v>0.91</v>
      </c>
      <c r="AC374">
        <v>5.4600000000000051E-2</v>
      </c>
      <c r="AD374">
        <v>0.98</v>
      </c>
      <c r="AE374" t="s">
        <v>25</v>
      </c>
      <c r="AF374">
        <v>2.6054054054054056E-2</v>
      </c>
      <c r="AG374" t="s">
        <v>7</v>
      </c>
      <c r="AH374" t="s">
        <v>33</v>
      </c>
      <c r="AI374" t="s">
        <v>37</v>
      </c>
      <c r="AJ374">
        <v>40.662650602409641</v>
      </c>
      <c r="AK374" t="s">
        <v>40</v>
      </c>
      <c r="AL374">
        <v>7.7404000000000002</v>
      </c>
      <c r="AM374">
        <v>39035.654900000001</v>
      </c>
      <c r="AN374">
        <v>81.72</v>
      </c>
    </row>
    <row r="375" spans="1:40" x14ac:dyDescent="0.3">
      <c r="A375">
        <v>357.35</v>
      </c>
      <c r="B375">
        <v>6.72</v>
      </c>
      <c r="C375">
        <v>13</v>
      </c>
      <c r="D375">
        <v>0.98</v>
      </c>
      <c r="E375">
        <v>0.04</v>
      </c>
      <c r="F375">
        <v>0.03</v>
      </c>
      <c r="G375" t="s">
        <v>99</v>
      </c>
      <c r="H375">
        <v>1.6</v>
      </c>
      <c r="I375">
        <v>0.71</v>
      </c>
      <c r="J375">
        <v>1.1399999999999999</v>
      </c>
      <c r="K375">
        <v>0.06</v>
      </c>
      <c r="L375">
        <v>43</v>
      </c>
      <c r="M375">
        <v>7283.99</v>
      </c>
      <c r="N375">
        <v>60</v>
      </c>
      <c r="O375">
        <v>41</v>
      </c>
      <c r="P375">
        <v>1</v>
      </c>
      <c r="Q375">
        <v>2</v>
      </c>
      <c r="R375">
        <v>564</v>
      </c>
      <c r="S375">
        <v>78</v>
      </c>
      <c r="T375">
        <v>8</v>
      </c>
      <c r="U375">
        <v>0.33</v>
      </c>
      <c r="V375">
        <v>1</v>
      </c>
      <c r="W375" t="s">
        <v>4</v>
      </c>
      <c r="X375" t="s">
        <v>93</v>
      </c>
      <c r="Y375" t="s">
        <v>104</v>
      </c>
      <c r="Z375" t="s">
        <v>110</v>
      </c>
      <c r="AA375">
        <v>0.94079999999999997</v>
      </c>
      <c r="AB375">
        <v>0.93119999999999992</v>
      </c>
      <c r="AC375">
        <v>1.8624000000000016E-2</v>
      </c>
      <c r="AD375">
        <v>0.13</v>
      </c>
      <c r="AE375" t="s">
        <v>22</v>
      </c>
      <c r="AF375">
        <v>1.8805093046033297E-2</v>
      </c>
      <c r="AG375" t="s">
        <v>5</v>
      </c>
      <c r="AH375" t="s">
        <v>32</v>
      </c>
      <c r="AI375" t="s">
        <v>36</v>
      </c>
      <c r="AJ375">
        <v>13.829787234042554</v>
      </c>
      <c r="AK375" t="s">
        <v>40</v>
      </c>
      <c r="AL375">
        <v>364.1995</v>
      </c>
      <c r="AM375">
        <v>2785514.8290550006</v>
      </c>
      <c r="AN375">
        <v>96.59999999999998</v>
      </c>
    </row>
    <row r="376" spans="1:40" x14ac:dyDescent="0.3">
      <c r="A376">
        <v>82.03</v>
      </c>
      <c r="B376">
        <v>6.39</v>
      </c>
      <c r="C376">
        <v>28</v>
      </c>
      <c r="D376">
        <v>0.99</v>
      </c>
      <c r="E376">
        <v>0.04</v>
      </c>
      <c r="F376">
        <v>0</v>
      </c>
      <c r="G376" t="s">
        <v>99</v>
      </c>
      <c r="H376">
        <v>1.67</v>
      </c>
      <c r="I376">
        <v>0.87</v>
      </c>
      <c r="J376">
        <v>0.96</v>
      </c>
      <c r="K376">
        <v>0.89</v>
      </c>
      <c r="L376">
        <v>20</v>
      </c>
      <c r="M376">
        <v>9123.5</v>
      </c>
      <c r="N376">
        <v>30</v>
      </c>
      <c r="O376">
        <v>34</v>
      </c>
      <c r="P376">
        <v>2</v>
      </c>
      <c r="Q376">
        <v>2</v>
      </c>
      <c r="R376">
        <v>353</v>
      </c>
      <c r="S376">
        <v>47</v>
      </c>
      <c r="T376">
        <v>2</v>
      </c>
      <c r="U376">
        <v>0.49</v>
      </c>
      <c r="V376">
        <v>1</v>
      </c>
      <c r="W376" t="s">
        <v>4</v>
      </c>
      <c r="X376" t="s">
        <v>93</v>
      </c>
      <c r="Y376" t="s">
        <v>96</v>
      </c>
      <c r="Z376" t="s">
        <v>102</v>
      </c>
      <c r="AA376">
        <v>0.95039999999999991</v>
      </c>
      <c r="AB376">
        <v>0.96</v>
      </c>
      <c r="AC376">
        <v>9.6000000000000078E-3</v>
      </c>
      <c r="AD376">
        <v>0.93</v>
      </c>
      <c r="AE376" t="s">
        <v>25</v>
      </c>
      <c r="AF376">
        <v>7.7898329879312445E-2</v>
      </c>
      <c r="AG376" t="s">
        <v>8</v>
      </c>
      <c r="AH376" t="s">
        <v>33</v>
      </c>
      <c r="AI376" t="s">
        <v>36</v>
      </c>
      <c r="AJ376">
        <v>13.314447592067987</v>
      </c>
      <c r="AK376" t="s">
        <v>40</v>
      </c>
      <c r="AL376">
        <v>456.17500000000001</v>
      </c>
      <c r="AM376">
        <v>778795.64800199994</v>
      </c>
      <c r="AN376">
        <v>97.13</v>
      </c>
    </row>
    <row r="377" spans="1:40" x14ac:dyDescent="0.3">
      <c r="A377">
        <v>193.54</v>
      </c>
      <c r="B377">
        <v>2.61</v>
      </c>
      <c r="C377">
        <v>11</v>
      </c>
      <c r="D377">
        <v>0.7</v>
      </c>
      <c r="E377">
        <v>0.02</v>
      </c>
      <c r="F377">
        <v>0.05</v>
      </c>
      <c r="G377" t="s">
        <v>88</v>
      </c>
      <c r="H377">
        <v>3.69</v>
      </c>
      <c r="I377">
        <v>0.74</v>
      </c>
      <c r="J377">
        <v>1.0900000000000001</v>
      </c>
      <c r="K377">
        <v>0.24</v>
      </c>
      <c r="L377">
        <v>29</v>
      </c>
      <c r="M377">
        <v>658.18</v>
      </c>
      <c r="N377">
        <v>15</v>
      </c>
      <c r="O377">
        <v>37</v>
      </c>
      <c r="P377">
        <v>1</v>
      </c>
      <c r="Q377">
        <v>1</v>
      </c>
      <c r="R377">
        <v>21</v>
      </c>
      <c r="S377">
        <v>75</v>
      </c>
      <c r="T377">
        <v>5</v>
      </c>
      <c r="U377">
        <v>0.3</v>
      </c>
      <c r="V377">
        <v>1</v>
      </c>
      <c r="W377" t="s">
        <v>4</v>
      </c>
      <c r="X377" t="s">
        <v>101</v>
      </c>
      <c r="Y377" t="s">
        <v>104</v>
      </c>
      <c r="Z377" t="s">
        <v>109</v>
      </c>
      <c r="AA377">
        <v>0.68599999999999994</v>
      </c>
      <c r="AB377">
        <v>0.93099999999999994</v>
      </c>
      <c r="AC377">
        <v>0.27930000000000005</v>
      </c>
      <c r="AD377">
        <v>0.31</v>
      </c>
      <c r="AE377" t="s">
        <v>24</v>
      </c>
      <c r="AF377">
        <v>1.3485584375322931E-2</v>
      </c>
      <c r="AG377" t="s">
        <v>5</v>
      </c>
      <c r="AH377" t="s">
        <v>31</v>
      </c>
      <c r="AI377" t="s">
        <v>37</v>
      </c>
      <c r="AJ377">
        <v>357.14285714285717</v>
      </c>
      <c r="AK377" t="s">
        <v>42</v>
      </c>
      <c r="AL377">
        <v>6.5817999999999994</v>
      </c>
      <c r="AM377">
        <v>136321.91325599997</v>
      </c>
      <c r="AN377">
        <v>70.710000000000008</v>
      </c>
    </row>
    <row r="378" spans="1:40" x14ac:dyDescent="0.3">
      <c r="A378">
        <v>430.19</v>
      </c>
      <c r="B378">
        <v>7.35</v>
      </c>
      <c r="C378">
        <v>25</v>
      </c>
      <c r="D378">
        <v>0.89</v>
      </c>
      <c r="E378">
        <v>0.04</v>
      </c>
      <c r="F378">
        <v>0.04</v>
      </c>
      <c r="G378" t="s">
        <v>92</v>
      </c>
      <c r="H378">
        <v>1.26</v>
      </c>
      <c r="I378">
        <v>0.83</v>
      </c>
      <c r="J378">
        <v>1.08</v>
      </c>
      <c r="K378">
        <v>0.08</v>
      </c>
      <c r="L378">
        <v>43</v>
      </c>
      <c r="M378">
        <v>1945.56</v>
      </c>
      <c r="N378">
        <v>15</v>
      </c>
      <c r="O378">
        <v>48</v>
      </c>
      <c r="P378">
        <v>1</v>
      </c>
      <c r="Q378">
        <v>0</v>
      </c>
      <c r="R378">
        <v>543</v>
      </c>
      <c r="S378">
        <v>484</v>
      </c>
      <c r="T378">
        <v>6</v>
      </c>
      <c r="U378">
        <v>0.45</v>
      </c>
      <c r="V378">
        <v>0</v>
      </c>
      <c r="W378" t="s">
        <v>6</v>
      </c>
      <c r="X378" t="s">
        <v>89</v>
      </c>
      <c r="Y378" t="s">
        <v>104</v>
      </c>
      <c r="Z378" t="s">
        <v>100</v>
      </c>
      <c r="AA378">
        <v>0.85439999999999994</v>
      </c>
      <c r="AB378">
        <v>0.92159999999999997</v>
      </c>
      <c r="AC378">
        <v>0.10137599999999998</v>
      </c>
      <c r="AD378">
        <v>0.16</v>
      </c>
      <c r="AE378" t="s">
        <v>26</v>
      </c>
      <c r="AF378">
        <v>1.7085473860387269E-2</v>
      </c>
      <c r="AG378" t="s">
        <v>5</v>
      </c>
      <c r="AH378" t="s">
        <v>32</v>
      </c>
      <c r="AI378" t="s">
        <v>36</v>
      </c>
      <c r="AJ378">
        <v>89.134438305709025</v>
      </c>
      <c r="AK378" t="s">
        <v>41</v>
      </c>
      <c r="AL378">
        <v>38.911200000000001</v>
      </c>
      <c r="AM378">
        <v>903967.0449000001</v>
      </c>
      <c r="AN378">
        <v>84.740000000000009</v>
      </c>
    </row>
    <row r="379" spans="1:40" x14ac:dyDescent="0.3">
      <c r="A379">
        <v>60.47</v>
      </c>
      <c r="B379">
        <v>5.0999999999999996</v>
      </c>
      <c r="C379">
        <v>19</v>
      </c>
      <c r="D379">
        <v>0.82</v>
      </c>
      <c r="E379">
        <v>0.09</v>
      </c>
      <c r="F379">
        <v>0</v>
      </c>
      <c r="G379" t="s">
        <v>92</v>
      </c>
      <c r="H379">
        <v>4.4800000000000004</v>
      </c>
      <c r="I379">
        <v>0.75</v>
      </c>
      <c r="J379">
        <v>0.88</v>
      </c>
      <c r="K379">
        <v>0.66</v>
      </c>
      <c r="L379">
        <v>26</v>
      </c>
      <c r="M379">
        <v>123.55</v>
      </c>
      <c r="N379">
        <v>90</v>
      </c>
      <c r="O379">
        <v>39</v>
      </c>
      <c r="P379">
        <v>0</v>
      </c>
      <c r="Q379">
        <v>2</v>
      </c>
      <c r="R379">
        <v>539</v>
      </c>
      <c r="S379">
        <v>503</v>
      </c>
      <c r="T379">
        <v>1</v>
      </c>
      <c r="U379">
        <v>0.4</v>
      </c>
      <c r="V379">
        <v>1</v>
      </c>
      <c r="W379" t="s">
        <v>4</v>
      </c>
      <c r="X379" t="s">
        <v>93</v>
      </c>
      <c r="Y379" t="s">
        <v>94</v>
      </c>
      <c r="Z379" t="s">
        <v>97</v>
      </c>
      <c r="AA379">
        <v>0.74619999999999997</v>
      </c>
      <c r="AB379">
        <v>0.91</v>
      </c>
      <c r="AC379">
        <v>0.16380000000000006</v>
      </c>
      <c r="AD379">
        <v>0.75</v>
      </c>
      <c r="AE379" t="s">
        <v>25</v>
      </c>
      <c r="AF379">
        <v>8.4339341822391264E-2</v>
      </c>
      <c r="AG379" t="s">
        <v>8</v>
      </c>
      <c r="AH379" t="s">
        <v>33</v>
      </c>
      <c r="AI379" t="s">
        <v>37</v>
      </c>
      <c r="AJ379">
        <v>93.320964749536174</v>
      </c>
      <c r="AK379" t="s">
        <v>41</v>
      </c>
      <c r="AL379">
        <v>2.4710000000000001</v>
      </c>
      <c r="AM379">
        <v>8151.3537769999994</v>
      </c>
      <c r="AN379">
        <v>80.819999999999993</v>
      </c>
    </row>
    <row r="380" spans="1:40" x14ac:dyDescent="0.3">
      <c r="A380">
        <v>416.51</v>
      </c>
      <c r="B380">
        <v>7.01</v>
      </c>
      <c r="C380">
        <v>3</v>
      </c>
      <c r="D380">
        <v>0.96</v>
      </c>
      <c r="E380">
        <v>0.04</v>
      </c>
      <c r="F380">
        <v>0.04</v>
      </c>
      <c r="G380" t="s">
        <v>88</v>
      </c>
      <c r="H380">
        <v>2.81</v>
      </c>
      <c r="I380">
        <v>0.72</v>
      </c>
      <c r="J380">
        <v>0.98</v>
      </c>
      <c r="K380">
        <v>0.98</v>
      </c>
      <c r="L380">
        <v>38</v>
      </c>
      <c r="M380">
        <v>1179.4000000000001</v>
      </c>
      <c r="N380">
        <v>90</v>
      </c>
      <c r="O380">
        <v>24</v>
      </c>
      <c r="P380">
        <v>1</v>
      </c>
      <c r="Q380">
        <v>0</v>
      </c>
      <c r="R380">
        <v>459</v>
      </c>
      <c r="S380">
        <v>756</v>
      </c>
      <c r="T380">
        <v>12</v>
      </c>
      <c r="U380">
        <v>0.92</v>
      </c>
      <c r="V380">
        <v>1</v>
      </c>
      <c r="W380" t="s">
        <v>4</v>
      </c>
      <c r="X380" t="s">
        <v>89</v>
      </c>
      <c r="Y380" t="s">
        <v>104</v>
      </c>
      <c r="Z380" t="s">
        <v>107</v>
      </c>
      <c r="AA380">
        <v>0.92159999999999997</v>
      </c>
      <c r="AB380">
        <v>0.92159999999999997</v>
      </c>
      <c r="AC380">
        <v>3.6864000000000029E-2</v>
      </c>
      <c r="AD380">
        <v>1.06</v>
      </c>
      <c r="AE380" t="s">
        <v>25</v>
      </c>
      <c r="AF380">
        <v>1.6830328203404479E-2</v>
      </c>
      <c r="AG380" t="s">
        <v>5</v>
      </c>
      <c r="AH380" t="s">
        <v>32</v>
      </c>
      <c r="AI380" t="s">
        <v>35</v>
      </c>
      <c r="AJ380">
        <v>164.70588235294116</v>
      </c>
      <c r="AK380" t="s">
        <v>42</v>
      </c>
      <c r="AL380">
        <v>11.794</v>
      </c>
      <c r="AM380">
        <v>530565.64738200011</v>
      </c>
      <c r="AN380">
        <v>71.19</v>
      </c>
    </row>
    <row r="381" spans="1:40" x14ac:dyDescent="0.3">
      <c r="A381">
        <v>176.83</v>
      </c>
      <c r="B381">
        <v>8.5399999999999991</v>
      </c>
      <c r="C381">
        <v>15</v>
      </c>
      <c r="D381">
        <v>0.78</v>
      </c>
      <c r="E381">
        <v>0.1</v>
      </c>
      <c r="F381">
        <v>0.05</v>
      </c>
      <c r="G381" t="s">
        <v>99</v>
      </c>
      <c r="H381">
        <v>2.69</v>
      </c>
      <c r="I381">
        <v>0.94</v>
      </c>
      <c r="J381">
        <v>1.03</v>
      </c>
      <c r="K381">
        <v>0.06</v>
      </c>
      <c r="L381">
        <v>1</v>
      </c>
      <c r="M381">
        <v>6208.22</v>
      </c>
      <c r="N381">
        <v>15</v>
      </c>
      <c r="O381">
        <v>11</v>
      </c>
      <c r="P381">
        <v>2</v>
      </c>
      <c r="Q381">
        <v>0</v>
      </c>
      <c r="R381">
        <v>583</v>
      </c>
      <c r="S381">
        <v>476</v>
      </c>
      <c r="T381">
        <v>5</v>
      </c>
      <c r="U381">
        <v>0.49</v>
      </c>
      <c r="V381">
        <v>1</v>
      </c>
      <c r="W381" t="s">
        <v>4</v>
      </c>
      <c r="X381" t="s">
        <v>89</v>
      </c>
      <c r="Y381" t="s">
        <v>96</v>
      </c>
      <c r="Z381" t="s">
        <v>109</v>
      </c>
      <c r="AA381">
        <v>0.70200000000000007</v>
      </c>
      <c r="AB381">
        <v>0.85499999999999998</v>
      </c>
      <c r="AC381">
        <v>0.18809999999999996</v>
      </c>
      <c r="AD381">
        <v>0.21000000000000002</v>
      </c>
      <c r="AE381" t="s">
        <v>26</v>
      </c>
      <c r="AF381">
        <v>4.8294972572527281E-2</v>
      </c>
      <c r="AG381" t="s">
        <v>7</v>
      </c>
      <c r="AH381" t="s">
        <v>31</v>
      </c>
      <c r="AI381" t="s">
        <v>35</v>
      </c>
      <c r="AJ381">
        <v>81.646655231560899</v>
      </c>
      <c r="AK381" t="s">
        <v>44</v>
      </c>
      <c r="AL381">
        <v>310.41100000000006</v>
      </c>
      <c r="AM381">
        <v>1262789.3984440002</v>
      </c>
      <c r="AN381">
        <v>93.31</v>
      </c>
    </row>
    <row r="382" spans="1:40" x14ac:dyDescent="0.3">
      <c r="A382">
        <v>103.17</v>
      </c>
      <c r="B382">
        <v>2.5299999999999998</v>
      </c>
      <c r="C382">
        <v>7</v>
      </c>
      <c r="D382">
        <v>0.99</v>
      </c>
      <c r="E382">
        <v>0.09</v>
      </c>
      <c r="F382">
        <v>0.02</v>
      </c>
      <c r="G382" t="s">
        <v>88</v>
      </c>
      <c r="H382">
        <v>1.32</v>
      </c>
      <c r="I382">
        <v>0.9</v>
      </c>
      <c r="J382">
        <v>1.0900000000000001</v>
      </c>
      <c r="K382">
        <v>0.43</v>
      </c>
      <c r="L382">
        <v>5</v>
      </c>
      <c r="M382">
        <v>543.70000000000005</v>
      </c>
      <c r="N382">
        <v>30</v>
      </c>
      <c r="O382">
        <v>15</v>
      </c>
      <c r="P382">
        <v>0</v>
      </c>
      <c r="Q382">
        <v>2</v>
      </c>
      <c r="R382">
        <v>710</v>
      </c>
      <c r="S382">
        <v>73</v>
      </c>
      <c r="T382">
        <v>3</v>
      </c>
      <c r="U382">
        <v>0.48</v>
      </c>
      <c r="V382">
        <v>1</v>
      </c>
      <c r="W382" t="s">
        <v>4</v>
      </c>
      <c r="X382" t="s">
        <v>93</v>
      </c>
      <c r="Y382" t="s">
        <v>94</v>
      </c>
      <c r="Z382" t="s">
        <v>98</v>
      </c>
      <c r="AA382">
        <v>0.90090000000000003</v>
      </c>
      <c r="AB382">
        <v>0.89180000000000004</v>
      </c>
      <c r="AC382">
        <v>8.9180000000000093E-3</v>
      </c>
      <c r="AD382">
        <v>0.54</v>
      </c>
      <c r="AE382" t="s">
        <v>25</v>
      </c>
      <c r="AF382">
        <v>2.4522632548221381E-2</v>
      </c>
      <c r="AG382" t="s">
        <v>7</v>
      </c>
      <c r="AH382" t="s">
        <v>33</v>
      </c>
      <c r="AI382" t="s">
        <v>36</v>
      </c>
      <c r="AJ382">
        <v>10.28169014084507</v>
      </c>
      <c r="AK382" t="s">
        <v>40</v>
      </c>
      <c r="AL382">
        <v>5.4370000000000003</v>
      </c>
      <c r="AM382">
        <v>62271.977878000005</v>
      </c>
      <c r="AN382">
        <v>71.58</v>
      </c>
    </row>
    <row r="383" spans="1:40" x14ac:dyDescent="0.3">
      <c r="A383">
        <v>363.53</v>
      </c>
      <c r="B383">
        <v>1.17</v>
      </c>
      <c r="C383">
        <v>7</v>
      </c>
      <c r="D383">
        <v>0.88</v>
      </c>
      <c r="E383">
        <v>0.01</v>
      </c>
      <c r="F383">
        <v>0.04</v>
      </c>
      <c r="G383" t="s">
        <v>92</v>
      </c>
      <c r="H383">
        <v>4.18</v>
      </c>
      <c r="I383">
        <v>0.74</v>
      </c>
      <c r="J383">
        <v>1.1299999999999999</v>
      </c>
      <c r="K383">
        <v>0.53</v>
      </c>
      <c r="L383">
        <v>14</v>
      </c>
      <c r="M383">
        <v>4315.7700000000004</v>
      </c>
      <c r="N383">
        <v>45</v>
      </c>
      <c r="O383">
        <v>26</v>
      </c>
      <c r="P383">
        <v>3</v>
      </c>
      <c r="Q383">
        <v>1</v>
      </c>
      <c r="R383">
        <v>965</v>
      </c>
      <c r="S383">
        <v>756</v>
      </c>
      <c r="T383">
        <v>3</v>
      </c>
      <c r="U383">
        <v>0.25</v>
      </c>
      <c r="V383">
        <v>0</v>
      </c>
      <c r="W383" t="s">
        <v>6</v>
      </c>
      <c r="X383" t="s">
        <v>101</v>
      </c>
      <c r="Y383" t="s">
        <v>90</v>
      </c>
      <c r="Z383" t="s">
        <v>98</v>
      </c>
      <c r="AA383">
        <v>0.87119999999999997</v>
      </c>
      <c r="AB383">
        <v>0.95039999999999991</v>
      </c>
      <c r="AC383">
        <v>0.11404799999999998</v>
      </c>
      <c r="AD383">
        <v>0.58000000000000007</v>
      </c>
      <c r="AE383" t="s">
        <v>25</v>
      </c>
      <c r="AF383">
        <v>3.2184413941077766E-3</v>
      </c>
      <c r="AG383" t="s">
        <v>5</v>
      </c>
      <c r="AH383" t="s">
        <v>32</v>
      </c>
      <c r="AI383" t="s">
        <v>37</v>
      </c>
      <c r="AJ383">
        <v>78.341968911917107</v>
      </c>
      <c r="AK383" t="s">
        <v>40</v>
      </c>
      <c r="AL383">
        <v>86.315400000000011</v>
      </c>
      <c r="AM383">
        <v>1647474.1680130002</v>
      </c>
      <c r="AN383">
        <v>82.72</v>
      </c>
    </row>
    <row r="384" spans="1:40" x14ac:dyDescent="0.3">
      <c r="A384">
        <v>333.02</v>
      </c>
      <c r="B384">
        <v>8.01</v>
      </c>
      <c r="C384">
        <v>6</v>
      </c>
      <c r="D384">
        <v>0.94</v>
      </c>
      <c r="E384">
        <v>0.02</v>
      </c>
      <c r="F384">
        <v>0.02</v>
      </c>
      <c r="G384" t="s">
        <v>88</v>
      </c>
      <c r="H384">
        <v>2.86</v>
      </c>
      <c r="I384">
        <v>0.77</v>
      </c>
      <c r="J384">
        <v>1.1000000000000001</v>
      </c>
      <c r="K384">
        <v>0.25</v>
      </c>
      <c r="L384">
        <v>25</v>
      </c>
      <c r="M384">
        <v>5083.68</v>
      </c>
      <c r="N384">
        <v>15</v>
      </c>
      <c r="O384">
        <v>44</v>
      </c>
      <c r="P384">
        <v>1</v>
      </c>
      <c r="Q384">
        <v>1</v>
      </c>
      <c r="R384">
        <v>600</v>
      </c>
      <c r="S384">
        <v>674</v>
      </c>
      <c r="T384">
        <v>6</v>
      </c>
      <c r="U384">
        <v>0.05</v>
      </c>
      <c r="V384">
        <v>0</v>
      </c>
      <c r="W384" t="s">
        <v>6</v>
      </c>
      <c r="X384" t="s">
        <v>101</v>
      </c>
      <c r="Y384" t="s">
        <v>104</v>
      </c>
      <c r="Z384" t="s">
        <v>100</v>
      </c>
      <c r="AA384">
        <v>0.92119999999999991</v>
      </c>
      <c r="AB384">
        <v>0.96039999999999992</v>
      </c>
      <c r="AC384">
        <v>5.762400000000005E-2</v>
      </c>
      <c r="AD384">
        <v>0.28999999999999998</v>
      </c>
      <c r="AE384" t="s">
        <v>26</v>
      </c>
      <c r="AF384">
        <v>2.4052609452885714E-2</v>
      </c>
      <c r="AG384" t="s">
        <v>7</v>
      </c>
      <c r="AH384" t="s">
        <v>32</v>
      </c>
      <c r="AI384" t="s">
        <v>35</v>
      </c>
      <c r="AJ384">
        <v>112.33333333333333</v>
      </c>
      <c r="AK384" t="s">
        <v>42</v>
      </c>
      <c r="AL384">
        <v>50.836800000000004</v>
      </c>
      <c r="AM384">
        <v>1760755.6836879998</v>
      </c>
      <c r="AN384">
        <v>72.14</v>
      </c>
    </row>
    <row r="385" spans="1:40" x14ac:dyDescent="0.3">
      <c r="A385">
        <v>444.86</v>
      </c>
      <c r="B385">
        <v>6.49</v>
      </c>
      <c r="C385">
        <v>3</v>
      </c>
      <c r="D385">
        <v>0.73</v>
      </c>
      <c r="E385">
        <v>0.09</v>
      </c>
      <c r="F385">
        <v>0.03</v>
      </c>
      <c r="G385" t="s">
        <v>92</v>
      </c>
      <c r="H385">
        <v>0.78</v>
      </c>
      <c r="I385">
        <v>0.88</v>
      </c>
      <c r="J385">
        <v>0.81</v>
      </c>
      <c r="K385">
        <v>0.98</v>
      </c>
      <c r="L385">
        <v>48</v>
      </c>
      <c r="M385">
        <v>9075.6299999999992</v>
      </c>
      <c r="N385">
        <v>60</v>
      </c>
      <c r="O385">
        <v>57</v>
      </c>
      <c r="P385">
        <v>1</v>
      </c>
      <c r="Q385">
        <v>2</v>
      </c>
      <c r="R385">
        <v>499</v>
      </c>
      <c r="S385">
        <v>189</v>
      </c>
      <c r="T385">
        <v>11</v>
      </c>
      <c r="U385">
        <v>0.3</v>
      </c>
      <c r="V385">
        <v>0</v>
      </c>
      <c r="W385" t="s">
        <v>6</v>
      </c>
      <c r="X385" t="s">
        <v>93</v>
      </c>
      <c r="Y385" t="s">
        <v>104</v>
      </c>
      <c r="Z385" t="s">
        <v>95</v>
      </c>
      <c r="AA385">
        <v>0.6643</v>
      </c>
      <c r="AB385">
        <v>0.88270000000000004</v>
      </c>
      <c r="AC385">
        <v>0.23832900000000001</v>
      </c>
      <c r="AD385">
        <v>1.1000000000000001</v>
      </c>
      <c r="AE385" t="s">
        <v>25</v>
      </c>
      <c r="AF385">
        <v>1.4588859416445624E-2</v>
      </c>
      <c r="AG385" t="s">
        <v>5</v>
      </c>
      <c r="AH385" t="s">
        <v>32</v>
      </c>
      <c r="AI385" t="s">
        <v>38</v>
      </c>
      <c r="AJ385">
        <v>37.875751503006008</v>
      </c>
      <c r="AK385" t="s">
        <v>40</v>
      </c>
      <c r="AL385">
        <v>181.51259999999999</v>
      </c>
      <c r="AM385">
        <v>4522059.3856319999</v>
      </c>
      <c r="AN385">
        <v>83.919999999999987</v>
      </c>
    </row>
    <row r="386" spans="1:40" x14ac:dyDescent="0.3">
      <c r="A386">
        <v>380.78</v>
      </c>
      <c r="B386">
        <v>7.3</v>
      </c>
      <c r="C386">
        <v>13</v>
      </c>
      <c r="D386">
        <v>0.76</v>
      </c>
      <c r="E386">
        <v>0.04</v>
      </c>
      <c r="F386">
        <v>0.02</v>
      </c>
      <c r="G386" t="s">
        <v>88</v>
      </c>
      <c r="H386">
        <v>1.03</v>
      </c>
      <c r="I386">
        <v>0.92</v>
      </c>
      <c r="J386">
        <v>1.07</v>
      </c>
      <c r="K386">
        <v>0.64</v>
      </c>
      <c r="L386">
        <v>9</v>
      </c>
      <c r="M386">
        <v>4795.47</v>
      </c>
      <c r="N386">
        <v>30</v>
      </c>
      <c r="O386">
        <v>15</v>
      </c>
      <c r="P386">
        <v>1</v>
      </c>
      <c r="Q386">
        <v>3</v>
      </c>
      <c r="R386">
        <v>176</v>
      </c>
      <c r="S386">
        <v>687</v>
      </c>
      <c r="T386">
        <v>1</v>
      </c>
      <c r="U386">
        <v>0.03</v>
      </c>
      <c r="V386">
        <v>0</v>
      </c>
      <c r="W386" t="s">
        <v>6</v>
      </c>
      <c r="X386" t="s">
        <v>103</v>
      </c>
      <c r="Y386" t="s">
        <v>104</v>
      </c>
      <c r="Z386" t="s">
        <v>97</v>
      </c>
      <c r="AA386">
        <v>0.72960000000000003</v>
      </c>
      <c r="AB386">
        <v>0.94079999999999997</v>
      </c>
      <c r="AC386">
        <v>0.22579199999999999</v>
      </c>
      <c r="AD386">
        <v>0.7</v>
      </c>
      <c r="AE386" t="s">
        <v>25</v>
      </c>
      <c r="AF386">
        <v>1.9171174956667893E-2</v>
      </c>
      <c r="AG386" t="s">
        <v>5</v>
      </c>
      <c r="AH386" t="s">
        <v>32</v>
      </c>
      <c r="AI386" t="s">
        <v>36</v>
      </c>
      <c r="AJ386">
        <v>390.34090909090907</v>
      </c>
      <c r="AK386" t="s">
        <v>42</v>
      </c>
      <c r="AL386">
        <v>47.954700000000003</v>
      </c>
      <c r="AM386">
        <v>1935636.0093640001</v>
      </c>
      <c r="AN386">
        <v>73.37</v>
      </c>
    </row>
    <row r="387" spans="1:40" x14ac:dyDescent="0.3">
      <c r="A387">
        <v>411.57</v>
      </c>
      <c r="B387">
        <v>8.5399999999999991</v>
      </c>
      <c r="C387">
        <v>7</v>
      </c>
      <c r="D387">
        <v>0.93</v>
      </c>
      <c r="E387">
        <v>0</v>
      </c>
      <c r="F387">
        <v>0.02</v>
      </c>
      <c r="G387" t="s">
        <v>99</v>
      </c>
      <c r="H387">
        <v>2.34</v>
      </c>
      <c r="I387">
        <v>0.87</v>
      </c>
      <c r="J387">
        <v>1</v>
      </c>
      <c r="K387">
        <v>0.84</v>
      </c>
      <c r="L387">
        <v>30</v>
      </c>
      <c r="M387">
        <v>1511.2</v>
      </c>
      <c r="N387">
        <v>45</v>
      </c>
      <c r="O387">
        <v>24</v>
      </c>
      <c r="P387">
        <v>3</v>
      </c>
      <c r="Q387">
        <v>0</v>
      </c>
      <c r="R387">
        <v>978</v>
      </c>
      <c r="S387">
        <v>854</v>
      </c>
      <c r="T387">
        <v>5</v>
      </c>
      <c r="U387">
        <v>0.83</v>
      </c>
      <c r="V387">
        <v>1</v>
      </c>
      <c r="W387" t="s">
        <v>4</v>
      </c>
      <c r="X387" t="s">
        <v>89</v>
      </c>
      <c r="Y387" t="s">
        <v>90</v>
      </c>
      <c r="Z387" t="s">
        <v>109</v>
      </c>
      <c r="AA387">
        <v>0.93</v>
      </c>
      <c r="AB387">
        <v>0.98</v>
      </c>
      <c r="AC387">
        <v>6.8599999999999953E-2</v>
      </c>
      <c r="AD387">
        <v>0.86</v>
      </c>
      <c r="AE387" t="s">
        <v>25</v>
      </c>
      <c r="AF387">
        <v>2.0749811696673712E-2</v>
      </c>
      <c r="AG387" t="s">
        <v>7</v>
      </c>
      <c r="AH387" t="s">
        <v>32</v>
      </c>
      <c r="AI387" t="s">
        <v>35</v>
      </c>
      <c r="AJ387">
        <v>87.321063394683023</v>
      </c>
      <c r="AK387" t="s">
        <v>41</v>
      </c>
      <c r="AL387">
        <v>75.56</v>
      </c>
      <c r="AM387">
        <v>634498.69715600007</v>
      </c>
      <c r="AN387">
        <v>97.259999999999991</v>
      </c>
    </row>
    <row r="388" spans="1:40" x14ac:dyDescent="0.3">
      <c r="A388">
        <v>176.92</v>
      </c>
      <c r="B388">
        <v>8.23</v>
      </c>
      <c r="C388">
        <v>5</v>
      </c>
      <c r="D388">
        <v>0.71</v>
      </c>
      <c r="E388">
        <v>0.03</v>
      </c>
      <c r="F388">
        <v>0.02</v>
      </c>
      <c r="G388" t="s">
        <v>99</v>
      </c>
      <c r="H388">
        <v>3.9</v>
      </c>
      <c r="I388">
        <v>0.82</v>
      </c>
      <c r="J388">
        <v>1.03</v>
      </c>
      <c r="K388">
        <v>0.42</v>
      </c>
      <c r="L388">
        <v>19</v>
      </c>
      <c r="M388">
        <v>2963.99</v>
      </c>
      <c r="N388">
        <v>45</v>
      </c>
      <c r="O388">
        <v>21</v>
      </c>
      <c r="P388">
        <v>0</v>
      </c>
      <c r="Q388">
        <v>3</v>
      </c>
      <c r="R388">
        <v>671</v>
      </c>
      <c r="S388">
        <v>998</v>
      </c>
      <c r="T388">
        <v>5</v>
      </c>
      <c r="U388">
        <v>0.2</v>
      </c>
      <c r="V388">
        <v>0</v>
      </c>
      <c r="W388" t="s">
        <v>6</v>
      </c>
      <c r="X388" t="s">
        <v>103</v>
      </c>
      <c r="Y388" t="s">
        <v>94</v>
      </c>
      <c r="Z388" t="s">
        <v>109</v>
      </c>
      <c r="AA388">
        <v>0.68869999999999998</v>
      </c>
      <c r="AB388">
        <v>0.9506</v>
      </c>
      <c r="AC388">
        <v>0.27567400000000003</v>
      </c>
      <c r="AD388">
        <v>0.47</v>
      </c>
      <c r="AE388" t="s">
        <v>24</v>
      </c>
      <c r="AF388">
        <v>4.6518200316527251E-2</v>
      </c>
      <c r="AG388" t="s">
        <v>7</v>
      </c>
      <c r="AH388" t="s">
        <v>31</v>
      </c>
      <c r="AI388" t="s">
        <v>37</v>
      </c>
      <c r="AJ388">
        <v>148.73323397913563</v>
      </c>
      <c r="AK388" t="s">
        <v>42</v>
      </c>
      <c r="AL388">
        <v>148.1995</v>
      </c>
      <c r="AM388">
        <v>550770.56559999986</v>
      </c>
      <c r="AN388">
        <v>94.8</v>
      </c>
    </row>
    <row r="389" spans="1:40" x14ac:dyDescent="0.3">
      <c r="A389">
        <v>129.85</v>
      </c>
      <c r="B389">
        <v>9.65</v>
      </c>
      <c r="C389">
        <v>23</v>
      </c>
      <c r="D389">
        <v>0.95</v>
      </c>
      <c r="E389">
        <v>0.06</v>
      </c>
      <c r="F389">
        <v>0.01</v>
      </c>
      <c r="G389" t="s">
        <v>92</v>
      </c>
      <c r="H389">
        <v>4.7</v>
      </c>
      <c r="I389">
        <v>0.98</v>
      </c>
      <c r="J389">
        <v>0.95</v>
      </c>
      <c r="K389">
        <v>0.35</v>
      </c>
      <c r="L389">
        <v>40</v>
      </c>
      <c r="M389">
        <v>6754.73</v>
      </c>
      <c r="N389">
        <v>30</v>
      </c>
      <c r="O389">
        <v>21</v>
      </c>
      <c r="P389">
        <v>0</v>
      </c>
      <c r="Q389">
        <v>1</v>
      </c>
      <c r="R389">
        <v>474</v>
      </c>
      <c r="S389">
        <v>796</v>
      </c>
      <c r="T389">
        <v>5</v>
      </c>
      <c r="U389">
        <v>0.91</v>
      </c>
      <c r="V389">
        <v>0</v>
      </c>
      <c r="W389" t="s">
        <v>6</v>
      </c>
      <c r="X389" t="s">
        <v>101</v>
      </c>
      <c r="Y389" t="s">
        <v>94</v>
      </c>
      <c r="Z389" t="s">
        <v>109</v>
      </c>
      <c r="AA389">
        <v>0.8929999999999999</v>
      </c>
      <c r="AB389">
        <v>0.93059999999999998</v>
      </c>
      <c r="AC389">
        <v>4.6530000000000044E-2</v>
      </c>
      <c r="AD389">
        <v>0.42</v>
      </c>
      <c r="AE389" t="s">
        <v>24</v>
      </c>
      <c r="AF389">
        <v>7.4316519060454375E-2</v>
      </c>
      <c r="AG389" t="s">
        <v>8</v>
      </c>
      <c r="AH389" t="s">
        <v>33</v>
      </c>
      <c r="AI389" t="s">
        <v>37</v>
      </c>
      <c r="AJ389">
        <v>167.93248945147678</v>
      </c>
      <c r="AK389" t="s">
        <v>42</v>
      </c>
      <c r="AL389">
        <v>135.09459999999999</v>
      </c>
      <c r="AM389">
        <v>938646.10933499981</v>
      </c>
      <c r="AN389">
        <v>81.300000000000011</v>
      </c>
    </row>
    <row r="390" spans="1:40" x14ac:dyDescent="0.3">
      <c r="A390">
        <v>387.78</v>
      </c>
      <c r="B390">
        <v>5.82</v>
      </c>
      <c r="C390">
        <v>18</v>
      </c>
      <c r="D390">
        <v>0.7</v>
      </c>
      <c r="E390">
        <v>0.08</v>
      </c>
      <c r="F390">
        <v>0.04</v>
      </c>
      <c r="G390" t="s">
        <v>88</v>
      </c>
      <c r="H390">
        <v>3.32</v>
      </c>
      <c r="I390">
        <v>0.91</v>
      </c>
      <c r="J390">
        <v>1.0900000000000001</v>
      </c>
      <c r="K390">
        <v>0.55000000000000004</v>
      </c>
      <c r="L390">
        <v>8</v>
      </c>
      <c r="M390">
        <v>1209.95</v>
      </c>
      <c r="N390">
        <v>15</v>
      </c>
      <c r="O390">
        <v>20</v>
      </c>
      <c r="P390">
        <v>1</v>
      </c>
      <c r="Q390">
        <v>0</v>
      </c>
      <c r="R390">
        <v>919</v>
      </c>
      <c r="S390">
        <v>108</v>
      </c>
      <c r="T390">
        <v>3</v>
      </c>
      <c r="U390">
        <v>0.89</v>
      </c>
      <c r="V390">
        <v>0</v>
      </c>
      <c r="W390" t="s">
        <v>6</v>
      </c>
      <c r="X390" t="s">
        <v>89</v>
      </c>
      <c r="Y390" t="s">
        <v>104</v>
      </c>
      <c r="Z390" t="s">
        <v>98</v>
      </c>
      <c r="AA390">
        <v>0.64400000000000002</v>
      </c>
      <c r="AB390">
        <v>0.88319999999999999</v>
      </c>
      <c r="AC390">
        <v>0.26496000000000008</v>
      </c>
      <c r="AD390">
        <v>0.67</v>
      </c>
      <c r="AE390" t="s">
        <v>25</v>
      </c>
      <c r="AF390">
        <v>1.5008509979885504E-2</v>
      </c>
      <c r="AG390" t="s">
        <v>5</v>
      </c>
      <c r="AH390" t="s">
        <v>32</v>
      </c>
      <c r="AI390" t="s">
        <v>37</v>
      </c>
      <c r="AJ390">
        <v>11.7519042437432</v>
      </c>
      <c r="AK390" t="s">
        <v>40</v>
      </c>
      <c r="AL390">
        <v>12.099500000000001</v>
      </c>
      <c r="AM390">
        <v>525535.58841199998</v>
      </c>
      <c r="AN390">
        <v>69.48</v>
      </c>
    </row>
    <row r="391" spans="1:40" x14ac:dyDescent="0.3">
      <c r="A391">
        <v>413.08</v>
      </c>
      <c r="B391">
        <v>5.4</v>
      </c>
      <c r="C391">
        <v>22</v>
      </c>
      <c r="D391">
        <v>0.9</v>
      </c>
      <c r="E391">
        <v>0.01</v>
      </c>
      <c r="F391">
        <v>0.02</v>
      </c>
      <c r="G391" t="s">
        <v>92</v>
      </c>
      <c r="H391">
        <v>2.5299999999999998</v>
      </c>
      <c r="I391">
        <v>0.65</v>
      </c>
      <c r="J391">
        <v>1.07</v>
      </c>
      <c r="K391">
        <v>0.44</v>
      </c>
      <c r="L391">
        <v>16</v>
      </c>
      <c r="M391">
        <v>2394.25</v>
      </c>
      <c r="N391">
        <v>45</v>
      </c>
      <c r="O391">
        <v>41</v>
      </c>
      <c r="P391">
        <v>3</v>
      </c>
      <c r="Q391">
        <v>2</v>
      </c>
      <c r="R391">
        <v>744</v>
      </c>
      <c r="S391">
        <v>546</v>
      </c>
      <c r="T391">
        <v>6</v>
      </c>
      <c r="U391">
        <v>0.66</v>
      </c>
      <c r="V391">
        <v>1</v>
      </c>
      <c r="W391" t="s">
        <v>4</v>
      </c>
      <c r="X391" t="s">
        <v>93</v>
      </c>
      <c r="Y391" t="s">
        <v>90</v>
      </c>
      <c r="Z391" t="s">
        <v>100</v>
      </c>
      <c r="AA391">
        <v>0.89100000000000001</v>
      </c>
      <c r="AB391">
        <v>0.97019999999999995</v>
      </c>
      <c r="AC391">
        <v>9.7019999999999981E-2</v>
      </c>
      <c r="AD391">
        <v>0.47</v>
      </c>
      <c r="AE391" t="s">
        <v>24</v>
      </c>
      <c r="AF391">
        <v>1.307252832381137E-2</v>
      </c>
      <c r="AG391" t="s">
        <v>5</v>
      </c>
      <c r="AH391" t="s">
        <v>32</v>
      </c>
      <c r="AI391" t="s">
        <v>35</v>
      </c>
      <c r="AJ391">
        <v>73.387096774193552</v>
      </c>
      <c r="AK391" t="s">
        <v>40</v>
      </c>
      <c r="AL391">
        <v>47.884999999999998</v>
      </c>
      <c r="AM391">
        <v>1018756.0805479999</v>
      </c>
      <c r="AN391">
        <v>84.77</v>
      </c>
    </row>
    <row r="392" spans="1:40" x14ac:dyDescent="0.3">
      <c r="A392">
        <v>495.73</v>
      </c>
      <c r="B392">
        <v>4.62</v>
      </c>
      <c r="C392">
        <v>8</v>
      </c>
      <c r="D392">
        <v>0.81</v>
      </c>
      <c r="E392">
        <v>0.01</v>
      </c>
      <c r="F392">
        <v>0.02</v>
      </c>
      <c r="G392" t="s">
        <v>99</v>
      </c>
      <c r="H392">
        <v>1.25</v>
      </c>
      <c r="I392">
        <v>0.82</v>
      </c>
      <c r="J392">
        <v>1.03</v>
      </c>
      <c r="K392">
        <v>0.71</v>
      </c>
      <c r="L392">
        <v>8</v>
      </c>
      <c r="M392">
        <v>9958.19</v>
      </c>
      <c r="N392">
        <v>60</v>
      </c>
      <c r="O392">
        <v>46</v>
      </c>
      <c r="P392">
        <v>2</v>
      </c>
      <c r="Q392">
        <v>1</v>
      </c>
      <c r="R392">
        <v>626</v>
      </c>
      <c r="S392">
        <v>313</v>
      </c>
      <c r="T392">
        <v>11</v>
      </c>
      <c r="U392">
        <v>0.86</v>
      </c>
      <c r="V392">
        <v>0</v>
      </c>
      <c r="W392" t="s">
        <v>6</v>
      </c>
      <c r="X392" t="s">
        <v>101</v>
      </c>
      <c r="Y392" t="s">
        <v>96</v>
      </c>
      <c r="Z392" t="s">
        <v>95</v>
      </c>
      <c r="AA392">
        <v>0.80190000000000006</v>
      </c>
      <c r="AB392">
        <v>0.97019999999999995</v>
      </c>
      <c r="AC392">
        <v>0.18433799999999992</v>
      </c>
      <c r="AD392">
        <v>0.74</v>
      </c>
      <c r="AE392" t="s">
        <v>25</v>
      </c>
      <c r="AF392">
        <v>9.3195892925584493E-3</v>
      </c>
      <c r="AG392" t="s">
        <v>5</v>
      </c>
      <c r="AH392" t="s">
        <v>32</v>
      </c>
      <c r="AI392" t="s">
        <v>36</v>
      </c>
      <c r="AJ392">
        <v>50</v>
      </c>
      <c r="AK392" t="s">
        <v>40</v>
      </c>
      <c r="AL392">
        <v>497.90950000000004</v>
      </c>
      <c r="AM392">
        <v>5085181.0373110007</v>
      </c>
      <c r="AN392">
        <v>98.05</v>
      </c>
    </row>
    <row r="393" spans="1:40" x14ac:dyDescent="0.3">
      <c r="A393">
        <v>235.68</v>
      </c>
      <c r="B393">
        <v>2.38</v>
      </c>
      <c r="C393">
        <v>17</v>
      </c>
      <c r="D393">
        <v>0.88</v>
      </c>
      <c r="E393">
        <v>0.09</v>
      </c>
      <c r="F393">
        <v>0.04</v>
      </c>
      <c r="G393" t="s">
        <v>92</v>
      </c>
      <c r="H393">
        <v>3.36</v>
      </c>
      <c r="I393">
        <v>0.76</v>
      </c>
      <c r="J393">
        <v>1.1399999999999999</v>
      </c>
      <c r="K393">
        <v>0.27</v>
      </c>
      <c r="L393">
        <v>23</v>
      </c>
      <c r="M393">
        <v>154.79</v>
      </c>
      <c r="N393">
        <v>30</v>
      </c>
      <c r="O393">
        <v>57</v>
      </c>
      <c r="P393">
        <v>3</v>
      </c>
      <c r="Q393">
        <v>1</v>
      </c>
      <c r="R393">
        <v>775</v>
      </c>
      <c r="S393">
        <v>82</v>
      </c>
      <c r="T393">
        <v>1</v>
      </c>
      <c r="U393">
        <v>0.88</v>
      </c>
      <c r="V393">
        <v>0</v>
      </c>
      <c r="W393" t="s">
        <v>6</v>
      </c>
      <c r="X393" t="s">
        <v>101</v>
      </c>
      <c r="Y393" t="s">
        <v>90</v>
      </c>
      <c r="Z393" t="s">
        <v>97</v>
      </c>
      <c r="AA393">
        <v>0.80080000000000007</v>
      </c>
      <c r="AB393">
        <v>0.87360000000000004</v>
      </c>
      <c r="AC393">
        <v>0.10483199999999999</v>
      </c>
      <c r="AD393">
        <v>0.4</v>
      </c>
      <c r="AE393" t="s">
        <v>24</v>
      </c>
      <c r="AF393">
        <v>1.0098438560760353E-2</v>
      </c>
      <c r="AG393" t="s">
        <v>5</v>
      </c>
      <c r="AH393" t="s">
        <v>31</v>
      </c>
      <c r="AI393" t="s">
        <v>37</v>
      </c>
      <c r="AJ393">
        <v>10.580645161290322</v>
      </c>
      <c r="AK393" t="s">
        <v>40</v>
      </c>
      <c r="AL393">
        <v>3.0958000000000001</v>
      </c>
      <c r="AM393">
        <v>41242.358632000003</v>
      </c>
      <c r="AN393">
        <v>81.139999999999986</v>
      </c>
    </row>
    <row r="394" spans="1:40" x14ac:dyDescent="0.3">
      <c r="A394">
        <v>217.41</v>
      </c>
      <c r="B394">
        <v>6.15</v>
      </c>
      <c r="C394">
        <v>20</v>
      </c>
      <c r="D394">
        <v>0.91</v>
      </c>
      <c r="E394">
        <v>0.08</v>
      </c>
      <c r="F394">
        <v>0.02</v>
      </c>
      <c r="G394" t="s">
        <v>99</v>
      </c>
      <c r="H394">
        <v>4.91</v>
      </c>
      <c r="I394">
        <v>0.92</v>
      </c>
      <c r="J394">
        <v>0.84</v>
      </c>
      <c r="K394">
        <v>0.45</v>
      </c>
      <c r="L394">
        <v>9</v>
      </c>
      <c r="M394">
        <v>1606.61</v>
      </c>
      <c r="N394">
        <v>90</v>
      </c>
      <c r="O394">
        <v>49</v>
      </c>
      <c r="P394">
        <v>1</v>
      </c>
      <c r="Q394">
        <v>1</v>
      </c>
      <c r="R394">
        <v>16</v>
      </c>
      <c r="S394">
        <v>966</v>
      </c>
      <c r="T394">
        <v>10</v>
      </c>
      <c r="U394">
        <v>0.78</v>
      </c>
      <c r="V394">
        <v>0</v>
      </c>
      <c r="W394" t="s">
        <v>6</v>
      </c>
      <c r="X394" t="s">
        <v>101</v>
      </c>
      <c r="Y394" t="s">
        <v>104</v>
      </c>
      <c r="Z394" t="s">
        <v>108</v>
      </c>
      <c r="AA394">
        <v>0.83720000000000006</v>
      </c>
      <c r="AB394">
        <v>0.90160000000000007</v>
      </c>
      <c r="AC394">
        <v>8.1143999999999966E-2</v>
      </c>
      <c r="AD394">
        <v>0.55000000000000004</v>
      </c>
      <c r="AE394" t="s">
        <v>25</v>
      </c>
      <c r="AF394">
        <v>2.8287567269214848E-2</v>
      </c>
      <c r="AG394" t="s">
        <v>7</v>
      </c>
      <c r="AH394" t="s">
        <v>31</v>
      </c>
      <c r="AI394" t="s">
        <v>37</v>
      </c>
      <c r="AJ394">
        <v>6037.5</v>
      </c>
      <c r="AK394" t="s">
        <v>42</v>
      </c>
      <c r="AL394">
        <v>80.330500000000001</v>
      </c>
      <c r="AM394">
        <v>384324.068272</v>
      </c>
      <c r="AN394">
        <v>92.29</v>
      </c>
    </row>
    <row r="395" spans="1:40" x14ac:dyDescent="0.3">
      <c r="A395">
        <v>399.39</v>
      </c>
      <c r="B395">
        <v>3.49</v>
      </c>
      <c r="C395">
        <v>27</v>
      </c>
      <c r="D395">
        <v>0.8</v>
      </c>
      <c r="E395">
        <v>0.06</v>
      </c>
      <c r="F395">
        <v>0.03</v>
      </c>
      <c r="G395" t="s">
        <v>92</v>
      </c>
      <c r="H395">
        <v>2.38</v>
      </c>
      <c r="I395">
        <v>0.62</v>
      </c>
      <c r="J395">
        <v>0.92</v>
      </c>
      <c r="K395">
        <v>0.9</v>
      </c>
      <c r="L395">
        <v>32</v>
      </c>
      <c r="M395">
        <v>8452.49</v>
      </c>
      <c r="N395">
        <v>15</v>
      </c>
      <c r="O395">
        <v>42</v>
      </c>
      <c r="P395">
        <v>3</v>
      </c>
      <c r="Q395">
        <v>2</v>
      </c>
      <c r="R395">
        <v>172</v>
      </c>
      <c r="S395">
        <v>556</v>
      </c>
      <c r="T395">
        <v>1</v>
      </c>
      <c r="U395">
        <v>0.51</v>
      </c>
      <c r="V395">
        <v>0</v>
      </c>
      <c r="W395" t="s">
        <v>6</v>
      </c>
      <c r="X395" t="s">
        <v>93</v>
      </c>
      <c r="Y395" t="s">
        <v>90</v>
      </c>
      <c r="Z395" t="s">
        <v>97</v>
      </c>
      <c r="AA395">
        <v>0.752</v>
      </c>
      <c r="AB395">
        <v>0.91179999999999994</v>
      </c>
      <c r="AC395">
        <v>0.18235999999999994</v>
      </c>
      <c r="AD395">
        <v>0.99</v>
      </c>
      <c r="AE395" t="s">
        <v>25</v>
      </c>
      <c r="AF395">
        <v>8.7383259470692823E-3</v>
      </c>
      <c r="AG395" t="s">
        <v>5</v>
      </c>
      <c r="AH395" t="s">
        <v>32</v>
      </c>
      <c r="AI395" t="s">
        <v>35</v>
      </c>
      <c r="AJ395">
        <v>323.25581395348837</v>
      </c>
      <c r="AK395" t="s">
        <v>42</v>
      </c>
      <c r="AL395">
        <v>169.0498</v>
      </c>
      <c r="AM395">
        <v>3679853.6401630002</v>
      </c>
      <c r="AN395">
        <v>83.22</v>
      </c>
    </row>
    <row r="396" spans="1:40" x14ac:dyDescent="0.3">
      <c r="A396">
        <v>203.36</v>
      </c>
      <c r="B396">
        <v>9.2899999999999991</v>
      </c>
      <c r="C396">
        <v>1</v>
      </c>
      <c r="D396">
        <v>0.73</v>
      </c>
      <c r="E396">
        <v>0.08</v>
      </c>
      <c r="F396">
        <v>0.05</v>
      </c>
      <c r="G396" t="s">
        <v>88</v>
      </c>
      <c r="H396">
        <v>0.81</v>
      </c>
      <c r="I396">
        <v>0.76</v>
      </c>
      <c r="J396">
        <v>1</v>
      </c>
      <c r="K396">
        <v>0.76</v>
      </c>
      <c r="L396">
        <v>37</v>
      </c>
      <c r="M396">
        <v>1103.68</v>
      </c>
      <c r="N396">
        <v>30</v>
      </c>
      <c r="O396">
        <v>53</v>
      </c>
      <c r="P396">
        <v>0</v>
      </c>
      <c r="Q396">
        <v>2</v>
      </c>
      <c r="R396">
        <v>811</v>
      </c>
      <c r="S396">
        <v>956</v>
      </c>
      <c r="T396">
        <v>11</v>
      </c>
      <c r="U396">
        <v>0.95</v>
      </c>
      <c r="V396">
        <v>1</v>
      </c>
      <c r="W396" t="s">
        <v>4</v>
      </c>
      <c r="X396" t="s">
        <v>93</v>
      </c>
      <c r="Y396" t="s">
        <v>94</v>
      </c>
      <c r="Z396" t="s">
        <v>95</v>
      </c>
      <c r="AA396">
        <v>0.67159999999999997</v>
      </c>
      <c r="AB396">
        <v>0.874</v>
      </c>
      <c r="AC396">
        <v>0.23598000000000002</v>
      </c>
      <c r="AD396">
        <v>0.89</v>
      </c>
      <c r="AE396" t="s">
        <v>25</v>
      </c>
      <c r="AF396">
        <v>4.5682533438237603E-2</v>
      </c>
      <c r="AG396" t="s">
        <v>7</v>
      </c>
      <c r="AH396" t="s">
        <v>31</v>
      </c>
      <c r="AI396" t="s">
        <v>38</v>
      </c>
      <c r="AJ396">
        <v>117.87916152897657</v>
      </c>
      <c r="AK396" t="s">
        <v>42</v>
      </c>
      <c r="AL396">
        <v>11.036800000000001</v>
      </c>
      <c r="AM396">
        <v>253636.46345600006</v>
      </c>
      <c r="AN396">
        <v>71.790000000000006</v>
      </c>
    </row>
    <row r="397" spans="1:40" x14ac:dyDescent="0.3">
      <c r="A397">
        <v>468.84</v>
      </c>
      <c r="B397">
        <v>6.25</v>
      </c>
      <c r="C397">
        <v>14</v>
      </c>
      <c r="D397">
        <v>0.72</v>
      </c>
      <c r="E397">
        <v>0.04</v>
      </c>
      <c r="F397">
        <v>0.04</v>
      </c>
      <c r="G397" t="s">
        <v>99</v>
      </c>
      <c r="H397">
        <v>0.52</v>
      </c>
      <c r="I397">
        <v>0.73</v>
      </c>
      <c r="J397">
        <v>1.18</v>
      </c>
      <c r="K397">
        <v>0.17</v>
      </c>
      <c r="L397">
        <v>34</v>
      </c>
      <c r="M397">
        <v>433.05</v>
      </c>
      <c r="N397">
        <v>60</v>
      </c>
      <c r="O397">
        <v>48</v>
      </c>
      <c r="P397">
        <v>0</v>
      </c>
      <c r="Q397">
        <v>3</v>
      </c>
      <c r="R397">
        <v>204</v>
      </c>
      <c r="S397">
        <v>152</v>
      </c>
      <c r="T397">
        <v>2</v>
      </c>
      <c r="U397">
        <v>0.82</v>
      </c>
      <c r="V397">
        <v>1</v>
      </c>
      <c r="W397" t="s">
        <v>4</v>
      </c>
      <c r="X397" t="s">
        <v>103</v>
      </c>
      <c r="Y397" t="s">
        <v>94</v>
      </c>
      <c r="Z397" t="s">
        <v>102</v>
      </c>
      <c r="AA397">
        <v>0.69119999999999993</v>
      </c>
      <c r="AB397">
        <v>0.92159999999999997</v>
      </c>
      <c r="AC397">
        <v>0.25804800000000006</v>
      </c>
      <c r="AD397">
        <v>0.25</v>
      </c>
      <c r="AE397" t="s">
        <v>26</v>
      </c>
      <c r="AF397">
        <v>1.333077382475898E-2</v>
      </c>
      <c r="AG397" t="s">
        <v>5</v>
      </c>
      <c r="AH397" t="s">
        <v>32</v>
      </c>
      <c r="AI397" t="s">
        <v>38</v>
      </c>
      <c r="AJ397">
        <v>74.509803921568633</v>
      </c>
      <c r="AK397" t="s">
        <v>40</v>
      </c>
      <c r="AL397">
        <v>21.652500000000003</v>
      </c>
      <c r="AM397">
        <v>219300.18339599998</v>
      </c>
      <c r="AN397">
        <v>97.47999999999999</v>
      </c>
    </row>
    <row r="398" spans="1:40" x14ac:dyDescent="0.3">
      <c r="A398">
        <v>436.29</v>
      </c>
      <c r="B398">
        <v>6.34</v>
      </c>
      <c r="C398">
        <v>17</v>
      </c>
      <c r="D398">
        <v>0.88</v>
      </c>
      <c r="E398">
        <v>0.08</v>
      </c>
      <c r="F398">
        <v>0.01</v>
      </c>
      <c r="G398" t="s">
        <v>92</v>
      </c>
      <c r="H398">
        <v>1.35</v>
      </c>
      <c r="I398">
        <v>0.66</v>
      </c>
      <c r="J398">
        <v>0.83</v>
      </c>
      <c r="K398">
        <v>0.89</v>
      </c>
      <c r="L398">
        <v>46</v>
      </c>
      <c r="M398">
        <v>1300.99</v>
      </c>
      <c r="N398">
        <v>45</v>
      </c>
      <c r="O398">
        <v>26</v>
      </c>
      <c r="P398">
        <v>0</v>
      </c>
      <c r="Q398">
        <v>2</v>
      </c>
      <c r="R398">
        <v>328</v>
      </c>
      <c r="S398">
        <v>223</v>
      </c>
      <c r="T398">
        <v>4</v>
      </c>
      <c r="U398">
        <v>0.13</v>
      </c>
      <c r="V398">
        <v>1</v>
      </c>
      <c r="W398" t="s">
        <v>4</v>
      </c>
      <c r="X398" t="s">
        <v>93</v>
      </c>
      <c r="Y398" t="s">
        <v>94</v>
      </c>
      <c r="Z398" t="s">
        <v>105</v>
      </c>
      <c r="AA398">
        <v>0.80959999999999999</v>
      </c>
      <c r="AB398">
        <v>0.91080000000000005</v>
      </c>
      <c r="AC398">
        <v>0.10929599999999999</v>
      </c>
      <c r="AD398">
        <v>0.98</v>
      </c>
      <c r="AE398" t="s">
        <v>25</v>
      </c>
      <c r="AF398">
        <v>1.4531618877352218E-2</v>
      </c>
      <c r="AG398" t="s">
        <v>5</v>
      </c>
      <c r="AH398" t="s">
        <v>32</v>
      </c>
      <c r="AI398" t="s">
        <v>36</v>
      </c>
      <c r="AJ398">
        <v>67.987804878048792</v>
      </c>
      <c r="AK398" t="s">
        <v>40</v>
      </c>
      <c r="AL398">
        <v>26.0198</v>
      </c>
      <c r="AM398">
        <v>618731.53016900015</v>
      </c>
      <c r="AN398">
        <v>84.05</v>
      </c>
    </row>
    <row r="399" spans="1:40" x14ac:dyDescent="0.3">
      <c r="A399">
        <v>243.05</v>
      </c>
      <c r="B399">
        <v>4.1900000000000004</v>
      </c>
      <c r="C399">
        <v>10</v>
      </c>
      <c r="D399">
        <v>0.86</v>
      </c>
      <c r="E399">
        <v>0.04</v>
      </c>
      <c r="F399">
        <v>0.02</v>
      </c>
      <c r="G399" t="s">
        <v>99</v>
      </c>
      <c r="H399">
        <v>2.85</v>
      </c>
      <c r="I399">
        <v>0.75</v>
      </c>
      <c r="J399">
        <v>0.93</v>
      </c>
      <c r="K399">
        <v>0.59</v>
      </c>
      <c r="L399">
        <v>18</v>
      </c>
      <c r="M399">
        <v>6966.61</v>
      </c>
      <c r="N399">
        <v>15</v>
      </c>
      <c r="O399">
        <v>17</v>
      </c>
      <c r="P399">
        <v>2</v>
      </c>
      <c r="Q399">
        <v>3</v>
      </c>
      <c r="R399">
        <v>139</v>
      </c>
      <c r="S399">
        <v>726</v>
      </c>
      <c r="T399">
        <v>10</v>
      </c>
      <c r="U399">
        <v>0.42</v>
      </c>
      <c r="V399">
        <v>0</v>
      </c>
      <c r="W399" t="s">
        <v>6</v>
      </c>
      <c r="X399" t="s">
        <v>103</v>
      </c>
      <c r="Y399" t="s">
        <v>96</v>
      </c>
      <c r="Z399" t="s">
        <v>108</v>
      </c>
      <c r="AA399">
        <v>0.8256</v>
      </c>
      <c r="AB399">
        <v>0.94079999999999997</v>
      </c>
      <c r="AC399">
        <v>0.13171200000000002</v>
      </c>
      <c r="AD399">
        <v>0.64999999999999991</v>
      </c>
      <c r="AE399" t="s">
        <v>25</v>
      </c>
      <c r="AF399">
        <v>1.7239251182884181E-2</v>
      </c>
      <c r="AG399" t="s">
        <v>5</v>
      </c>
      <c r="AH399" t="s">
        <v>31</v>
      </c>
      <c r="AI399" t="s">
        <v>35</v>
      </c>
      <c r="AJ399">
        <v>522.30215827338134</v>
      </c>
      <c r="AK399" t="s">
        <v>42</v>
      </c>
      <c r="AL399">
        <v>348.33050000000003</v>
      </c>
      <c r="AM399">
        <v>1795190.8184799999</v>
      </c>
      <c r="AN399">
        <v>95.55</v>
      </c>
    </row>
    <row r="400" spans="1:40" x14ac:dyDescent="0.3">
      <c r="A400">
        <v>387.89</v>
      </c>
      <c r="B400">
        <v>1.47</v>
      </c>
      <c r="C400">
        <v>12</v>
      </c>
      <c r="D400">
        <v>0.92</v>
      </c>
      <c r="E400">
        <v>0.02</v>
      </c>
      <c r="F400">
        <v>0.05</v>
      </c>
      <c r="G400" t="s">
        <v>88</v>
      </c>
      <c r="H400">
        <v>4.7300000000000004</v>
      </c>
      <c r="I400">
        <v>0.87</v>
      </c>
      <c r="J400">
        <v>1.17</v>
      </c>
      <c r="K400">
        <v>0.68</v>
      </c>
      <c r="L400">
        <v>45</v>
      </c>
      <c r="M400">
        <v>9931.7900000000009</v>
      </c>
      <c r="N400">
        <v>15</v>
      </c>
      <c r="O400">
        <v>47</v>
      </c>
      <c r="P400">
        <v>3</v>
      </c>
      <c r="Q400">
        <v>0</v>
      </c>
      <c r="R400">
        <v>118</v>
      </c>
      <c r="S400">
        <v>314</v>
      </c>
      <c r="T400">
        <v>9</v>
      </c>
      <c r="U400">
        <v>0.54</v>
      </c>
      <c r="V400">
        <v>0</v>
      </c>
      <c r="W400" t="s">
        <v>6</v>
      </c>
      <c r="X400" t="s">
        <v>89</v>
      </c>
      <c r="Y400" t="s">
        <v>90</v>
      </c>
      <c r="Z400" t="s">
        <v>91</v>
      </c>
      <c r="AA400">
        <v>0.90160000000000007</v>
      </c>
      <c r="AB400">
        <v>0.93099999999999994</v>
      </c>
      <c r="AC400">
        <v>7.4479999999999949E-2</v>
      </c>
      <c r="AD400">
        <v>0.75</v>
      </c>
      <c r="AE400" t="s">
        <v>25</v>
      </c>
      <c r="AF400">
        <v>3.7897342029956948E-3</v>
      </c>
      <c r="AG400" t="s">
        <v>5</v>
      </c>
      <c r="AH400" t="s">
        <v>32</v>
      </c>
      <c r="AI400" t="s">
        <v>37</v>
      </c>
      <c r="AJ400">
        <v>266.10169491525426</v>
      </c>
      <c r="AK400" t="s">
        <v>42</v>
      </c>
      <c r="AL400">
        <v>99.317900000000009</v>
      </c>
      <c r="AM400">
        <v>4122248.9770110007</v>
      </c>
      <c r="AN400">
        <v>69.67</v>
      </c>
    </row>
    <row r="401" spans="1:40" x14ac:dyDescent="0.3">
      <c r="A401">
        <v>389.54</v>
      </c>
      <c r="B401">
        <v>1.29</v>
      </c>
      <c r="C401">
        <v>16</v>
      </c>
      <c r="D401">
        <v>0.85</v>
      </c>
      <c r="E401">
        <v>7.0000000000000007E-2</v>
      </c>
      <c r="F401">
        <v>0.02</v>
      </c>
      <c r="G401" t="s">
        <v>99</v>
      </c>
      <c r="H401">
        <v>1.5</v>
      </c>
      <c r="I401">
        <v>0.74</v>
      </c>
      <c r="J401">
        <v>1.1599999999999999</v>
      </c>
      <c r="K401">
        <v>0.28999999999999998</v>
      </c>
      <c r="L401">
        <v>44</v>
      </c>
      <c r="M401">
        <v>5947.29</v>
      </c>
      <c r="N401">
        <v>30</v>
      </c>
      <c r="O401">
        <v>23</v>
      </c>
      <c r="P401">
        <v>1</v>
      </c>
      <c r="Q401">
        <v>0</v>
      </c>
      <c r="R401">
        <v>228</v>
      </c>
      <c r="S401">
        <v>423</v>
      </c>
      <c r="T401">
        <v>10</v>
      </c>
      <c r="U401">
        <v>0.53</v>
      </c>
      <c r="V401">
        <v>1</v>
      </c>
      <c r="W401" t="s">
        <v>4</v>
      </c>
      <c r="X401" t="s">
        <v>89</v>
      </c>
      <c r="Y401" t="s">
        <v>104</v>
      </c>
      <c r="Z401" t="s">
        <v>108</v>
      </c>
      <c r="AA401">
        <v>0.79049999999999998</v>
      </c>
      <c r="AB401">
        <v>0.91139999999999988</v>
      </c>
      <c r="AC401">
        <v>0.13671</v>
      </c>
      <c r="AD401">
        <v>0.38</v>
      </c>
      <c r="AE401" t="s">
        <v>24</v>
      </c>
      <c r="AF401">
        <v>3.3115982954253736E-3</v>
      </c>
      <c r="AG401" t="s">
        <v>5</v>
      </c>
      <c r="AH401" t="s">
        <v>32</v>
      </c>
      <c r="AI401" t="s">
        <v>36</v>
      </c>
      <c r="AJ401">
        <v>185.5263157894737</v>
      </c>
      <c r="AK401" t="s">
        <v>42</v>
      </c>
      <c r="AL401">
        <v>297.36450000000002</v>
      </c>
      <c r="AM401">
        <v>2525520.0584940002</v>
      </c>
      <c r="AN401">
        <v>96</v>
      </c>
    </row>
    <row r="402" spans="1:40" x14ac:dyDescent="0.3">
      <c r="A402">
        <v>96.41</v>
      </c>
      <c r="B402">
        <v>4.8099999999999996</v>
      </c>
      <c r="C402">
        <v>14</v>
      </c>
      <c r="D402">
        <v>0.83</v>
      </c>
      <c r="E402">
        <v>0.04</v>
      </c>
      <c r="F402">
        <v>0.02</v>
      </c>
      <c r="G402" t="s">
        <v>88</v>
      </c>
      <c r="H402">
        <v>1.53</v>
      </c>
      <c r="I402">
        <v>0.83</v>
      </c>
      <c r="J402">
        <v>1.1499999999999999</v>
      </c>
      <c r="K402">
        <v>0.44</v>
      </c>
      <c r="L402">
        <v>15</v>
      </c>
      <c r="M402">
        <v>1330.73</v>
      </c>
      <c r="N402">
        <v>30</v>
      </c>
      <c r="O402">
        <v>47</v>
      </c>
      <c r="P402">
        <v>1</v>
      </c>
      <c r="Q402">
        <v>0</v>
      </c>
      <c r="R402">
        <v>515</v>
      </c>
      <c r="S402">
        <v>926</v>
      </c>
      <c r="T402">
        <v>8</v>
      </c>
      <c r="U402">
        <v>0.38</v>
      </c>
      <c r="V402">
        <v>0</v>
      </c>
      <c r="W402" t="s">
        <v>6</v>
      </c>
      <c r="X402" t="s">
        <v>89</v>
      </c>
      <c r="Y402" t="s">
        <v>104</v>
      </c>
      <c r="Z402" t="s">
        <v>110</v>
      </c>
      <c r="AA402">
        <v>0.79679999999999995</v>
      </c>
      <c r="AB402">
        <v>0.94079999999999997</v>
      </c>
      <c r="AC402">
        <v>0.15993600000000002</v>
      </c>
      <c r="AD402">
        <v>0.5</v>
      </c>
      <c r="AE402" t="s">
        <v>24</v>
      </c>
      <c r="AF402">
        <v>4.9891090135878016E-2</v>
      </c>
      <c r="AG402" t="s">
        <v>7</v>
      </c>
      <c r="AH402" t="s">
        <v>33</v>
      </c>
      <c r="AI402" t="s">
        <v>36</v>
      </c>
      <c r="AJ402">
        <v>179.80582524271844</v>
      </c>
      <c r="AK402" t="s">
        <v>42</v>
      </c>
      <c r="AL402">
        <v>13.3073</v>
      </c>
      <c r="AM402">
        <v>136009.67750399999</v>
      </c>
      <c r="AN402">
        <v>72.87</v>
      </c>
    </row>
    <row r="403" spans="1:40" x14ac:dyDescent="0.3">
      <c r="A403">
        <v>456.15</v>
      </c>
      <c r="B403">
        <v>1.76</v>
      </c>
      <c r="C403">
        <v>27</v>
      </c>
      <c r="D403">
        <v>0.82</v>
      </c>
      <c r="E403">
        <v>0.1</v>
      </c>
      <c r="F403">
        <v>0.01</v>
      </c>
      <c r="G403" t="s">
        <v>99</v>
      </c>
      <c r="H403">
        <v>2.41</v>
      </c>
      <c r="I403">
        <v>0.84</v>
      </c>
      <c r="J403">
        <v>0.92</v>
      </c>
      <c r="K403">
        <v>0.81</v>
      </c>
      <c r="L403">
        <v>15</v>
      </c>
      <c r="M403">
        <v>1919.41</v>
      </c>
      <c r="N403">
        <v>60</v>
      </c>
      <c r="O403">
        <v>31</v>
      </c>
      <c r="P403">
        <v>0</v>
      </c>
      <c r="Q403">
        <v>1</v>
      </c>
      <c r="R403">
        <v>438</v>
      </c>
      <c r="S403">
        <v>738</v>
      </c>
      <c r="T403">
        <v>11</v>
      </c>
      <c r="U403">
        <v>0.53</v>
      </c>
      <c r="V403">
        <v>1</v>
      </c>
      <c r="W403" t="s">
        <v>4</v>
      </c>
      <c r="X403" t="s">
        <v>101</v>
      </c>
      <c r="Y403" t="s">
        <v>94</v>
      </c>
      <c r="Z403" t="s">
        <v>95</v>
      </c>
      <c r="AA403">
        <v>0.73799999999999999</v>
      </c>
      <c r="AB403">
        <v>0.89100000000000001</v>
      </c>
      <c r="AC403">
        <v>0.16038000000000005</v>
      </c>
      <c r="AD403">
        <v>0.92</v>
      </c>
      <c r="AE403" t="s">
        <v>25</v>
      </c>
      <c r="AF403">
        <v>3.8583799188863315E-3</v>
      </c>
      <c r="AG403" t="s">
        <v>5</v>
      </c>
      <c r="AH403" t="s">
        <v>32</v>
      </c>
      <c r="AI403" t="s">
        <v>35</v>
      </c>
      <c r="AJ403">
        <v>168.49315068493152</v>
      </c>
      <c r="AK403" t="s">
        <v>42</v>
      </c>
      <c r="AL403">
        <v>95.970500000000015</v>
      </c>
      <c r="AM403">
        <v>971966.10429500008</v>
      </c>
      <c r="AN403">
        <v>94.39</v>
      </c>
    </row>
    <row r="404" spans="1:40" x14ac:dyDescent="0.3">
      <c r="A404">
        <v>277.36</v>
      </c>
      <c r="B404">
        <v>6.46</v>
      </c>
      <c r="C404">
        <v>16</v>
      </c>
      <c r="D404">
        <v>0.71</v>
      </c>
      <c r="E404">
        <v>0.03</v>
      </c>
      <c r="F404">
        <v>0.01</v>
      </c>
      <c r="G404" t="s">
        <v>88</v>
      </c>
      <c r="H404">
        <v>4.59</v>
      </c>
      <c r="I404">
        <v>0.83</v>
      </c>
      <c r="J404">
        <v>1.1399999999999999</v>
      </c>
      <c r="K404">
        <v>0.33</v>
      </c>
      <c r="L404">
        <v>29</v>
      </c>
      <c r="M404">
        <v>5423.05</v>
      </c>
      <c r="N404">
        <v>90</v>
      </c>
      <c r="O404">
        <v>35</v>
      </c>
      <c r="P404">
        <v>1</v>
      </c>
      <c r="Q404">
        <v>1</v>
      </c>
      <c r="R404">
        <v>840</v>
      </c>
      <c r="S404">
        <v>354</v>
      </c>
      <c r="T404">
        <v>10</v>
      </c>
      <c r="U404">
        <v>0.09</v>
      </c>
      <c r="V404">
        <v>1</v>
      </c>
      <c r="W404" t="s">
        <v>4</v>
      </c>
      <c r="X404" t="s">
        <v>101</v>
      </c>
      <c r="Y404" t="s">
        <v>104</v>
      </c>
      <c r="Z404" t="s">
        <v>108</v>
      </c>
      <c r="AA404">
        <v>0.68869999999999998</v>
      </c>
      <c r="AB404">
        <v>0.96029999999999993</v>
      </c>
      <c r="AC404">
        <v>0.27848700000000004</v>
      </c>
      <c r="AD404">
        <v>0.37</v>
      </c>
      <c r="AE404" t="s">
        <v>24</v>
      </c>
      <c r="AF404">
        <v>2.3291029708681858E-2</v>
      </c>
      <c r="AG404" t="s">
        <v>7</v>
      </c>
      <c r="AH404" t="s">
        <v>31</v>
      </c>
      <c r="AI404" t="s">
        <v>37</v>
      </c>
      <c r="AJ404">
        <v>42.142857142857146</v>
      </c>
      <c r="AK404" t="s">
        <v>40</v>
      </c>
      <c r="AL404">
        <v>54.230500000000006</v>
      </c>
      <c r="AM404">
        <v>1564382.3260679999</v>
      </c>
      <c r="AN404">
        <v>70.31</v>
      </c>
    </row>
    <row r="405" spans="1:40" x14ac:dyDescent="0.3">
      <c r="A405">
        <v>421.91</v>
      </c>
      <c r="B405">
        <v>8.93</v>
      </c>
      <c r="C405">
        <v>8</v>
      </c>
      <c r="D405">
        <v>0.8</v>
      </c>
      <c r="E405">
        <v>0.09</v>
      </c>
      <c r="F405">
        <v>0.04</v>
      </c>
      <c r="G405" t="s">
        <v>99</v>
      </c>
      <c r="H405">
        <v>2.1</v>
      </c>
      <c r="I405">
        <v>0.81</v>
      </c>
      <c r="J405">
        <v>1</v>
      </c>
      <c r="K405">
        <v>0.17</v>
      </c>
      <c r="L405">
        <v>23</v>
      </c>
      <c r="M405">
        <v>7185.02</v>
      </c>
      <c r="N405">
        <v>30</v>
      </c>
      <c r="O405">
        <v>29</v>
      </c>
      <c r="P405">
        <v>2</v>
      </c>
      <c r="Q405">
        <v>1</v>
      </c>
      <c r="R405">
        <v>651</v>
      </c>
      <c r="S405">
        <v>753</v>
      </c>
      <c r="T405">
        <v>11</v>
      </c>
      <c r="U405">
        <v>0.66</v>
      </c>
      <c r="V405">
        <v>0</v>
      </c>
      <c r="W405" t="s">
        <v>6</v>
      </c>
      <c r="X405" t="s">
        <v>101</v>
      </c>
      <c r="Y405" t="s">
        <v>96</v>
      </c>
      <c r="Z405" t="s">
        <v>95</v>
      </c>
      <c r="AA405">
        <v>0.72800000000000009</v>
      </c>
      <c r="AB405">
        <v>0.87360000000000004</v>
      </c>
      <c r="AC405">
        <v>0.17471999999999996</v>
      </c>
      <c r="AD405">
        <v>0.30000000000000004</v>
      </c>
      <c r="AE405" t="s">
        <v>24</v>
      </c>
      <c r="AF405">
        <v>2.1165651442250716E-2</v>
      </c>
      <c r="AG405" t="s">
        <v>7</v>
      </c>
      <c r="AH405" t="s">
        <v>32</v>
      </c>
      <c r="AI405" t="s">
        <v>35</v>
      </c>
      <c r="AJ405">
        <v>115.66820276497695</v>
      </c>
      <c r="AK405" t="s">
        <v>42</v>
      </c>
      <c r="AL405">
        <v>359.25100000000003</v>
      </c>
      <c r="AM405">
        <v>3425894.8918860005</v>
      </c>
      <c r="AN405">
        <v>94.399999999999991</v>
      </c>
    </row>
    <row r="406" spans="1:40" x14ac:dyDescent="0.3">
      <c r="A406">
        <v>194.02</v>
      </c>
      <c r="B406">
        <v>8.9499999999999993</v>
      </c>
      <c r="C406">
        <v>23</v>
      </c>
      <c r="D406">
        <v>0.99</v>
      </c>
      <c r="E406">
        <v>0.09</v>
      </c>
      <c r="F406">
        <v>0.04</v>
      </c>
      <c r="G406" t="s">
        <v>88</v>
      </c>
      <c r="H406">
        <v>1.1200000000000001</v>
      </c>
      <c r="I406">
        <v>0.65</v>
      </c>
      <c r="J406">
        <v>1.05</v>
      </c>
      <c r="K406">
        <v>0.38</v>
      </c>
      <c r="L406">
        <v>23</v>
      </c>
      <c r="M406">
        <v>6662.83</v>
      </c>
      <c r="N406">
        <v>30</v>
      </c>
      <c r="O406">
        <v>15</v>
      </c>
      <c r="P406">
        <v>3</v>
      </c>
      <c r="Q406">
        <v>2</v>
      </c>
      <c r="R406">
        <v>253</v>
      </c>
      <c r="S406">
        <v>607</v>
      </c>
      <c r="T406">
        <v>2</v>
      </c>
      <c r="U406">
        <v>0.5</v>
      </c>
      <c r="V406">
        <v>1</v>
      </c>
      <c r="W406" t="s">
        <v>4</v>
      </c>
      <c r="X406" t="s">
        <v>93</v>
      </c>
      <c r="Y406" t="s">
        <v>90</v>
      </c>
      <c r="Z406" t="s">
        <v>102</v>
      </c>
      <c r="AA406">
        <v>0.90090000000000003</v>
      </c>
      <c r="AB406">
        <v>0.87360000000000004</v>
      </c>
      <c r="AC406">
        <v>8.7360000000000076E-3</v>
      </c>
      <c r="AD406">
        <v>0.51</v>
      </c>
      <c r="AE406" t="s">
        <v>25</v>
      </c>
      <c r="AF406">
        <v>4.6129265024224299E-2</v>
      </c>
      <c r="AG406" t="s">
        <v>7</v>
      </c>
      <c r="AH406" t="s">
        <v>31</v>
      </c>
      <c r="AI406" t="s">
        <v>36</v>
      </c>
      <c r="AJ406">
        <v>239.92094861660078</v>
      </c>
      <c r="AK406" t="s">
        <v>42</v>
      </c>
      <c r="AL406">
        <v>66.628299999999996</v>
      </c>
      <c r="AM406">
        <v>1460847.1469060001</v>
      </c>
      <c r="AN406">
        <v>71.38</v>
      </c>
    </row>
    <row r="407" spans="1:40" x14ac:dyDescent="0.3">
      <c r="A407">
        <v>452.99</v>
      </c>
      <c r="B407">
        <v>6.93</v>
      </c>
      <c r="C407">
        <v>28</v>
      </c>
      <c r="D407">
        <v>0.96</v>
      </c>
      <c r="E407">
        <v>0.02</v>
      </c>
      <c r="F407">
        <v>0.05</v>
      </c>
      <c r="G407" t="s">
        <v>92</v>
      </c>
      <c r="H407">
        <v>0.82</v>
      </c>
      <c r="I407">
        <v>0.69</v>
      </c>
      <c r="J407">
        <v>0.9</v>
      </c>
      <c r="K407">
        <v>7.0000000000000007E-2</v>
      </c>
      <c r="L407">
        <v>1</v>
      </c>
      <c r="M407">
        <v>5789.79</v>
      </c>
      <c r="N407">
        <v>30</v>
      </c>
      <c r="O407">
        <v>31</v>
      </c>
      <c r="P407">
        <v>2</v>
      </c>
      <c r="Q407">
        <v>2</v>
      </c>
      <c r="R407">
        <v>447</v>
      </c>
      <c r="S407">
        <v>503</v>
      </c>
      <c r="T407">
        <v>1</v>
      </c>
      <c r="U407">
        <v>0.79</v>
      </c>
      <c r="V407">
        <v>1</v>
      </c>
      <c r="W407" t="s">
        <v>4</v>
      </c>
      <c r="X407" t="s">
        <v>93</v>
      </c>
      <c r="Y407" t="s">
        <v>96</v>
      </c>
      <c r="Z407" t="s">
        <v>97</v>
      </c>
      <c r="AA407">
        <v>0.94079999999999997</v>
      </c>
      <c r="AB407">
        <v>0.93099999999999994</v>
      </c>
      <c r="AC407">
        <v>3.724000000000003E-2</v>
      </c>
      <c r="AD407">
        <v>0.14000000000000001</v>
      </c>
      <c r="AE407" t="s">
        <v>22</v>
      </c>
      <c r="AF407">
        <v>1.5298350956974767E-2</v>
      </c>
      <c r="AG407" t="s">
        <v>5</v>
      </c>
      <c r="AH407" t="s">
        <v>32</v>
      </c>
      <c r="AI407" t="s">
        <v>38</v>
      </c>
      <c r="AJ407">
        <v>112.52796420581655</v>
      </c>
      <c r="AK407" t="s">
        <v>42</v>
      </c>
      <c r="AL407">
        <v>115.7958</v>
      </c>
      <c r="AM407">
        <v>2806430.3849829994</v>
      </c>
      <c r="AN407">
        <v>85.58</v>
      </c>
    </row>
    <row r="408" spans="1:40" x14ac:dyDescent="0.3">
      <c r="A408">
        <v>225.14</v>
      </c>
      <c r="B408">
        <v>2.9</v>
      </c>
      <c r="C408">
        <v>10</v>
      </c>
      <c r="D408">
        <v>0.8</v>
      </c>
      <c r="E408">
        <v>0.08</v>
      </c>
      <c r="F408">
        <v>0.04</v>
      </c>
      <c r="G408" t="s">
        <v>92</v>
      </c>
      <c r="H408">
        <v>2.29</v>
      </c>
      <c r="I408">
        <v>0.92</v>
      </c>
      <c r="J408">
        <v>1.08</v>
      </c>
      <c r="K408">
        <v>0.72</v>
      </c>
      <c r="L408">
        <v>22</v>
      </c>
      <c r="M408">
        <v>9864.07</v>
      </c>
      <c r="N408">
        <v>60</v>
      </c>
      <c r="O408">
        <v>47</v>
      </c>
      <c r="P408">
        <v>3</v>
      </c>
      <c r="Q408">
        <v>3</v>
      </c>
      <c r="R408">
        <v>316</v>
      </c>
      <c r="S408">
        <v>690</v>
      </c>
      <c r="T408">
        <v>4</v>
      </c>
      <c r="U408">
        <v>0.69</v>
      </c>
      <c r="V408">
        <v>0</v>
      </c>
      <c r="W408" t="s">
        <v>6</v>
      </c>
      <c r="X408" t="s">
        <v>103</v>
      </c>
      <c r="Y408" t="s">
        <v>90</v>
      </c>
      <c r="Z408" t="s">
        <v>105</v>
      </c>
      <c r="AA408">
        <v>0.7360000000000001</v>
      </c>
      <c r="AB408">
        <v>0.88319999999999999</v>
      </c>
      <c r="AC408">
        <v>0.17663999999999996</v>
      </c>
      <c r="AD408">
        <v>0.84</v>
      </c>
      <c r="AE408" t="s">
        <v>25</v>
      </c>
      <c r="AF408">
        <v>1.2880874122768057E-2</v>
      </c>
      <c r="AG408" t="s">
        <v>5</v>
      </c>
      <c r="AH408" t="s">
        <v>31</v>
      </c>
      <c r="AI408" t="s">
        <v>35</v>
      </c>
      <c r="AJ408">
        <v>218.35443037974684</v>
      </c>
      <c r="AK408" t="s">
        <v>42</v>
      </c>
      <c r="AL408">
        <v>197.28139999999999</v>
      </c>
      <c r="AM408">
        <v>2487499.9189879997</v>
      </c>
      <c r="AN408">
        <v>82.509999999999991</v>
      </c>
    </row>
    <row r="409" spans="1:40" x14ac:dyDescent="0.3">
      <c r="A409">
        <v>54.88</v>
      </c>
      <c r="B409">
        <v>8.77</v>
      </c>
      <c r="C409">
        <v>29</v>
      </c>
      <c r="D409">
        <v>0.88</v>
      </c>
      <c r="E409">
        <v>0.04</v>
      </c>
      <c r="F409">
        <v>0.01</v>
      </c>
      <c r="G409" t="s">
        <v>99</v>
      </c>
      <c r="H409">
        <v>4</v>
      </c>
      <c r="I409">
        <v>0.8</v>
      </c>
      <c r="J409">
        <v>0.93</v>
      </c>
      <c r="K409">
        <v>0.15</v>
      </c>
      <c r="L409">
        <v>7</v>
      </c>
      <c r="M409">
        <v>2060.54</v>
      </c>
      <c r="N409">
        <v>45</v>
      </c>
      <c r="O409">
        <v>29</v>
      </c>
      <c r="P409">
        <v>3</v>
      </c>
      <c r="Q409">
        <v>1</v>
      </c>
      <c r="R409">
        <v>818</v>
      </c>
      <c r="S409">
        <v>908</v>
      </c>
      <c r="T409">
        <v>5</v>
      </c>
      <c r="U409">
        <v>0.11</v>
      </c>
      <c r="V409">
        <v>0</v>
      </c>
      <c r="W409" t="s">
        <v>6</v>
      </c>
      <c r="X409" t="s">
        <v>101</v>
      </c>
      <c r="Y409" t="s">
        <v>90</v>
      </c>
      <c r="Z409" t="s">
        <v>109</v>
      </c>
      <c r="AA409">
        <v>0.8448</v>
      </c>
      <c r="AB409">
        <v>0.95039999999999991</v>
      </c>
      <c r="AC409">
        <v>0.114048</v>
      </c>
      <c r="AD409">
        <v>0.2</v>
      </c>
      <c r="AE409" t="s">
        <v>26</v>
      </c>
      <c r="AF409">
        <v>0.15980320699708453</v>
      </c>
      <c r="AG409" t="s">
        <v>9</v>
      </c>
      <c r="AH409" t="s">
        <v>33</v>
      </c>
      <c r="AI409" t="s">
        <v>37</v>
      </c>
      <c r="AJ409">
        <v>111.00244498777505</v>
      </c>
      <c r="AK409" t="s">
        <v>42</v>
      </c>
      <c r="AL409">
        <v>103.027</v>
      </c>
      <c r="AM409">
        <v>118843.97436000001</v>
      </c>
      <c r="AN409">
        <v>94.6</v>
      </c>
    </row>
    <row r="410" spans="1:40" x14ac:dyDescent="0.3">
      <c r="A410">
        <v>457.42</v>
      </c>
      <c r="B410">
        <v>8.9700000000000006</v>
      </c>
      <c r="C410">
        <v>17</v>
      </c>
      <c r="D410">
        <v>0.95</v>
      </c>
      <c r="E410">
        <v>0.09</v>
      </c>
      <c r="F410">
        <v>0</v>
      </c>
      <c r="G410" t="s">
        <v>88</v>
      </c>
      <c r="H410">
        <v>1.46</v>
      </c>
      <c r="I410">
        <v>0.88</v>
      </c>
      <c r="J410">
        <v>0.94</v>
      </c>
      <c r="K410">
        <v>0.28999999999999998</v>
      </c>
      <c r="L410">
        <v>45</v>
      </c>
      <c r="M410">
        <v>1811.75</v>
      </c>
      <c r="N410">
        <v>90</v>
      </c>
      <c r="O410">
        <v>8</v>
      </c>
      <c r="P410">
        <v>3</v>
      </c>
      <c r="Q410">
        <v>2</v>
      </c>
      <c r="R410">
        <v>910</v>
      </c>
      <c r="S410">
        <v>134</v>
      </c>
      <c r="T410">
        <v>2</v>
      </c>
      <c r="U410">
        <v>0.35</v>
      </c>
      <c r="V410">
        <v>0</v>
      </c>
      <c r="W410" t="s">
        <v>6</v>
      </c>
      <c r="X410" t="s">
        <v>93</v>
      </c>
      <c r="Y410" t="s">
        <v>90</v>
      </c>
      <c r="Z410" t="s">
        <v>102</v>
      </c>
      <c r="AA410">
        <v>0.86449999999999994</v>
      </c>
      <c r="AB410">
        <v>0.91</v>
      </c>
      <c r="AC410">
        <v>4.550000000000004E-2</v>
      </c>
      <c r="AD410">
        <v>0.38</v>
      </c>
      <c r="AE410" t="s">
        <v>24</v>
      </c>
      <c r="AF410">
        <v>1.9609986445717285E-2</v>
      </c>
      <c r="AG410" t="s">
        <v>5</v>
      </c>
      <c r="AH410" t="s">
        <v>32</v>
      </c>
      <c r="AI410" t="s">
        <v>36</v>
      </c>
      <c r="AJ410">
        <v>14.725274725274726</v>
      </c>
      <c r="AK410" t="s">
        <v>40</v>
      </c>
      <c r="AL410">
        <v>18.1175</v>
      </c>
      <c r="AM410">
        <v>903347.92081400007</v>
      </c>
      <c r="AN410">
        <v>71.84</v>
      </c>
    </row>
    <row r="411" spans="1:40" x14ac:dyDescent="0.3">
      <c r="A411">
        <v>91.08</v>
      </c>
      <c r="B411">
        <v>2.77</v>
      </c>
      <c r="C411">
        <v>27</v>
      </c>
      <c r="D411">
        <v>0.83</v>
      </c>
      <c r="E411">
        <v>0.05</v>
      </c>
      <c r="F411">
        <v>0.05</v>
      </c>
      <c r="G411" t="s">
        <v>92</v>
      </c>
      <c r="H411">
        <v>2.56</v>
      </c>
      <c r="I411">
        <v>0.83</v>
      </c>
      <c r="J411">
        <v>1.05</v>
      </c>
      <c r="K411">
        <v>0.88</v>
      </c>
      <c r="L411">
        <v>32</v>
      </c>
      <c r="M411">
        <v>8604.7099999999991</v>
      </c>
      <c r="N411">
        <v>60</v>
      </c>
      <c r="O411">
        <v>51</v>
      </c>
      <c r="P411">
        <v>1</v>
      </c>
      <c r="Q411">
        <v>0</v>
      </c>
      <c r="R411">
        <v>606</v>
      </c>
      <c r="S411">
        <v>850</v>
      </c>
      <c r="T411">
        <v>12</v>
      </c>
      <c r="U411">
        <v>0.74</v>
      </c>
      <c r="V411">
        <v>1</v>
      </c>
      <c r="W411" t="s">
        <v>4</v>
      </c>
      <c r="X411" t="s">
        <v>89</v>
      </c>
      <c r="Y411" t="s">
        <v>104</v>
      </c>
      <c r="Z411" t="s">
        <v>107</v>
      </c>
      <c r="AA411">
        <v>0.78849999999999998</v>
      </c>
      <c r="AB411">
        <v>0.90249999999999997</v>
      </c>
      <c r="AC411">
        <v>0.15342500000000003</v>
      </c>
      <c r="AD411">
        <v>0.98</v>
      </c>
      <c r="AE411" t="s">
        <v>25</v>
      </c>
      <c r="AF411">
        <v>3.041282389108476E-2</v>
      </c>
      <c r="AG411" t="s">
        <v>7</v>
      </c>
      <c r="AH411" t="s">
        <v>33</v>
      </c>
      <c r="AI411" t="s">
        <v>35</v>
      </c>
      <c r="AJ411">
        <v>140.26402640264027</v>
      </c>
      <c r="AK411" t="s">
        <v>42</v>
      </c>
      <c r="AL411">
        <v>172.09419999999997</v>
      </c>
      <c r="AM411">
        <v>862265.4429759999</v>
      </c>
      <c r="AN411">
        <v>82.94</v>
      </c>
    </row>
    <row r="412" spans="1:40" x14ac:dyDescent="0.3">
      <c r="A412">
        <v>193.69</v>
      </c>
      <c r="B412">
        <v>7.64</v>
      </c>
      <c r="C412">
        <v>29</v>
      </c>
      <c r="D412">
        <v>0.71</v>
      </c>
      <c r="E412">
        <v>7.0000000000000007E-2</v>
      </c>
      <c r="F412">
        <v>0.02</v>
      </c>
      <c r="G412" t="s">
        <v>99</v>
      </c>
      <c r="H412">
        <v>3.02</v>
      </c>
      <c r="I412">
        <v>0.62</v>
      </c>
      <c r="J412">
        <v>0.9</v>
      </c>
      <c r="K412">
        <v>0.54</v>
      </c>
      <c r="L412">
        <v>28</v>
      </c>
      <c r="M412">
        <v>2979.14</v>
      </c>
      <c r="N412">
        <v>30</v>
      </c>
      <c r="O412">
        <v>7</v>
      </c>
      <c r="P412">
        <v>1</v>
      </c>
      <c r="Q412">
        <v>0</v>
      </c>
      <c r="R412">
        <v>264</v>
      </c>
      <c r="S412">
        <v>417</v>
      </c>
      <c r="T412">
        <v>10</v>
      </c>
      <c r="U412">
        <v>0.34</v>
      </c>
      <c r="V412">
        <v>0</v>
      </c>
      <c r="W412" t="s">
        <v>6</v>
      </c>
      <c r="X412" t="s">
        <v>89</v>
      </c>
      <c r="Y412" t="s">
        <v>104</v>
      </c>
      <c r="Z412" t="s">
        <v>108</v>
      </c>
      <c r="AA412">
        <v>0.66029999999999989</v>
      </c>
      <c r="AB412">
        <v>0.91139999999999988</v>
      </c>
      <c r="AC412">
        <v>0.26430599999999999</v>
      </c>
      <c r="AD412">
        <v>0.63</v>
      </c>
      <c r="AE412" t="s">
        <v>25</v>
      </c>
      <c r="AF412">
        <v>3.9444473127161955E-2</v>
      </c>
      <c r="AG412" t="s">
        <v>7</v>
      </c>
      <c r="AH412" t="s">
        <v>31</v>
      </c>
      <c r="AI412" t="s">
        <v>37</v>
      </c>
      <c r="AJ412">
        <v>157.95454545454547</v>
      </c>
      <c r="AK412" t="s">
        <v>42</v>
      </c>
      <c r="AL412">
        <v>148.95699999999999</v>
      </c>
      <c r="AM412">
        <v>629122.94887000008</v>
      </c>
      <c r="AN412">
        <v>94.48</v>
      </c>
    </row>
    <row r="413" spans="1:40" x14ac:dyDescent="0.3">
      <c r="A413">
        <v>477.53</v>
      </c>
      <c r="B413">
        <v>3.58</v>
      </c>
      <c r="C413">
        <v>18</v>
      </c>
      <c r="D413">
        <v>0.72</v>
      </c>
      <c r="E413">
        <v>0.05</v>
      </c>
      <c r="F413">
        <v>0.02</v>
      </c>
      <c r="G413" t="s">
        <v>92</v>
      </c>
      <c r="H413">
        <v>2.25</v>
      </c>
      <c r="I413">
        <v>0.92</v>
      </c>
      <c r="J413">
        <v>0.89</v>
      </c>
      <c r="K413">
        <v>0.32</v>
      </c>
      <c r="L413">
        <v>32</v>
      </c>
      <c r="M413">
        <v>3392.01</v>
      </c>
      <c r="N413">
        <v>45</v>
      </c>
      <c r="O413">
        <v>44</v>
      </c>
      <c r="P413">
        <v>1</v>
      </c>
      <c r="Q413">
        <v>2</v>
      </c>
      <c r="R413">
        <v>336</v>
      </c>
      <c r="S413">
        <v>245</v>
      </c>
      <c r="T413">
        <v>6</v>
      </c>
      <c r="U413">
        <v>0.56999999999999995</v>
      </c>
      <c r="V413">
        <v>0</v>
      </c>
      <c r="W413" t="s">
        <v>6</v>
      </c>
      <c r="X413" t="s">
        <v>93</v>
      </c>
      <c r="Y413" t="s">
        <v>104</v>
      </c>
      <c r="Z413" t="s">
        <v>100</v>
      </c>
      <c r="AA413">
        <v>0.68399999999999994</v>
      </c>
      <c r="AB413">
        <v>0.93099999999999994</v>
      </c>
      <c r="AC413">
        <v>0.26068000000000002</v>
      </c>
      <c r="AD413">
        <v>0.39</v>
      </c>
      <c r="AE413" t="s">
        <v>24</v>
      </c>
      <c r="AF413">
        <v>7.4969111888258336E-3</v>
      </c>
      <c r="AG413" t="s">
        <v>5</v>
      </c>
      <c r="AH413" t="s">
        <v>32</v>
      </c>
      <c r="AI413" t="s">
        <v>35</v>
      </c>
      <c r="AJ413">
        <v>72.916666666666657</v>
      </c>
      <c r="AK413" t="s">
        <v>40</v>
      </c>
      <c r="AL413">
        <v>67.84020000000001</v>
      </c>
      <c r="AM413">
        <v>1733260.9218210001</v>
      </c>
      <c r="AN413">
        <v>83.85</v>
      </c>
    </row>
    <row r="414" spans="1:40" x14ac:dyDescent="0.3">
      <c r="A414">
        <v>477.77</v>
      </c>
      <c r="B414">
        <v>8.2200000000000006</v>
      </c>
      <c r="C414">
        <v>20</v>
      </c>
      <c r="D414">
        <v>0.85</v>
      </c>
      <c r="E414">
        <v>0.02</v>
      </c>
      <c r="F414">
        <v>0.05</v>
      </c>
      <c r="G414" t="s">
        <v>88</v>
      </c>
      <c r="H414">
        <v>0.96</v>
      </c>
      <c r="I414">
        <v>0.63</v>
      </c>
      <c r="J414">
        <v>0.95</v>
      </c>
      <c r="K414">
        <v>0.55000000000000004</v>
      </c>
      <c r="L414">
        <v>33</v>
      </c>
      <c r="M414">
        <v>5531.81</v>
      </c>
      <c r="N414">
        <v>30</v>
      </c>
      <c r="O414">
        <v>12</v>
      </c>
      <c r="P414">
        <v>1</v>
      </c>
      <c r="Q414">
        <v>0</v>
      </c>
      <c r="R414">
        <v>418</v>
      </c>
      <c r="S414">
        <v>888</v>
      </c>
      <c r="T414">
        <v>8</v>
      </c>
      <c r="U414">
        <v>0.96</v>
      </c>
      <c r="V414">
        <v>0</v>
      </c>
      <c r="W414" t="s">
        <v>6</v>
      </c>
      <c r="X414" t="s">
        <v>89</v>
      </c>
      <c r="Y414" t="s">
        <v>104</v>
      </c>
      <c r="Z414" t="s">
        <v>110</v>
      </c>
      <c r="AA414">
        <v>0.83299999999999996</v>
      </c>
      <c r="AB414">
        <v>0.93099999999999994</v>
      </c>
      <c r="AC414">
        <v>0.13965000000000002</v>
      </c>
      <c r="AD414">
        <v>0.62000000000000011</v>
      </c>
      <c r="AE414" t="s">
        <v>25</v>
      </c>
      <c r="AF414">
        <v>1.720493124306675E-2</v>
      </c>
      <c r="AG414" t="s">
        <v>5</v>
      </c>
      <c r="AH414" t="s">
        <v>32</v>
      </c>
      <c r="AI414" t="s">
        <v>38</v>
      </c>
      <c r="AJ414">
        <v>212.44019138755982</v>
      </c>
      <c r="AK414" t="s">
        <v>42</v>
      </c>
      <c r="AL414">
        <v>55.318100000000008</v>
      </c>
      <c r="AM414">
        <v>2828002.6554429997</v>
      </c>
      <c r="AN414">
        <v>73.440000000000012</v>
      </c>
    </row>
    <row r="415" spans="1:40" x14ac:dyDescent="0.3">
      <c r="A415">
        <v>308.05</v>
      </c>
      <c r="B415">
        <v>9.98</v>
      </c>
      <c r="C415">
        <v>16</v>
      </c>
      <c r="D415">
        <v>0.99</v>
      </c>
      <c r="E415">
        <v>0.02</v>
      </c>
      <c r="F415">
        <v>0.03</v>
      </c>
      <c r="G415" t="s">
        <v>99</v>
      </c>
      <c r="H415">
        <v>4.6100000000000003</v>
      </c>
      <c r="I415">
        <v>0.98</v>
      </c>
      <c r="J415">
        <v>1.1100000000000001</v>
      </c>
      <c r="K415">
        <v>0.22</v>
      </c>
      <c r="L415">
        <v>43</v>
      </c>
      <c r="M415">
        <v>3874.62</v>
      </c>
      <c r="N415">
        <v>60</v>
      </c>
      <c r="O415">
        <v>54</v>
      </c>
      <c r="P415">
        <v>1</v>
      </c>
      <c r="Q415">
        <v>0</v>
      </c>
      <c r="R415">
        <v>758</v>
      </c>
      <c r="S415">
        <v>666</v>
      </c>
      <c r="T415">
        <v>12</v>
      </c>
      <c r="U415">
        <v>0.08</v>
      </c>
      <c r="V415">
        <v>0</v>
      </c>
      <c r="W415" t="s">
        <v>6</v>
      </c>
      <c r="X415" t="s">
        <v>89</v>
      </c>
      <c r="Y415" t="s">
        <v>104</v>
      </c>
      <c r="Z415" t="s">
        <v>107</v>
      </c>
      <c r="AA415">
        <v>0.97019999999999995</v>
      </c>
      <c r="AB415">
        <v>0.9506</v>
      </c>
      <c r="AC415">
        <v>9.5060000000000075E-3</v>
      </c>
      <c r="AD415">
        <v>0.27</v>
      </c>
      <c r="AE415" t="s">
        <v>26</v>
      </c>
      <c r="AF415">
        <v>3.2397338094465183E-2</v>
      </c>
      <c r="AG415" t="s">
        <v>7</v>
      </c>
      <c r="AH415" t="s">
        <v>32</v>
      </c>
      <c r="AI415" t="s">
        <v>37</v>
      </c>
      <c r="AJ415">
        <v>87.862796833773089</v>
      </c>
      <c r="AK415" t="s">
        <v>41</v>
      </c>
      <c r="AL415">
        <v>193.73099999999999</v>
      </c>
      <c r="AM415">
        <v>1253477.65876</v>
      </c>
      <c r="AN415">
        <v>94.189999999999984</v>
      </c>
    </row>
    <row r="416" spans="1:40" x14ac:dyDescent="0.3">
      <c r="A416">
        <v>334.33</v>
      </c>
      <c r="B416">
        <v>1.27</v>
      </c>
      <c r="C416">
        <v>17</v>
      </c>
      <c r="D416">
        <v>0.91</v>
      </c>
      <c r="E416">
        <v>0.04</v>
      </c>
      <c r="F416">
        <v>0.01</v>
      </c>
      <c r="G416" t="s">
        <v>88</v>
      </c>
      <c r="H416">
        <v>2.83</v>
      </c>
      <c r="I416">
        <v>0.69</v>
      </c>
      <c r="J416">
        <v>0.89</v>
      </c>
      <c r="K416">
        <v>0.03</v>
      </c>
      <c r="L416">
        <v>13</v>
      </c>
      <c r="M416">
        <v>2947.64</v>
      </c>
      <c r="N416">
        <v>15</v>
      </c>
      <c r="O416">
        <v>50</v>
      </c>
      <c r="P416">
        <v>1</v>
      </c>
      <c r="Q416">
        <v>3</v>
      </c>
      <c r="R416">
        <v>10</v>
      </c>
      <c r="S416">
        <v>626</v>
      </c>
      <c r="T416">
        <v>11</v>
      </c>
      <c r="U416">
        <v>0.19</v>
      </c>
      <c r="V416">
        <v>0</v>
      </c>
      <c r="W416" t="s">
        <v>6</v>
      </c>
      <c r="X416" t="s">
        <v>103</v>
      </c>
      <c r="Y416" t="s">
        <v>104</v>
      </c>
      <c r="Z416" t="s">
        <v>95</v>
      </c>
      <c r="AA416">
        <v>0.87360000000000004</v>
      </c>
      <c r="AB416">
        <v>0.95039999999999991</v>
      </c>
      <c r="AC416">
        <v>8.5535999999999959E-2</v>
      </c>
      <c r="AD416">
        <v>0.08</v>
      </c>
      <c r="AE416" t="s">
        <v>22</v>
      </c>
      <c r="AF416">
        <v>3.798642060239883E-3</v>
      </c>
      <c r="AG416" t="s">
        <v>5</v>
      </c>
      <c r="AH416" t="s">
        <v>32</v>
      </c>
      <c r="AI416" t="s">
        <v>35</v>
      </c>
      <c r="AJ416">
        <v>6260</v>
      </c>
      <c r="AK416" t="s">
        <v>42</v>
      </c>
      <c r="AL416">
        <v>29.476399999999998</v>
      </c>
      <c r="AM416">
        <v>1034807.104738</v>
      </c>
      <c r="AN416">
        <v>71.77</v>
      </c>
    </row>
    <row r="417" spans="1:40" x14ac:dyDescent="0.3">
      <c r="A417">
        <v>251.8</v>
      </c>
      <c r="B417">
        <v>9.08</v>
      </c>
      <c r="C417">
        <v>16</v>
      </c>
      <c r="D417">
        <v>0.72</v>
      </c>
      <c r="E417">
        <v>0.08</v>
      </c>
      <c r="F417">
        <v>0.04</v>
      </c>
      <c r="G417" t="s">
        <v>88</v>
      </c>
      <c r="H417">
        <v>3.65</v>
      </c>
      <c r="I417">
        <v>0.8</v>
      </c>
      <c r="J417">
        <v>1.1100000000000001</v>
      </c>
      <c r="K417">
        <v>0.6</v>
      </c>
      <c r="L417">
        <v>28</v>
      </c>
      <c r="M417">
        <v>9180.0400000000009</v>
      </c>
      <c r="N417">
        <v>30</v>
      </c>
      <c r="O417">
        <v>21</v>
      </c>
      <c r="P417">
        <v>0</v>
      </c>
      <c r="Q417">
        <v>0</v>
      </c>
      <c r="R417">
        <v>786</v>
      </c>
      <c r="S417">
        <v>353</v>
      </c>
      <c r="T417">
        <v>12</v>
      </c>
      <c r="U417">
        <v>0.48</v>
      </c>
      <c r="V417">
        <v>0</v>
      </c>
      <c r="W417" t="s">
        <v>6</v>
      </c>
      <c r="X417" t="s">
        <v>89</v>
      </c>
      <c r="Y417" t="s">
        <v>94</v>
      </c>
      <c r="Z417" t="s">
        <v>107</v>
      </c>
      <c r="AA417">
        <v>0.66239999999999999</v>
      </c>
      <c r="AB417">
        <v>0.88319999999999999</v>
      </c>
      <c r="AC417">
        <v>0.24729600000000004</v>
      </c>
      <c r="AD417">
        <v>0.72</v>
      </c>
      <c r="AE417" t="s">
        <v>25</v>
      </c>
      <c r="AF417">
        <v>3.6060365369340742E-2</v>
      </c>
      <c r="AG417" t="s">
        <v>7</v>
      </c>
      <c r="AH417" t="s">
        <v>31</v>
      </c>
      <c r="AI417" t="s">
        <v>37</v>
      </c>
      <c r="AJ417">
        <v>44.910941475826974</v>
      </c>
      <c r="AK417" t="s">
        <v>40</v>
      </c>
      <c r="AL417">
        <v>91.80040000000001</v>
      </c>
      <c r="AM417">
        <v>2589028.3424399998</v>
      </c>
      <c r="AN417">
        <v>69.150000000000006</v>
      </c>
    </row>
    <row r="418" spans="1:40" x14ac:dyDescent="0.3">
      <c r="A418">
        <v>181.94</v>
      </c>
      <c r="B418">
        <v>6.6</v>
      </c>
      <c r="C418">
        <v>19</v>
      </c>
      <c r="D418">
        <v>0.76</v>
      </c>
      <c r="E418">
        <v>0.06</v>
      </c>
      <c r="F418">
        <v>0.05</v>
      </c>
      <c r="G418" t="s">
        <v>88</v>
      </c>
      <c r="H418">
        <v>3.18</v>
      </c>
      <c r="I418">
        <v>0.63</v>
      </c>
      <c r="J418">
        <v>1.08</v>
      </c>
      <c r="K418">
        <v>0.71</v>
      </c>
      <c r="L418">
        <v>9</v>
      </c>
      <c r="M418">
        <v>1379.81</v>
      </c>
      <c r="N418">
        <v>45</v>
      </c>
      <c r="O418">
        <v>13</v>
      </c>
      <c r="P418">
        <v>0</v>
      </c>
      <c r="Q418">
        <v>1</v>
      </c>
      <c r="R418">
        <v>203</v>
      </c>
      <c r="S418">
        <v>785</v>
      </c>
      <c r="T418">
        <v>5</v>
      </c>
      <c r="U418">
        <v>0.74</v>
      </c>
      <c r="V418">
        <v>0</v>
      </c>
      <c r="W418" t="s">
        <v>6</v>
      </c>
      <c r="X418" t="s">
        <v>101</v>
      </c>
      <c r="Y418" t="s">
        <v>94</v>
      </c>
      <c r="Z418" t="s">
        <v>109</v>
      </c>
      <c r="AA418">
        <v>0.71439999999999992</v>
      </c>
      <c r="AB418">
        <v>0.8929999999999999</v>
      </c>
      <c r="AC418">
        <v>0.21431999999999995</v>
      </c>
      <c r="AD418">
        <v>0.82</v>
      </c>
      <c r="AE418" t="s">
        <v>25</v>
      </c>
      <c r="AF418">
        <v>3.6275695284159609E-2</v>
      </c>
      <c r="AG418" t="s">
        <v>7</v>
      </c>
      <c r="AH418" t="s">
        <v>31</v>
      </c>
      <c r="AI418" t="s">
        <v>37</v>
      </c>
      <c r="AJ418">
        <v>386.69950738916253</v>
      </c>
      <c r="AK418" t="s">
        <v>42</v>
      </c>
      <c r="AL418">
        <v>13.7981</v>
      </c>
      <c r="AM418">
        <v>278682.69033800001</v>
      </c>
      <c r="AN418">
        <v>70.02000000000001</v>
      </c>
    </row>
    <row r="419" spans="1:40" x14ac:dyDescent="0.3">
      <c r="A419">
        <v>197.9</v>
      </c>
      <c r="B419">
        <v>9.76</v>
      </c>
      <c r="C419">
        <v>24</v>
      </c>
      <c r="D419">
        <v>0.93</v>
      </c>
      <c r="E419">
        <v>7.0000000000000007E-2</v>
      </c>
      <c r="F419">
        <v>0</v>
      </c>
      <c r="G419" t="s">
        <v>92</v>
      </c>
      <c r="H419">
        <v>4.99</v>
      </c>
      <c r="I419">
        <v>0.96</v>
      </c>
      <c r="J419">
        <v>1.07</v>
      </c>
      <c r="K419">
        <v>0.88</v>
      </c>
      <c r="L419">
        <v>48</v>
      </c>
      <c r="M419">
        <v>4102.47</v>
      </c>
      <c r="N419">
        <v>90</v>
      </c>
      <c r="O419">
        <v>8</v>
      </c>
      <c r="P419">
        <v>0</v>
      </c>
      <c r="Q419">
        <v>2</v>
      </c>
      <c r="R419">
        <v>972</v>
      </c>
      <c r="S419">
        <v>655</v>
      </c>
      <c r="T419">
        <v>4</v>
      </c>
      <c r="U419">
        <v>0.33</v>
      </c>
      <c r="V419">
        <v>0</v>
      </c>
      <c r="W419" t="s">
        <v>6</v>
      </c>
      <c r="X419" t="s">
        <v>93</v>
      </c>
      <c r="Y419" t="s">
        <v>94</v>
      </c>
      <c r="Z419" t="s">
        <v>105</v>
      </c>
      <c r="AA419">
        <v>0.8649</v>
      </c>
      <c r="AB419">
        <v>0.92999999999999994</v>
      </c>
      <c r="AC419">
        <v>6.509999999999995E-2</v>
      </c>
      <c r="AD419">
        <v>0.95</v>
      </c>
      <c r="AE419" t="s">
        <v>25</v>
      </c>
      <c r="AF419">
        <v>4.9317837291561389E-2</v>
      </c>
      <c r="AG419" t="s">
        <v>7</v>
      </c>
      <c r="AH419" t="s">
        <v>31</v>
      </c>
      <c r="AI419" t="s">
        <v>37</v>
      </c>
      <c r="AJ419">
        <v>67.386831275720155</v>
      </c>
      <c r="AK419" t="s">
        <v>40</v>
      </c>
      <c r="AL419">
        <v>82.049400000000006</v>
      </c>
      <c r="AM419">
        <v>868812.12973000016</v>
      </c>
      <c r="AN419">
        <v>80.91</v>
      </c>
    </row>
    <row r="420" spans="1:40" x14ac:dyDescent="0.3">
      <c r="A420">
        <v>352.63</v>
      </c>
      <c r="B420">
        <v>5.19</v>
      </c>
      <c r="C420">
        <v>24</v>
      </c>
      <c r="D420">
        <v>0.95</v>
      </c>
      <c r="E420">
        <v>0.03</v>
      </c>
      <c r="F420">
        <v>0.04</v>
      </c>
      <c r="G420" t="s">
        <v>99</v>
      </c>
      <c r="H420">
        <v>2.2799999999999998</v>
      </c>
      <c r="I420">
        <v>0.99</v>
      </c>
      <c r="J420">
        <v>0.99</v>
      </c>
      <c r="K420">
        <v>0.77</v>
      </c>
      <c r="L420">
        <v>43</v>
      </c>
      <c r="M420">
        <v>129.37</v>
      </c>
      <c r="N420">
        <v>15</v>
      </c>
      <c r="O420">
        <v>36</v>
      </c>
      <c r="P420">
        <v>2</v>
      </c>
      <c r="Q420">
        <v>2</v>
      </c>
      <c r="R420">
        <v>373</v>
      </c>
      <c r="S420">
        <v>530</v>
      </c>
      <c r="T420">
        <v>7</v>
      </c>
      <c r="U420">
        <v>0.12</v>
      </c>
      <c r="V420">
        <v>0</v>
      </c>
      <c r="W420" t="s">
        <v>6</v>
      </c>
      <c r="X420" t="s">
        <v>93</v>
      </c>
      <c r="Y420" t="s">
        <v>96</v>
      </c>
      <c r="Z420" t="s">
        <v>106</v>
      </c>
      <c r="AA420">
        <v>0.92149999999999999</v>
      </c>
      <c r="AB420">
        <v>0.93119999999999992</v>
      </c>
      <c r="AC420">
        <v>4.6560000000000039E-2</v>
      </c>
      <c r="AD420">
        <v>0.84000000000000008</v>
      </c>
      <c r="AE420" t="s">
        <v>25</v>
      </c>
      <c r="AF420">
        <v>1.4717976349147833E-2</v>
      </c>
      <c r="AG420" t="s">
        <v>5</v>
      </c>
      <c r="AH420" t="s">
        <v>32</v>
      </c>
      <c r="AI420" t="s">
        <v>35</v>
      </c>
      <c r="AJ420">
        <v>142.0911528150134</v>
      </c>
      <c r="AK420" t="s">
        <v>42</v>
      </c>
      <c r="AL420">
        <v>6.4685000000000006</v>
      </c>
      <c r="AM420">
        <v>48835.673545000005</v>
      </c>
      <c r="AN420">
        <v>96.02000000000001</v>
      </c>
    </row>
    <row r="421" spans="1:40" x14ac:dyDescent="0.3">
      <c r="A421">
        <v>388.57</v>
      </c>
      <c r="B421">
        <v>8.6300000000000008</v>
      </c>
      <c r="C421">
        <v>8</v>
      </c>
      <c r="D421">
        <v>0.89</v>
      </c>
      <c r="E421">
        <v>0.05</v>
      </c>
      <c r="F421">
        <v>0.02</v>
      </c>
      <c r="G421" t="s">
        <v>88</v>
      </c>
      <c r="H421">
        <v>2.12</v>
      </c>
      <c r="I421">
        <v>0.66</v>
      </c>
      <c r="J421">
        <v>1.1000000000000001</v>
      </c>
      <c r="K421">
        <v>0.93</v>
      </c>
      <c r="L421">
        <v>3</v>
      </c>
      <c r="M421">
        <v>8093.79</v>
      </c>
      <c r="N421">
        <v>30</v>
      </c>
      <c r="O421">
        <v>35</v>
      </c>
      <c r="P421">
        <v>2</v>
      </c>
      <c r="Q421">
        <v>1</v>
      </c>
      <c r="R421">
        <v>878</v>
      </c>
      <c r="S421">
        <v>536</v>
      </c>
      <c r="T421">
        <v>5</v>
      </c>
      <c r="U421">
        <v>0.32</v>
      </c>
      <c r="V421">
        <v>0</v>
      </c>
      <c r="W421" t="s">
        <v>6</v>
      </c>
      <c r="X421" t="s">
        <v>101</v>
      </c>
      <c r="Y421" t="s">
        <v>96</v>
      </c>
      <c r="Z421" t="s">
        <v>109</v>
      </c>
      <c r="AA421">
        <v>0.84549999999999992</v>
      </c>
      <c r="AB421">
        <v>0.93099999999999994</v>
      </c>
      <c r="AC421">
        <v>0.10240999999999999</v>
      </c>
      <c r="AD421">
        <v>1</v>
      </c>
      <c r="AE421" t="s">
        <v>25</v>
      </c>
      <c r="AF421">
        <v>2.2209640476619403E-2</v>
      </c>
      <c r="AG421" t="s">
        <v>7</v>
      </c>
      <c r="AH421" t="s">
        <v>32</v>
      </c>
      <c r="AI421" t="s">
        <v>35</v>
      </c>
      <c r="AJ421">
        <v>61.04783599088838</v>
      </c>
      <c r="AK421" t="s">
        <v>40</v>
      </c>
      <c r="AL421">
        <v>80.937899999999999</v>
      </c>
      <c r="AM421">
        <v>3365251.6721889996</v>
      </c>
      <c r="AN421">
        <v>71.98</v>
      </c>
    </row>
    <row r="422" spans="1:40" x14ac:dyDescent="0.3">
      <c r="A422">
        <v>406.21</v>
      </c>
      <c r="B422">
        <v>1.56</v>
      </c>
      <c r="C422">
        <v>6</v>
      </c>
      <c r="D422">
        <v>0.89</v>
      </c>
      <c r="E422">
        <v>0</v>
      </c>
      <c r="F422">
        <v>0.03</v>
      </c>
      <c r="G422" t="s">
        <v>92</v>
      </c>
      <c r="H422">
        <v>1.8</v>
      </c>
      <c r="I422">
        <v>0.72</v>
      </c>
      <c r="J422">
        <v>0.81</v>
      </c>
      <c r="K422">
        <v>0.99</v>
      </c>
      <c r="L422">
        <v>17</v>
      </c>
      <c r="M422">
        <v>1767.35</v>
      </c>
      <c r="N422">
        <v>30</v>
      </c>
      <c r="O422">
        <v>18</v>
      </c>
      <c r="P422">
        <v>2</v>
      </c>
      <c r="Q422">
        <v>0</v>
      </c>
      <c r="R422">
        <v>131</v>
      </c>
      <c r="S422">
        <v>73</v>
      </c>
      <c r="T422">
        <v>12</v>
      </c>
      <c r="U422">
        <v>0.64</v>
      </c>
      <c r="V422">
        <v>1</v>
      </c>
      <c r="W422" t="s">
        <v>4</v>
      </c>
      <c r="X422" t="s">
        <v>89</v>
      </c>
      <c r="Y422" t="s">
        <v>96</v>
      </c>
      <c r="Z422" t="s">
        <v>107</v>
      </c>
      <c r="AA422">
        <v>0.89</v>
      </c>
      <c r="AB422">
        <v>0.97</v>
      </c>
      <c r="AC422">
        <v>0.10669999999999999</v>
      </c>
      <c r="AD422">
        <v>1.02</v>
      </c>
      <c r="AE422" t="s">
        <v>25</v>
      </c>
      <c r="AF422">
        <v>3.8403781295389089E-3</v>
      </c>
      <c r="AG422" t="s">
        <v>5</v>
      </c>
      <c r="AH422" t="s">
        <v>32</v>
      </c>
      <c r="AI422" t="s">
        <v>36</v>
      </c>
      <c r="AJ422">
        <v>55.725190839694662</v>
      </c>
      <c r="AK422" t="s">
        <v>40</v>
      </c>
      <c r="AL422">
        <v>35.347000000000001</v>
      </c>
      <c r="AM422">
        <v>739502.67136499996</v>
      </c>
      <c r="AN422">
        <v>85.600000000000009</v>
      </c>
    </row>
    <row r="423" spans="1:40" x14ac:dyDescent="0.3">
      <c r="A423">
        <v>405.33</v>
      </c>
      <c r="B423">
        <v>4.0199999999999996</v>
      </c>
      <c r="C423">
        <v>6</v>
      </c>
      <c r="D423">
        <v>0.71</v>
      </c>
      <c r="E423">
        <v>0.08</v>
      </c>
      <c r="F423">
        <v>0.05</v>
      </c>
      <c r="G423" t="s">
        <v>88</v>
      </c>
      <c r="H423">
        <v>1.81</v>
      </c>
      <c r="I423">
        <v>0.61</v>
      </c>
      <c r="J423">
        <v>0.92</v>
      </c>
      <c r="K423">
        <v>0.74</v>
      </c>
      <c r="L423">
        <v>34</v>
      </c>
      <c r="M423">
        <v>7752.6</v>
      </c>
      <c r="N423">
        <v>45</v>
      </c>
      <c r="O423">
        <v>58</v>
      </c>
      <c r="P423">
        <v>3</v>
      </c>
      <c r="Q423">
        <v>3</v>
      </c>
      <c r="R423">
        <v>373</v>
      </c>
      <c r="S423">
        <v>993</v>
      </c>
      <c r="T423">
        <v>8</v>
      </c>
      <c r="U423">
        <v>0.79</v>
      </c>
      <c r="V423">
        <v>1</v>
      </c>
      <c r="W423" t="s">
        <v>4</v>
      </c>
      <c r="X423" t="s">
        <v>103</v>
      </c>
      <c r="Y423" t="s">
        <v>90</v>
      </c>
      <c r="Z423" t="s">
        <v>110</v>
      </c>
      <c r="AA423">
        <v>0.6532</v>
      </c>
      <c r="AB423">
        <v>0.874</v>
      </c>
      <c r="AC423">
        <v>0.25346000000000002</v>
      </c>
      <c r="AD423">
        <v>0.87</v>
      </c>
      <c r="AE423" t="s">
        <v>25</v>
      </c>
      <c r="AF423">
        <v>9.9178447191177552E-3</v>
      </c>
      <c r="AG423" t="s">
        <v>5</v>
      </c>
      <c r="AH423" t="s">
        <v>32</v>
      </c>
      <c r="AI423" t="s">
        <v>36</v>
      </c>
      <c r="AJ423">
        <v>266.21983914209119</v>
      </c>
      <c r="AK423" t="s">
        <v>42</v>
      </c>
      <c r="AL423">
        <v>77.52600000000001</v>
      </c>
      <c r="AM423">
        <v>3550960.5334860003</v>
      </c>
      <c r="AN423">
        <v>70.790000000000006</v>
      </c>
    </row>
    <row r="424" spans="1:40" x14ac:dyDescent="0.3">
      <c r="A424">
        <v>91.04</v>
      </c>
      <c r="B424">
        <v>1.6</v>
      </c>
      <c r="C424">
        <v>21</v>
      </c>
      <c r="D424">
        <v>0.95</v>
      </c>
      <c r="E424">
        <v>0.1</v>
      </c>
      <c r="F424">
        <v>0.05</v>
      </c>
      <c r="G424" t="s">
        <v>92</v>
      </c>
      <c r="H424">
        <v>1.38</v>
      </c>
      <c r="I424">
        <v>0.91</v>
      </c>
      <c r="J424">
        <v>1.07</v>
      </c>
      <c r="K424">
        <v>0.87</v>
      </c>
      <c r="L424">
        <v>32</v>
      </c>
      <c r="M424">
        <v>1571.17</v>
      </c>
      <c r="N424">
        <v>15</v>
      </c>
      <c r="O424">
        <v>40</v>
      </c>
      <c r="P424">
        <v>3</v>
      </c>
      <c r="Q424">
        <v>3</v>
      </c>
      <c r="R424">
        <v>13</v>
      </c>
      <c r="S424">
        <v>699</v>
      </c>
      <c r="T424">
        <v>7</v>
      </c>
      <c r="U424">
        <v>0.98</v>
      </c>
      <c r="V424">
        <v>1</v>
      </c>
      <c r="W424" t="s">
        <v>4</v>
      </c>
      <c r="X424" t="s">
        <v>103</v>
      </c>
      <c r="Y424" t="s">
        <v>90</v>
      </c>
      <c r="Z424" t="s">
        <v>106</v>
      </c>
      <c r="AA424">
        <v>0.85499999999999998</v>
      </c>
      <c r="AB424">
        <v>0.85499999999999998</v>
      </c>
      <c r="AC424">
        <v>4.2750000000000038E-2</v>
      </c>
      <c r="AD424">
        <v>1.02</v>
      </c>
      <c r="AE424" t="s">
        <v>25</v>
      </c>
      <c r="AF424">
        <v>1.7574692442882248E-2</v>
      </c>
      <c r="AG424" t="s">
        <v>5</v>
      </c>
      <c r="AH424" t="s">
        <v>33</v>
      </c>
      <c r="AI424" t="s">
        <v>36</v>
      </c>
      <c r="AJ424">
        <v>5376.9230769230762</v>
      </c>
      <c r="AK424" t="s">
        <v>42</v>
      </c>
      <c r="AL424">
        <v>31.423400000000001</v>
      </c>
      <c r="AM424">
        <v>164529.15042400002</v>
      </c>
      <c r="AN424">
        <v>82.62</v>
      </c>
    </row>
    <row r="425" spans="1:40" x14ac:dyDescent="0.3">
      <c r="A425">
        <v>272.49</v>
      </c>
      <c r="B425">
        <v>9.7799999999999994</v>
      </c>
      <c r="C425">
        <v>29</v>
      </c>
      <c r="D425">
        <v>0.94</v>
      </c>
      <c r="E425">
        <v>0.04</v>
      </c>
      <c r="F425">
        <v>0.01</v>
      </c>
      <c r="G425" t="s">
        <v>99</v>
      </c>
      <c r="H425">
        <v>4.9000000000000004</v>
      </c>
      <c r="I425">
        <v>0.72</v>
      </c>
      <c r="J425">
        <v>1.19</v>
      </c>
      <c r="K425">
        <v>0.67</v>
      </c>
      <c r="L425">
        <v>9</v>
      </c>
      <c r="M425">
        <v>4225.71</v>
      </c>
      <c r="N425">
        <v>15</v>
      </c>
      <c r="O425">
        <v>36</v>
      </c>
      <c r="P425">
        <v>2</v>
      </c>
      <c r="Q425">
        <v>1</v>
      </c>
      <c r="R425">
        <v>158</v>
      </c>
      <c r="S425">
        <v>511</v>
      </c>
      <c r="T425">
        <v>5</v>
      </c>
      <c r="U425">
        <v>0.76</v>
      </c>
      <c r="V425">
        <v>1</v>
      </c>
      <c r="W425" t="s">
        <v>4</v>
      </c>
      <c r="X425" t="s">
        <v>101</v>
      </c>
      <c r="Y425" t="s">
        <v>96</v>
      </c>
      <c r="Z425" t="s">
        <v>109</v>
      </c>
      <c r="AA425">
        <v>0.90239999999999987</v>
      </c>
      <c r="AB425">
        <v>0.95039999999999991</v>
      </c>
      <c r="AC425">
        <v>5.7024000000000047E-2</v>
      </c>
      <c r="AD425">
        <v>0.72000000000000008</v>
      </c>
      <c r="AE425" t="s">
        <v>25</v>
      </c>
      <c r="AF425">
        <v>3.5891225366068473E-2</v>
      </c>
      <c r="AG425" t="s">
        <v>7</v>
      </c>
      <c r="AH425" t="s">
        <v>31</v>
      </c>
      <c r="AI425" t="s">
        <v>37</v>
      </c>
      <c r="AJ425">
        <v>323.41772151898732</v>
      </c>
      <c r="AK425" t="s">
        <v>42</v>
      </c>
      <c r="AL425">
        <v>211.28550000000001</v>
      </c>
      <c r="AM425">
        <v>1209274.8933150002</v>
      </c>
      <c r="AN425">
        <v>93.699999999999989</v>
      </c>
    </row>
    <row r="426" spans="1:40" x14ac:dyDescent="0.3">
      <c r="A426">
        <v>75.900000000000006</v>
      </c>
      <c r="B426">
        <v>8.35</v>
      </c>
      <c r="C426">
        <v>9</v>
      </c>
      <c r="D426">
        <v>0.78</v>
      </c>
      <c r="E426">
        <v>0</v>
      </c>
      <c r="F426">
        <v>0.01</v>
      </c>
      <c r="G426" t="s">
        <v>99</v>
      </c>
      <c r="H426">
        <v>4.3499999999999996</v>
      </c>
      <c r="I426">
        <v>0.84</v>
      </c>
      <c r="J426">
        <v>0.8</v>
      </c>
      <c r="K426">
        <v>0.17</v>
      </c>
      <c r="L426">
        <v>41</v>
      </c>
      <c r="M426">
        <v>7309.03</v>
      </c>
      <c r="N426">
        <v>15</v>
      </c>
      <c r="O426">
        <v>42</v>
      </c>
      <c r="P426">
        <v>0</v>
      </c>
      <c r="Q426">
        <v>0</v>
      </c>
      <c r="R426">
        <v>70</v>
      </c>
      <c r="S426">
        <v>645</v>
      </c>
      <c r="T426">
        <v>11</v>
      </c>
      <c r="U426">
        <v>0.49</v>
      </c>
      <c r="V426">
        <v>0</v>
      </c>
      <c r="W426" t="s">
        <v>6</v>
      </c>
      <c r="X426" t="s">
        <v>89</v>
      </c>
      <c r="Y426" t="s">
        <v>94</v>
      </c>
      <c r="Z426" t="s">
        <v>95</v>
      </c>
      <c r="AA426">
        <v>0.78</v>
      </c>
      <c r="AB426">
        <v>0.99</v>
      </c>
      <c r="AC426">
        <v>0.21779999999999997</v>
      </c>
      <c r="AD426">
        <v>0.18000000000000002</v>
      </c>
      <c r="AE426" t="s">
        <v>26</v>
      </c>
      <c r="AF426">
        <v>0.11001317523056653</v>
      </c>
      <c r="AG426" t="s">
        <v>9</v>
      </c>
      <c r="AH426" t="s">
        <v>33</v>
      </c>
      <c r="AI426" t="s">
        <v>37</v>
      </c>
      <c r="AJ426">
        <v>921.42857142857133</v>
      </c>
      <c r="AK426" t="s">
        <v>42</v>
      </c>
      <c r="AL426">
        <v>365.45150000000001</v>
      </c>
      <c r="AM426">
        <v>560674.9855699999</v>
      </c>
      <c r="AN426">
        <v>95.449999999999989</v>
      </c>
    </row>
    <row r="427" spans="1:40" x14ac:dyDescent="0.3">
      <c r="A427">
        <v>297.29000000000002</v>
      </c>
      <c r="B427">
        <v>8.67</v>
      </c>
      <c r="C427">
        <v>4</v>
      </c>
      <c r="D427">
        <v>0.91</v>
      </c>
      <c r="E427">
        <v>0.02</v>
      </c>
      <c r="F427">
        <v>0</v>
      </c>
      <c r="G427" t="s">
        <v>99</v>
      </c>
      <c r="H427">
        <v>1.58</v>
      </c>
      <c r="I427">
        <v>0.62</v>
      </c>
      <c r="J427">
        <v>1</v>
      </c>
      <c r="K427">
        <v>0.18</v>
      </c>
      <c r="L427">
        <v>48</v>
      </c>
      <c r="M427">
        <v>2781.01</v>
      </c>
      <c r="N427">
        <v>30</v>
      </c>
      <c r="O427">
        <v>41</v>
      </c>
      <c r="P427">
        <v>1</v>
      </c>
      <c r="Q427">
        <v>1</v>
      </c>
      <c r="R427">
        <v>803</v>
      </c>
      <c r="S427">
        <v>20</v>
      </c>
      <c r="T427">
        <v>8</v>
      </c>
      <c r="U427">
        <v>0.28999999999999998</v>
      </c>
      <c r="V427">
        <v>0</v>
      </c>
      <c r="W427" t="s">
        <v>6</v>
      </c>
      <c r="X427" t="s">
        <v>101</v>
      </c>
      <c r="Y427" t="s">
        <v>104</v>
      </c>
      <c r="Z427" t="s">
        <v>110</v>
      </c>
      <c r="AA427">
        <v>0.89180000000000004</v>
      </c>
      <c r="AB427">
        <v>0.98</v>
      </c>
      <c r="AC427">
        <v>8.8199999999999973E-2</v>
      </c>
      <c r="AD427">
        <v>0.19999999999999998</v>
      </c>
      <c r="AE427" t="s">
        <v>26</v>
      </c>
      <c r="AF427">
        <v>2.9163443102694336E-2</v>
      </c>
      <c r="AG427" t="s">
        <v>7</v>
      </c>
      <c r="AH427" t="s">
        <v>31</v>
      </c>
      <c r="AI427" t="s">
        <v>36</v>
      </c>
      <c r="AJ427">
        <v>2.4906600249066</v>
      </c>
      <c r="AK427" t="s">
        <v>40</v>
      </c>
      <c r="AL427">
        <v>139.05050000000003</v>
      </c>
      <c r="AM427">
        <v>843450.23702200013</v>
      </c>
      <c r="AN427">
        <v>97.82</v>
      </c>
    </row>
    <row r="428" spans="1:40" x14ac:dyDescent="0.3">
      <c r="A428">
        <v>248.69</v>
      </c>
      <c r="B428">
        <v>9.44</v>
      </c>
      <c r="C428">
        <v>26</v>
      </c>
      <c r="D428">
        <v>0.76</v>
      </c>
      <c r="E428">
        <v>7.0000000000000007E-2</v>
      </c>
      <c r="F428">
        <v>0.03</v>
      </c>
      <c r="G428" t="s">
        <v>99</v>
      </c>
      <c r="H428">
        <v>1.53</v>
      </c>
      <c r="I428">
        <v>0.89</v>
      </c>
      <c r="J428">
        <v>1.17</v>
      </c>
      <c r="K428">
        <v>0.11</v>
      </c>
      <c r="L428">
        <v>1</v>
      </c>
      <c r="M428">
        <v>3207.78</v>
      </c>
      <c r="N428">
        <v>15</v>
      </c>
      <c r="O428">
        <v>8</v>
      </c>
      <c r="P428">
        <v>1</v>
      </c>
      <c r="Q428">
        <v>3</v>
      </c>
      <c r="R428">
        <v>126</v>
      </c>
      <c r="S428">
        <v>616</v>
      </c>
      <c r="T428">
        <v>1</v>
      </c>
      <c r="U428">
        <v>0.93</v>
      </c>
      <c r="V428">
        <v>1</v>
      </c>
      <c r="W428" t="s">
        <v>4</v>
      </c>
      <c r="X428" t="s">
        <v>103</v>
      </c>
      <c r="Y428" t="s">
        <v>104</v>
      </c>
      <c r="Z428" t="s">
        <v>97</v>
      </c>
      <c r="AA428">
        <v>0.70679999999999998</v>
      </c>
      <c r="AB428">
        <v>0.9020999999999999</v>
      </c>
      <c r="AC428">
        <v>0.21650399999999997</v>
      </c>
      <c r="AD428">
        <v>0.21000000000000002</v>
      </c>
      <c r="AE428" t="s">
        <v>26</v>
      </c>
      <c r="AF428">
        <v>3.7958904660420602E-2</v>
      </c>
      <c r="AG428" t="s">
        <v>7</v>
      </c>
      <c r="AH428" t="s">
        <v>31</v>
      </c>
      <c r="AI428" t="s">
        <v>36</v>
      </c>
      <c r="AJ428">
        <v>488.88888888888891</v>
      </c>
      <c r="AK428" t="s">
        <v>42</v>
      </c>
      <c r="AL428">
        <v>160.38900000000001</v>
      </c>
      <c r="AM428">
        <v>877685.08793400007</v>
      </c>
      <c r="AN428">
        <v>95.77</v>
      </c>
    </row>
    <row r="429" spans="1:40" x14ac:dyDescent="0.3">
      <c r="A429">
        <v>449.47</v>
      </c>
      <c r="B429">
        <v>1.77</v>
      </c>
      <c r="C429">
        <v>12</v>
      </c>
      <c r="D429">
        <v>0.71</v>
      </c>
      <c r="E429">
        <v>0.06</v>
      </c>
      <c r="F429">
        <v>0</v>
      </c>
      <c r="G429" t="s">
        <v>88</v>
      </c>
      <c r="H429">
        <v>0.52</v>
      </c>
      <c r="I429">
        <v>0.81</v>
      </c>
      <c r="J429">
        <v>1.1499999999999999</v>
      </c>
      <c r="K429">
        <v>0.94</v>
      </c>
      <c r="L429">
        <v>49</v>
      </c>
      <c r="M429">
        <v>6706.49</v>
      </c>
      <c r="N429">
        <v>30</v>
      </c>
      <c r="O429">
        <v>56</v>
      </c>
      <c r="P429">
        <v>1</v>
      </c>
      <c r="Q429">
        <v>0</v>
      </c>
      <c r="R429">
        <v>693</v>
      </c>
      <c r="S429">
        <v>641</v>
      </c>
      <c r="T429">
        <v>8</v>
      </c>
      <c r="U429">
        <v>0.53</v>
      </c>
      <c r="V429">
        <v>0</v>
      </c>
      <c r="W429" t="s">
        <v>6</v>
      </c>
      <c r="X429" t="s">
        <v>89</v>
      </c>
      <c r="Y429" t="s">
        <v>104</v>
      </c>
      <c r="Z429" t="s">
        <v>110</v>
      </c>
      <c r="AA429">
        <v>0.66739999999999988</v>
      </c>
      <c r="AB429">
        <v>0.94</v>
      </c>
      <c r="AC429">
        <v>0.27260000000000001</v>
      </c>
      <c r="AD429">
        <v>1</v>
      </c>
      <c r="AE429" t="s">
        <v>25</v>
      </c>
      <c r="AF429">
        <v>3.9379713885242616E-3</v>
      </c>
      <c r="AG429" t="s">
        <v>5</v>
      </c>
      <c r="AH429" t="s">
        <v>32</v>
      </c>
      <c r="AI429" t="s">
        <v>38</v>
      </c>
      <c r="AJ429">
        <v>92.496392496392502</v>
      </c>
      <c r="AK429" t="s">
        <v>41</v>
      </c>
      <c r="AL429">
        <v>67.064899999999994</v>
      </c>
      <c r="AM429">
        <v>3195299.7633060003</v>
      </c>
      <c r="AN429">
        <v>73.680000000000007</v>
      </c>
    </row>
    <row r="430" spans="1:40" x14ac:dyDescent="0.3">
      <c r="A430">
        <v>207.91</v>
      </c>
      <c r="B430">
        <v>4.47</v>
      </c>
      <c r="C430">
        <v>28</v>
      </c>
      <c r="D430">
        <v>0.76</v>
      </c>
      <c r="E430">
        <v>0.08</v>
      </c>
      <c r="F430">
        <v>0.02</v>
      </c>
      <c r="G430" t="s">
        <v>92</v>
      </c>
      <c r="H430">
        <v>4.3899999999999997</v>
      </c>
      <c r="I430">
        <v>0.89</v>
      </c>
      <c r="J430">
        <v>0.81</v>
      </c>
      <c r="K430">
        <v>0.67</v>
      </c>
      <c r="L430">
        <v>42</v>
      </c>
      <c r="M430">
        <v>1958.24</v>
      </c>
      <c r="N430">
        <v>30</v>
      </c>
      <c r="O430">
        <v>9</v>
      </c>
      <c r="P430">
        <v>3</v>
      </c>
      <c r="Q430">
        <v>1</v>
      </c>
      <c r="R430">
        <v>942</v>
      </c>
      <c r="S430">
        <v>439</v>
      </c>
      <c r="T430">
        <v>3</v>
      </c>
      <c r="U430">
        <v>0.69</v>
      </c>
      <c r="V430">
        <v>0</v>
      </c>
      <c r="W430" t="s">
        <v>6</v>
      </c>
      <c r="X430" t="s">
        <v>101</v>
      </c>
      <c r="Y430" t="s">
        <v>90</v>
      </c>
      <c r="Z430" t="s">
        <v>98</v>
      </c>
      <c r="AA430">
        <v>0.69920000000000004</v>
      </c>
      <c r="AB430">
        <v>0.90160000000000007</v>
      </c>
      <c r="AC430">
        <v>0.21638399999999999</v>
      </c>
      <c r="AD430">
        <v>0.77</v>
      </c>
      <c r="AE430" t="s">
        <v>25</v>
      </c>
      <c r="AF430">
        <v>2.1499687364725122E-2</v>
      </c>
      <c r="AG430" t="s">
        <v>7</v>
      </c>
      <c r="AH430" t="s">
        <v>31</v>
      </c>
      <c r="AI430" t="s">
        <v>37</v>
      </c>
      <c r="AJ430">
        <v>46.602972399150744</v>
      </c>
      <c r="AK430" t="s">
        <v>40</v>
      </c>
      <c r="AL430">
        <v>39.1648</v>
      </c>
      <c r="AM430">
        <v>447908.86553800001</v>
      </c>
      <c r="AN430">
        <v>80.81</v>
      </c>
    </row>
    <row r="431" spans="1:40" x14ac:dyDescent="0.3">
      <c r="A431">
        <v>102.68</v>
      </c>
      <c r="B431">
        <v>1.64</v>
      </c>
      <c r="C431">
        <v>12</v>
      </c>
      <c r="D431">
        <v>0.75</v>
      </c>
      <c r="E431">
        <v>0.03</v>
      </c>
      <c r="F431">
        <v>0</v>
      </c>
      <c r="G431" t="s">
        <v>99</v>
      </c>
      <c r="H431">
        <v>1.86</v>
      </c>
      <c r="I431">
        <v>0.92</v>
      </c>
      <c r="J431">
        <v>1.01</v>
      </c>
      <c r="K431">
        <v>0.79</v>
      </c>
      <c r="L431">
        <v>20</v>
      </c>
      <c r="M431">
        <v>9522.67</v>
      </c>
      <c r="N431">
        <v>15</v>
      </c>
      <c r="O431">
        <v>48</v>
      </c>
      <c r="P431">
        <v>2</v>
      </c>
      <c r="Q431">
        <v>1</v>
      </c>
      <c r="R431">
        <v>855</v>
      </c>
      <c r="S431">
        <v>310</v>
      </c>
      <c r="T431">
        <v>1</v>
      </c>
      <c r="U431">
        <v>0.47</v>
      </c>
      <c r="V431">
        <v>0</v>
      </c>
      <c r="W431" t="s">
        <v>6</v>
      </c>
      <c r="X431" t="s">
        <v>101</v>
      </c>
      <c r="Y431" t="s">
        <v>96</v>
      </c>
      <c r="Z431" t="s">
        <v>97</v>
      </c>
      <c r="AA431">
        <v>0.72750000000000004</v>
      </c>
      <c r="AB431">
        <v>0.97</v>
      </c>
      <c r="AC431">
        <v>0.24249999999999999</v>
      </c>
      <c r="AD431">
        <v>0.82000000000000006</v>
      </c>
      <c r="AE431" t="s">
        <v>25</v>
      </c>
      <c r="AF431">
        <v>1.5971951694585117E-2</v>
      </c>
      <c r="AG431" t="s">
        <v>5</v>
      </c>
      <c r="AH431" t="s">
        <v>33</v>
      </c>
      <c r="AI431" t="s">
        <v>36</v>
      </c>
      <c r="AJ431">
        <v>36.257309941520468</v>
      </c>
      <c r="AK431" t="s">
        <v>40</v>
      </c>
      <c r="AL431">
        <v>476.13350000000003</v>
      </c>
      <c r="AM431">
        <v>1007601.3414639999</v>
      </c>
      <c r="AN431">
        <v>97.240000000000009</v>
      </c>
    </row>
    <row r="432" spans="1:40" x14ac:dyDescent="0.3">
      <c r="A432">
        <v>114.35</v>
      </c>
      <c r="B432">
        <v>2.9</v>
      </c>
      <c r="C432">
        <v>23</v>
      </c>
      <c r="D432">
        <v>0.8</v>
      </c>
      <c r="E432">
        <v>0.08</v>
      </c>
      <c r="F432">
        <v>0.02</v>
      </c>
      <c r="G432" t="s">
        <v>88</v>
      </c>
      <c r="H432">
        <v>2.86</v>
      </c>
      <c r="I432">
        <v>0.64</v>
      </c>
      <c r="J432">
        <v>0.8</v>
      </c>
      <c r="K432">
        <v>0.33</v>
      </c>
      <c r="L432">
        <v>5</v>
      </c>
      <c r="M432">
        <v>1969</v>
      </c>
      <c r="N432">
        <v>60</v>
      </c>
      <c r="O432">
        <v>18</v>
      </c>
      <c r="P432">
        <v>0</v>
      </c>
      <c r="Q432">
        <v>0</v>
      </c>
      <c r="R432">
        <v>247</v>
      </c>
      <c r="S432">
        <v>255</v>
      </c>
      <c r="T432">
        <v>9</v>
      </c>
      <c r="U432">
        <v>0.24</v>
      </c>
      <c r="V432">
        <v>0</v>
      </c>
      <c r="W432" t="s">
        <v>6</v>
      </c>
      <c r="X432" t="s">
        <v>89</v>
      </c>
      <c r="Y432" t="s">
        <v>94</v>
      </c>
      <c r="Z432" t="s">
        <v>91</v>
      </c>
      <c r="AA432">
        <v>0.7360000000000001</v>
      </c>
      <c r="AB432">
        <v>0.90160000000000007</v>
      </c>
      <c r="AC432">
        <v>0.18031999999999998</v>
      </c>
      <c r="AD432">
        <v>0.43000000000000005</v>
      </c>
      <c r="AE432" t="s">
        <v>24</v>
      </c>
      <c r="AF432">
        <v>2.5360734586794928E-2</v>
      </c>
      <c r="AG432" t="s">
        <v>7</v>
      </c>
      <c r="AH432" t="s">
        <v>33</v>
      </c>
      <c r="AI432" t="s">
        <v>35</v>
      </c>
      <c r="AJ432">
        <v>103.23886639676114</v>
      </c>
      <c r="AK432" t="s">
        <v>42</v>
      </c>
      <c r="AL432">
        <v>19.690000000000001</v>
      </c>
      <c r="AM432">
        <v>247696.89582000001</v>
      </c>
      <c r="AN432">
        <v>70.340000000000018</v>
      </c>
    </row>
    <row r="433" spans="1:40" x14ac:dyDescent="0.3">
      <c r="A433">
        <v>392.68</v>
      </c>
      <c r="B433">
        <v>3.06</v>
      </c>
      <c r="C433">
        <v>17</v>
      </c>
      <c r="D433">
        <v>0.83</v>
      </c>
      <c r="E433">
        <v>7.0000000000000007E-2</v>
      </c>
      <c r="F433">
        <v>0</v>
      </c>
      <c r="G433" t="s">
        <v>99</v>
      </c>
      <c r="H433">
        <v>4.5</v>
      </c>
      <c r="I433">
        <v>0.83</v>
      </c>
      <c r="J433">
        <v>1.1200000000000001</v>
      </c>
      <c r="K433">
        <v>0.46</v>
      </c>
      <c r="L433">
        <v>40</v>
      </c>
      <c r="M433">
        <v>7524.96</v>
      </c>
      <c r="N433">
        <v>90</v>
      </c>
      <c r="O433">
        <v>10</v>
      </c>
      <c r="P433">
        <v>1</v>
      </c>
      <c r="Q433">
        <v>3</v>
      </c>
      <c r="R433">
        <v>147</v>
      </c>
      <c r="S433">
        <v>598</v>
      </c>
      <c r="T433">
        <v>11</v>
      </c>
      <c r="U433">
        <v>0.55000000000000004</v>
      </c>
      <c r="V433">
        <v>0</v>
      </c>
      <c r="W433" t="s">
        <v>6</v>
      </c>
      <c r="X433" t="s">
        <v>103</v>
      </c>
      <c r="Y433" t="s">
        <v>104</v>
      </c>
      <c r="Z433" t="s">
        <v>95</v>
      </c>
      <c r="AA433">
        <v>0.77189999999999992</v>
      </c>
      <c r="AB433">
        <v>0.92999999999999994</v>
      </c>
      <c r="AC433">
        <v>0.15810000000000002</v>
      </c>
      <c r="AD433">
        <v>0.53</v>
      </c>
      <c r="AE433" t="s">
        <v>25</v>
      </c>
      <c r="AF433">
        <v>7.7926046653763875E-3</v>
      </c>
      <c r="AG433" t="s">
        <v>5</v>
      </c>
      <c r="AH433" t="s">
        <v>32</v>
      </c>
      <c r="AI433" t="s">
        <v>37</v>
      </c>
      <c r="AJ433">
        <v>406.80272108843536</v>
      </c>
      <c r="AK433" t="s">
        <v>42</v>
      </c>
      <c r="AL433">
        <v>376.24800000000005</v>
      </c>
      <c r="AM433">
        <v>3162155.9724960001</v>
      </c>
      <c r="AN433">
        <v>93.4</v>
      </c>
    </row>
    <row r="434" spans="1:40" x14ac:dyDescent="0.3">
      <c r="A434">
        <v>328.2</v>
      </c>
      <c r="B434">
        <v>5.22</v>
      </c>
      <c r="C434">
        <v>15</v>
      </c>
      <c r="D434">
        <v>0.85</v>
      </c>
      <c r="E434">
        <v>0.03</v>
      </c>
      <c r="F434">
        <v>0.04</v>
      </c>
      <c r="G434" t="s">
        <v>99</v>
      </c>
      <c r="H434">
        <v>2.04</v>
      </c>
      <c r="I434">
        <v>0.86</v>
      </c>
      <c r="J434">
        <v>0.92</v>
      </c>
      <c r="K434">
        <v>0.04</v>
      </c>
      <c r="L434">
        <v>45</v>
      </c>
      <c r="M434">
        <v>8045.73</v>
      </c>
      <c r="N434">
        <v>90</v>
      </c>
      <c r="O434">
        <v>58</v>
      </c>
      <c r="P434">
        <v>2</v>
      </c>
      <c r="Q434">
        <v>0</v>
      </c>
      <c r="R434">
        <v>739</v>
      </c>
      <c r="S434">
        <v>103</v>
      </c>
      <c r="T434">
        <v>6</v>
      </c>
      <c r="U434">
        <v>0.84</v>
      </c>
      <c r="V434">
        <v>1</v>
      </c>
      <c r="W434" t="s">
        <v>4</v>
      </c>
      <c r="X434" t="s">
        <v>89</v>
      </c>
      <c r="Y434" t="s">
        <v>96</v>
      </c>
      <c r="Z434" t="s">
        <v>100</v>
      </c>
      <c r="AA434">
        <v>0.82450000000000001</v>
      </c>
      <c r="AB434">
        <v>0.93119999999999992</v>
      </c>
      <c r="AC434">
        <v>0.13968</v>
      </c>
      <c r="AD434">
        <v>0.11000000000000001</v>
      </c>
      <c r="AE434" t="s">
        <v>22</v>
      </c>
      <c r="AF434">
        <v>1.590493601462523E-2</v>
      </c>
      <c r="AG434" t="s">
        <v>5</v>
      </c>
      <c r="AH434" t="s">
        <v>32</v>
      </c>
      <c r="AI434" t="s">
        <v>35</v>
      </c>
      <c r="AJ434">
        <v>13.937753721244924</v>
      </c>
      <c r="AK434" t="s">
        <v>40</v>
      </c>
      <c r="AL434">
        <v>402.28649999999999</v>
      </c>
      <c r="AM434">
        <v>2825866.8640799997</v>
      </c>
      <c r="AN434">
        <v>96.26</v>
      </c>
    </row>
    <row r="435" spans="1:40" x14ac:dyDescent="0.3">
      <c r="A435">
        <v>95.51</v>
      </c>
      <c r="B435">
        <v>3.42</v>
      </c>
      <c r="C435">
        <v>9</v>
      </c>
      <c r="D435">
        <v>0.84</v>
      </c>
      <c r="E435">
        <v>0.05</v>
      </c>
      <c r="F435">
        <v>0.01</v>
      </c>
      <c r="G435" t="s">
        <v>99</v>
      </c>
      <c r="H435">
        <v>4.03</v>
      </c>
      <c r="I435">
        <v>0.81</v>
      </c>
      <c r="J435">
        <v>1.1100000000000001</v>
      </c>
      <c r="K435">
        <v>0.89</v>
      </c>
      <c r="L435">
        <v>21</v>
      </c>
      <c r="M435">
        <v>3806.27</v>
      </c>
      <c r="N435">
        <v>60</v>
      </c>
      <c r="O435">
        <v>13</v>
      </c>
      <c r="P435">
        <v>2</v>
      </c>
      <c r="Q435">
        <v>3</v>
      </c>
      <c r="R435">
        <v>467</v>
      </c>
      <c r="S435">
        <v>324</v>
      </c>
      <c r="T435">
        <v>11</v>
      </c>
      <c r="U435">
        <v>0.38</v>
      </c>
      <c r="V435">
        <v>1</v>
      </c>
      <c r="W435" t="s">
        <v>4</v>
      </c>
      <c r="X435" t="s">
        <v>103</v>
      </c>
      <c r="Y435" t="s">
        <v>96</v>
      </c>
      <c r="Z435" t="s">
        <v>95</v>
      </c>
      <c r="AA435">
        <v>0.79799999999999993</v>
      </c>
      <c r="AB435">
        <v>0.9405</v>
      </c>
      <c r="AC435">
        <v>0.15048000000000003</v>
      </c>
      <c r="AD435">
        <v>0.95000000000000007</v>
      </c>
      <c r="AE435" t="s">
        <v>25</v>
      </c>
      <c r="AF435">
        <v>3.5807768820018841E-2</v>
      </c>
      <c r="AG435" t="s">
        <v>7</v>
      </c>
      <c r="AH435" t="s">
        <v>33</v>
      </c>
      <c r="AI435" t="s">
        <v>37</v>
      </c>
      <c r="AJ435">
        <v>69.379014989293367</v>
      </c>
      <c r="AK435" t="s">
        <v>40</v>
      </c>
      <c r="AL435">
        <v>190.3135</v>
      </c>
      <c r="AM435">
        <v>385547.07016800006</v>
      </c>
      <c r="AN435">
        <v>94.27</v>
      </c>
    </row>
    <row r="436" spans="1:40" x14ac:dyDescent="0.3">
      <c r="A436">
        <v>87.85</v>
      </c>
      <c r="B436">
        <v>1.91</v>
      </c>
      <c r="C436">
        <v>7</v>
      </c>
      <c r="D436">
        <v>0.78</v>
      </c>
      <c r="E436">
        <v>0.01</v>
      </c>
      <c r="F436">
        <v>0.02</v>
      </c>
      <c r="G436" t="s">
        <v>92</v>
      </c>
      <c r="H436">
        <v>2.15</v>
      </c>
      <c r="I436">
        <v>0.67</v>
      </c>
      <c r="J436">
        <v>1.18</v>
      </c>
      <c r="K436">
        <v>0.85</v>
      </c>
      <c r="L436">
        <v>5</v>
      </c>
      <c r="M436">
        <v>1646.77</v>
      </c>
      <c r="N436">
        <v>15</v>
      </c>
      <c r="O436">
        <v>26</v>
      </c>
      <c r="P436">
        <v>3</v>
      </c>
      <c r="Q436">
        <v>2</v>
      </c>
      <c r="R436">
        <v>494</v>
      </c>
      <c r="S436">
        <v>162</v>
      </c>
      <c r="T436">
        <v>11</v>
      </c>
      <c r="U436">
        <v>0.67</v>
      </c>
      <c r="V436">
        <v>1</v>
      </c>
      <c r="W436" t="s">
        <v>4</v>
      </c>
      <c r="X436" t="s">
        <v>93</v>
      </c>
      <c r="Y436" t="s">
        <v>90</v>
      </c>
      <c r="Z436" t="s">
        <v>95</v>
      </c>
      <c r="AA436">
        <v>0.7722</v>
      </c>
      <c r="AB436">
        <v>0.97019999999999995</v>
      </c>
      <c r="AC436">
        <v>0.21344399999999997</v>
      </c>
      <c r="AD436">
        <v>0.88</v>
      </c>
      <c r="AE436" t="s">
        <v>25</v>
      </c>
      <c r="AF436">
        <v>2.1741605008537279E-2</v>
      </c>
      <c r="AG436" t="s">
        <v>7</v>
      </c>
      <c r="AH436" t="s">
        <v>33</v>
      </c>
      <c r="AI436" t="s">
        <v>35</v>
      </c>
      <c r="AJ436">
        <v>32.793522267206477</v>
      </c>
      <c r="AK436" t="s">
        <v>40</v>
      </c>
      <c r="AL436">
        <v>32.935400000000001</v>
      </c>
      <c r="AM436">
        <v>149045.51978499998</v>
      </c>
      <c r="AN436">
        <v>85.149999999999991</v>
      </c>
    </row>
    <row r="437" spans="1:40" x14ac:dyDescent="0.3">
      <c r="A437">
        <v>365.44</v>
      </c>
      <c r="B437">
        <v>2.5099999999999998</v>
      </c>
      <c r="C437">
        <v>10</v>
      </c>
      <c r="D437">
        <v>0.71</v>
      </c>
      <c r="E437">
        <v>0.05</v>
      </c>
      <c r="F437">
        <v>0.04</v>
      </c>
      <c r="G437" t="s">
        <v>92</v>
      </c>
      <c r="H437">
        <v>3.5</v>
      </c>
      <c r="I437">
        <v>0.92</v>
      </c>
      <c r="J437">
        <v>1.19</v>
      </c>
      <c r="K437">
        <v>0.78</v>
      </c>
      <c r="L437">
        <v>4</v>
      </c>
      <c r="M437">
        <v>1742.44</v>
      </c>
      <c r="N437">
        <v>30</v>
      </c>
      <c r="O437">
        <v>25</v>
      </c>
      <c r="P437">
        <v>3</v>
      </c>
      <c r="Q437">
        <v>3</v>
      </c>
      <c r="R437">
        <v>91</v>
      </c>
      <c r="S437">
        <v>249</v>
      </c>
      <c r="T437">
        <v>8</v>
      </c>
      <c r="U437">
        <v>0.04</v>
      </c>
      <c r="V437">
        <v>1</v>
      </c>
      <c r="W437" t="s">
        <v>4</v>
      </c>
      <c r="X437" t="s">
        <v>103</v>
      </c>
      <c r="Y437" t="s">
        <v>90</v>
      </c>
      <c r="Z437" t="s">
        <v>110</v>
      </c>
      <c r="AA437">
        <v>0.67449999999999999</v>
      </c>
      <c r="AB437">
        <v>0.91199999999999992</v>
      </c>
      <c r="AC437">
        <v>0.26447999999999999</v>
      </c>
      <c r="AD437">
        <v>0.87</v>
      </c>
      <c r="AE437" t="s">
        <v>25</v>
      </c>
      <c r="AF437">
        <v>6.8684325744308222E-3</v>
      </c>
      <c r="AG437" t="s">
        <v>5</v>
      </c>
      <c r="AH437" t="s">
        <v>32</v>
      </c>
      <c r="AI437" t="s">
        <v>37</v>
      </c>
      <c r="AJ437">
        <v>273.62637362637361</v>
      </c>
      <c r="AK437" t="s">
        <v>42</v>
      </c>
      <c r="AL437">
        <v>34.848800000000004</v>
      </c>
      <c r="AM437">
        <v>694125.85782400006</v>
      </c>
      <c r="AN437">
        <v>82.199999999999989</v>
      </c>
    </row>
    <row r="438" spans="1:40" x14ac:dyDescent="0.3">
      <c r="A438">
        <v>82.74</v>
      </c>
      <c r="B438">
        <v>2.33</v>
      </c>
      <c r="C438">
        <v>16</v>
      </c>
      <c r="D438">
        <v>0.88</v>
      </c>
      <c r="E438">
        <v>0.09</v>
      </c>
      <c r="F438">
        <v>0.04</v>
      </c>
      <c r="G438" t="s">
        <v>92</v>
      </c>
      <c r="H438">
        <v>2.16</v>
      </c>
      <c r="I438">
        <v>1</v>
      </c>
      <c r="J438">
        <v>1.1599999999999999</v>
      </c>
      <c r="K438">
        <v>0.06</v>
      </c>
      <c r="L438">
        <v>8</v>
      </c>
      <c r="M438">
        <v>9855.9599999999991</v>
      </c>
      <c r="N438">
        <v>45</v>
      </c>
      <c r="O438">
        <v>14</v>
      </c>
      <c r="P438">
        <v>3</v>
      </c>
      <c r="Q438">
        <v>3</v>
      </c>
      <c r="R438">
        <v>740</v>
      </c>
      <c r="S438">
        <v>149</v>
      </c>
      <c r="T438">
        <v>11</v>
      </c>
      <c r="U438">
        <v>0.94</v>
      </c>
      <c r="V438">
        <v>1</v>
      </c>
      <c r="W438" t="s">
        <v>4</v>
      </c>
      <c r="X438" t="s">
        <v>103</v>
      </c>
      <c r="Y438" t="s">
        <v>90</v>
      </c>
      <c r="Z438" t="s">
        <v>95</v>
      </c>
      <c r="AA438">
        <v>0.80080000000000007</v>
      </c>
      <c r="AB438">
        <v>0.87360000000000004</v>
      </c>
      <c r="AC438">
        <v>0.10483199999999999</v>
      </c>
      <c r="AD438">
        <v>0.19</v>
      </c>
      <c r="AE438" t="s">
        <v>26</v>
      </c>
      <c r="AF438">
        <v>2.8160502779792124E-2</v>
      </c>
      <c r="AG438" t="s">
        <v>7</v>
      </c>
      <c r="AH438" t="s">
        <v>33</v>
      </c>
      <c r="AI438" t="s">
        <v>35</v>
      </c>
      <c r="AJ438">
        <v>20.135135135135133</v>
      </c>
      <c r="AK438" t="s">
        <v>40</v>
      </c>
      <c r="AL438">
        <v>197.11919999999998</v>
      </c>
      <c r="AM438">
        <v>921695.5009199999</v>
      </c>
      <c r="AN438">
        <v>82.339999999999989</v>
      </c>
    </row>
    <row r="439" spans="1:40" x14ac:dyDescent="0.3">
      <c r="A439">
        <v>419.84</v>
      </c>
      <c r="B439">
        <v>9.76</v>
      </c>
      <c r="C439">
        <v>12</v>
      </c>
      <c r="D439">
        <v>0.82</v>
      </c>
      <c r="E439">
        <v>0.04</v>
      </c>
      <c r="F439">
        <v>0.01</v>
      </c>
      <c r="G439" t="s">
        <v>99</v>
      </c>
      <c r="H439">
        <v>1.96</v>
      </c>
      <c r="I439">
        <v>0.99</v>
      </c>
      <c r="J439">
        <v>0.88</v>
      </c>
      <c r="K439">
        <v>0.17</v>
      </c>
      <c r="L439">
        <v>25</v>
      </c>
      <c r="M439">
        <v>7281.56</v>
      </c>
      <c r="N439">
        <v>60</v>
      </c>
      <c r="O439">
        <v>9</v>
      </c>
      <c r="P439">
        <v>3</v>
      </c>
      <c r="Q439">
        <v>2</v>
      </c>
      <c r="R439">
        <v>858</v>
      </c>
      <c r="S439">
        <v>606</v>
      </c>
      <c r="T439">
        <v>10</v>
      </c>
      <c r="U439">
        <v>0.97</v>
      </c>
      <c r="V439">
        <v>1</v>
      </c>
      <c r="W439" t="s">
        <v>4</v>
      </c>
      <c r="X439" t="s">
        <v>93</v>
      </c>
      <c r="Y439" t="s">
        <v>90</v>
      </c>
      <c r="Z439" t="s">
        <v>108</v>
      </c>
      <c r="AA439">
        <v>0.7871999999999999</v>
      </c>
      <c r="AB439">
        <v>0.95039999999999991</v>
      </c>
      <c r="AC439">
        <v>0.17107200000000003</v>
      </c>
      <c r="AD439">
        <v>0.22000000000000003</v>
      </c>
      <c r="AE439" t="s">
        <v>26</v>
      </c>
      <c r="AF439">
        <v>2.3246951219512195E-2</v>
      </c>
      <c r="AG439" t="s">
        <v>7</v>
      </c>
      <c r="AH439" t="s">
        <v>32</v>
      </c>
      <c r="AI439" t="s">
        <v>36</v>
      </c>
      <c r="AJ439">
        <v>70.629370629370626</v>
      </c>
      <c r="AK439" t="s">
        <v>40</v>
      </c>
      <c r="AL439">
        <v>364.07800000000003</v>
      </c>
      <c r="AM439">
        <v>3210325.1936480002</v>
      </c>
      <c r="AN439">
        <v>96.639999999999986</v>
      </c>
    </row>
    <row r="440" spans="1:40" x14ac:dyDescent="0.3">
      <c r="A440">
        <v>367.81</v>
      </c>
      <c r="B440">
        <v>7.83</v>
      </c>
      <c r="C440">
        <v>25</v>
      </c>
      <c r="D440">
        <v>0.79</v>
      </c>
      <c r="E440">
        <v>0.08</v>
      </c>
      <c r="F440">
        <v>0</v>
      </c>
      <c r="G440" t="s">
        <v>88</v>
      </c>
      <c r="H440">
        <v>4.95</v>
      </c>
      <c r="I440">
        <v>0.91</v>
      </c>
      <c r="J440">
        <v>0.88</v>
      </c>
      <c r="K440">
        <v>0.33</v>
      </c>
      <c r="L440">
        <v>7</v>
      </c>
      <c r="M440">
        <v>4555.47</v>
      </c>
      <c r="N440">
        <v>90</v>
      </c>
      <c r="O440">
        <v>33</v>
      </c>
      <c r="P440">
        <v>2</v>
      </c>
      <c r="Q440">
        <v>1</v>
      </c>
      <c r="R440">
        <v>723</v>
      </c>
      <c r="S440">
        <v>225</v>
      </c>
      <c r="T440">
        <v>12</v>
      </c>
      <c r="U440">
        <v>0.39</v>
      </c>
      <c r="V440">
        <v>1</v>
      </c>
      <c r="W440" t="s">
        <v>4</v>
      </c>
      <c r="X440" t="s">
        <v>101</v>
      </c>
      <c r="Y440" t="s">
        <v>96</v>
      </c>
      <c r="Z440" t="s">
        <v>107</v>
      </c>
      <c r="AA440">
        <v>0.72680000000000011</v>
      </c>
      <c r="AB440">
        <v>0.92</v>
      </c>
      <c r="AC440">
        <v>0.19319999999999998</v>
      </c>
      <c r="AD440">
        <v>0.41000000000000003</v>
      </c>
      <c r="AE440" t="s">
        <v>24</v>
      </c>
      <c r="AF440">
        <v>2.1288165085234224E-2</v>
      </c>
      <c r="AG440" t="s">
        <v>7</v>
      </c>
      <c r="AH440" t="s">
        <v>32</v>
      </c>
      <c r="AI440" t="s">
        <v>37</v>
      </c>
      <c r="AJ440">
        <v>31.120331950207468</v>
      </c>
      <c r="AK440" t="s">
        <v>40</v>
      </c>
      <c r="AL440">
        <v>45.554700000000004</v>
      </c>
      <c r="AM440">
        <v>1809673.182246</v>
      </c>
      <c r="AN440">
        <v>68.650000000000006</v>
      </c>
    </row>
    <row r="441" spans="1:40" x14ac:dyDescent="0.3">
      <c r="A441">
        <v>86.61</v>
      </c>
      <c r="B441">
        <v>9.7100000000000009</v>
      </c>
      <c r="C441">
        <v>7</v>
      </c>
      <c r="D441">
        <v>0.96</v>
      </c>
      <c r="E441">
        <v>0.06</v>
      </c>
      <c r="F441">
        <v>0.04</v>
      </c>
      <c r="G441" t="s">
        <v>88</v>
      </c>
      <c r="H441">
        <v>3.06</v>
      </c>
      <c r="I441">
        <v>0.77</v>
      </c>
      <c r="J441">
        <v>1.05</v>
      </c>
      <c r="K441">
        <v>0.26</v>
      </c>
      <c r="L441">
        <v>37</v>
      </c>
      <c r="M441">
        <v>2647.76</v>
      </c>
      <c r="N441">
        <v>90</v>
      </c>
      <c r="O441">
        <v>21</v>
      </c>
      <c r="P441">
        <v>3</v>
      </c>
      <c r="Q441">
        <v>1</v>
      </c>
      <c r="R441">
        <v>596</v>
      </c>
      <c r="S441">
        <v>803</v>
      </c>
      <c r="T441">
        <v>11</v>
      </c>
      <c r="U441">
        <v>0.5</v>
      </c>
      <c r="V441">
        <v>1</v>
      </c>
      <c r="W441" t="s">
        <v>4</v>
      </c>
      <c r="X441" t="s">
        <v>101</v>
      </c>
      <c r="Y441" t="s">
        <v>90</v>
      </c>
      <c r="Z441" t="s">
        <v>95</v>
      </c>
      <c r="AA441">
        <v>0.90239999999999987</v>
      </c>
      <c r="AB441">
        <v>0.90239999999999987</v>
      </c>
      <c r="AC441">
        <v>3.6096000000000024E-2</v>
      </c>
      <c r="AD441">
        <v>0.36</v>
      </c>
      <c r="AE441" t="s">
        <v>24</v>
      </c>
      <c r="AF441">
        <v>0.11211176538505947</v>
      </c>
      <c r="AG441" t="s">
        <v>9</v>
      </c>
      <c r="AH441" t="s">
        <v>33</v>
      </c>
      <c r="AI441" t="s">
        <v>37</v>
      </c>
      <c r="AJ441">
        <v>134.73154362416108</v>
      </c>
      <c r="AK441" t="s">
        <v>42</v>
      </c>
      <c r="AL441">
        <v>26.477600000000002</v>
      </c>
      <c r="AM441">
        <v>252286.52109200001</v>
      </c>
      <c r="AN441">
        <v>70.34</v>
      </c>
    </row>
    <row r="442" spans="1:40" x14ac:dyDescent="0.3">
      <c r="A442">
        <v>88.18</v>
      </c>
      <c r="B442">
        <v>4.96</v>
      </c>
      <c r="C442">
        <v>18</v>
      </c>
      <c r="D442">
        <v>0.92</v>
      </c>
      <c r="E442">
        <v>0.02</v>
      </c>
      <c r="F442">
        <v>0.02</v>
      </c>
      <c r="G442" t="s">
        <v>88</v>
      </c>
      <c r="H442">
        <v>1.84</v>
      </c>
      <c r="I442">
        <v>0.73</v>
      </c>
      <c r="J442">
        <v>1.02</v>
      </c>
      <c r="K442">
        <v>0.84</v>
      </c>
      <c r="L442">
        <v>42</v>
      </c>
      <c r="M442">
        <v>287.20999999999998</v>
      </c>
      <c r="N442">
        <v>30</v>
      </c>
      <c r="O442">
        <v>14</v>
      </c>
      <c r="P442">
        <v>1</v>
      </c>
      <c r="Q442">
        <v>3</v>
      </c>
      <c r="R442">
        <v>56</v>
      </c>
      <c r="S442">
        <v>379</v>
      </c>
      <c r="T442">
        <v>4</v>
      </c>
      <c r="U442">
        <v>0.16</v>
      </c>
      <c r="V442">
        <v>1</v>
      </c>
      <c r="W442" t="s">
        <v>4</v>
      </c>
      <c r="X442" t="s">
        <v>103</v>
      </c>
      <c r="Y442" t="s">
        <v>104</v>
      </c>
      <c r="Z442" t="s">
        <v>105</v>
      </c>
      <c r="AA442">
        <v>0.90160000000000007</v>
      </c>
      <c r="AB442">
        <v>0.96039999999999992</v>
      </c>
      <c r="AC442">
        <v>7.6831999999999956E-2</v>
      </c>
      <c r="AD442">
        <v>0.88</v>
      </c>
      <c r="AE442" t="s">
        <v>25</v>
      </c>
      <c r="AF442">
        <v>5.6248582444998863E-2</v>
      </c>
      <c r="AG442" t="s">
        <v>8</v>
      </c>
      <c r="AH442" t="s">
        <v>33</v>
      </c>
      <c r="AI442" t="s">
        <v>36</v>
      </c>
      <c r="AJ442">
        <v>676.78571428571433</v>
      </c>
      <c r="AK442" t="s">
        <v>42</v>
      </c>
      <c r="AL442">
        <v>2.8720999999999997</v>
      </c>
      <c r="AM442">
        <v>26345.342036000002</v>
      </c>
      <c r="AN442">
        <v>73.16</v>
      </c>
    </row>
    <row r="443" spans="1:40" x14ac:dyDescent="0.3">
      <c r="A443">
        <v>493.99</v>
      </c>
      <c r="B443">
        <v>3.51</v>
      </c>
      <c r="C443">
        <v>15</v>
      </c>
      <c r="D443">
        <v>0.96</v>
      </c>
      <c r="E443">
        <v>0.06</v>
      </c>
      <c r="F443">
        <v>0.04</v>
      </c>
      <c r="G443" t="s">
        <v>99</v>
      </c>
      <c r="H443">
        <v>1.29</v>
      </c>
      <c r="I443">
        <v>0.63</v>
      </c>
      <c r="J443">
        <v>0.8</v>
      </c>
      <c r="K443">
        <v>0.19</v>
      </c>
      <c r="L443">
        <v>32</v>
      </c>
      <c r="M443">
        <v>6737.59</v>
      </c>
      <c r="N443">
        <v>90</v>
      </c>
      <c r="O443">
        <v>24</v>
      </c>
      <c r="P443">
        <v>0</v>
      </c>
      <c r="Q443">
        <v>2</v>
      </c>
      <c r="R443">
        <v>353</v>
      </c>
      <c r="S443">
        <v>981</v>
      </c>
      <c r="T443">
        <v>2</v>
      </c>
      <c r="U443">
        <v>0.2</v>
      </c>
      <c r="V443">
        <v>0</v>
      </c>
      <c r="W443" t="s">
        <v>6</v>
      </c>
      <c r="X443" t="s">
        <v>93</v>
      </c>
      <c r="Y443" t="s">
        <v>94</v>
      </c>
      <c r="Z443" t="s">
        <v>102</v>
      </c>
      <c r="AA443">
        <v>0.90239999999999987</v>
      </c>
      <c r="AB443">
        <v>0.90239999999999987</v>
      </c>
      <c r="AC443">
        <v>3.6096000000000024E-2</v>
      </c>
      <c r="AD443">
        <v>0.29000000000000004</v>
      </c>
      <c r="AE443" t="s">
        <v>26</v>
      </c>
      <c r="AF443">
        <v>7.1054069920443727E-3</v>
      </c>
      <c r="AG443" t="s">
        <v>5</v>
      </c>
      <c r="AH443" t="s">
        <v>32</v>
      </c>
      <c r="AI443" t="s">
        <v>36</v>
      </c>
      <c r="AJ443">
        <v>277.90368271954674</v>
      </c>
      <c r="AK443" t="s">
        <v>42</v>
      </c>
      <c r="AL443">
        <v>336.87950000000001</v>
      </c>
      <c r="AM443">
        <v>3661481.916952</v>
      </c>
      <c r="AN443">
        <v>96.109999999999985</v>
      </c>
    </row>
    <row r="444" spans="1:40" x14ac:dyDescent="0.3">
      <c r="A444">
        <v>218.42</v>
      </c>
      <c r="B444">
        <v>8.18</v>
      </c>
      <c r="C444">
        <v>6</v>
      </c>
      <c r="D444">
        <v>0.85</v>
      </c>
      <c r="E444">
        <v>0.05</v>
      </c>
      <c r="F444">
        <v>0.02</v>
      </c>
      <c r="G444" t="s">
        <v>92</v>
      </c>
      <c r="H444">
        <v>0.2</v>
      </c>
      <c r="I444">
        <v>0.77</v>
      </c>
      <c r="J444">
        <v>0.96</v>
      </c>
      <c r="K444">
        <v>0.53</v>
      </c>
      <c r="L444">
        <v>17</v>
      </c>
      <c r="M444">
        <v>9573.4699999999993</v>
      </c>
      <c r="N444">
        <v>90</v>
      </c>
      <c r="O444">
        <v>35</v>
      </c>
      <c r="P444">
        <v>3</v>
      </c>
      <c r="Q444">
        <v>2</v>
      </c>
      <c r="R444">
        <v>348</v>
      </c>
      <c r="S444">
        <v>302</v>
      </c>
      <c r="T444">
        <v>6</v>
      </c>
      <c r="U444">
        <v>0.6</v>
      </c>
      <c r="V444">
        <v>0</v>
      </c>
      <c r="W444" t="s">
        <v>6</v>
      </c>
      <c r="X444" t="s">
        <v>93</v>
      </c>
      <c r="Y444" t="s">
        <v>90</v>
      </c>
      <c r="Z444" t="s">
        <v>100</v>
      </c>
      <c r="AA444">
        <v>0.8075</v>
      </c>
      <c r="AB444">
        <v>0.93099999999999994</v>
      </c>
      <c r="AC444">
        <v>0.13965000000000002</v>
      </c>
      <c r="AD444">
        <v>0.60000000000000009</v>
      </c>
      <c r="AE444" t="s">
        <v>25</v>
      </c>
      <c r="AF444">
        <v>3.7450782895339256E-2</v>
      </c>
      <c r="AG444" t="s">
        <v>7</v>
      </c>
      <c r="AH444" t="s">
        <v>31</v>
      </c>
      <c r="AI444" t="s">
        <v>38</v>
      </c>
      <c r="AJ444">
        <v>86.781609195402297</v>
      </c>
      <c r="AK444" t="s">
        <v>41</v>
      </c>
      <c r="AL444">
        <v>191.46939999999998</v>
      </c>
      <c r="AM444">
        <v>2237602.2726980001</v>
      </c>
      <c r="AN444">
        <v>85.899999999999991</v>
      </c>
    </row>
    <row r="445" spans="1:40" x14ac:dyDescent="0.3">
      <c r="A445">
        <v>216.79</v>
      </c>
      <c r="B445">
        <v>3.94</v>
      </c>
      <c r="C445">
        <v>26</v>
      </c>
      <c r="D445">
        <v>0.74</v>
      </c>
      <c r="E445">
        <v>0.04</v>
      </c>
      <c r="F445">
        <v>0.02</v>
      </c>
      <c r="G445" t="s">
        <v>88</v>
      </c>
      <c r="H445">
        <v>3.53</v>
      </c>
      <c r="I445">
        <v>0.66</v>
      </c>
      <c r="J445">
        <v>1.1599999999999999</v>
      </c>
      <c r="K445">
        <v>0.56999999999999995</v>
      </c>
      <c r="L445">
        <v>28</v>
      </c>
      <c r="M445">
        <v>1157.75</v>
      </c>
      <c r="N445">
        <v>30</v>
      </c>
      <c r="O445">
        <v>52</v>
      </c>
      <c r="P445">
        <v>1</v>
      </c>
      <c r="Q445">
        <v>0</v>
      </c>
      <c r="R445">
        <v>245</v>
      </c>
      <c r="S445">
        <v>250</v>
      </c>
      <c r="T445">
        <v>2</v>
      </c>
      <c r="U445">
        <v>0.63</v>
      </c>
      <c r="V445">
        <v>0</v>
      </c>
      <c r="W445" t="s">
        <v>6</v>
      </c>
      <c r="X445" t="s">
        <v>89</v>
      </c>
      <c r="Y445" t="s">
        <v>104</v>
      </c>
      <c r="Z445" t="s">
        <v>102</v>
      </c>
      <c r="AA445">
        <v>0.71039999999999992</v>
      </c>
      <c r="AB445">
        <v>0.94079999999999997</v>
      </c>
      <c r="AC445">
        <v>0.24460799999999999</v>
      </c>
      <c r="AD445">
        <v>0.62999999999999989</v>
      </c>
      <c r="AE445" t="s">
        <v>25</v>
      </c>
      <c r="AF445">
        <v>1.8174270030905486E-2</v>
      </c>
      <c r="AG445" t="s">
        <v>5</v>
      </c>
      <c r="AH445" t="s">
        <v>31</v>
      </c>
      <c r="AI445" t="s">
        <v>37</v>
      </c>
      <c r="AJ445">
        <v>102.04081632653062</v>
      </c>
      <c r="AK445" t="s">
        <v>42</v>
      </c>
      <c r="AL445">
        <v>11.577500000000001</v>
      </c>
      <c r="AM445">
        <v>266074.82272400003</v>
      </c>
      <c r="AN445">
        <v>70.87</v>
      </c>
    </row>
    <row r="446" spans="1:40" x14ac:dyDescent="0.3">
      <c r="A446">
        <v>415.76</v>
      </c>
      <c r="B446">
        <v>3.69</v>
      </c>
      <c r="C446">
        <v>12</v>
      </c>
      <c r="D446">
        <v>0.91</v>
      </c>
      <c r="E446">
        <v>0.01</v>
      </c>
      <c r="F446">
        <v>0.02</v>
      </c>
      <c r="G446" t="s">
        <v>99</v>
      </c>
      <c r="H446">
        <v>1.86</v>
      </c>
      <c r="I446">
        <v>0.7</v>
      </c>
      <c r="J446">
        <v>1.1599999999999999</v>
      </c>
      <c r="K446">
        <v>0.43</v>
      </c>
      <c r="L446">
        <v>6</v>
      </c>
      <c r="M446">
        <v>7569.46</v>
      </c>
      <c r="N446">
        <v>15</v>
      </c>
      <c r="O446">
        <v>57</v>
      </c>
      <c r="P446">
        <v>0</v>
      </c>
      <c r="Q446">
        <v>3</v>
      </c>
      <c r="R446">
        <v>473</v>
      </c>
      <c r="S446">
        <v>990</v>
      </c>
      <c r="T446">
        <v>1</v>
      </c>
      <c r="U446">
        <v>0.34</v>
      </c>
      <c r="V446">
        <v>1</v>
      </c>
      <c r="W446" t="s">
        <v>4</v>
      </c>
      <c r="X446" t="s">
        <v>103</v>
      </c>
      <c r="Y446" t="s">
        <v>94</v>
      </c>
      <c r="Z446" t="s">
        <v>97</v>
      </c>
      <c r="AA446">
        <v>0.90090000000000003</v>
      </c>
      <c r="AB446">
        <v>0.97019999999999995</v>
      </c>
      <c r="AC446">
        <v>8.7317999999999965E-2</v>
      </c>
      <c r="AD446">
        <v>0.45999999999999996</v>
      </c>
      <c r="AE446" t="s">
        <v>24</v>
      </c>
      <c r="AF446">
        <v>8.8753126803925338E-3</v>
      </c>
      <c r="AG446" t="s">
        <v>5</v>
      </c>
      <c r="AH446" t="s">
        <v>32</v>
      </c>
      <c r="AI446" t="s">
        <v>36</v>
      </c>
      <c r="AJ446">
        <v>209.30232558139537</v>
      </c>
      <c r="AK446" t="s">
        <v>42</v>
      </c>
      <c r="AL446">
        <v>378.47300000000001</v>
      </c>
      <c r="AM446">
        <v>3241884.9895600006</v>
      </c>
      <c r="AN446">
        <v>97.44</v>
      </c>
    </row>
    <row r="447" spans="1:40" x14ac:dyDescent="0.3">
      <c r="A447">
        <v>476.26</v>
      </c>
      <c r="B447">
        <v>3.09</v>
      </c>
      <c r="C447">
        <v>11</v>
      </c>
      <c r="D447">
        <v>0.76</v>
      </c>
      <c r="E447">
        <v>0.04</v>
      </c>
      <c r="F447">
        <v>0.04</v>
      </c>
      <c r="G447" t="s">
        <v>99</v>
      </c>
      <c r="H447">
        <v>4.1100000000000003</v>
      </c>
      <c r="I447">
        <v>0.96</v>
      </c>
      <c r="J447">
        <v>0.88</v>
      </c>
      <c r="K447">
        <v>0.24</v>
      </c>
      <c r="L447">
        <v>42</v>
      </c>
      <c r="M447">
        <v>1617.05</v>
      </c>
      <c r="N447">
        <v>90</v>
      </c>
      <c r="O447">
        <v>42</v>
      </c>
      <c r="P447">
        <v>3</v>
      </c>
      <c r="Q447">
        <v>2</v>
      </c>
      <c r="R447">
        <v>672</v>
      </c>
      <c r="S447">
        <v>544</v>
      </c>
      <c r="T447">
        <v>7</v>
      </c>
      <c r="U447">
        <v>0.37</v>
      </c>
      <c r="V447">
        <v>1</v>
      </c>
      <c r="W447" t="s">
        <v>4</v>
      </c>
      <c r="X447" t="s">
        <v>93</v>
      </c>
      <c r="Y447" t="s">
        <v>90</v>
      </c>
      <c r="Z447" t="s">
        <v>106</v>
      </c>
      <c r="AA447">
        <v>0.72960000000000003</v>
      </c>
      <c r="AB447">
        <v>0.92159999999999997</v>
      </c>
      <c r="AC447">
        <v>0.22118399999999999</v>
      </c>
      <c r="AD447">
        <v>0.32</v>
      </c>
      <c r="AE447" t="s">
        <v>24</v>
      </c>
      <c r="AF447">
        <v>6.4880527442993325E-3</v>
      </c>
      <c r="AG447" t="s">
        <v>5</v>
      </c>
      <c r="AH447" t="s">
        <v>32</v>
      </c>
      <c r="AI447" t="s">
        <v>37</v>
      </c>
      <c r="AJ447">
        <v>80.952380952380949</v>
      </c>
      <c r="AK447" t="s">
        <v>44</v>
      </c>
      <c r="AL447">
        <v>80.852500000000006</v>
      </c>
      <c r="AM447">
        <v>831867.13271200005</v>
      </c>
      <c r="AN447">
        <v>93.889999999999986</v>
      </c>
    </row>
    <row r="448" spans="1:40" x14ac:dyDescent="0.3">
      <c r="A448">
        <v>493.7</v>
      </c>
      <c r="B448">
        <v>2.17</v>
      </c>
      <c r="C448">
        <v>20</v>
      </c>
      <c r="D448">
        <v>0.83</v>
      </c>
      <c r="E448">
        <v>0.01</v>
      </c>
      <c r="F448">
        <v>0.05</v>
      </c>
      <c r="G448" t="s">
        <v>88</v>
      </c>
      <c r="H448">
        <v>1.82</v>
      </c>
      <c r="I448">
        <v>0.99</v>
      </c>
      <c r="J448">
        <v>0.95</v>
      </c>
      <c r="K448">
        <v>0.96</v>
      </c>
      <c r="L448">
        <v>48</v>
      </c>
      <c r="M448">
        <v>7941.84</v>
      </c>
      <c r="N448">
        <v>15</v>
      </c>
      <c r="O448">
        <v>9</v>
      </c>
      <c r="P448">
        <v>3</v>
      </c>
      <c r="Q448">
        <v>1</v>
      </c>
      <c r="R448">
        <v>385</v>
      </c>
      <c r="S448">
        <v>330</v>
      </c>
      <c r="T448">
        <v>7</v>
      </c>
      <c r="U448">
        <v>0.51</v>
      </c>
      <c r="V448">
        <v>1</v>
      </c>
      <c r="W448" t="s">
        <v>4</v>
      </c>
      <c r="X448" t="s">
        <v>101</v>
      </c>
      <c r="Y448" t="s">
        <v>90</v>
      </c>
      <c r="Z448" t="s">
        <v>106</v>
      </c>
      <c r="AA448">
        <v>0.82169999999999999</v>
      </c>
      <c r="AB448">
        <v>0.9405</v>
      </c>
      <c r="AC448">
        <v>0.15988500000000003</v>
      </c>
      <c r="AD448">
        <v>1.02</v>
      </c>
      <c r="AE448" t="s">
        <v>25</v>
      </c>
      <c r="AF448">
        <v>4.3953818108162851E-3</v>
      </c>
      <c r="AG448" t="s">
        <v>5</v>
      </c>
      <c r="AH448" t="s">
        <v>32</v>
      </c>
      <c r="AI448" t="s">
        <v>36</v>
      </c>
      <c r="AJ448">
        <v>85.714285714285708</v>
      </c>
      <c r="AK448" t="s">
        <v>41</v>
      </c>
      <c r="AL448">
        <v>79.418400000000005</v>
      </c>
      <c r="AM448">
        <v>4156236.9815599998</v>
      </c>
      <c r="AN448">
        <v>72.88</v>
      </c>
    </row>
    <row r="449" spans="1:40" x14ac:dyDescent="0.3">
      <c r="A449">
        <v>389.02</v>
      </c>
      <c r="B449">
        <v>3.31</v>
      </c>
      <c r="C449">
        <v>3</v>
      </c>
      <c r="D449">
        <v>0.72</v>
      </c>
      <c r="E449">
        <v>0.01</v>
      </c>
      <c r="F449">
        <v>0</v>
      </c>
      <c r="G449" t="s">
        <v>88</v>
      </c>
      <c r="H449">
        <v>1.87</v>
      </c>
      <c r="I449">
        <v>0.98</v>
      </c>
      <c r="J449">
        <v>1.02</v>
      </c>
      <c r="K449">
        <v>0.41</v>
      </c>
      <c r="L449">
        <v>42</v>
      </c>
      <c r="M449">
        <v>3768.67</v>
      </c>
      <c r="N449">
        <v>45</v>
      </c>
      <c r="O449">
        <v>15</v>
      </c>
      <c r="P449">
        <v>0</v>
      </c>
      <c r="Q449">
        <v>2</v>
      </c>
      <c r="R449">
        <v>132</v>
      </c>
      <c r="S449">
        <v>54</v>
      </c>
      <c r="T449">
        <v>6</v>
      </c>
      <c r="U449">
        <v>0.94</v>
      </c>
      <c r="V449">
        <v>1</v>
      </c>
      <c r="W449" t="s">
        <v>4</v>
      </c>
      <c r="X449" t="s">
        <v>93</v>
      </c>
      <c r="Y449" t="s">
        <v>94</v>
      </c>
      <c r="Z449" t="s">
        <v>100</v>
      </c>
      <c r="AA449">
        <v>0.71279999999999999</v>
      </c>
      <c r="AB449">
        <v>0.99</v>
      </c>
      <c r="AC449">
        <v>0.2772</v>
      </c>
      <c r="AD449">
        <v>0.42</v>
      </c>
      <c r="AE449" t="s">
        <v>24</v>
      </c>
      <c r="AF449">
        <v>8.508559971209707E-3</v>
      </c>
      <c r="AG449" t="s">
        <v>5</v>
      </c>
      <c r="AH449" t="s">
        <v>32</v>
      </c>
      <c r="AI449" t="s">
        <v>36</v>
      </c>
      <c r="AJ449">
        <v>40.909090909090914</v>
      </c>
      <c r="AK449" t="s">
        <v>40</v>
      </c>
      <c r="AL449">
        <v>37.686700000000002</v>
      </c>
      <c r="AM449">
        <v>1480801.1194819999</v>
      </c>
      <c r="AN449">
        <v>73.830000000000013</v>
      </c>
    </row>
    <row r="450" spans="1:40" x14ac:dyDescent="0.3">
      <c r="A450">
        <v>219.32</v>
      </c>
      <c r="B450">
        <v>4.2</v>
      </c>
      <c r="C450">
        <v>2</v>
      </c>
      <c r="D450">
        <v>0.95</v>
      </c>
      <c r="E450">
        <v>0.04</v>
      </c>
      <c r="F450">
        <v>0.03</v>
      </c>
      <c r="G450" t="s">
        <v>99</v>
      </c>
      <c r="H450">
        <v>3.9</v>
      </c>
      <c r="I450">
        <v>0.68</v>
      </c>
      <c r="J450">
        <v>1.1399999999999999</v>
      </c>
      <c r="K450">
        <v>0.73</v>
      </c>
      <c r="L450">
        <v>36</v>
      </c>
      <c r="M450">
        <v>7149.41</v>
      </c>
      <c r="N450">
        <v>15</v>
      </c>
      <c r="O450">
        <v>16</v>
      </c>
      <c r="P450">
        <v>1</v>
      </c>
      <c r="Q450">
        <v>2</v>
      </c>
      <c r="R450">
        <v>981</v>
      </c>
      <c r="S450">
        <v>595</v>
      </c>
      <c r="T450">
        <v>12</v>
      </c>
      <c r="U450">
        <v>0.15</v>
      </c>
      <c r="V450">
        <v>1</v>
      </c>
      <c r="W450" t="s">
        <v>4</v>
      </c>
      <c r="X450" t="s">
        <v>93</v>
      </c>
      <c r="Y450" t="s">
        <v>104</v>
      </c>
      <c r="Z450" t="s">
        <v>107</v>
      </c>
      <c r="AA450">
        <v>0.91199999999999992</v>
      </c>
      <c r="AB450">
        <v>0.93119999999999992</v>
      </c>
      <c r="AC450">
        <v>4.6560000000000039E-2</v>
      </c>
      <c r="AD450">
        <v>0.8</v>
      </c>
      <c r="AE450" t="s">
        <v>25</v>
      </c>
      <c r="AF450">
        <v>1.9150100310049243E-2</v>
      </c>
      <c r="AG450" t="s">
        <v>5</v>
      </c>
      <c r="AH450" t="s">
        <v>31</v>
      </c>
      <c r="AI450" t="s">
        <v>37</v>
      </c>
      <c r="AJ450">
        <v>60.652395514780835</v>
      </c>
      <c r="AK450" t="s">
        <v>40</v>
      </c>
      <c r="AL450">
        <v>357.47050000000002</v>
      </c>
      <c r="AM450">
        <v>1678143.7807439999</v>
      </c>
      <c r="AN450">
        <v>94.299999999999983</v>
      </c>
    </row>
    <row r="451" spans="1:40" x14ac:dyDescent="0.3">
      <c r="A451">
        <v>87.58</v>
      </c>
      <c r="B451">
        <v>7.07</v>
      </c>
      <c r="C451">
        <v>6</v>
      </c>
      <c r="D451">
        <v>0.74</v>
      </c>
      <c r="E451">
        <v>0.03</v>
      </c>
      <c r="F451">
        <v>0</v>
      </c>
      <c r="G451" t="s">
        <v>88</v>
      </c>
      <c r="H451">
        <v>2.4500000000000002</v>
      </c>
      <c r="I451">
        <v>0.96</v>
      </c>
      <c r="J451">
        <v>1.01</v>
      </c>
      <c r="K451">
        <v>0.18</v>
      </c>
      <c r="L451">
        <v>2</v>
      </c>
      <c r="M451">
        <v>9270.2000000000007</v>
      </c>
      <c r="N451">
        <v>30</v>
      </c>
      <c r="O451">
        <v>46</v>
      </c>
      <c r="P451">
        <v>1</v>
      </c>
      <c r="Q451">
        <v>2</v>
      </c>
      <c r="R451">
        <v>255</v>
      </c>
      <c r="S451">
        <v>940</v>
      </c>
      <c r="T451">
        <v>2</v>
      </c>
      <c r="U451">
        <v>0.55000000000000004</v>
      </c>
      <c r="V451">
        <v>1</v>
      </c>
      <c r="W451" t="s">
        <v>4</v>
      </c>
      <c r="X451" t="s">
        <v>93</v>
      </c>
      <c r="Y451" t="s">
        <v>104</v>
      </c>
      <c r="Z451" t="s">
        <v>102</v>
      </c>
      <c r="AA451">
        <v>0.71779999999999999</v>
      </c>
      <c r="AB451">
        <v>0.97</v>
      </c>
      <c r="AC451">
        <v>0.25219999999999998</v>
      </c>
      <c r="AD451">
        <v>0.21</v>
      </c>
      <c r="AE451" t="s">
        <v>26</v>
      </c>
      <c r="AF451">
        <v>8.0726193194793336E-2</v>
      </c>
      <c r="AG451" t="s">
        <v>8</v>
      </c>
      <c r="AH451" t="s">
        <v>33</v>
      </c>
      <c r="AI451" t="s">
        <v>35</v>
      </c>
      <c r="AJ451">
        <v>368.62745098039215</v>
      </c>
      <c r="AK451" t="s">
        <v>42</v>
      </c>
      <c r="AL451">
        <v>92.702000000000012</v>
      </c>
      <c r="AM451">
        <v>836337.63290000008</v>
      </c>
      <c r="AN451">
        <v>72.650000000000006</v>
      </c>
    </row>
    <row r="452" spans="1:40" x14ac:dyDescent="0.3">
      <c r="A452">
        <v>399.72</v>
      </c>
      <c r="B452">
        <v>1.56</v>
      </c>
      <c r="C452">
        <v>24</v>
      </c>
      <c r="D452">
        <v>0.97</v>
      </c>
      <c r="E452">
        <v>0.09</v>
      </c>
      <c r="F452">
        <v>0.02</v>
      </c>
      <c r="G452" t="s">
        <v>99</v>
      </c>
      <c r="H452">
        <v>4.42</v>
      </c>
      <c r="I452">
        <v>0.66</v>
      </c>
      <c r="J452">
        <v>1.19</v>
      </c>
      <c r="K452">
        <v>0.82</v>
      </c>
      <c r="L452">
        <v>31</v>
      </c>
      <c r="M452">
        <v>6239.38</v>
      </c>
      <c r="N452">
        <v>30</v>
      </c>
      <c r="O452">
        <v>26</v>
      </c>
      <c r="P452">
        <v>2</v>
      </c>
      <c r="Q452">
        <v>2</v>
      </c>
      <c r="R452">
        <v>263</v>
      </c>
      <c r="S452">
        <v>623</v>
      </c>
      <c r="T452">
        <v>5</v>
      </c>
      <c r="U452">
        <v>0.06</v>
      </c>
      <c r="V452">
        <v>1</v>
      </c>
      <c r="W452" t="s">
        <v>4</v>
      </c>
      <c r="X452" t="s">
        <v>93</v>
      </c>
      <c r="Y452" t="s">
        <v>96</v>
      </c>
      <c r="Z452" t="s">
        <v>109</v>
      </c>
      <c r="AA452">
        <v>0.88270000000000004</v>
      </c>
      <c r="AB452">
        <v>0.89180000000000004</v>
      </c>
      <c r="AC452">
        <v>2.6754000000000024E-2</v>
      </c>
      <c r="AD452">
        <v>0.92999999999999994</v>
      </c>
      <c r="AE452" t="s">
        <v>25</v>
      </c>
      <c r="AF452">
        <v>3.9027319123386369E-3</v>
      </c>
      <c r="AG452" t="s">
        <v>5</v>
      </c>
      <c r="AH452" t="s">
        <v>32</v>
      </c>
      <c r="AI452" t="s">
        <v>37</v>
      </c>
      <c r="AJ452">
        <v>236.88212927756655</v>
      </c>
      <c r="AK452" t="s">
        <v>42</v>
      </c>
      <c r="AL452">
        <v>311.96900000000005</v>
      </c>
      <c r="AM452">
        <v>2768692.8249439998</v>
      </c>
      <c r="AN452">
        <v>92.47999999999999</v>
      </c>
    </row>
    <row r="453" spans="1:40" x14ac:dyDescent="0.3">
      <c r="A453">
        <v>301.27999999999997</v>
      </c>
      <c r="B453">
        <v>2.89</v>
      </c>
      <c r="C453">
        <v>22</v>
      </c>
      <c r="D453">
        <v>0.96</v>
      </c>
      <c r="E453">
        <v>0.04</v>
      </c>
      <c r="F453">
        <v>0.04</v>
      </c>
      <c r="G453" t="s">
        <v>88</v>
      </c>
      <c r="H453">
        <v>2.95</v>
      </c>
      <c r="I453">
        <v>0.8</v>
      </c>
      <c r="J453">
        <v>1.1200000000000001</v>
      </c>
      <c r="K453">
        <v>0.22</v>
      </c>
      <c r="L453">
        <v>1</v>
      </c>
      <c r="M453">
        <v>9214.92</v>
      </c>
      <c r="N453">
        <v>30</v>
      </c>
      <c r="O453">
        <v>8</v>
      </c>
      <c r="P453">
        <v>2</v>
      </c>
      <c r="Q453">
        <v>1</v>
      </c>
      <c r="R453">
        <v>575</v>
      </c>
      <c r="S453">
        <v>953</v>
      </c>
      <c r="T453">
        <v>1</v>
      </c>
      <c r="U453">
        <v>0.46</v>
      </c>
      <c r="V453">
        <v>0</v>
      </c>
      <c r="W453" t="s">
        <v>6</v>
      </c>
      <c r="X453" t="s">
        <v>101</v>
      </c>
      <c r="Y453" t="s">
        <v>96</v>
      </c>
      <c r="Z453" t="s">
        <v>97</v>
      </c>
      <c r="AA453">
        <v>0.92159999999999997</v>
      </c>
      <c r="AB453">
        <v>0.92159999999999997</v>
      </c>
      <c r="AC453">
        <v>3.6864000000000029E-2</v>
      </c>
      <c r="AD453">
        <v>0.3</v>
      </c>
      <c r="AE453" t="s">
        <v>26</v>
      </c>
      <c r="AF453">
        <v>9.5924057355284142E-3</v>
      </c>
      <c r="AG453" t="s">
        <v>5</v>
      </c>
      <c r="AH453" t="s">
        <v>32</v>
      </c>
      <c r="AI453" t="s">
        <v>35</v>
      </c>
      <c r="AJ453">
        <v>165.73913043478262</v>
      </c>
      <c r="AK453" t="s">
        <v>42</v>
      </c>
      <c r="AL453">
        <v>92.149200000000008</v>
      </c>
      <c r="AM453">
        <v>2998482.7101279995</v>
      </c>
      <c r="AN453">
        <v>71.05</v>
      </c>
    </row>
    <row r="454" spans="1:40" x14ac:dyDescent="0.3">
      <c r="A454">
        <v>240.9</v>
      </c>
      <c r="B454">
        <v>8.2799999999999994</v>
      </c>
      <c r="C454">
        <v>25</v>
      </c>
      <c r="D454">
        <v>0.84</v>
      </c>
      <c r="E454">
        <v>0.08</v>
      </c>
      <c r="F454">
        <v>0.02</v>
      </c>
      <c r="G454" t="s">
        <v>92</v>
      </c>
      <c r="H454">
        <v>1.2</v>
      </c>
      <c r="I454">
        <v>0.86</v>
      </c>
      <c r="J454">
        <v>1.18</v>
      </c>
      <c r="K454">
        <v>0.68</v>
      </c>
      <c r="L454">
        <v>3</v>
      </c>
      <c r="M454">
        <v>2426.7399999999998</v>
      </c>
      <c r="N454">
        <v>90</v>
      </c>
      <c r="O454">
        <v>7</v>
      </c>
      <c r="P454">
        <v>3</v>
      </c>
      <c r="Q454">
        <v>2</v>
      </c>
      <c r="R454">
        <v>708</v>
      </c>
      <c r="S454">
        <v>293</v>
      </c>
      <c r="T454">
        <v>2</v>
      </c>
      <c r="U454">
        <v>0.4</v>
      </c>
      <c r="V454">
        <v>0</v>
      </c>
      <c r="W454" t="s">
        <v>6</v>
      </c>
      <c r="X454" t="s">
        <v>93</v>
      </c>
      <c r="Y454" t="s">
        <v>90</v>
      </c>
      <c r="Z454" t="s">
        <v>102</v>
      </c>
      <c r="AA454">
        <v>0.77280000000000004</v>
      </c>
      <c r="AB454">
        <v>0.90160000000000007</v>
      </c>
      <c r="AC454">
        <v>0.14425600000000002</v>
      </c>
      <c r="AD454">
        <v>0.78</v>
      </c>
      <c r="AE454" t="s">
        <v>25</v>
      </c>
      <c r="AF454">
        <v>3.4371108343711078E-2</v>
      </c>
      <c r="AG454" t="s">
        <v>7</v>
      </c>
      <c r="AH454" t="s">
        <v>31</v>
      </c>
      <c r="AI454" t="s">
        <v>36</v>
      </c>
      <c r="AJ454">
        <v>41.38418079096045</v>
      </c>
      <c r="AK454" t="s">
        <v>40</v>
      </c>
      <c r="AL454">
        <v>48.534799999999997</v>
      </c>
      <c r="AM454">
        <v>643116.14899999998</v>
      </c>
      <c r="AN454">
        <v>84</v>
      </c>
    </row>
    <row r="455" spans="1:40" x14ac:dyDescent="0.3">
      <c r="A455">
        <v>457.86</v>
      </c>
      <c r="B455">
        <v>2.3199999999999998</v>
      </c>
      <c r="C455">
        <v>5</v>
      </c>
      <c r="D455">
        <v>0.92</v>
      </c>
      <c r="E455">
        <v>0.05</v>
      </c>
      <c r="F455">
        <v>0.05</v>
      </c>
      <c r="G455" t="s">
        <v>99</v>
      </c>
      <c r="H455">
        <v>2.84</v>
      </c>
      <c r="I455">
        <v>0.78</v>
      </c>
      <c r="J455">
        <v>1.0900000000000001</v>
      </c>
      <c r="K455">
        <v>0.51</v>
      </c>
      <c r="L455">
        <v>13</v>
      </c>
      <c r="M455">
        <v>9783.52</v>
      </c>
      <c r="N455">
        <v>60</v>
      </c>
      <c r="O455">
        <v>33</v>
      </c>
      <c r="P455">
        <v>1</v>
      </c>
      <c r="Q455">
        <v>3</v>
      </c>
      <c r="R455">
        <v>924</v>
      </c>
      <c r="S455">
        <v>906</v>
      </c>
      <c r="T455">
        <v>12</v>
      </c>
      <c r="U455">
        <v>0.16</v>
      </c>
      <c r="V455">
        <v>1</v>
      </c>
      <c r="W455" t="s">
        <v>4</v>
      </c>
      <c r="X455" t="s">
        <v>103</v>
      </c>
      <c r="Y455" t="s">
        <v>104</v>
      </c>
      <c r="Z455" t="s">
        <v>107</v>
      </c>
      <c r="AA455">
        <v>0.874</v>
      </c>
      <c r="AB455">
        <v>0.90249999999999997</v>
      </c>
      <c r="AC455">
        <v>7.2199999999999959E-2</v>
      </c>
      <c r="AD455">
        <v>0.61</v>
      </c>
      <c r="AE455" t="s">
        <v>25</v>
      </c>
      <c r="AF455">
        <v>5.0670510636439082E-3</v>
      </c>
      <c r="AG455" t="s">
        <v>5</v>
      </c>
      <c r="AH455" t="s">
        <v>32</v>
      </c>
      <c r="AI455" t="s">
        <v>35</v>
      </c>
      <c r="AJ455">
        <v>98.05194805194806</v>
      </c>
      <c r="AK455" t="s">
        <v>43</v>
      </c>
      <c r="AL455">
        <v>489.17600000000004</v>
      </c>
      <c r="AM455">
        <v>4927945.8963679997</v>
      </c>
      <c r="AN455">
        <v>94.66</v>
      </c>
    </row>
    <row r="456" spans="1:40" x14ac:dyDescent="0.3">
      <c r="A456">
        <v>100.04</v>
      </c>
      <c r="B456">
        <v>4.08</v>
      </c>
      <c r="C456">
        <v>18</v>
      </c>
      <c r="D456">
        <v>0.89</v>
      </c>
      <c r="E456">
        <v>7.0000000000000007E-2</v>
      </c>
      <c r="F456">
        <v>0.03</v>
      </c>
      <c r="G456" t="s">
        <v>92</v>
      </c>
      <c r="H456">
        <v>0.02</v>
      </c>
      <c r="I456">
        <v>0.98</v>
      </c>
      <c r="J456">
        <v>1.1499999999999999</v>
      </c>
      <c r="K456">
        <v>0.15</v>
      </c>
      <c r="L456">
        <v>31</v>
      </c>
      <c r="M456">
        <v>8741.2000000000007</v>
      </c>
      <c r="N456">
        <v>90</v>
      </c>
      <c r="O456">
        <v>10</v>
      </c>
      <c r="P456">
        <v>1</v>
      </c>
      <c r="Q456">
        <v>2</v>
      </c>
      <c r="R456">
        <v>290</v>
      </c>
      <c r="S456">
        <v>593</v>
      </c>
      <c r="T456">
        <v>5</v>
      </c>
      <c r="U456">
        <v>0.16</v>
      </c>
      <c r="V456">
        <v>1</v>
      </c>
      <c r="W456" t="s">
        <v>4</v>
      </c>
      <c r="X456" t="s">
        <v>93</v>
      </c>
      <c r="Y456" t="s">
        <v>104</v>
      </c>
      <c r="Z456" t="s">
        <v>109</v>
      </c>
      <c r="AA456">
        <v>0.82769999999999999</v>
      </c>
      <c r="AB456">
        <v>0.9020999999999999</v>
      </c>
      <c r="AC456">
        <v>9.9230999999999972E-2</v>
      </c>
      <c r="AD456">
        <v>0.25</v>
      </c>
      <c r="AE456" t="s">
        <v>26</v>
      </c>
      <c r="AF456">
        <v>4.0783686525389842E-2</v>
      </c>
      <c r="AG456" t="s">
        <v>7</v>
      </c>
      <c r="AH456" t="s">
        <v>33</v>
      </c>
      <c r="AI456" t="s">
        <v>38</v>
      </c>
      <c r="AJ456">
        <v>204.48275862068965</v>
      </c>
      <c r="AK456" t="s">
        <v>42</v>
      </c>
      <c r="AL456">
        <v>174.82400000000001</v>
      </c>
      <c r="AM456">
        <v>962091.4768160003</v>
      </c>
      <c r="AN456">
        <v>85.279999999999987</v>
      </c>
    </row>
    <row r="457" spans="1:40" x14ac:dyDescent="0.3">
      <c r="A457">
        <v>271.68</v>
      </c>
      <c r="B457">
        <v>8.7799999999999994</v>
      </c>
      <c r="C457">
        <v>16</v>
      </c>
      <c r="D457">
        <v>0.94</v>
      </c>
      <c r="E457">
        <v>0.03</v>
      </c>
      <c r="F457">
        <v>0.05</v>
      </c>
      <c r="G457" t="s">
        <v>88</v>
      </c>
      <c r="H457">
        <v>1.56</v>
      </c>
      <c r="I457">
        <v>0.73</v>
      </c>
      <c r="J457">
        <v>1.1299999999999999</v>
      </c>
      <c r="K457">
        <v>0.02</v>
      </c>
      <c r="L457">
        <v>29</v>
      </c>
      <c r="M457">
        <v>1164.98</v>
      </c>
      <c r="N457">
        <v>15</v>
      </c>
      <c r="O457">
        <v>54</v>
      </c>
      <c r="P457">
        <v>3</v>
      </c>
      <c r="Q457">
        <v>1</v>
      </c>
      <c r="R457">
        <v>76</v>
      </c>
      <c r="S457">
        <v>562</v>
      </c>
      <c r="T457">
        <v>5</v>
      </c>
      <c r="U457">
        <v>0.45</v>
      </c>
      <c r="V457">
        <v>0</v>
      </c>
      <c r="W457" t="s">
        <v>6</v>
      </c>
      <c r="X457" t="s">
        <v>101</v>
      </c>
      <c r="Y457" t="s">
        <v>90</v>
      </c>
      <c r="Z457" t="s">
        <v>109</v>
      </c>
      <c r="AA457">
        <v>0.91179999999999994</v>
      </c>
      <c r="AB457">
        <v>0.92149999999999999</v>
      </c>
      <c r="AC457">
        <v>5.5290000000000047E-2</v>
      </c>
      <c r="AD457">
        <v>0.1</v>
      </c>
      <c r="AE457" t="s">
        <v>22</v>
      </c>
      <c r="AF457">
        <v>3.2317432273262656E-2</v>
      </c>
      <c r="AG457" t="s">
        <v>7</v>
      </c>
      <c r="AH457" t="s">
        <v>31</v>
      </c>
      <c r="AI457" t="s">
        <v>36</v>
      </c>
      <c r="AJ457">
        <v>739.47368421052624</v>
      </c>
      <c r="AK457" t="s">
        <v>42</v>
      </c>
      <c r="AL457">
        <v>11.649800000000001</v>
      </c>
      <c r="AM457">
        <v>341842.03392800002</v>
      </c>
      <c r="AN457">
        <v>72.540000000000006</v>
      </c>
    </row>
    <row r="458" spans="1:40" x14ac:dyDescent="0.3">
      <c r="A458">
        <v>55.11</v>
      </c>
      <c r="B458">
        <v>2.39</v>
      </c>
      <c r="C458">
        <v>8</v>
      </c>
      <c r="D458">
        <v>0.83</v>
      </c>
      <c r="E458">
        <v>0.09</v>
      </c>
      <c r="F458">
        <v>0.04</v>
      </c>
      <c r="G458" t="s">
        <v>99</v>
      </c>
      <c r="H458">
        <v>1.04</v>
      </c>
      <c r="I458">
        <v>0.81</v>
      </c>
      <c r="J458">
        <v>0.9</v>
      </c>
      <c r="K458">
        <v>0.93</v>
      </c>
      <c r="L458">
        <v>44</v>
      </c>
      <c r="M458">
        <v>4194.04</v>
      </c>
      <c r="N458">
        <v>45</v>
      </c>
      <c r="O458">
        <v>43</v>
      </c>
      <c r="P458">
        <v>0</v>
      </c>
      <c r="Q458">
        <v>3</v>
      </c>
      <c r="R458">
        <v>662</v>
      </c>
      <c r="S458">
        <v>800</v>
      </c>
      <c r="T458">
        <v>7</v>
      </c>
      <c r="U458">
        <v>0.13</v>
      </c>
      <c r="V458">
        <v>1</v>
      </c>
      <c r="W458" t="s">
        <v>4</v>
      </c>
      <c r="X458" t="s">
        <v>103</v>
      </c>
      <c r="Y458" t="s">
        <v>94</v>
      </c>
      <c r="Z458" t="s">
        <v>106</v>
      </c>
      <c r="AA458">
        <v>0.75529999999999997</v>
      </c>
      <c r="AB458">
        <v>0.87360000000000004</v>
      </c>
      <c r="AC458">
        <v>0.14851200000000003</v>
      </c>
      <c r="AD458">
        <v>1.06</v>
      </c>
      <c r="AE458" t="s">
        <v>25</v>
      </c>
      <c r="AF458">
        <v>4.3367809834875704E-2</v>
      </c>
      <c r="AG458" t="s">
        <v>7</v>
      </c>
      <c r="AH458" t="s">
        <v>33</v>
      </c>
      <c r="AI458" t="s">
        <v>36</v>
      </c>
      <c r="AJ458">
        <v>120.84592145015105</v>
      </c>
      <c r="AK458" t="s">
        <v>42</v>
      </c>
      <c r="AL458">
        <v>209.702</v>
      </c>
      <c r="AM458">
        <v>261391.75345999995</v>
      </c>
      <c r="AN458">
        <v>95.46</v>
      </c>
    </row>
    <row r="459" spans="1:40" x14ac:dyDescent="0.3">
      <c r="A459">
        <v>260.89999999999998</v>
      </c>
      <c r="B459">
        <v>1.74</v>
      </c>
      <c r="C459">
        <v>25</v>
      </c>
      <c r="D459">
        <v>0.94</v>
      </c>
      <c r="E459">
        <v>0.05</v>
      </c>
      <c r="F459">
        <v>0.01</v>
      </c>
      <c r="G459" t="s">
        <v>88</v>
      </c>
      <c r="H459">
        <v>3.27</v>
      </c>
      <c r="I459">
        <v>0.63</v>
      </c>
      <c r="J459">
        <v>0.89</v>
      </c>
      <c r="K459">
        <v>0.13</v>
      </c>
      <c r="L459">
        <v>33</v>
      </c>
      <c r="M459">
        <v>9277.59</v>
      </c>
      <c r="N459">
        <v>45</v>
      </c>
      <c r="O459">
        <v>38</v>
      </c>
      <c r="P459">
        <v>0</v>
      </c>
      <c r="Q459">
        <v>2</v>
      </c>
      <c r="R459">
        <v>542</v>
      </c>
      <c r="S459">
        <v>221</v>
      </c>
      <c r="T459">
        <v>5</v>
      </c>
      <c r="U459">
        <v>0.28999999999999998</v>
      </c>
      <c r="V459">
        <v>0</v>
      </c>
      <c r="W459" t="s">
        <v>6</v>
      </c>
      <c r="X459" t="s">
        <v>93</v>
      </c>
      <c r="Y459" t="s">
        <v>94</v>
      </c>
      <c r="Z459" t="s">
        <v>109</v>
      </c>
      <c r="AA459">
        <v>0.8929999999999999</v>
      </c>
      <c r="AB459">
        <v>0.9405</v>
      </c>
      <c r="AC459">
        <v>5.643000000000005E-2</v>
      </c>
      <c r="AD459">
        <v>0.19</v>
      </c>
      <c r="AE459" t="s">
        <v>26</v>
      </c>
      <c r="AF459">
        <v>6.6692219241088549E-3</v>
      </c>
      <c r="AG459" t="s">
        <v>5</v>
      </c>
      <c r="AH459" t="s">
        <v>31</v>
      </c>
      <c r="AI459" t="s">
        <v>37</v>
      </c>
      <c r="AJ459">
        <v>40.774907749077485</v>
      </c>
      <c r="AK459" t="s">
        <v>40</v>
      </c>
      <c r="AL459">
        <v>92.775900000000007</v>
      </c>
      <c r="AM459">
        <v>2565864.4636199991</v>
      </c>
      <c r="AN459">
        <v>71.03</v>
      </c>
    </row>
    <row r="460" spans="1:40" x14ac:dyDescent="0.3">
      <c r="A460">
        <v>75.34</v>
      </c>
      <c r="B460">
        <v>5.36</v>
      </c>
      <c r="C460">
        <v>26</v>
      </c>
      <c r="D460">
        <v>0.84</v>
      </c>
      <c r="E460">
        <v>0.08</v>
      </c>
      <c r="F460">
        <v>0.01</v>
      </c>
      <c r="G460" t="s">
        <v>99</v>
      </c>
      <c r="H460">
        <v>0.68</v>
      </c>
      <c r="I460">
        <v>0.94</v>
      </c>
      <c r="J460">
        <v>1.1499999999999999</v>
      </c>
      <c r="K460">
        <v>0.7</v>
      </c>
      <c r="L460">
        <v>10</v>
      </c>
      <c r="M460">
        <v>873.34</v>
      </c>
      <c r="N460">
        <v>45</v>
      </c>
      <c r="O460">
        <v>24</v>
      </c>
      <c r="P460">
        <v>2</v>
      </c>
      <c r="Q460">
        <v>1</v>
      </c>
      <c r="R460">
        <v>543</v>
      </c>
      <c r="S460">
        <v>681</v>
      </c>
      <c r="T460">
        <v>11</v>
      </c>
      <c r="U460">
        <v>7.0000000000000007E-2</v>
      </c>
      <c r="V460">
        <v>1</v>
      </c>
      <c r="W460" t="s">
        <v>4</v>
      </c>
      <c r="X460" t="s">
        <v>101</v>
      </c>
      <c r="Y460" t="s">
        <v>96</v>
      </c>
      <c r="Z460" t="s">
        <v>95</v>
      </c>
      <c r="AA460">
        <v>0.77280000000000004</v>
      </c>
      <c r="AB460">
        <v>0.91080000000000005</v>
      </c>
      <c r="AC460">
        <v>0.14572800000000002</v>
      </c>
      <c r="AD460">
        <v>0.78999999999999992</v>
      </c>
      <c r="AE460" t="s">
        <v>25</v>
      </c>
      <c r="AF460">
        <v>7.1144146535704805E-2</v>
      </c>
      <c r="AG460" t="s">
        <v>8</v>
      </c>
      <c r="AH460" t="s">
        <v>33</v>
      </c>
      <c r="AI460" t="s">
        <v>38</v>
      </c>
      <c r="AJ460">
        <v>125.41436464088397</v>
      </c>
      <c r="AK460" t="s">
        <v>42</v>
      </c>
      <c r="AL460">
        <v>43.667000000000002</v>
      </c>
      <c r="AM460">
        <v>71763.896428000022</v>
      </c>
      <c r="AN460">
        <v>96.72</v>
      </c>
    </row>
    <row r="461" spans="1:40" x14ac:dyDescent="0.3">
      <c r="A461">
        <v>103.47</v>
      </c>
      <c r="B461">
        <v>3.72</v>
      </c>
      <c r="C461">
        <v>20</v>
      </c>
      <c r="D461">
        <v>0.98</v>
      </c>
      <c r="E461">
        <v>0.04</v>
      </c>
      <c r="F461">
        <v>0.02</v>
      </c>
      <c r="G461" t="s">
        <v>88</v>
      </c>
      <c r="H461">
        <v>1.45</v>
      </c>
      <c r="I461">
        <v>0.77</v>
      </c>
      <c r="J461">
        <v>0.83</v>
      </c>
      <c r="K461">
        <v>0.65</v>
      </c>
      <c r="L461">
        <v>38</v>
      </c>
      <c r="M461">
        <v>4592.25</v>
      </c>
      <c r="N461">
        <v>45</v>
      </c>
      <c r="O461">
        <v>20</v>
      </c>
      <c r="P461">
        <v>3</v>
      </c>
      <c r="Q461">
        <v>3</v>
      </c>
      <c r="R461">
        <v>184</v>
      </c>
      <c r="S461">
        <v>96</v>
      </c>
      <c r="T461">
        <v>6</v>
      </c>
      <c r="U461">
        <v>0.3</v>
      </c>
      <c r="V461">
        <v>0</v>
      </c>
      <c r="W461" t="s">
        <v>6</v>
      </c>
      <c r="X461" t="s">
        <v>103</v>
      </c>
      <c r="Y461" t="s">
        <v>90</v>
      </c>
      <c r="Z461" t="s">
        <v>100</v>
      </c>
      <c r="AA461">
        <v>0.94079999999999997</v>
      </c>
      <c r="AB461">
        <v>0.94079999999999997</v>
      </c>
      <c r="AC461">
        <v>1.8816000000000017E-2</v>
      </c>
      <c r="AD461">
        <v>0.71</v>
      </c>
      <c r="AE461" t="s">
        <v>25</v>
      </c>
      <c r="AF461">
        <v>3.5952449985503045E-2</v>
      </c>
      <c r="AG461" t="s">
        <v>7</v>
      </c>
      <c r="AH461" t="s">
        <v>33</v>
      </c>
      <c r="AI461" t="s">
        <v>36</v>
      </c>
      <c r="AJ461">
        <v>52.173913043478258</v>
      </c>
      <c r="AK461" t="s">
        <v>40</v>
      </c>
      <c r="AL461">
        <v>45.922499999999999</v>
      </c>
      <c r="AM461">
        <v>503718.63708000001</v>
      </c>
      <c r="AN461">
        <v>72.95</v>
      </c>
    </row>
    <row r="462" spans="1:40" x14ac:dyDescent="0.3">
      <c r="A462">
        <v>102.89</v>
      </c>
      <c r="B462">
        <v>6.07</v>
      </c>
      <c r="C462">
        <v>22</v>
      </c>
      <c r="D462">
        <v>0.85</v>
      </c>
      <c r="E462">
        <v>0.01</v>
      </c>
      <c r="F462">
        <v>0.01</v>
      </c>
      <c r="G462" t="s">
        <v>92</v>
      </c>
      <c r="H462">
        <v>1.66</v>
      </c>
      <c r="I462">
        <v>0.88</v>
      </c>
      <c r="J462">
        <v>0.96</v>
      </c>
      <c r="K462">
        <v>0.34</v>
      </c>
      <c r="L462">
        <v>9</v>
      </c>
      <c r="M462">
        <v>7263.58</v>
      </c>
      <c r="N462">
        <v>60</v>
      </c>
      <c r="O462">
        <v>51</v>
      </c>
      <c r="P462">
        <v>0</v>
      </c>
      <c r="Q462">
        <v>2</v>
      </c>
      <c r="R462">
        <v>200</v>
      </c>
      <c r="S462">
        <v>16</v>
      </c>
      <c r="T462">
        <v>2</v>
      </c>
      <c r="U462">
        <v>0.53</v>
      </c>
      <c r="V462">
        <v>0</v>
      </c>
      <c r="W462" t="s">
        <v>6</v>
      </c>
      <c r="X462" t="s">
        <v>93</v>
      </c>
      <c r="Y462" t="s">
        <v>94</v>
      </c>
      <c r="Z462" t="s">
        <v>102</v>
      </c>
      <c r="AA462">
        <v>0.84150000000000003</v>
      </c>
      <c r="AB462">
        <v>0.98009999999999997</v>
      </c>
      <c r="AC462">
        <v>0.14701500000000001</v>
      </c>
      <c r="AD462">
        <v>0.36000000000000004</v>
      </c>
      <c r="AE462" t="s">
        <v>24</v>
      </c>
      <c r="AF462">
        <v>5.8995043250072897E-2</v>
      </c>
      <c r="AG462" t="s">
        <v>8</v>
      </c>
      <c r="AH462" t="s">
        <v>33</v>
      </c>
      <c r="AI462" t="s">
        <v>36</v>
      </c>
      <c r="AJ462">
        <v>8</v>
      </c>
      <c r="AK462" t="s">
        <v>40</v>
      </c>
      <c r="AL462">
        <v>145.27160000000001</v>
      </c>
      <c r="AM462">
        <v>762445.42867200007</v>
      </c>
      <c r="AN462">
        <v>85.839999999999989</v>
      </c>
    </row>
    <row r="463" spans="1:40" x14ac:dyDescent="0.3">
      <c r="A463">
        <v>342.14</v>
      </c>
      <c r="B463">
        <v>8.23</v>
      </c>
      <c r="C463">
        <v>11</v>
      </c>
      <c r="D463">
        <v>0.84</v>
      </c>
      <c r="E463">
        <v>7.0000000000000007E-2</v>
      </c>
      <c r="F463">
        <v>0.02</v>
      </c>
      <c r="G463" t="s">
        <v>92</v>
      </c>
      <c r="H463">
        <v>0.02</v>
      </c>
      <c r="I463">
        <v>0.87</v>
      </c>
      <c r="J463">
        <v>1.1299999999999999</v>
      </c>
      <c r="K463">
        <v>0.19</v>
      </c>
      <c r="L463">
        <v>1</v>
      </c>
      <c r="M463">
        <v>431.13</v>
      </c>
      <c r="N463">
        <v>45</v>
      </c>
      <c r="O463">
        <v>54</v>
      </c>
      <c r="P463">
        <v>3</v>
      </c>
      <c r="Q463">
        <v>2</v>
      </c>
      <c r="R463">
        <v>294</v>
      </c>
      <c r="S463">
        <v>468</v>
      </c>
      <c r="T463">
        <v>5</v>
      </c>
      <c r="U463">
        <v>0.74</v>
      </c>
      <c r="V463">
        <v>1</v>
      </c>
      <c r="W463" t="s">
        <v>4</v>
      </c>
      <c r="X463" t="s">
        <v>93</v>
      </c>
      <c r="Y463" t="s">
        <v>90</v>
      </c>
      <c r="Z463" t="s">
        <v>109</v>
      </c>
      <c r="AA463">
        <v>0.78119999999999989</v>
      </c>
      <c r="AB463">
        <v>0.91139999999999988</v>
      </c>
      <c r="AC463">
        <v>0.14582400000000001</v>
      </c>
      <c r="AD463">
        <v>0.28000000000000003</v>
      </c>
      <c r="AE463" t="s">
        <v>26</v>
      </c>
      <c r="AF463">
        <v>2.4054480621967619E-2</v>
      </c>
      <c r="AG463" t="s">
        <v>7</v>
      </c>
      <c r="AH463" t="s">
        <v>32</v>
      </c>
      <c r="AI463" t="s">
        <v>38</v>
      </c>
      <c r="AJ463">
        <v>159.18367346938774</v>
      </c>
      <c r="AK463" t="s">
        <v>42</v>
      </c>
      <c r="AL463">
        <v>8.6226000000000003</v>
      </c>
      <c r="AM463">
        <v>160791.19129399999</v>
      </c>
      <c r="AN463">
        <v>85.47999999999999</v>
      </c>
    </row>
    <row r="464" spans="1:40" x14ac:dyDescent="0.3">
      <c r="A464">
        <v>385.72</v>
      </c>
      <c r="B464">
        <v>2.23</v>
      </c>
      <c r="C464">
        <v>10</v>
      </c>
      <c r="D464">
        <v>0.94</v>
      </c>
      <c r="E464">
        <v>0</v>
      </c>
      <c r="F464">
        <v>0.02</v>
      </c>
      <c r="G464" t="s">
        <v>88</v>
      </c>
      <c r="H464">
        <v>0.23</v>
      </c>
      <c r="I464">
        <v>0.87</v>
      </c>
      <c r="J464">
        <v>1.1299999999999999</v>
      </c>
      <c r="K464">
        <v>0.18</v>
      </c>
      <c r="L464">
        <v>44</v>
      </c>
      <c r="M464">
        <v>7553.03</v>
      </c>
      <c r="N464">
        <v>90</v>
      </c>
      <c r="O464">
        <v>21</v>
      </c>
      <c r="P464">
        <v>1</v>
      </c>
      <c r="Q464">
        <v>2</v>
      </c>
      <c r="R464">
        <v>314</v>
      </c>
      <c r="S464">
        <v>192</v>
      </c>
      <c r="T464">
        <v>8</v>
      </c>
      <c r="U464">
        <v>0.83</v>
      </c>
      <c r="V464">
        <v>1</v>
      </c>
      <c r="W464" t="s">
        <v>4</v>
      </c>
      <c r="X464" t="s">
        <v>93</v>
      </c>
      <c r="Y464" t="s">
        <v>104</v>
      </c>
      <c r="Z464" t="s">
        <v>110</v>
      </c>
      <c r="AA464">
        <v>0.94</v>
      </c>
      <c r="AB464">
        <v>0.98</v>
      </c>
      <c r="AC464">
        <v>5.8800000000000054E-2</v>
      </c>
      <c r="AD464">
        <v>0.19999999999999998</v>
      </c>
      <c r="AE464" t="s">
        <v>26</v>
      </c>
      <c r="AF464">
        <v>5.7813958311728709E-3</v>
      </c>
      <c r="AG464" t="s">
        <v>5</v>
      </c>
      <c r="AH464" t="s">
        <v>32</v>
      </c>
      <c r="AI464" t="s">
        <v>38</v>
      </c>
      <c r="AJ464">
        <v>61.146496815286625</v>
      </c>
      <c r="AK464" t="s">
        <v>40</v>
      </c>
      <c r="AL464">
        <v>75.530299999999997</v>
      </c>
      <c r="AM464">
        <v>2971699.1308440003</v>
      </c>
      <c r="AN464">
        <v>75.37</v>
      </c>
    </row>
    <row r="465" spans="1:40" x14ac:dyDescent="0.3">
      <c r="A465">
        <v>312.52</v>
      </c>
      <c r="B465">
        <v>6.23</v>
      </c>
      <c r="C465">
        <v>24</v>
      </c>
      <c r="D465">
        <v>0.95</v>
      </c>
      <c r="E465">
        <v>0.05</v>
      </c>
      <c r="F465">
        <v>0.05</v>
      </c>
      <c r="G465" t="s">
        <v>92</v>
      </c>
      <c r="H465">
        <v>1.56</v>
      </c>
      <c r="I465">
        <v>0.8</v>
      </c>
      <c r="J465">
        <v>0.86</v>
      </c>
      <c r="K465">
        <v>0.59</v>
      </c>
      <c r="L465">
        <v>37</v>
      </c>
      <c r="M465">
        <v>3675.91</v>
      </c>
      <c r="N465">
        <v>45</v>
      </c>
      <c r="O465">
        <v>57</v>
      </c>
      <c r="P465">
        <v>0</v>
      </c>
      <c r="Q465">
        <v>3</v>
      </c>
      <c r="R465">
        <v>884</v>
      </c>
      <c r="S465">
        <v>337</v>
      </c>
      <c r="T465">
        <v>1</v>
      </c>
      <c r="U465">
        <v>0.34</v>
      </c>
      <c r="V465">
        <v>1</v>
      </c>
      <c r="W465" t="s">
        <v>4</v>
      </c>
      <c r="X465" t="s">
        <v>103</v>
      </c>
      <c r="Y465" t="s">
        <v>94</v>
      </c>
      <c r="Z465" t="s">
        <v>97</v>
      </c>
      <c r="AA465">
        <v>0.90249999999999997</v>
      </c>
      <c r="AB465">
        <v>0.90249999999999997</v>
      </c>
      <c r="AC465">
        <v>4.512500000000004E-2</v>
      </c>
      <c r="AD465">
        <v>0.69</v>
      </c>
      <c r="AE465" t="s">
        <v>25</v>
      </c>
      <c r="AF465">
        <v>1.9934724177652633E-2</v>
      </c>
      <c r="AG465" t="s">
        <v>5</v>
      </c>
      <c r="AH465" t="s">
        <v>32</v>
      </c>
      <c r="AI465" t="s">
        <v>36</v>
      </c>
      <c r="AJ465">
        <v>38.122171945701353</v>
      </c>
      <c r="AK465" t="s">
        <v>40</v>
      </c>
      <c r="AL465">
        <v>73.518199999999993</v>
      </c>
      <c r="AM465">
        <v>1263758.2013439999</v>
      </c>
      <c r="AN465">
        <v>83.94</v>
      </c>
    </row>
    <row r="466" spans="1:40" x14ac:dyDescent="0.3">
      <c r="A466">
        <v>482.98</v>
      </c>
      <c r="B466">
        <v>5.55</v>
      </c>
      <c r="C466">
        <v>25</v>
      </c>
      <c r="D466">
        <v>0.87</v>
      </c>
      <c r="E466">
        <v>0.02</v>
      </c>
      <c r="F466">
        <v>0.02</v>
      </c>
      <c r="G466" t="s">
        <v>92</v>
      </c>
      <c r="H466">
        <v>1.1100000000000001</v>
      </c>
      <c r="I466">
        <v>0.71</v>
      </c>
      <c r="J466">
        <v>1</v>
      </c>
      <c r="K466">
        <v>0.55000000000000004</v>
      </c>
      <c r="L466">
        <v>32</v>
      </c>
      <c r="M466">
        <v>2568.7800000000002</v>
      </c>
      <c r="N466">
        <v>30</v>
      </c>
      <c r="O466">
        <v>10</v>
      </c>
      <c r="P466">
        <v>0</v>
      </c>
      <c r="Q466">
        <v>0</v>
      </c>
      <c r="R466">
        <v>802</v>
      </c>
      <c r="S466">
        <v>308</v>
      </c>
      <c r="T466">
        <v>11</v>
      </c>
      <c r="U466">
        <v>0.94</v>
      </c>
      <c r="V466">
        <v>1</v>
      </c>
      <c r="W466" t="s">
        <v>4</v>
      </c>
      <c r="X466" t="s">
        <v>89</v>
      </c>
      <c r="Y466" t="s">
        <v>94</v>
      </c>
      <c r="Z466" t="s">
        <v>95</v>
      </c>
      <c r="AA466">
        <v>0.85260000000000002</v>
      </c>
      <c r="AB466">
        <v>0.96039999999999992</v>
      </c>
      <c r="AC466">
        <v>0.124852</v>
      </c>
      <c r="AD466">
        <v>0.59000000000000008</v>
      </c>
      <c r="AE466" t="s">
        <v>25</v>
      </c>
      <c r="AF466">
        <v>1.1491159054205143E-2</v>
      </c>
      <c r="AG466" t="s">
        <v>5</v>
      </c>
      <c r="AH466" t="s">
        <v>32</v>
      </c>
      <c r="AI466" t="s">
        <v>36</v>
      </c>
      <c r="AJ466">
        <v>38.403990024937656</v>
      </c>
      <c r="AK466" t="s">
        <v>40</v>
      </c>
      <c r="AL466">
        <v>51.375600000000006</v>
      </c>
      <c r="AM466">
        <v>1290358.236732</v>
      </c>
      <c r="AN466">
        <v>85.89</v>
      </c>
    </row>
    <row r="467" spans="1:40" x14ac:dyDescent="0.3">
      <c r="A467">
        <v>218.69</v>
      </c>
      <c r="B467">
        <v>2.2999999999999998</v>
      </c>
      <c r="C467">
        <v>12</v>
      </c>
      <c r="D467">
        <v>0.75</v>
      </c>
      <c r="E467">
        <v>0.06</v>
      </c>
      <c r="F467">
        <v>0.04</v>
      </c>
      <c r="G467" t="s">
        <v>88</v>
      </c>
      <c r="H467">
        <v>0.57999999999999996</v>
      </c>
      <c r="I467">
        <v>0.85</v>
      </c>
      <c r="J467">
        <v>0.99</v>
      </c>
      <c r="K467">
        <v>0.88</v>
      </c>
      <c r="L467">
        <v>33</v>
      </c>
      <c r="M467">
        <v>5802.13</v>
      </c>
      <c r="N467">
        <v>15</v>
      </c>
      <c r="O467">
        <v>25</v>
      </c>
      <c r="P467">
        <v>0</v>
      </c>
      <c r="Q467">
        <v>2</v>
      </c>
      <c r="R467">
        <v>416</v>
      </c>
      <c r="S467">
        <v>407</v>
      </c>
      <c r="T467">
        <v>10</v>
      </c>
      <c r="U467">
        <v>0.24</v>
      </c>
      <c r="V467">
        <v>0</v>
      </c>
      <c r="W467" t="s">
        <v>6</v>
      </c>
      <c r="X467" t="s">
        <v>93</v>
      </c>
      <c r="Y467" t="s">
        <v>94</v>
      </c>
      <c r="Z467" t="s">
        <v>108</v>
      </c>
      <c r="AA467">
        <v>0.70499999999999996</v>
      </c>
      <c r="AB467">
        <v>0.90239999999999987</v>
      </c>
      <c r="AC467">
        <v>0.22559999999999997</v>
      </c>
      <c r="AD467">
        <v>0.98</v>
      </c>
      <c r="AE467" t="s">
        <v>25</v>
      </c>
      <c r="AF467">
        <v>1.0517170423887695E-2</v>
      </c>
      <c r="AG467" t="s">
        <v>5</v>
      </c>
      <c r="AH467" t="s">
        <v>31</v>
      </c>
      <c r="AI467" t="s">
        <v>38</v>
      </c>
      <c r="AJ467">
        <v>97.836538461538453</v>
      </c>
      <c r="AK467" t="s">
        <v>43</v>
      </c>
      <c r="AL467">
        <v>58.021300000000004</v>
      </c>
      <c r="AM467">
        <v>1395815.1487739999</v>
      </c>
      <c r="AN467">
        <v>72.819999999999993</v>
      </c>
    </row>
    <row r="468" spans="1:40" x14ac:dyDescent="0.3">
      <c r="A468">
        <v>178.57</v>
      </c>
      <c r="B468">
        <v>6.62</v>
      </c>
      <c r="C468">
        <v>21</v>
      </c>
      <c r="D468">
        <v>0.84</v>
      </c>
      <c r="E468">
        <v>0.1</v>
      </c>
      <c r="F468">
        <v>0.05</v>
      </c>
      <c r="G468" t="s">
        <v>99</v>
      </c>
      <c r="H468">
        <v>0.77</v>
      </c>
      <c r="I468">
        <v>0.98</v>
      </c>
      <c r="J468">
        <v>0.93</v>
      </c>
      <c r="K468">
        <v>0.64</v>
      </c>
      <c r="L468">
        <v>2</v>
      </c>
      <c r="M468">
        <v>5488.88</v>
      </c>
      <c r="N468">
        <v>90</v>
      </c>
      <c r="O468">
        <v>30</v>
      </c>
      <c r="P468">
        <v>1</v>
      </c>
      <c r="Q468">
        <v>1</v>
      </c>
      <c r="R468">
        <v>341</v>
      </c>
      <c r="S468">
        <v>23</v>
      </c>
      <c r="T468">
        <v>7</v>
      </c>
      <c r="U468">
        <v>0.08</v>
      </c>
      <c r="V468">
        <v>0</v>
      </c>
      <c r="W468" t="s">
        <v>6</v>
      </c>
      <c r="X468" t="s">
        <v>101</v>
      </c>
      <c r="Y468" t="s">
        <v>104</v>
      </c>
      <c r="Z468" t="s">
        <v>106</v>
      </c>
      <c r="AA468">
        <v>0.75600000000000001</v>
      </c>
      <c r="AB468">
        <v>0.85499999999999998</v>
      </c>
      <c r="AC468">
        <v>0.13680000000000003</v>
      </c>
      <c r="AD468">
        <v>0.79</v>
      </c>
      <c r="AE468" t="s">
        <v>25</v>
      </c>
      <c r="AF468">
        <v>3.7072296578372632E-2</v>
      </c>
      <c r="AG468" t="s">
        <v>7</v>
      </c>
      <c r="AH468" t="s">
        <v>31</v>
      </c>
      <c r="AI468" t="s">
        <v>38</v>
      </c>
      <c r="AJ468">
        <v>6.7448680351906152</v>
      </c>
      <c r="AK468" t="s">
        <v>40</v>
      </c>
      <c r="AL468">
        <v>274.44400000000002</v>
      </c>
      <c r="AM468">
        <v>1127448.8908180001</v>
      </c>
      <c r="AN468">
        <v>95.230000000000018</v>
      </c>
    </row>
    <row r="469" spans="1:40" x14ac:dyDescent="0.3">
      <c r="A469">
        <v>440.87</v>
      </c>
      <c r="B469">
        <v>3.46</v>
      </c>
      <c r="C469">
        <v>28</v>
      </c>
      <c r="D469">
        <v>0.99</v>
      </c>
      <c r="E469">
        <v>0.05</v>
      </c>
      <c r="F469">
        <v>0.04</v>
      </c>
      <c r="G469" t="s">
        <v>88</v>
      </c>
      <c r="H469">
        <v>4.18</v>
      </c>
      <c r="I469">
        <v>0.93</v>
      </c>
      <c r="J469">
        <v>1.17</v>
      </c>
      <c r="K469">
        <v>0.82</v>
      </c>
      <c r="L469">
        <v>46</v>
      </c>
      <c r="M469">
        <v>8752</v>
      </c>
      <c r="N469">
        <v>60</v>
      </c>
      <c r="O469">
        <v>36</v>
      </c>
      <c r="P469">
        <v>2</v>
      </c>
      <c r="Q469">
        <v>0</v>
      </c>
      <c r="R469">
        <v>314</v>
      </c>
      <c r="S469">
        <v>109</v>
      </c>
      <c r="T469">
        <v>8</v>
      </c>
      <c r="U469">
        <v>0.93</v>
      </c>
      <c r="V469">
        <v>0</v>
      </c>
      <c r="W469" t="s">
        <v>6</v>
      </c>
      <c r="X469" t="s">
        <v>89</v>
      </c>
      <c r="Y469" t="s">
        <v>96</v>
      </c>
      <c r="Z469" t="s">
        <v>110</v>
      </c>
      <c r="AA469">
        <v>0.9405</v>
      </c>
      <c r="AB469">
        <v>0.91199999999999992</v>
      </c>
      <c r="AC469">
        <v>9.1200000000000083E-3</v>
      </c>
      <c r="AD469">
        <v>0.90999999999999992</v>
      </c>
      <c r="AE469" t="s">
        <v>25</v>
      </c>
      <c r="AF469">
        <v>7.8481184929797901E-3</v>
      </c>
      <c r="AG469" t="s">
        <v>5</v>
      </c>
      <c r="AH469" t="s">
        <v>32</v>
      </c>
      <c r="AI469" t="s">
        <v>37</v>
      </c>
      <c r="AJ469">
        <v>34.71337579617834</v>
      </c>
      <c r="AK469" t="s">
        <v>40</v>
      </c>
      <c r="AL469">
        <v>87.52</v>
      </c>
      <c r="AM469">
        <v>4205883.098332</v>
      </c>
      <c r="AN469">
        <v>69.52000000000001</v>
      </c>
    </row>
    <row r="470" spans="1:40" x14ac:dyDescent="0.3">
      <c r="A470">
        <v>150.62</v>
      </c>
      <c r="B470">
        <v>5.39</v>
      </c>
      <c r="C470">
        <v>6</v>
      </c>
      <c r="D470">
        <v>0.93</v>
      </c>
      <c r="E470">
        <v>0.08</v>
      </c>
      <c r="F470">
        <v>0.01</v>
      </c>
      <c r="G470" t="s">
        <v>99</v>
      </c>
      <c r="H470">
        <v>3.42</v>
      </c>
      <c r="I470">
        <v>0.64</v>
      </c>
      <c r="J470">
        <v>1.06</v>
      </c>
      <c r="K470">
        <v>0.03</v>
      </c>
      <c r="L470">
        <v>2</v>
      </c>
      <c r="M470">
        <v>6792.43</v>
      </c>
      <c r="N470">
        <v>90</v>
      </c>
      <c r="O470">
        <v>19</v>
      </c>
      <c r="P470">
        <v>3</v>
      </c>
      <c r="Q470">
        <v>2</v>
      </c>
      <c r="R470">
        <v>928</v>
      </c>
      <c r="S470">
        <v>765</v>
      </c>
      <c r="T470">
        <v>11</v>
      </c>
      <c r="U470">
        <v>0.54</v>
      </c>
      <c r="V470">
        <v>1</v>
      </c>
      <c r="W470" t="s">
        <v>4</v>
      </c>
      <c r="X470" t="s">
        <v>93</v>
      </c>
      <c r="Y470" t="s">
        <v>90</v>
      </c>
      <c r="Z470" t="s">
        <v>95</v>
      </c>
      <c r="AA470">
        <v>0.85560000000000003</v>
      </c>
      <c r="AB470">
        <v>0.91080000000000005</v>
      </c>
      <c r="AC470">
        <v>6.3755999999999952E-2</v>
      </c>
      <c r="AD470">
        <v>0.12</v>
      </c>
      <c r="AE470" t="s">
        <v>22</v>
      </c>
      <c r="AF470">
        <v>3.5785420262913287E-2</v>
      </c>
      <c r="AG470" t="s">
        <v>7</v>
      </c>
      <c r="AH470" t="s">
        <v>31</v>
      </c>
      <c r="AI470" t="s">
        <v>37</v>
      </c>
      <c r="AJ470">
        <v>82.435344827586206</v>
      </c>
      <c r="AK470" t="s">
        <v>44</v>
      </c>
      <c r="AL470">
        <v>339.62150000000003</v>
      </c>
      <c r="AM470">
        <v>1115502.5531020002</v>
      </c>
      <c r="AN470">
        <v>93.98</v>
      </c>
    </row>
    <row r="471" spans="1:40" x14ac:dyDescent="0.3">
      <c r="A471">
        <v>483.45</v>
      </c>
      <c r="B471">
        <v>1.74</v>
      </c>
      <c r="C471">
        <v>27</v>
      </c>
      <c r="D471">
        <v>0.94</v>
      </c>
      <c r="E471">
        <v>0.05</v>
      </c>
      <c r="F471">
        <v>0.02</v>
      </c>
      <c r="G471" t="s">
        <v>92</v>
      </c>
      <c r="H471">
        <v>2.42</v>
      </c>
      <c r="I471">
        <v>0.61</v>
      </c>
      <c r="J471">
        <v>1.19</v>
      </c>
      <c r="K471">
        <v>0.67</v>
      </c>
      <c r="L471">
        <v>5</v>
      </c>
      <c r="M471">
        <v>4276.46</v>
      </c>
      <c r="N471">
        <v>30</v>
      </c>
      <c r="O471">
        <v>17</v>
      </c>
      <c r="P471">
        <v>0</v>
      </c>
      <c r="Q471">
        <v>1</v>
      </c>
      <c r="R471">
        <v>782</v>
      </c>
      <c r="S471">
        <v>178</v>
      </c>
      <c r="T471">
        <v>5</v>
      </c>
      <c r="U471">
        <v>0.35</v>
      </c>
      <c r="V471">
        <v>0</v>
      </c>
      <c r="W471" t="s">
        <v>6</v>
      </c>
      <c r="X471" t="s">
        <v>101</v>
      </c>
      <c r="Y471" t="s">
        <v>94</v>
      </c>
      <c r="Z471" t="s">
        <v>109</v>
      </c>
      <c r="AA471">
        <v>0.8929999999999999</v>
      </c>
      <c r="AB471">
        <v>0.93099999999999994</v>
      </c>
      <c r="AC471">
        <v>5.5860000000000049E-2</v>
      </c>
      <c r="AD471">
        <v>0.74</v>
      </c>
      <c r="AE471" t="s">
        <v>25</v>
      </c>
      <c r="AF471">
        <v>3.5991312441824388E-3</v>
      </c>
      <c r="AG471" t="s">
        <v>5</v>
      </c>
      <c r="AH471" t="s">
        <v>32</v>
      </c>
      <c r="AI471" t="s">
        <v>35</v>
      </c>
      <c r="AJ471">
        <v>22.762148337595907</v>
      </c>
      <c r="AK471" t="s">
        <v>40</v>
      </c>
      <c r="AL471">
        <v>85.529200000000003</v>
      </c>
      <c r="AM471">
        <v>2212285.3362700003</v>
      </c>
      <c r="AN471">
        <v>83.679999999999993</v>
      </c>
    </row>
    <row r="472" spans="1:40" x14ac:dyDescent="0.3">
      <c r="A472">
        <v>55.47</v>
      </c>
      <c r="B472">
        <v>5.14</v>
      </c>
      <c r="C472">
        <v>20</v>
      </c>
      <c r="D472">
        <v>0.71</v>
      </c>
      <c r="E472">
        <v>0.05</v>
      </c>
      <c r="F472">
        <v>0.02</v>
      </c>
      <c r="G472" t="s">
        <v>92</v>
      </c>
      <c r="H472">
        <v>4.54</v>
      </c>
      <c r="I472">
        <v>0.8</v>
      </c>
      <c r="J472">
        <v>0.83</v>
      </c>
      <c r="K472">
        <v>0.23</v>
      </c>
      <c r="L472">
        <v>10</v>
      </c>
      <c r="M472">
        <v>6536.37</v>
      </c>
      <c r="N472">
        <v>45</v>
      </c>
      <c r="O472">
        <v>34</v>
      </c>
      <c r="P472">
        <v>1</v>
      </c>
      <c r="Q472">
        <v>2</v>
      </c>
      <c r="R472">
        <v>678</v>
      </c>
      <c r="S472">
        <v>241</v>
      </c>
      <c r="T472">
        <v>4</v>
      </c>
      <c r="U472">
        <v>0.9</v>
      </c>
      <c r="V472">
        <v>0</v>
      </c>
      <c r="W472" t="s">
        <v>6</v>
      </c>
      <c r="X472" t="s">
        <v>93</v>
      </c>
      <c r="Y472" t="s">
        <v>104</v>
      </c>
      <c r="Z472" t="s">
        <v>105</v>
      </c>
      <c r="AA472">
        <v>0.67449999999999999</v>
      </c>
      <c r="AB472">
        <v>0.93099999999999994</v>
      </c>
      <c r="AC472">
        <v>0.26999000000000001</v>
      </c>
      <c r="AD472">
        <v>0.30000000000000004</v>
      </c>
      <c r="AE472" t="s">
        <v>24</v>
      </c>
      <c r="AF472">
        <v>9.2662700558860639E-2</v>
      </c>
      <c r="AG472" t="s">
        <v>8</v>
      </c>
      <c r="AH472" t="s">
        <v>33</v>
      </c>
      <c r="AI472" t="s">
        <v>37</v>
      </c>
      <c r="AJ472">
        <v>35.545722713864308</v>
      </c>
      <c r="AK472" t="s">
        <v>40</v>
      </c>
      <c r="AL472">
        <v>130.72739999999999</v>
      </c>
      <c r="AM472">
        <v>388088.279049</v>
      </c>
      <c r="AN472">
        <v>81.559999999999988</v>
      </c>
    </row>
    <row r="473" spans="1:40" x14ac:dyDescent="0.3">
      <c r="A473">
        <v>486.45</v>
      </c>
      <c r="B473">
        <v>3.76</v>
      </c>
      <c r="C473">
        <v>5</v>
      </c>
      <c r="D473">
        <v>0.84</v>
      </c>
      <c r="E473">
        <v>0.09</v>
      </c>
      <c r="F473">
        <v>0.02</v>
      </c>
      <c r="G473" t="s">
        <v>92</v>
      </c>
      <c r="H473">
        <v>0.15</v>
      </c>
      <c r="I473">
        <v>0.91</v>
      </c>
      <c r="J473">
        <v>0.96</v>
      </c>
      <c r="K473">
        <v>0.25</v>
      </c>
      <c r="L473">
        <v>38</v>
      </c>
      <c r="M473">
        <v>7526.47</v>
      </c>
      <c r="N473">
        <v>45</v>
      </c>
      <c r="O473">
        <v>56</v>
      </c>
      <c r="P473">
        <v>0</v>
      </c>
      <c r="Q473">
        <v>1</v>
      </c>
      <c r="R473">
        <v>782</v>
      </c>
      <c r="S473">
        <v>120</v>
      </c>
      <c r="T473">
        <v>1</v>
      </c>
      <c r="U473">
        <v>0.78</v>
      </c>
      <c r="V473">
        <v>1</v>
      </c>
      <c r="W473" t="s">
        <v>4</v>
      </c>
      <c r="X473" t="s">
        <v>101</v>
      </c>
      <c r="Y473" t="s">
        <v>94</v>
      </c>
      <c r="Z473" t="s">
        <v>97</v>
      </c>
      <c r="AA473">
        <v>0.76439999999999997</v>
      </c>
      <c r="AB473">
        <v>0.89180000000000004</v>
      </c>
      <c r="AC473">
        <v>0.14268800000000004</v>
      </c>
      <c r="AD473">
        <v>0.36</v>
      </c>
      <c r="AE473" t="s">
        <v>24</v>
      </c>
      <c r="AF473">
        <v>7.7294685990338162E-3</v>
      </c>
      <c r="AG473" t="s">
        <v>5</v>
      </c>
      <c r="AH473" t="s">
        <v>32</v>
      </c>
      <c r="AI473" t="s">
        <v>38</v>
      </c>
      <c r="AJ473">
        <v>15.34526854219949</v>
      </c>
      <c r="AK473" t="s">
        <v>40</v>
      </c>
      <c r="AL473">
        <v>150.52940000000001</v>
      </c>
      <c r="AM473">
        <v>4064140.9667150001</v>
      </c>
      <c r="AN473">
        <v>84.749999999999986</v>
      </c>
    </row>
    <row r="474" spans="1:40" x14ac:dyDescent="0.3">
      <c r="A474">
        <v>69.42</v>
      </c>
      <c r="B474">
        <v>8.4</v>
      </c>
      <c r="C474">
        <v>23</v>
      </c>
      <c r="D474">
        <v>0.89</v>
      </c>
      <c r="E474">
        <v>0.09</v>
      </c>
      <c r="F474">
        <v>0.02</v>
      </c>
      <c r="G474" t="s">
        <v>92</v>
      </c>
      <c r="H474">
        <v>1.72</v>
      </c>
      <c r="I474">
        <v>0.73</v>
      </c>
      <c r="J474">
        <v>1.1299999999999999</v>
      </c>
      <c r="K474">
        <v>0.72</v>
      </c>
      <c r="L474">
        <v>37</v>
      </c>
      <c r="M474">
        <v>9379.5499999999993</v>
      </c>
      <c r="N474">
        <v>60</v>
      </c>
      <c r="O474">
        <v>17</v>
      </c>
      <c r="P474">
        <v>3</v>
      </c>
      <c r="Q474">
        <v>2</v>
      </c>
      <c r="R474">
        <v>560</v>
      </c>
      <c r="S474">
        <v>356</v>
      </c>
      <c r="T474">
        <v>9</v>
      </c>
      <c r="U474">
        <v>0.83</v>
      </c>
      <c r="V474">
        <v>1</v>
      </c>
      <c r="W474" t="s">
        <v>4</v>
      </c>
      <c r="X474" t="s">
        <v>93</v>
      </c>
      <c r="Y474" t="s">
        <v>90</v>
      </c>
      <c r="Z474" t="s">
        <v>91</v>
      </c>
      <c r="AA474">
        <v>0.80990000000000006</v>
      </c>
      <c r="AB474">
        <v>0.89180000000000004</v>
      </c>
      <c r="AC474">
        <v>9.8097999999999991E-2</v>
      </c>
      <c r="AD474">
        <v>0.83</v>
      </c>
      <c r="AE474" t="s">
        <v>25</v>
      </c>
      <c r="AF474">
        <v>0.12100259291270528</v>
      </c>
      <c r="AG474" t="s">
        <v>9</v>
      </c>
      <c r="AH474" t="s">
        <v>33</v>
      </c>
      <c r="AI474" t="s">
        <v>36</v>
      </c>
      <c r="AJ474">
        <v>63.571428571428569</v>
      </c>
      <c r="AK474" t="s">
        <v>40</v>
      </c>
      <c r="AL474">
        <v>187.59099999999998</v>
      </c>
      <c r="AM474">
        <v>722942.45975799998</v>
      </c>
      <c r="AN474">
        <v>83.179999999999993</v>
      </c>
    </row>
    <row r="475" spans="1:40" x14ac:dyDescent="0.3">
      <c r="A475">
        <v>451.01</v>
      </c>
      <c r="B475">
        <v>1.51</v>
      </c>
      <c r="C475">
        <v>9</v>
      </c>
      <c r="D475">
        <v>0.95</v>
      </c>
      <c r="E475">
        <v>0.08</v>
      </c>
      <c r="F475">
        <v>0.04</v>
      </c>
      <c r="G475" t="s">
        <v>92</v>
      </c>
      <c r="H475">
        <v>4.12</v>
      </c>
      <c r="I475">
        <v>0.88</v>
      </c>
      <c r="J475">
        <v>0.97</v>
      </c>
      <c r="K475">
        <v>0.79</v>
      </c>
      <c r="L475">
        <v>2</v>
      </c>
      <c r="M475">
        <v>7072.19</v>
      </c>
      <c r="N475">
        <v>15</v>
      </c>
      <c r="O475">
        <v>7</v>
      </c>
      <c r="P475">
        <v>3</v>
      </c>
      <c r="Q475">
        <v>1</v>
      </c>
      <c r="R475">
        <v>940</v>
      </c>
      <c r="S475">
        <v>349</v>
      </c>
      <c r="T475">
        <v>2</v>
      </c>
      <c r="U475">
        <v>0.28999999999999998</v>
      </c>
      <c r="V475">
        <v>0</v>
      </c>
      <c r="W475" t="s">
        <v>6</v>
      </c>
      <c r="X475" t="s">
        <v>101</v>
      </c>
      <c r="Y475" t="s">
        <v>90</v>
      </c>
      <c r="Z475" t="s">
        <v>102</v>
      </c>
      <c r="AA475">
        <v>0.874</v>
      </c>
      <c r="AB475">
        <v>0.88319999999999999</v>
      </c>
      <c r="AC475">
        <v>4.4160000000000039E-2</v>
      </c>
      <c r="AD475">
        <v>0.91</v>
      </c>
      <c r="AE475" t="s">
        <v>25</v>
      </c>
      <c r="AF475">
        <v>3.3480410633910558E-3</v>
      </c>
      <c r="AG475" t="s">
        <v>5</v>
      </c>
      <c r="AH475" t="s">
        <v>32</v>
      </c>
      <c r="AI475" t="s">
        <v>37</v>
      </c>
      <c r="AJ475">
        <v>37.127659574468083</v>
      </c>
      <c r="AK475" t="s">
        <v>40</v>
      </c>
      <c r="AL475">
        <v>141.44379999999998</v>
      </c>
      <c r="AM475">
        <v>3572562.4283519997</v>
      </c>
      <c r="AN475">
        <v>80.679999999999993</v>
      </c>
    </row>
    <row r="476" spans="1:40" x14ac:dyDescent="0.3">
      <c r="A476">
        <v>287.47000000000003</v>
      </c>
      <c r="B476">
        <v>4.7699999999999996</v>
      </c>
      <c r="C476">
        <v>26</v>
      </c>
      <c r="D476">
        <v>0.71</v>
      </c>
      <c r="E476">
        <v>0.03</v>
      </c>
      <c r="F476">
        <v>0.02</v>
      </c>
      <c r="G476" t="s">
        <v>99</v>
      </c>
      <c r="H476">
        <v>3.14</v>
      </c>
      <c r="I476">
        <v>0.97</v>
      </c>
      <c r="J476">
        <v>0.9</v>
      </c>
      <c r="K476">
        <v>0.37</v>
      </c>
      <c r="L476">
        <v>41</v>
      </c>
      <c r="M476">
        <v>5484.34</v>
      </c>
      <c r="N476">
        <v>45</v>
      </c>
      <c r="O476">
        <v>53</v>
      </c>
      <c r="P476">
        <v>0</v>
      </c>
      <c r="Q476">
        <v>1</v>
      </c>
      <c r="R476">
        <v>346</v>
      </c>
      <c r="S476">
        <v>623</v>
      </c>
      <c r="T476">
        <v>11</v>
      </c>
      <c r="U476">
        <v>0.87</v>
      </c>
      <c r="V476">
        <v>0</v>
      </c>
      <c r="W476" t="s">
        <v>6</v>
      </c>
      <c r="X476" t="s">
        <v>101</v>
      </c>
      <c r="Y476" t="s">
        <v>94</v>
      </c>
      <c r="Z476" t="s">
        <v>95</v>
      </c>
      <c r="AA476">
        <v>0.68869999999999998</v>
      </c>
      <c r="AB476">
        <v>0.9506</v>
      </c>
      <c r="AC476">
        <v>0.27567400000000003</v>
      </c>
      <c r="AD476">
        <v>0.42</v>
      </c>
      <c r="AE476" t="s">
        <v>24</v>
      </c>
      <c r="AF476">
        <v>1.6593035795039478E-2</v>
      </c>
      <c r="AG476" t="s">
        <v>5</v>
      </c>
      <c r="AH476" t="s">
        <v>31</v>
      </c>
      <c r="AI476" t="s">
        <v>37</v>
      </c>
      <c r="AJ476">
        <v>180.05780346820811</v>
      </c>
      <c r="AK476" t="s">
        <v>42</v>
      </c>
      <c r="AL476">
        <v>274.21700000000004</v>
      </c>
      <c r="AM476">
        <v>1655704.6509060001</v>
      </c>
      <c r="AN476">
        <v>95.56</v>
      </c>
    </row>
    <row r="477" spans="1:40" x14ac:dyDescent="0.3">
      <c r="A477">
        <v>496.83</v>
      </c>
      <c r="B477">
        <v>5.13</v>
      </c>
      <c r="C477">
        <v>27</v>
      </c>
      <c r="D477">
        <v>0.96</v>
      </c>
      <c r="E477">
        <v>0.05</v>
      </c>
      <c r="F477">
        <v>0.03</v>
      </c>
      <c r="G477" t="s">
        <v>99</v>
      </c>
      <c r="H477">
        <v>4.91</v>
      </c>
      <c r="I477">
        <v>0.78</v>
      </c>
      <c r="J477">
        <v>1.2</v>
      </c>
      <c r="K477">
        <v>0.79</v>
      </c>
      <c r="L477">
        <v>42</v>
      </c>
      <c r="M477">
        <v>3792.5</v>
      </c>
      <c r="N477">
        <v>60</v>
      </c>
      <c r="O477">
        <v>48</v>
      </c>
      <c r="P477">
        <v>1</v>
      </c>
      <c r="Q477">
        <v>0</v>
      </c>
      <c r="R477">
        <v>39</v>
      </c>
      <c r="S477">
        <v>738</v>
      </c>
      <c r="T477">
        <v>5</v>
      </c>
      <c r="U477">
        <v>0.65</v>
      </c>
      <c r="V477">
        <v>0</v>
      </c>
      <c r="W477" t="s">
        <v>6</v>
      </c>
      <c r="X477" t="s">
        <v>89</v>
      </c>
      <c r="Y477" t="s">
        <v>104</v>
      </c>
      <c r="Z477" t="s">
        <v>109</v>
      </c>
      <c r="AA477">
        <v>0.91199999999999992</v>
      </c>
      <c r="AB477">
        <v>0.92149999999999999</v>
      </c>
      <c r="AC477">
        <v>3.6860000000000032E-2</v>
      </c>
      <c r="AD477">
        <v>0.87</v>
      </c>
      <c r="AE477" t="s">
        <v>25</v>
      </c>
      <c r="AF477">
        <v>1.0325463438198177E-2</v>
      </c>
      <c r="AG477" t="s">
        <v>5</v>
      </c>
      <c r="AH477" t="s">
        <v>32</v>
      </c>
      <c r="AI477" t="s">
        <v>37</v>
      </c>
      <c r="AJ477">
        <v>1892.3076923076924</v>
      </c>
      <c r="AK477" t="s">
        <v>42</v>
      </c>
      <c r="AL477">
        <v>189.625</v>
      </c>
      <c r="AM477">
        <v>2035204.4107059997</v>
      </c>
      <c r="AN477">
        <v>92.99</v>
      </c>
    </row>
    <row r="478" spans="1:40" x14ac:dyDescent="0.3">
      <c r="A478">
        <v>83.21</v>
      </c>
      <c r="B478">
        <v>7.53</v>
      </c>
      <c r="C478">
        <v>29</v>
      </c>
      <c r="D478">
        <v>0.86</v>
      </c>
      <c r="E478">
        <v>0.02</v>
      </c>
      <c r="F478">
        <v>0.05</v>
      </c>
      <c r="G478" t="s">
        <v>99</v>
      </c>
      <c r="H478">
        <v>4.72</v>
      </c>
      <c r="I478">
        <v>0.7</v>
      </c>
      <c r="J478">
        <v>1.1499999999999999</v>
      </c>
      <c r="K478">
        <v>0.44</v>
      </c>
      <c r="L478">
        <v>40</v>
      </c>
      <c r="M478">
        <v>8925.69</v>
      </c>
      <c r="N478">
        <v>45</v>
      </c>
      <c r="O478">
        <v>10</v>
      </c>
      <c r="P478">
        <v>0</v>
      </c>
      <c r="Q478">
        <v>0</v>
      </c>
      <c r="R478">
        <v>449</v>
      </c>
      <c r="S478">
        <v>249</v>
      </c>
      <c r="T478">
        <v>7</v>
      </c>
      <c r="U478">
        <v>0.74</v>
      </c>
      <c r="V478">
        <v>1</v>
      </c>
      <c r="W478" t="s">
        <v>4</v>
      </c>
      <c r="X478" t="s">
        <v>89</v>
      </c>
      <c r="Y478" t="s">
        <v>94</v>
      </c>
      <c r="Z478" t="s">
        <v>106</v>
      </c>
      <c r="AA478">
        <v>0.84279999999999999</v>
      </c>
      <c r="AB478">
        <v>0.93099999999999994</v>
      </c>
      <c r="AC478">
        <v>0.13034000000000001</v>
      </c>
      <c r="AD478">
        <v>0.51</v>
      </c>
      <c r="AE478" t="s">
        <v>25</v>
      </c>
      <c r="AF478">
        <v>9.0493931017906509E-2</v>
      </c>
      <c r="AG478" t="s">
        <v>8</v>
      </c>
      <c r="AH478" t="s">
        <v>33</v>
      </c>
      <c r="AI478" t="s">
        <v>37</v>
      </c>
      <c r="AJ478">
        <v>55.456570155902007</v>
      </c>
      <c r="AK478" t="s">
        <v>40</v>
      </c>
      <c r="AL478">
        <v>446.28450000000004</v>
      </c>
      <c r="AM478">
        <v>795150.27096699993</v>
      </c>
      <c r="AN478">
        <v>93.679999999999978</v>
      </c>
    </row>
    <row r="479" spans="1:40" x14ac:dyDescent="0.3">
      <c r="A479">
        <v>299.23</v>
      </c>
      <c r="B479">
        <v>6.17</v>
      </c>
      <c r="C479">
        <v>16</v>
      </c>
      <c r="D479">
        <v>0.76</v>
      </c>
      <c r="E479">
        <v>0.04</v>
      </c>
      <c r="F479">
        <v>0</v>
      </c>
      <c r="G479" t="s">
        <v>88</v>
      </c>
      <c r="H479">
        <v>0.85</v>
      </c>
      <c r="I479">
        <v>0.97</v>
      </c>
      <c r="J479">
        <v>1.02</v>
      </c>
      <c r="K479">
        <v>0.86</v>
      </c>
      <c r="L479">
        <v>25</v>
      </c>
      <c r="M479">
        <v>7945.94</v>
      </c>
      <c r="N479">
        <v>90</v>
      </c>
      <c r="O479">
        <v>44</v>
      </c>
      <c r="P479">
        <v>1</v>
      </c>
      <c r="Q479">
        <v>3</v>
      </c>
      <c r="R479">
        <v>267</v>
      </c>
      <c r="S479">
        <v>249</v>
      </c>
      <c r="T479">
        <v>8</v>
      </c>
      <c r="U479">
        <v>0.31</v>
      </c>
      <c r="V479">
        <v>0</v>
      </c>
      <c r="W479" t="s">
        <v>6</v>
      </c>
      <c r="X479" t="s">
        <v>103</v>
      </c>
      <c r="Y479" t="s">
        <v>104</v>
      </c>
      <c r="Z479" t="s">
        <v>110</v>
      </c>
      <c r="AA479">
        <v>0.72960000000000003</v>
      </c>
      <c r="AB479">
        <v>0.96</v>
      </c>
      <c r="AC479">
        <v>0.23039999999999999</v>
      </c>
      <c r="AD479">
        <v>0.9</v>
      </c>
      <c r="AE479" t="s">
        <v>25</v>
      </c>
      <c r="AF479">
        <v>2.0619590281723089E-2</v>
      </c>
      <c r="AG479" t="s">
        <v>7</v>
      </c>
      <c r="AH479" t="s">
        <v>31</v>
      </c>
      <c r="AI479" t="s">
        <v>38</v>
      </c>
      <c r="AJ479">
        <v>93.258426966292134</v>
      </c>
      <c r="AK479" t="s">
        <v>41</v>
      </c>
      <c r="AL479">
        <v>79.459400000000002</v>
      </c>
      <c r="AM479">
        <v>2472854.7175579998</v>
      </c>
      <c r="AN479">
        <v>73.95</v>
      </c>
    </row>
    <row r="480" spans="1:40" x14ac:dyDescent="0.3">
      <c r="A480">
        <v>486.19</v>
      </c>
      <c r="B480">
        <v>7</v>
      </c>
      <c r="C480">
        <v>22</v>
      </c>
      <c r="D480">
        <v>0.8</v>
      </c>
      <c r="E480">
        <v>0.05</v>
      </c>
      <c r="F480">
        <v>0.02</v>
      </c>
      <c r="G480" t="s">
        <v>92</v>
      </c>
      <c r="H480">
        <v>4.8600000000000003</v>
      </c>
      <c r="I480">
        <v>0.79</v>
      </c>
      <c r="J480">
        <v>1.02</v>
      </c>
      <c r="K480">
        <v>0.02</v>
      </c>
      <c r="L480">
        <v>38</v>
      </c>
      <c r="M480">
        <v>864.09</v>
      </c>
      <c r="N480">
        <v>60</v>
      </c>
      <c r="O480">
        <v>40</v>
      </c>
      <c r="P480">
        <v>2</v>
      </c>
      <c r="Q480">
        <v>1</v>
      </c>
      <c r="R480">
        <v>792</v>
      </c>
      <c r="S480">
        <v>742</v>
      </c>
      <c r="T480">
        <v>11</v>
      </c>
      <c r="U480">
        <v>0.25</v>
      </c>
      <c r="V480">
        <v>1</v>
      </c>
      <c r="W480" t="s">
        <v>4</v>
      </c>
      <c r="X480" t="s">
        <v>101</v>
      </c>
      <c r="Y480" t="s">
        <v>96</v>
      </c>
      <c r="Z480" t="s">
        <v>95</v>
      </c>
      <c r="AA480">
        <v>0.76</v>
      </c>
      <c r="AB480">
        <v>0.93099999999999994</v>
      </c>
      <c r="AC480">
        <v>0.18619999999999995</v>
      </c>
      <c r="AD480">
        <v>9.0000000000000011E-2</v>
      </c>
      <c r="AE480" t="s">
        <v>22</v>
      </c>
      <c r="AF480">
        <v>1.4397663464900554E-2</v>
      </c>
      <c r="AG480" t="s">
        <v>5</v>
      </c>
      <c r="AH480" t="s">
        <v>32</v>
      </c>
      <c r="AI480" t="s">
        <v>37</v>
      </c>
      <c r="AJ480">
        <v>93.686868686868678</v>
      </c>
      <c r="AK480" t="s">
        <v>41</v>
      </c>
      <c r="AL480">
        <v>17.2818</v>
      </c>
      <c r="AM480">
        <v>449584.29076500004</v>
      </c>
      <c r="AN480">
        <v>81.239999999999995</v>
      </c>
    </row>
    <row r="481" spans="1:40" x14ac:dyDescent="0.3">
      <c r="A481">
        <v>285.39</v>
      </c>
      <c r="B481">
        <v>7.99</v>
      </c>
      <c r="C481">
        <v>14</v>
      </c>
      <c r="D481">
        <v>0.78</v>
      </c>
      <c r="E481">
        <v>0.08</v>
      </c>
      <c r="F481">
        <v>0.04</v>
      </c>
      <c r="G481" t="s">
        <v>92</v>
      </c>
      <c r="H481">
        <v>4.7300000000000004</v>
      </c>
      <c r="I481">
        <v>0.76</v>
      </c>
      <c r="J481">
        <v>0.8</v>
      </c>
      <c r="K481">
        <v>0.08</v>
      </c>
      <c r="L481">
        <v>37</v>
      </c>
      <c r="M481">
        <v>7025.46</v>
      </c>
      <c r="N481">
        <v>60</v>
      </c>
      <c r="O481">
        <v>55</v>
      </c>
      <c r="P481">
        <v>0</v>
      </c>
      <c r="Q481">
        <v>1</v>
      </c>
      <c r="R481">
        <v>572</v>
      </c>
      <c r="S481">
        <v>279</v>
      </c>
      <c r="T481">
        <v>10</v>
      </c>
      <c r="U481">
        <v>0.41</v>
      </c>
      <c r="V481">
        <v>1</v>
      </c>
      <c r="W481" t="s">
        <v>4</v>
      </c>
      <c r="X481" t="s">
        <v>101</v>
      </c>
      <c r="Y481" t="s">
        <v>94</v>
      </c>
      <c r="Z481" t="s">
        <v>108</v>
      </c>
      <c r="AA481">
        <v>0.71760000000000002</v>
      </c>
      <c r="AB481">
        <v>0.88319999999999999</v>
      </c>
      <c r="AC481">
        <v>0.19430399999999998</v>
      </c>
      <c r="AD481">
        <v>0.2</v>
      </c>
      <c r="AE481" t="s">
        <v>26</v>
      </c>
      <c r="AF481">
        <v>2.7996776341147205E-2</v>
      </c>
      <c r="AG481" t="s">
        <v>7</v>
      </c>
      <c r="AH481" t="s">
        <v>31</v>
      </c>
      <c r="AI481" t="s">
        <v>37</v>
      </c>
      <c r="AJ481">
        <v>48.776223776223773</v>
      </c>
      <c r="AK481" t="s">
        <v>40</v>
      </c>
      <c r="AL481">
        <v>140.50919999999999</v>
      </c>
      <c r="AM481">
        <v>2245763.0600219998</v>
      </c>
      <c r="AN481">
        <v>80.069999999999993</v>
      </c>
    </row>
    <row r="482" spans="1:40" x14ac:dyDescent="0.3">
      <c r="A482">
        <v>333.23</v>
      </c>
      <c r="B482">
        <v>8.76</v>
      </c>
      <c r="C482">
        <v>22</v>
      </c>
      <c r="D482">
        <v>0.86</v>
      </c>
      <c r="E482">
        <v>0.09</v>
      </c>
      <c r="F482">
        <v>0.01</v>
      </c>
      <c r="G482" t="s">
        <v>92</v>
      </c>
      <c r="H482">
        <v>1.87</v>
      </c>
      <c r="I482">
        <v>0.74</v>
      </c>
      <c r="J482">
        <v>1.19</v>
      </c>
      <c r="K482">
        <v>0.78</v>
      </c>
      <c r="L482">
        <v>18</v>
      </c>
      <c r="M482">
        <v>5433.62</v>
      </c>
      <c r="N482">
        <v>60</v>
      </c>
      <c r="O482">
        <v>18</v>
      </c>
      <c r="P482">
        <v>1</v>
      </c>
      <c r="Q482">
        <v>0</v>
      </c>
      <c r="R482">
        <v>800</v>
      </c>
      <c r="S482">
        <v>549</v>
      </c>
      <c r="T482">
        <v>4</v>
      </c>
      <c r="U482">
        <v>0.57999999999999996</v>
      </c>
      <c r="V482">
        <v>1</v>
      </c>
      <c r="W482" t="s">
        <v>4</v>
      </c>
      <c r="X482" t="s">
        <v>89</v>
      </c>
      <c r="Y482" t="s">
        <v>104</v>
      </c>
      <c r="Z482" t="s">
        <v>105</v>
      </c>
      <c r="AA482">
        <v>0.78259999999999996</v>
      </c>
      <c r="AB482">
        <v>0.90090000000000003</v>
      </c>
      <c r="AC482">
        <v>0.12612600000000002</v>
      </c>
      <c r="AD482">
        <v>0.88</v>
      </c>
      <c r="AE482" t="s">
        <v>25</v>
      </c>
      <c r="AF482">
        <v>2.6288149326291147E-2</v>
      </c>
      <c r="AG482" t="s">
        <v>7</v>
      </c>
      <c r="AH482" t="s">
        <v>32</v>
      </c>
      <c r="AI482" t="s">
        <v>36</v>
      </c>
      <c r="AJ482">
        <v>68.625</v>
      </c>
      <c r="AK482" t="s">
        <v>40</v>
      </c>
      <c r="AL482">
        <v>108.6724</v>
      </c>
      <c r="AM482">
        <v>1991830.8470620001</v>
      </c>
      <c r="AN482">
        <v>83.22999999999999</v>
      </c>
    </row>
    <row r="483" spans="1:40" x14ac:dyDescent="0.3">
      <c r="A483">
        <v>363.09</v>
      </c>
      <c r="B483">
        <v>3.82</v>
      </c>
      <c r="C483">
        <v>8</v>
      </c>
      <c r="D483">
        <v>0.72</v>
      </c>
      <c r="E483">
        <v>0.04</v>
      </c>
      <c r="F483">
        <v>0.03</v>
      </c>
      <c r="G483" t="s">
        <v>88</v>
      </c>
      <c r="H483">
        <v>4.91</v>
      </c>
      <c r="I483">
        <v>0.77</v>
      </c>
      <c r="J483">
        <v>1.1200000000000001</v>
      </c>
      <c r="K483">
        <v>0.62</v>
      </c>
      <c r="L483">
        <v>27</v>
      </c>
      <c r="M483">
        <v>1126.07</v>
      </c>
      <c r="N483">
        <v>45</v>
      </c>
      <c r="O483">
        <v>30</v>
      </c>
      <c r="P483">
        <v>0</v>
      </c>
      <c r="Q483">
        <v>3</v>
      </c>
      <c r="R483">
        <v>243</v>
      </c>
      <c r="S483">
        <v>295</v>
      </c>
      <c r="T483">
        <v>10</v>
      </c>
      <c r="U483">
        <v>0.67</v>
      </c>
      <c r="V483">
        <v>0</v>
      </c>
      <c r="W483" t="s">
        <v>6</v>
      </c>
      <c r="X483" t="s">
        <v>103</v>
      </c>
      <c r="Y483" t="s">
        <v>94</v>
      </c>
      <c r="Z483" t="s">
        <v>108</v>
      </c>
      <c r="AA483">
        <v>0.69119999999999993</v>
      </c>
      <c r="AB483">
        <v>0.93119999999999992</v>
      </c>
      <c r="AC483">
        <v>0.26073600000000002</v>
      </c>
      <c r="AD483">
        <v>0.69</v>
      </c>
      <c r="AE483" t="s">
        <v>25</v>
      </c>
      <c r="AF483">
        <v>1.0520807513288717E-2</v>
      </c>
      <c r="AG483" t="s">
        <v>5</v>
      </c>
      <c r="AH483" t="s">
        <v>32</v>
      </c>
      <c r="AI483" t="s">
        <v>37</v>
      </c>
      <c r="AJ483">
        <v>121.3991769547325</v>
      </c>
      <c r="AK483" t="s">
        <v>42</v>
      </c>
      <c r="AL483">
        <v>11.2607</v>
      </c>
      <c r="AM483">
        <v>437532.20537899993</v>
      </c>
      <c r="AN483">
        <v>69.290000000000006</v>
      </c>
    </row>
    <row r="484" spans="1:40" x14ac:dyDescent="0.3">
      <c r="A484">
        <v>254.54</v>
      </c>
      <c r="B484">
        <v>5.84</v>
      </c>
      <c r="C484">
        <v>27</v>
      </c>
      <c r="D484">
        <v>0.75</v>
      </c>
      <c r="E484">
        <v>0</v>
      </c>
      <c r="F484">
        <v>0.01</v>
      </c>
      <c r="G484" t="s">
        <v>88</v>
      </c>
      <c r="H484">
        <v>0.18</v>
      </c>
      <c r="I484">
        <v>0.87</v>
      </c>
      <c r="J484">
        <v>0.81</v>
      </c>
      <c r="K484">
        <v>0.56000000000000005</v>
      </c>
      <c r="L484">
        <v>20</v>
      </c>
      <c r="M484">
        <v>5693.11</v>
      </c>
      <c r="N484">
        <v>60</v>
      </c>
      <c r="O484">
        <v>43</v>
      </c>
      <c r="P484">
        <v>3</v>
      </c>
      <c r="Q484">
        <v>1</v>
      </c>
      <c r="R484">
        <v>35</v>
      </c>
      <c r="S484">
        <v>344</v>
      </c>
      <c r="T484">
        <v>1</v>
      </c>
      <c r="U484">
        <v>0.5</v>
      </c>
      <c r="V484">
        <v>1</v>
      </c>
      <c r="W484" t="s">
        <v>4</v>
      </c>
      <c r="X484" t="s">
        <v>101</v>
      </c>
      <c r="Y484" t="s">
        <v>90</v>
      </c>
      <c r="Z484" t="s">
        <v>97</v>
      </c>
      <c r="AA484">
        <v>0.75</v>
      </c>
      <c r="AB484">
        <v>0.99</v>
      </c>
      <c r="AC484">
        <v>0.2475</v>
      </c>
      <c r="AD484">
        <v>0.57000000000000006</v>
      </c>
      <c r="AE484" t="s">
        <v>25</v>
      </c>
      <c r="AF484">
        <v>2.2943348786045415E-2</v>
      </c>
      <c r="AG484" t="s">
        <v>7</v>
      </c>
      <c r="AH484" t="s">
        <v>31</v>
      </c>
      <c r="AI484" t="s">
        <v>38</v>
      </c>
      <c r="AJ484">
        <v>982.85714285714289</v>
      </c>
      <c r="AK484" t="s">
        <v>42</v>
      </c>
      <c r="AL484">
        <v>56.931100000000001</v>
      </c>
      <c r="AM484">
        <v>1463673.3090379997</v>
      </c>
      <c r="AN484">
        <v>75.62</v>
      </c>
    </row>
    <row r="485" spans="1:40" x14ac:dyDescent="0.3">
      <c r="A485">
        <v>332.4</v>
      </c>
      <c r="B485">
        <v>8.56</v>
      </c>
      <c r="C485">
        <v>20</v>
      </c>
      <c r="D485">
        <v>0.94</v>
      </c>
      <c r="E485">
        <v>0.09</v>
      </c>
      <c r="F485">
        <v>0.04</v>
      </c>
      <c r="G485" t="s">
        <v>88</v>
      </c>
      <c r="H485">
        <v>3.3</v>
      </c>
      <c r="I485">
        <v>0.77</v>
      </c>
      <c r="J485">
        <v>0.87</v>
      </c>
      <c r="K485">
        <v>0.61</v>
      </c>
      <c r="L485">
        <v>34</v>
      </c>
      <c r="M485">
        <v>2005.81</v>
      </c>
      <c r="N485">
        <v>90</v>
      </c>
      <c r="O485">
        <v>38</v>
      </c>
      <c r="P485">
        <v>3</v>
      </c>
      <c r="Q485">
        <v>2</v>
      </c>
      <c r="R485">
        <v>532</v>
      </c>
      <c r="S485">
        <v>575</v>
      </c>
      <c r="T485">
        <v>7</v>
      </c>
      <c r="U485">
        <v>0.7</v>
      </c>
      <c r="V485">
        <v>0</v>
      </c>
      <c r="W485" t="s">
        <v>6</v>
      </c>
      <c r="X485" t="s">
        <v>93</v>
      </c>
      <c r="Y485" t="s">
        <v>90</v>
      </c>
      <c r="Z485" t="s">
        <v>106</v>
      </c>
      <c r="AA485">
        <v>0.85539999999999994</v>
      </c>
      <c r="AB485">
        <v>0.87360000000000004</v>
      </c>
      <c r="AC485">
        <v>5.2416000000000046E-2</v>
      </c>
      <c r="AD485">
        <v>0.74</v>
      </c>
      <c r="AE485" t="s">
        <v>25</v>
      </c>
      <c r="AF485">
        <v>2.5752105896510231E-2</v>
      </c>
      <c r="AG485" t="s">
        <v>7</v>
      </c>
      <c r="AH485" t="s">
        <v>32</v>
      </c>
      <c r="AI485" t="s">
        <v>37</v>
      </c>
      <c r="AJ485">
        <v>108.0827067669173</v>
      </c>
      <c r="AK485" t="s">
        <v>42</v>
      </c>
      <c r="AL485">
        <v>20.0581</v>
      </c>
      <c r="AM485">
        <v>753448.30221999995</v>
      </c>
      <c r="AN485">
        <v>69.199999999999989</v>
      </c>
    </row>
    <row r="486" spans="1:40" x14ac:dyDescent="0.3">
      <c r="A486">
        <v>312.94</v>
      </c>
      <c r="B486">
        <v>9.91</v>
      </c>
      <c r="C486">
        <v>19</v>
      </c>
      <c r="D486">
        <v>0.74</v>
      </c>
      <c r="E486">
        <v>0.02</v>
      </c>
      <c r="F486">
        <v>0.02</v>
      </c>
      <c r="G486" t="s">
        <v>92</v>
      </c>
      <c r="H486">
        <v>1.33</v>
      </c>
      <c r="I486">
        <v>0.73</v>
      </c>
      <c r="J486">
        <v>1.1299999999999999</v>
      </c>
      <c r="K486">
        <v>0.93</v>
      </c>
      <c r="L486">
        <v>44</v>
      </c>
      <c r="M486">
        <v>7110.63</v>
      </c>
      <c r="N486">
        <v>15</v>
      </c>
      <c r="O486">
        <v>25</v>
      </c>
      <c r="P486">
        <v>0</v>
      </c>
      <c r="Q486">
        <v>2</v>
      </c>
      <c r="R486">
        <v>393</v>
      </c>
      <c r="S486">
        <v>452</v>
      </c>
      <c r="T486">
        <v>12</v>
      </c>
      <c r="U486">
        <v>0.71</v>
      </c>
      <c r="V486">
        <v>1</v>
      </c>
      <c r="W486" t="s">
        <v>4</v>
      </c>
      <c r="X486" t="s">
        <v>93</v>
      </c>
      <c r="Y486" t="s">
        <v>94</v>
      </c>
      <c r="Z486" t="s">
        <v>107</v>
      </c>
      <c r="AA486">
        <v>0.72519999999999996</v>
      </c>
      <c r="AB486">
        <v>0.96039999999999992</v>
      </c>
      <c r="AC486">
        <v>0.24970400000000001</v>
      </c>
      <c r="AD486">
        <v>0.97000000000000008</v>
      </c>
      <c r="AE486" t="s">
        <v>25</v>
      </c>
      <c r="AF486">
        <v>3.1667412283504823E-2</v>
      </c>
      <c r="AG486" t="s">
        <v>7</v>
      </c>
      <c r="AH486" t="s">
        <v>32</v>
      </c>
      <c r="AI486" t="s">
        <v>36</v>
      </c>
      <c r="AJ486">
        <v>115.01272264631044</v>
      </c>
      <c r="AK486" t="s">
        <v>42</v>
      </c>
      <c r="AL486">
        <v>142.21260000000001</v>
      </c>
      <c r="AM486">
        <v>2314359.1110919998</v>
      </c>
      <c r="AN486">
        <v>85.67</v>
      </c>
    </row>
    <row r="487" spans="1:40" x14ac:dyDescent="0.3">
      <c r="A487">
        <v>455.52</v>
      </c>
      <c r="B487">
        <v>9.01</v>
      </c>
      <c r="C487">
        <v>14</v>
      </c>
      <c r="D487">
        <v>0.77</v>
      </c>
      <c r="E487">
        <v>0.06</v>
      </c>
      <c r="F487">
        <v>0.02</v>
      </c>
      <c r="G487" t="s">
        <v>99</v>
      </c>
      <c r="H487">
        <v>0.65</v>
      </c>
      <c r="I487">
        <v>0.9</v>
      </c>
      <c r="J487">
        <v>0.83</v>
      </c>
      <c r="K487">
        <v>0.66</v>
      </c>
      <c r="L487">
        <v>8</v>
      </c>
      <c r="M487">
        <v>2856.77</v>
      </c>
      <c r="N487">
        <v>15</v>
      </c>
      <c r="O487">
        <v>35</v>
      </c>
      <c r="P487">
        <v>0</v>
      </c>
      <c r="Q487">
        <v>3</v>
      </c>
      <c r="R487">
        <v>545</v>
      </c>
      <c r="S487">
        <v>734</v>
      </c>
      <c r="T487">
        <v>10</v>
      </c>
      <c r="U487">
        <v>0.67</v>
      </c>
      <c r="V487">
        <v>0</v>
      </c>
      <c r="W487" t="s">
        <v>6</v>
      </c>
      <c r="X487" t="s">
        <v>103</v>
      </c>
      <c r="Y487" t="s">
        <v>94</v>
      </c>
      <c r="Z487" t="s">
        <v>108</v>
      </c>
      <c r="AA487">
        <v>0.7238</v>
      </c>
      <c r="AB487">
        <v>0.92119999999999991</v>
      </c>
      <c r="AC487">
        <v>0.21187599999999998</v>
      </c>
      <c r="AD487">
        <v>0.74</v>
      </c>
      <c r="AE487" t="s">
        <v>25</v>
      </c>
      <c r="AF487">
        <v>1.9779592553565158E-2</v>
      </c>
      <c r="AG487" t="s">
        <v>5</v>
      </c>
      <c r="AH487" t="s">
        <v>32</v>
      </c>
      <c r="AI487" t="s">
        <v>38</v>
      </c>
      <c r="AJ487">
        <v>134.67889908256879</v>
      </c>
      <c r="AK487" t="s">
        <v>42</v>
      </c>
      <c r="AL487">
        <v>142.83850000000001</v>
      </c>
      <c r="AM487">
        <v>1405569.9002919998</v>
      </c>
      <c r="AN487">
        <v>97.149999999999991</v>
      </c>
    </row>
    <row r="488" spans="1:40" x14ac:dyDescent="0.3">
      <c r="A488">
        <v>70.45</v>
      </c>
      <c r="B488">
        <v>4.34</v>
      </c>
      <c r="C488">
        <v>7</v>
      </c>
      <c r="D488">
        <v>0.84</v>
      </c>
      <c r="E488">
        <v>0</v>
      </c>
      <c r="F488">
        <v>0.03</v>
      </c>
      <c r="G488" t="s">
        <v>88</v>
      </c>
      <c r="H488">
        <v>2.89</v>
      </c>
      <c r="I488">
        <v>0.68</v>
      </c>
      <c r="J488">
        <v>1.18</v>
      </c>
      <c r="K488">
        <v>0.65</v>
      </c>
      <c r="L488">
        <v>4</v>
      </c>
      <c r="M488">
        <v>1588.4</v>
      </c>
      <c r="N488">
        <v>30</v>
      </c>
      <c r="O488">
        <v>44</v>
      </c>
      <c r="P488">
        <v>1</v>
      </c>
      <c r="Q488">
        <v>1</v>
      </c>
      <c r="R488">
        <v>402</v>
      </c>
      <c r="S488">
        <v>917</v>
      </c>
      <c r="T488">
        <v>11</v>
      </c>
      <c r="U488">
        <v>0.25</v>
      </c>
      <c r="V488">
        <v>0</v>
      </c>
      <c r="W488" t="s">
        <v>6</v>
      </c>
      <c r="X488" t="s">
        <v>101</v>
      </c>
      <c r="Y488" t="s">
        <v>104</v>
      </c>
      <c r="Z488" t="s">
        <v>95</v>
      </c>
      <c r="AA488">
        <v>0.84</v>
      </c>
      <c r="AB488">
        <v>0.97</v>
      </c>
      <c r="AC488">
        <v>0.15520000000000003</v>
      </c>
      <c r="AD488">
        <v>0.68</v>
      </c>
      <c r="AE488" t="s">
        <v>25</v>
      </c>
      <c r="AF488">
        <v>6.1603974449964509E-2</v>
      </c>
      <c r="AG488" t="s">
        <v>8</v>
      </c>
      <c r="AH488" t="s">
        <v>33</v>
      </c>
      <c r="AI488" t="s">
        <v>35</v>
      </c>
      <c r="AJ488">
        <v>228.10945273631842</v>
      </c>
      <c r="AK488" t="s">
        <v>42</v>
      </c>
      <c r="AL488">
        <v>15.884000000000002</v>
      </c>
      <c r="AM488">
        <v>115279.81941000003</v>
      </c>
      <c r="AN488">
        <v>72.510000000000005</v>
      </c>
    </row>
    <row r="489" spans="1:40" x14ac:dyDescent="0.3">
      <c r="A489">
        <v>176.43</v>
      </c>
      <c r="B489">
        <v>2.76</v>
      </c>
      <c r="C489">
        <v>5</v>
      </c>
      <c r="D489">
        <v>0.86</v>
      </c>
      <c r="E489">
        <v>0.04</v>
      </c>
      <c r="F489">
        <v>0.01</v>
      </c>
      <c r="G489" t="s">
        <v>88</v>
      </c>
      <c r="H489">
        <v>1.53</v>
      </c>
      <c r="I489">
        <v>0.68</v>
      </c>
      <c r="J489">
        <v>1.2</v>
      </c>
      <c r="K489">
        <v>0.76</v>
      </c>
      <c r="L489">
        <v>30</v>
      </c>
      <c r="M489">
        <v>911.53</v>
      </c>
      <c r="N489">
        <v>90</v>
      </c>
      <c r="O489">
        <v>55</v>
      </c>
      <c r="P489">
        <v>1</v>
      </c>
      <c r="Q489">
        <v>1</v>
      </c>
      <c r="R489">
        <v>471</v>
      </c>
      <c r="S489">
        <v>512</v>
      </c>
      <c r="T489">
        <v>11</v>
      </c>
      <c r="U489">
        <v>0.45</v>
      </c>
      <c r="V489">
        <v>0</v>
      </c>
      <c r="W489" t="s">
        <v>6</v>
      </c>
      <c r="X489" t="s">
        <v>101</v>
      </c>
      <c r="Y489" t="s">
        <v>104</v>
      </c>
      <c r="Z489" t="s">
        <v>95</v>
      </c>
      <c r="AA489">
        <v>0.8256</v>
      </c>
      <c r="AB489">
        <v>0.95039999999999991</v>
      </c>
      <c r="AC489">
        <v>0.13305600000000001</v>
      </c>
      <c r="AD489">
        <v>0.81</v>
      </c>
      <c r="AE489" t="s">
        <v>25</v>
      </c>
      <c r="AF489">
        <v>1.5643598027546335E-2</v>
      </c>
      <c r="AG489" t="s">
        <v>5</v>
      </c>
      <c r="AH489" t="s">
        <v>31</v>
      </c>
      <c r="AI489" t="s">
        <v>36</v>
      </c>
      <c r="AJ489">
        <v>108.70488322717623</v>
      </c>
      <c r="AK489" t="s">
        <v>42</v>
      </c>
      <c r="AL489">
        <v>9.1152999999999995</v>
      </c>
      <c r="AM489">
        <v>168876.813853</v>
      </c>
      <c r="AN489">
        <v>73.070000000000007</v>
      </c>
    </row>
    <row r="490" spans="1:40" x14ac:dyDescent="0.3">
      <c r="A490">
        <v>477.69</v>
      </c>
      <c r="B490">
        <v>5.4</v>
      </c>
      <c r="C490">
        <v>18</v>
      </c>
      <c r="D490">
        <v>0.93</v>
      </c>
      <c r="E490">
        <v>0.1</v>
      </c>
      <c r="F490">
        <v>0.01</v>
      </c>
      <c r="G490" t="s">
        <v>99</v>
      </c>
      <c r="H490">
        <v>3.33</v>
      </c>
      <c r="I490">
        <v>0.88</v>
      </c>
      <c r="J490">
        <v>1.1499999999999999</v>
      </c>
      <c r="K490">
        <v>0.87</v>
      </c>
      <c r="L490">
        <v>36</v>
      </c>
      <c r="M490">
        <v>4958.91</v>
      </c>
      <c r="N490">
        <v>90</v>
      </c>
      <c r="O490">
        <v>35</v>
      </c>
      <c r="P490">
        <v>3</v>
      </c>
      <c r="Q490">
        <v>0</v>
      </c>
      <c r="R490">
        <v>737</v>
      </c>
      <c r="S490">
        <v>379</v>
      </c>
      <c r="T490">
        <v>9</v>
      </c>
      <c r="U490">
        <v>0.77</v>
      </c>
      <c r="V490">
        <v>0</v>
      </c>
      <c r="W490" t="s">
        <v>6</v>
      </c>
      <c r="X490" t="s">
        <v>89</v>
      </c>
      <c r="Y490" t="s">
        <v>90</v>
      </c>
      <c r="Z490" t="s">
        <v>91</v>
      </c>
      <c r="AA490">
        <v>0.83700000000000008</v>
      </c>
      <c r="AB490">
        <v>0.89100000000000001</v>
      </c>
      <c r="AC490">
        <v>6.236999999999996E-2</v>
      </c>
      <c r="AD490">
        <v>0.98</v>
      </c>
      <c r="AE490" t="s">
        <v>25</v>
      </c>
      <c r="AF490">
        <v>1.1304402436726748E-2</v>
      </c>
      <c r="AG490" t="s">
        <v>5</v>
      </c>
      <c r="AH490" t="s">
        <v>32</v>
      </c>
      <c r="AI490" t="s">
        <v>37</v>
      </c>
      <c r="AJ490">
        <v>51.424694708276796</v>
      </c>
      <c r="AK490" t="s">
        <v>40</v>
      </c>
      <c r="AL490">
        <v>247.94550000000001</v>
      </c>
      <c r="AM490">
        <v>2629671.8665229999</v>
      </c>
      <c r="AN490">
        <v>93.470000000000013</v>
      </c>
    </row>
    <row r="491" spans="1:40" x14ac:dyDescent="0.3">
      <c r="A491">
        <v>450.62</v>
      </c>
      <c r="B491">
        <v>7.67</v>
      </c>
      <c r="C491">
        <v>2</v>
      </c>
      <c r="D491">
        <v>0.83</v>
      </c>
      <c r="E491">
        <v>0.01</v>
      </c>
      <c r="F491">
        <v>0.02</v>
      </c>
      <c r="G491" t="s">
        <v>88</v>
      </c>
      <c r="H491">
        <v>2.7</v>
      </c>
      <c r="I491">
        <v>0.95</v>
      </c>
      <c r="J491">
        <v>1.1000000000000001</v>
      </c>
      <c r="K491">
        <v>0.26</v>
      </c>
      <c r="L491">
        <v>9</v>
      </c>
      <c r="M491">
        <v>2076.38</v>
      </c>
      <c r="N491">
        <v>60</v>
      </c>
      <c r="O491">
        <v>25</v>
      </c>
      <c r="P491">
        <v>1</v>
      </c>
      <c r="Q491">
        <v>0</v>
      </c>
      <c r="R491">
        <v>848</v>
      </c>
      <c r="S491">
        <v>129</v>
      </c>
      <c r="T491">
        <v>1</v>
      </c>
      <c r="U491">
        <v>0.89</v>
      </c>
      <c r="V491">
        <v>1</v>
      </c>
      <c r="W491" t="s">
        <v>4</v>
      </c>
      <c r="X491" t="s">
        <v>89</v>
      </c>
      <c r="Y491" t="s">
        <v>104</v>
      </c>
      <c r="Z491" t="s">
        <v>97</v>
      </c>
      <c r="AA491">
        <v>0.82169999999999999</v>
      </c>
      <c r="AB491">
        <v>0.97019999999999995</v>
      </c>
      <c r="AC491">
        <v>0.16493400000000003</v>
      </c>
      <c r="AD491">
        <v>0.29000000000000004</v>
      </c>
      <c r="AE491" t="s">
        <v>26</v>
      </c>
      <c r="AF491">
        <v>1.7020993298122587E-2</v>
      </c>
      <c r="AG491" t="s">
        <v>5</v>
      </c>
      <c r="AH491" t="s">
        <v>32</v>
      </c>
      <c r="AI491" t="s">
        <v>35</v>
      </c>
      <c r="AJ491">
        <v>15.212264150943398</v>
      </c>
      <c r="AK491" t="s">
        <v>40</v>
      </c>
      <c r="AL491">
        <v>20.7638</v>
      </c>
      <c r="AM491">
        <v>963773.20354800008</v>
      </c>
      <c r="AN491">
        <v>72.599999999999994</v>
      </c>
    </row>
    <row r="492" spans="1:40" x14ac:dyDescent="0.3">
      <c r="A492">
        <v>255.05</v>
      </c>
      <c r="B492">
        <v>5.43</v>
      </c>
      <c r="C492">
        <v>11</v>
      </c>
      <c r="D492">
        <v>0.94</v>
      </c>
      <c r="E492">
        <v>0.04</v>
      </c>
      <c r="F492">
        <v>0.02</v>
      </c>
      <c r="G492" t="s">
        <v>99</v>
      </c>
      <c r="H492">
        <v>1.96</v>
      </c>
      <c r="I492">
        <v>0.7</v>
      </c>
      <c r="J492">
        <v>0.99</v>
      </c>
      <c r="K492">
        <v>0.62</v>
      </c>
      <c r="L492">
        <v>41</v>
      </c>
      <c r="M492">
        <v>8565.77</v>
      </c>
      <c r="N492">
        <v>30</v>
      </c>
      <c r="O492">
        <v>26</v>
      </c>
      <c r="P492">
        <v>3</v>
      </c>
      <c r="Q492">
        <v>1</v>
      </c>
      <c r="R492">
        <v>147</v>
      </c>
      <c r="S492">
        <v>84</v>
      </c>
      <c r="T492">
        <v>1</v>
      </c>
      <c r="U492">
        <v>0.5</v>
      </c>
      <c r="V492">
        <v>0</v>
      </c>
      <c r="W492" t="s">
        <v>6</v>
      </c>
      <c r="X492" t="s">
        <v>101</v>
      </c>
      <c r="Y492" t="s">
        <v>90</v>
      </c>
      <c r="Z492" t="s">
        <v>97</v>
      </c>
      <c r="AA492">
        <v>0.90239999999999987</v>
      </c>
      <c r="AB492">
        <v>0.94079999999999997</v>
      </c>
      <c r="AC492">
        <v>5.6448000000000047E-2</v>
      </c>
      <c r="AD492">
        <v>0.67999999999999994</v>
      </c>
      <c r="AE492" t="s">
        <v>25</v>
      </c>
      <c r="AF492">
        <v>2.1289943148402272E-2</v>
      </c>
      <c r="AG492" t="s">
        <v>7</v>
      </c>
      <c r="AH492" t="s">
        <v>31</v>
      </c>
      <c r="AI492" t="s">
        <v>36</v>
      </c>
      <c r="AJ492">
        <v>57.142857142857139</v>
      </c>
      <c r="AK492" t="s">
        <v>40</v>
      </c>
      <c r="AL492">
        <v>428.28850000000006</v>
      </c>
      <c r="AM492">
        <v>2316219.9032699997</v>
      </c>
      <c r="AN492">
        <v>96.44</v>
      </c>
    </row>
    <row r="493" spans="1:40" x14ac:dyDescent="0.3">
      <c r="A493">
        <v>329.06</v>
      </c>
      <c r="B493">
        <v>5.35</v>
      </c>
      <c r="C493">
        <v>22</v>
      </c>
      <c r="D493">
        <v>0.89</v>
      </c>
      <c r="E493">
        <v>0.03</v>
      </c>
      <c r="F493">
        <v>0.03</v>
      </c>
      <c r="G493" t="s">
        <v>92</v>
      </c>
      <c r="H493">
        <v>0.91</v>
      </c>
      <c r="I493">
        <v>0.68</v>
      </c>
      <c r="J493">
        <v>0.83</v>
      </c>
      <c r="K493">
        <v>0.57999999999999996</v>
      </c>
      <c r="L493">
        <v>12</v>
      </c>
      <c r="M493">
        <v>129.71</v>
      </c>
      <c r="N493">
        <v>90</v>
      </c>
      <c r="O493">
        <v>59</v>
      </c>
      <c r="P493">
        <v>2</v>
      </c>
      <c r="Q493">
        <v>2</v>
      </c>
      <c r="R493">
        <v>746</v>
      </c>
      <c r="S493">
        <v>432</v>
      </c>
      <c r="T493">
        <v>7</v>
      </c>
      <c r="U493">
        <v>0.99</v>
      </c>
      <c r="V493">
        <v>1</v>
      </c>
      <c r="W493" t="s">
        <v>4</v>
      </c>
      <c r="X493" t="s">
        <v>93</v>
      </c>
      <c r="Y493" t="s">
        <v>96</v>
      </c>
      <c r="Z493" t="s">
        <v>106</v>
      </c>
      <c r="AA493">
        <v>0.86329999999999996</v>
      </c>
      <c r="AB493">
        <v>0.94089999999999996</v>
      </c>
      <c r="AC493">
        <v>0.10349899999999998</v>
      </c>
      <c r="AD493">
        <v>0.6399999999999999</v>
      </c>
      <c r="AE493" t="s">
        <v>25</v>
      </c>
      <c r="AF493">
        <v>1.6258433112502278E-2</v>
      </c>
      <c r="AG493" t="s">
        <v>5</v>
      </c>
      <c r="AH493" t="s">
        <v>32</v>
      </c>
      <c r="AI493" t="s">
        <v>38</v>
      </c>
      <c r="AJ493">
        <v>57.908847184986598</v>
      </c>
      <c r="AK493" t="s">
        <v>40</v>
      </c>
      <c r="AL493">
        <v>2.5942000000000003</v>
      </c>
      <c r="AM493">
        <v>45251.898048000003</v>
      </c>
      <c r="AN493">
        <v>85.589999999999989</v>
      </c>
    </row>
    <row r="494" spans="1:40" x14ac:dyDescent="0.3">
      <c r="A494">
        <v>174.82</v>
      </c>
      <c r="B494">
        <v>8.5399999999999991</v>
      </c>
      <c r="C494">
        <v>8</v>
      </c>
      <c r="D494">
        <v>0.73</v>
      </c>
      <c r="E494">
        <v>0.09</v>
      </c>
      <c r="F494">
        <v>0.03</v>
      </c>
      <c r="G494" t="s">
        <v>99</v>
      </c>
      <c r="H494">
        <v>3.01</v>
      </c>
      <c r="I494">
        <v>0.87</v>
      </c>
      <c r="J494">
        <v>1.0900000000000001</v>
      </c>
      <c r="K494">
        <v>0.13</v>
      </c>
      <c r="L494">
        <v>14</v>
      </c>
      <c r="M494">
        <v>8452.02</v>
      </c>
      <c r="N494">
        <v>90</v>
      </c>
      <c r="O494">
        <v>9</v>
      </c>
      <c r="P494">
        <v>0</v>
      </c>
      <c r="Q494">
        <v>0</v>
      </c>
      <c r="R494">
        <v>874</v>
      </c>
      <c r="S494">
        <v>79</v>
      </c>
      <c r="T494">
        <v>9</v>
      </c>
      <c r="U494">
        <v>0.17</v>
      </c>
      <c r="V494">
        <v>1</v>
      </c>
      <c r="W494" t="s">
        <v>4</v>
      </c>
      <c r="X494" t="s">
        <v>89</v>
      </c>
      <c r="Y494" t="s">
        <v>94</v>
      </c>
      <c r="Z494" t="s">
        <v>91</v>
      </c>
      <c r="AA494">
        <v>0.6643</v>
      </c>
      <c r="AB494">
        <v>0.88270000000000004</v>
      </c>
      <c r="AC494">
        <v>0.23832900000000001</v>
      </c>
      <c r="AD494">
        <v>0.25</v>
      </c>
      <c r="AE494" t="s">
        <v>26</v>
      </c>
      <c r="AF494">
        <v>4.8850245967280631E-2</v>
      </c>
      <c r="AG494" t="s">
        <v>7</v>
      </c>
      <c r="AH494" t="s">
        <v>31</v>
      </c>
      <c r="AI494" t="s">
        <v>37</v>
      </c>
      <c r="AJ494">
        <v>9.0389016018306645</v>
      </c>
      <c r="AK494" t="s">
        <v>40</v>
      </c>
      <c r="AL494">
        <v>422.60100000000006</v>
      </c>
      <c r="AM494">
        <v>1655325.117932</v>
      </c>
      <c r="AN494">
        <v>93.69</v>
      </c>
    </row>
    <row r="495" spans="1:40" x14ac:dyDescent="0.3">
      <c r="A495">
        <v>134.65</v>
      </c>
      <c r="B495">
        <v>4.25</v>
      </c>
      <c r="C495">
        <v>1</v>
      </c>
      <c r="D495">
        <v>0.75</v>
      </c>
      <c r="E495">
        <v>0.09</v>
      </c>
      <c r="F495">
        <v>0.03</v>
      </c>
      <c r="G495" t="s">
        <v>99</v>
      </c>
      <c r="H495">
        <v>4.1500000000000004</v>
      </c>
      <c r="I495">
        <v>0.85</v>
      </c>
      <c r="J495">
        <v>0.96</v>
      </c>
      <c r="K495">
        <v>0.52</v>
      </c>
      <c r="L495">
        <v>35</v>
      </c>
      <c r="M495">
        <v>5258.81</v>
      </c>
      <c r="N495">
        <v>90</v>
      </c>
      <c r="O495">
        <v>46</v>
      </c>
      <c r="P495">
        <v>1</v>
      </c>
      <c r="Q495">
        <v>2</v>
      </c>
      <c r="R495">
        <v>119</v>
      </c>
      <c r="S495">
        <v>844</v>
      </c>
      <c r="T495">
        <v>5</v>
      </c>
      <c r="U495">
        <v>0.22</v>
      </c>
      <c r="V495">
        <v>1</v>
      </c>
      <c r="W495" t="s">
        <v>4</v>
      </c>
      <c r="X495" t="s">
        <v>93</v>
      </c>
      <c r="Y495" t="s">
        <v>104</v>
      </c>
      <c r="Z495" t="s">
        <v>109</v>
      </c>
      <c r="AA495">
        <v>0.6825</v>
      </c>
      <c r="AB495">
        <v>0.88270000000000004</v>
      </c>
      <c r="AC495">
        <v>0.22067500000000001</v>
      </c>
      <c r="AD495">
        <v>0.64</v>
      </c>
      <c r="AE495" t="s">
        <v>25</v>
      </c>
      <c r="AF495">
        <v>3.1563312291125141E-2</v>
      </c>
      <c r="AG495" t="s">
        <v>7</v>
      </c>
      <c r="AH495" t="s">
        <v>33</v>
      </c>
      <c r="AI495" t="s">
        <v>37</v>
      </c>
      <c r="AJ495">
        <v>709.24369747899152</v>
      </c>
      <c r="AK495" t="s">
        <v>42</v>
      </c>
      <c r="AL495">
        <v>262.94050000000004</v>
      </c>
      <c r="AM495">
        <v>793344.73492999992</v>
      </c>
      <c r="AN495">
        <v>92.55</v>
      </c>
    </row>
    <row r="496" spans="1:40" x14ac:dyDescent="0.3">
      <c r="A496">
        <v>258.66000000000003</v>
      </c>
      <c r="B496">
        <v>8.74</v>
      </c>
      <c r="C496">
        <v>27</v>
      </c>
      <c r="D496">
        <v>0.83</v>
      </c>
      <c r="E496">
        <v>0.02</v>
      </c>
      <c r="F496">
        <v>0.03</v>
      </c>
      <c r="G496" t="s">
        <v>92</v>
      </c>
      <c r="H496">
        <v>3</v>
      </c>
      <c r="I496">
        <v>0.78</v>
      </c>
      <c r="J496">
        <v>1.03</v>
      </c>
      <c r="K496">
        <v>7.0000000000000007E-2</v>
      </c>
      <c r="L496">
        <v>6</v>
      </c>
      <c r="M496">
        <v>9229.24</v>
      </c>
      <c r="N496">
        <v>45</v>
      </c>
      <c r="O496">
        <v>11</v>
      </c>
      <c r="P496">
        <v>3</v>
      </c>
      <c r="Q496">
        <v>2</v>
      </c>
      <c r="R496">
        <v>484</v>
      </c>
      <c r="S496">
        <v>754</v>
      </c>
      <c r="T496">
        <v>4</v>
      </c>
      <c r="U496">
        <v>0.46</v>
      </c>
      <c r="V496">
        <v>1</v>
      </c>
      <c r="W496" t="s">
        <v>4</v>
      </c>
      <c r="X496" t="s">
        <v>93</v>
      </c>
      <c r="Y496" t="s">
        <v>90</v>
      </c>
      <c r="Z496" t="s">
        <v>105</v>
      </c>
      <c r="AA496">
        <v>0.8133999999999999</v>
      </c>
      <c r="AB496">
        <v>0.9506</v>
      </c>
      <c r="AC496">
        <v>0.16160200000000002</v>
      </c>
      <c r="AD496">
        <v>0.12000000000000001</v>
      </c>
      <c r="AE496" t="s">
        <v>22</v>
      </c>
      <c r="AF496">
        <v>3.3789530658006647E-2</v>
      </c>
      <c r="AG496" t="s">
        <v>7</v>
      </c>
      <c r="AH496" t="s">
        <v>31</v>
      </c>
      <c r="AI496" t="s">
        <v>35</v>
      </c>
      <c r="AJ496">
        <v>155.78512396694214</v>
      </c>
      <c r="AK496" t="s">
        <v>42</v>
      </c>
      <c r="AL496">
        <v>184.5848</v>
      </c>
      <c r="AM496">
        <v>2506797.08372</v>
      </c>
      <c r="AN496">
        <v>83.8</v>
      </c>
    </row>
    <row r="497" spans="1:40" x14ac:dyDescent="0.3">
      <c r="A497">
        <v>209.01</v>
      </c>
      <c r="B497">
        <v>4.66</v>
      </c>
      <c r="C497">
        <v>22</v>
      </c>
      <c r="D497">
        <v>0.82</v>
      </c>
      <c r="E497">
        <v>0.01</v>
      </c>
      <c r="F497">
        <v>0.02</v>
      </c>
      <c r="G497" t="s">
        <v>88</v>
      </c>
      <c r="H497">
        <v>3.05</v>
      </c>
      <c r="I497">
        <v>0.64</v>
      </c>
      <c r="J497">
        <v>0.92</v>
      </c>
      <c r="K497">
        <v>0.18</v>
      </c>
      <c r="L497">
        <v>47</v>
      </c>
      <c r="M497">
        <v>2125.65</v>
      </c>
      <c r="N497">
        <v>90</v>
      </c>
      <c r="O497">
        <v>29</v>
      </c>
      <c r="P497">
        <v>3</v>
      </c>
      <c r="Q497">
        <v>2</v>
      </c>
      <c r="R497">
        <v>337</v>
      </c>
      <c r="S497">
        <v>280</v>
      </c>
      <c r="T497">
        <v>6</v>
      </c>
      <c r="U497">
        <v>0.51</v>
      </c>
      <c r="V497">
        <v>1</v>
      </c>
      <c r="W497" t="s">
        <v>4</v>
      </c>
      <c r="X497" t="s">
        <v>93</v>
      </c>
      <c r="Y497" t="s">
        <v>90</v>
      </c>
      <c r="Z497" t="s">
        <v>100</v>
      </c>
      <c r="AA497">
        <v>0.81179999999999997</v>
      </c>
      <c r="AB497">
        <v>0.97019999999999995</v>
      </c>
      <c r="AC497">
        <v>0.17463600000000004</v>
      </c>
      <c r="AD497">
        <v>0.21</v>
      </c>
      <c r="AE497" t="s">
        <v>26</v>
      </c>
      <c r="AF497">
        <v>2.2295583943351995E-2</v>
      </c>
      <c r="AG497" t="s">
        <v>7</v>
      </c>
      <c r="AH497" t="s">
        <v>31</v>
      </c>
      <c r="AI497" t="s">
        <v>37</v>
      </c>
      <c r="AJ497">
        <v>83.086053412462917</v>
      </c>
      <c r="AK497" t="s">
        <v>44</v>
      </c>
      <c r="AL497">
        <v>21.256500000000003</v>
      </c>
      <c r="AM497">
        <v>457644.57580500003</v>
      </c>
      <c r="AN497">
        <v>72.25</v>
      </c>
    </row>
    <row r="498" spans="1:40" x14ac:dyDescent="0.3">
      <c r="A498">
        <v>312.64999999999998</v>
      </c>
      <c r="B498">
        <v>3.95</v>
      </c>
      <c r="C498">
        <v>12</v>
      </c>
      <c r="D498">
        <v>0.92</v>
      </c>
      <c r="E498">
        <v>0.06</v>
      </c>
      <c r="F498">
        <v>0.01</v>
      </c>
      <c r="G498" t="s">
        <v>92</v>
      </c>
      <c r="H498">
        <v>2.56</v>
      </c>
      <c r="I498">
        <v>0.64</v>
      </c>
      <c r="J498">
        <v>0.9</v>
      </c>
      <c r="K498">
        <v>0.91</v>
      </c>
      <c r="L498">
        <v>23</v>
      </c>
      <c r="M498">
        <v>1112.51</v>
      </c>
      <c r="N498">
        <v>45</v>
      </c>
      <c r="O498">
        <v>11</v>
      </c>
      <c r="P498">
        <v>0</v>
      </c>
      <c r="Q498">
        <v>2</v>
      </c>
      <c r="R498">
        <v>215</v>
      </c>
      <c r="S498">
        <v>141</v>
      </c>
      <c r="T498">
        <v>9</v>
      </c>
      <c r="U498">
        <v>0.42</v>
      </c>
      <c r="V498">
        <v>0</v>
      </c>
      <c r="W498" t="s">
        <v>6</v>
      </c>
      <c r="X498" t="s">
        <v>93</v>
      </c>
      <c r="Y498" t="s">
        <v>94</v>
      </c>
      <c r="Z498" t="s">
        <v>91</v>
      </c>
      <c r="AA498">
        <v>0.86480000000000001</v>
      </c>
      <c r="AB498">
        <v>0.93059999999999998</v>
      </c>
      <c r="AC498">
        <v>7.4447999999999959E-2</v>
      </c>
      <c r="AD498">
        <v>0.98</v>
      </c>
      <c r="AE498" t="s">
        <v>25</v>
      </c>
      <c r="AF498">
        <v>1.2633935710858789E-2</v>
      </c>
      <c r="AG498" t="s">
        <v>5</v>
      </c>
      <c r="AH498" t="s">
        <v>32</v>
      </c>
      <c r="AI498" t="s">
        <v>35</v>
      </c>
      <c r="AJ498">
        <v>65.581395348837219</v>
      </c>
      <c r="AK498" t="s">
        <v>40</v>
      </c>
      <c r="AL498">
        <v>22.2502</v>
      </c>
      <c r="AM498">
        <v>372212.34698499995</v>
      </c>
      <c r="AN498">
        <v>83.44</v>
      </c>
    </row>
    <row r="499" spans="1:40" x14ac:dyDescent="0.3">
      <c r="A499">
        <v>84.98</v>
      </c>
      <c r="B499">
        <v>5.09</v>
      </c>
      <c r="C499">
        <v>2</v>
      </c>
      <c r="D499">
        <v>0.87</v>
      </c>
      <c r="E499">
        <v>0.03</v>
      </c>
      <c r="F499">
        <v>0.04</v>
      </c>
      <c r="G499" t="s">
        <v>88</v>
      </c>
      <c r="H499">
        <v>1.94</v>
      </c>
      <c r="I499">
        <v>0.91</v>
      </c>
      <c r="J499">
        <v>0.93</v>
      </c>
      <c r="K499">
        <v>0.12</v>
      </c>
      <c r="L499">
        <v>4</v>
      </c>
      <c r="M499">
        <v>6287.09</v>
      </c>
      <c r="N499">
        <v>90</v>
      </c>
      <c r="O499">
        <v>36</v>
      </c>
      <c r="P499">
        <v>0</v>
      </c>
      <c r="Q499">
        <v>3</v>
      </c>
      <c r="R499">
        <v>80</v>
      </c>
      <c r="S499">
        <v>107</v>
      </c>
      <c r="T499">
        <v>2</v>
      </c>
      <c r="U499">
        <v>0.43</v>
      </c>
      <c r="V499">
        <v>1</v>
      </c>
      <c r="W499" t="s">
        <v>4</v>
      </c>
      <c r="X499" t="s">
        <v>103</v>
      </c>
      <c r="Y499" t="s">
        <v>94</v>
      </c>
      <c r="Z499" t="s">
        <v>102</v>
      </c>
      <c r="AA499">
        <v>0.84389999999999998</v>
      </c>
      <c r="AB499">
        <v>0.93119999999999992</v>
      </c>
      <c r="AC499">
        <v>0.12105599999999998</v>
      </c>
      <c r="AD499">
        <v>0.19</v>
      </c>
      <c r="AE499" t="s">
        <v>26</v>
      </c>
      <c r="AF499">
        <v>5.989644622264062E-2</v>
      </c>
      <c r="AG499" t="s">
        <v>8</v>
      </c>
      <c r="AH499" t="s">
        <v>33</v>
      </c>
      <c r="AI499" t="s">
        <v>36</v>
      </c>
      <c r="AJ499">
        <v>133.75</v>
      </c>
      <c r="AK499" t="s">
        <v>42</v>
      </c>
      <c r="AL499">
        <v>62.870900000000006</v>
      </c>
      <c r="AM499">
        <v>571742.45989800012</v>
      </c>
      <c r="AN499">
        <v>72.36</v>
      </c>
    </row>
    <row r="500" spans="1:40" x14ac:dyDescent="0.3">
      <c r="A500">
        <v>488.48</v>
      </c>
      <c r="B500">
        <v>7.86</v>
      </c>
      <c r="C500">
        <v>18</v>
      </c>
      <c r="D500">
        <v>0.82</v>
      </c>
      <c r="E500">
        <v>7.0000000000000007E-2</v>
      </c>
      <c r="F500">
        <v>0.04</v>
      </c>
      <c r="G500" t="s">
        <v>88</v>
      </c>
      <c r="H500">
        <v>2.29</v>
      </c>
      <c r="I500">
        <v>0.78</v>
      </c>
      <c r="J500">
        <v>1.1299999999999999</v>
      </c>
      <c r="K500">
        <v>0.57999999999999996</v>
      </c>
      <c r="L500">
        <v>1</v>
      </c>
      <c r="M500">
        <v>7096.6</v>
      </c>
      <c r="N500">
        <v>15</v>
      </c>
      <c r="O500">
        <v>38</v>
      </c>
      <c r="P500">
        <v>0</v>
      </c>
      <c r="Q500">
        <v>3</v>
      </c>
      <c r="R500">
        <v>219</v>
      </c>
      <c r="S500">
        <v>111</v>
      </c>
      <c r="T500">
        <v>5</v>
      </c>
      <c r="U500">
        <v>0.49</v>
      </c>
      <c r="V500">
        <v>0</v>
      </c>
      <c r="W500" t="s">
        <v>6</v>
      </c>
      <c r="X500" t="s">
        <v>103</v>
      </c>
      <c r="Y500" t="s">
        <v>94</v>
      </c>
      <c r="Z500" t="s">
        <v>109</v>
      </c>
      <c r="AA500">
        <v>0.76259999999999994</v>
      </c>
      <c r="AB500">
        <v>0.89279999999999993</v>
      </c>
      <c r="AC500">
        <v>0.16070400000000001</v>
      </c>
      <c r="AD500">
        <v>0.69</v>
      </c>
      <c r="AE500" t="s">
        <v>25</v>
      </c>
      <c r="AF500">
        <v>1.6090730429086146E-2</v>
      </c>
      <c r="AG500" t="s">
        <v>5</v>
      </c>
      <c r="AH500" t="s">
        <v>32</v>
      </c>
      <c r="AI500" t="s">
        <v>35</v>
      </c>
      <c r="AJ500">
        <v>50.684931506849317</v>
      </c>
      <c r="AK500" t="s">
        <v>40</v>
      </c>
      <c r="AL500">
        <v>70.966000000000008</v>
      </c>
      <c r="AM500">
        <v>3847960.6948640007</v>
      </c>
      <c r="AN500">
        <v>70.81</v>
      </c>
    </row>
    <row r="501" spans="1:40" x14ac:dyDescent="0.3">
      <c r="A501">
        <v>493.79</v>
      </c>
      <c r="B501">
        <v>2.13</v>
      </c>
      <c r="C501">
        <v>7</v>
      </c>
      <c r="D501">
        <v>0.75</v>
      </c>
      <c r="E501">
        <v>0</v>
      </c>
      <c r="F501">
        <v>0.01</v>
      </c>
      <c r="G501" t="s">
        <v>99</v>
      </c>
      <c r="H501">
        <v>4.95</v>
      </c>
      <c r="I501">
        <v>0.94</v>
      </c>
      <c r="J501">
        <v>0.97</v>
      </c>
      <c r="K501">
        <v>0.32</v>
      </c>
      <c r="L501">
        <v>9</v>
      </c>
      <c r="M501">
        <v>3788.59</v>
      </c>
      <c r="N501">
        <v>45</v>
      </c>
      <c r="O501">
        <v>30</v>
      </c>
      <c r="P501">
        <v>1</v>
      </c>
      <c r="Q501">
        <v>0</v>
      </c>
      <c r="R501">
        <v>194</v>
      </c>
      <c r="S501">
        <v>437</v>
      </c>
      <c r="T501">
        <v>4</v>
      </c>
      <c r="U501">
        <v>0.32</v>
      </c>
      <c r="V501">
        <v>0</v>
      </c>
      <c r="W501" t="s">
        <v>6</v>
      </c>
      <c r="X501" t="s">
        <v>89</v>
      </c>
      <c r="Y501" t="s">
        <v>104</v>
      </c>
      <c r="Z501" t="s">
        <v>105</v>
      </c>
      <c r="AA501">
        <v>0.75</v>
      </c>
      <c r="AB501">
        <v>0.99</v>
      </c>
      <c r="AC501">
        <v>0.2475</v>
      </c>
      <c r="AD501">
        <v>0.33</v>
      </c>
      <c r="AE501" t="s">
        <v>24</v>
      </c>
      <c r="AF501">
        <v>4.3135745964883853E-3</v>
      </c>
      <c r="AG501" t="s">
        <v>5</v>
      </c>
      <c r="AH501" t="s">
        <v>32</v>
      </c>
      <c r="AI501" t="s">
        <v>37</v>
      </c>
      <c r="AJ501">
        <v>225.25773195876289</v>
      </c>
      <c r="AK501" t="s">
        <v>42</v>
      </c>
      <c r="AL501">
        <v>189.42950000000002</v>
      </c>
      <c r="AM501">
        <v>1889713.8493710002</v>
      </c>
      <c r="AN501">
        <v>94.85</v>
      </c>
    </row>
    <row r="502" spans="1:40" x14ac:dyDescent="0.3">
      <c r="A502">
        <v>364.17</v>
      </c>
      <c r="B502">
        <v>2.77</v>
      </c>
      <c r="C502">
        <v>26</v>
      </c>
      <c r="D502">
        <v>0.77</v>
      </c>
      <c r="E502">
        <v>0.01</v>
      </c>
      <c r="F502">
        <v>0.02</v>
      </c>
      <c r="G502" t="s">
        <v>92</v>
      </c>
      <c r="H502">
        <v>3.75</v>
      </c>
      <c r="I502">
        <v>0.83</v>
      </c>
      <c r="J502">
        <v>0.92</v>
      </c>
      <c r="K502">
        <v>0.56000000000000005</v>
      </c>
      <c r="L502">
        <v>48</v>
      </c>
      <c r="M502">
        <v>235.43</v>
      </c>
      <c r="N502">
        <v>45</v>
      </c>
      <c r="O502">
        <v>55</v>
      </c>
      <c r="P502">
        <v>2</v>
      </c>
      <c r="Q502">
        <v>1</v>
      </c>
      <c r="R502">
        <v>611</v>
      </c>
      <c r="S502">
        <v>176</v>
      </c>
      <c r="T502">
        <v>3</v>
      </c>
      <c r="U502">
        <v>0.13</v>
      </c>
      <c r="V502">
        <v>0</v>
      </c>
      <c r="W502" t="s">
        <v>6</v>
      </c>
      <c r="X502" t="s">
        <v>101</v>
      </c>
      <c r="Y502" t="s">
        <v>96</v>
      </c>
      <c r="Z502" t="s">
        <v>98</v>
      </c>
      <c r="AA502">
        <v>0.76229999999999998</v>
      </c>
      <c r="AB502">
        <v>0.97019999999999995</v>
      </c>
      <c r="AC502">
        <v>0.22314599999999998</v>
      </c>
      <c r="AD502">
        <v>0.59000000000000008</v>
      </c>
      <c r="AE502" t="s">
        <v>25</v>
      </c>
      <c r="AF502">
        <v>7.606337699426092E-3</v>
      </c>
      <c r="AG502" t="s">
        <v>5</v>
      </c>
      <c r="AH502" t="s">
        <v>32</v>
      </c>
      <c r="AI502" t="s">
        <v>37</v>
      </c>
      <c r="AJ502">
        <v>28.805237315875615</v>
      </c>
      <c r="AK502" t="s">
        <v>40</v>
      </c>
      <c r="AL502">
        <v>4.7086000000000006</v>
      </c>
      <c r="AM502">
        <v>88340.660743</v>
      </c>
      <c r="AN502">
        <v>83.55</v>
      </c>
    </row>
    <row r="503" spans="1:40" x14ac:dyDescent="0.3">
      <c r="A503">
        <v>291.24</v>
      </c>
      <c r="B503">
        <v>9.56</v>
      </c>
      <c r="C503">
        <v>17</v>
      </c>
      <c r="D503">
        <v>0.87</v>
      </c>
      <c r="E503">
        <v>7.0000000000000007E-2</v>
      </c>
      <c r="F503">
        <v>0.02</v>
      </c>
      <c r="G503" t="s">
        <v>99</v>
      </c>
      <c r="H503">
        <v>2.15</v>
      </c>
      <c r="I503">
        <v>0.85</v>
      </c>
      <c r="J503">
        <v>0.97</v>
      </c>
      <c r="K503">
        <v>0.23</v>
      </c>
      <c r="L503">
        <v>9</v>
      </c>
      <c r="M503">
        <v>4128.93</v>
      </c>
      <c r="N503">
        <v>60</v>
      </c>
      <c r="O503">
        <v>57</v>
      </c>
      <c r="P503">
        <v>2</v>
      </c>
      <c r="Q503">
        <v>3</v>
      </c>
      <c r="R503">
        <v>768</v>
      </c>
      <c r="S503">
        <v>114</v>
      </c>
      <c r="T503">
        <v>5</v>
      </c>
      <c r="U503">
        <v>0.96</v>
      </c>
      <c r="V503">
        <v>0</v>
      </c>
      <c r="W503" t="s">
        <v>6</v>
      </c>
      <c r="X503" t="s">
        <v>103</v>
      </c>
      <c r="Y503" t="s">
        <v>96</v>
      </c>
      <c r="Z503" t="s">
        <v>109</v>
      </c>
      <c r="AA503">
        <v>0.80909999999999993</v>
      </c>
      <c r="AB503">
        <v>0.91139999999999988</v>
      </c>
      <c r="AC503">
        <v>0.11848199999999999</v>
      </c>
      <c r="AD503">
        <v>0.32</v>
      </c>
      <c r="AE503" t="s">
        <v>24</v>
      </c>
      <c r="AF503">
        <v>3.2825161378931468E-2</v>
      </c>
      <c r="AG503" t="s">
        <v>7</v>
      </c>
      <c r="AH503" t="s">
        <v>31</v>
      </c>
      <c r="AI503" t="s">
        <v>35</v>
      </c>
      <c r="AJ503">
        <v>14.84375</v>
      </c>
      <c r="AK503" t="s">
        <v>40</v>
      </c>
      <c r="AL503">
        <v>206.44650000000001</v>
      </c>
      <c r="AM503">
        <v>1310954.4046080001</v>
      </c>
      <c r="AN503">
        <v>95.35</v>
      </c>
    </row>
    <row r="504" spans="1:40" x14ac:dyDescent="0.3">
      <c r="A504">
        <v>189.29</v>
      </c>
      <c r="B504">
        <v>2.58</v>
      </c>
      <c r="C504">
        <v>22</v>
      </c>
      <c r="D504">
        <v>0.83</v>
      </c>
      <c r="E504">
        <v>0.02</v>
      </c>
      <c r="F504">
        <v>0.03</v>
      </c>
      <c r="G504" t="s">
        <v>92</v>
      </c>
      <c r="H504">
        <v>2.29</v>
      </c>
      <c r="I504">
        <v>0.97</v>
      </c>
      <c r="J504">
        <v>0.81</v>
      </c>
      <c r="K504">
        <v>0.44</v>
      </c>
      <c r="L504">
        <v>44</v>
      </c>
      <c r="M504">
        <v>2414.4899999999998</v>
      </c>
      <c r="N504">
        <v>90</v>
      </c>
      <c r="O504">
        <v>57</v>
      </c>
      <c r="P504">
        <v>2</v>
      </c>
      <c r="Q504">
        <v>1</v>
      </c>
      <c r="R504">
        <v>392</v>
      </c>
      <c r="S504">
        <v>975</v>
      </c>
      <c r="T504">
        <v>7</v>
      </c>
      <c r="U504">
        <v>0.79</v>
      </c>
      <c r="V504">
        <v>1</v>
      </c>
      <c r="W504" t="s">
        <v>4</v>
      </c>
      <c r="X504" t="s">
        <v>101</v>
      </c>
      <c r="Y504" t="s">
        <v>96</v>
      </c>
      <c r="Z504" t="s">
        <v>106</v>
      </c>
      <c r="AA504">
        <v>0.8133999999999999</v>
      </c>
      <c r="AB504">
        <v>0.9506</v>
      </c>
      <c r="AC504">
        <v>0.16160200000000002</v>
      </c>
      <c r="AD504">
        <v>0.49</v>
      </c>
      <c r="AE504" t="s">
        <v>24</v>
      </c>
      <c r="AF504">
        <v>1.3629880078186911E-2</v>
      </c>
      <c r="AG504" t="s">
        <v>5</v>
      </c>
      <c r="AH504" t="s">
        <v>31</v>
      </c>
      <c r="AI504" t="s">
        <v>35</v>
      </c>
      <c r="AJ504">
        <v>248.72448979591834</v>
      </c>
      <c r="AK504" t="s">
        <v>42</v>
      </c>
      <c r="AL504">
        <v>48.2898</v>
      </c>
      <c r="AM504">
        <v>479947.71198699996</v>
      </c>
      <c r="AN504">
        <v>84.509999999999991</v>
      </c>
    </row>
    <row r="505" spans="1:40" x14ac:dyDescent="0.3">
      <c r="A505">
        <v>416.21</v>
      </c>
      <c r="B505">
        <v>6.11</v>
      </c>
      <c r="C505">
        <v>23</v>
      </c>
      <c r="D505">
        <v>0.85</v>
      </c>
      <c r="E505">
        <v>0.09</v>
      </c>
      <c r="F505">
        <v>0.03</v>
      </c>
      <c r="G505" t="s">
        <v>92</v>
      </c>
      <c r="H505">
        <v>2.5</v>
      </c>
      <c r="I505">
        <v>0.67</v>
      </c>
      <c r="J505">
        <v>1.1599999999999999</v>
      </c>
      <c r="K505">
        <v>0.87</v>
      </c>
      <c r="L505">
        <v>46</v>
      </c>
      <c r="M505">
        <v>3539.95</v>
      </c>
      <c r="N505">
        <v>30</v>
      </c>
      <c r="O505">
        <v>48</v>
      </c>
      <c r="P505">
        <v>2</v>
      </c>
      <c r="Q505">
        <v>0</v>
      </c>
      <c r="R505">
        <v>754</v>
      </c>
      <c r="S505">
        <v>607</v>
      </c>
      <c r="T505">
        <v>11</v>
      </c>
      <c r="U505">
        <v>0.81</v>
      </c>
      <c r="V505">
        <v>1</v>
      </c>
      <c r="W505" t="s">
        <v>4</v>
      </c>
      <c r="X505" t="s">
        <v>89</v>
      </c>
      <c r="Y505" t="s">
        <v>96</v>
      </c>
      <c r="Z505" t="s">
        <v>95</v>
      </c>
      <c r="AA505">
        <v>0.77349999999999997</v>
      </c>
      <c r="AB505">
        <v>0.88270000000000004</v>
      </c>
      <c r="AC505">
        <v>0.13240500000000002</v>
      </c>
      <c r="AD505">
        <v>0.99</v>
      </c>
      <c r="AE505" t="s">
        <v>25</v>
      </c>
      <c r="AF505">
        <v>1.4680089377958243E-2</v>
      </c>
      <c r="AG505" t="s">
        <v>5</v>
      </c>
      <c r="AH505" t="s">
        <v>32</v>
      </c>
      <c r="AI505" t="s">
        <v>35</v>
      </c>
      <c r="AJ505">
        <v>80.50397877984085</v>
      </c>
      <c r="AK505" t="s">
        <v>44</v>
      </c>
      <c r="AL505">
        <v>70.798999999999992</v>
      </c>
      <c r="AM505">
        <v>1650257.7097399998</v>
      </c>
      <c r="AN505">
        <v>82.199999999999989</v>
      </c>
    </row>
    <row r="506" spans="1:40" x14ac:dyDescent="0.3">
      <c r="A506">
        <v>358.13</v>
      </c>
      <c r="B506">
        <v>6.21</v>
      </c>
      <c r="C506">
        <v>14</v>
      </c>
      <c r="D506">
        <v>0.75</v>
      </c>
      <c r="E506">
        <v>0.01</v>
      </c>
      <c r="F506">
        <v>0</v>
      </c>
      <c r="G506" t="s">
        <v>99</v>
      </c>
      <c r="H506">
        <v>3.3</v>
      </c>
      <c r="I506">
        <v>0.82</v>
      </c>
      <c r="J506">
        <v>1.02</v>
      </c>
      <c r="K506">
        <v>0.38</v>
      </c>
      <c r="L506">
        <v>15</v>
      </c>
      <c r="M506">
        <v>5116.87</v>
      </c>
      <c r="N506">
        <v>30</v>
      </c>
      <c r="O506">
        <v>41</v>
      </c>
      <c r="P506">
        <v>3</v>
      </c>
      <c r="Q506">
        <v>2</v>
      </c>
      <c r="R506">
        <v>900</v>
      </c>
      <c r="S506">
        <v>558</v>
      </c>
      <c r="T506">
        <v>3</v>
      </c>
      <c r="U506">
        <v>0.36</v>
      </c>
      <c r="V506">
        <v>1</v>
      </c>
      <c r="W506" t="s">
        <v>4</v>
      </c>
      <c r="X506" t="s">
        <v>93</v>
      </c>
      <c r="Y506" t="s">
        <v>90</v>
      </c>
      <c r="Z506" t="s">
        <v>98</v>
      </c>
      <c r="AA506">
        <v>0.74249999999999994</v>
      </c>
      <c r="AB506">
        <v>0.99</v>
      </c>
      <c r="AC506">
        <v>0.2475</v>
      </c>
      <c r="AD506">
        <v>0.39</v>
      </c>
      <c r="AE506" t="s">
        <v>24</v>
      </c>
      <c r="AF506">
        <v>1.734007204087901E-2</v>
      </c>
      <c r="AG506" t="s">
        <v>5</v>
      </c>
      <c r="AH506" t="s">
        <v>32</v>
      </c>
      <c r="AI506" t="s">
        <v>37</v>
      </c>
      <c r="AJ506">
        <v>62</v>
      </c>
      <c r="AK506" t="s">
        <v>40</v>
      </c>
      <c r="AL506">
        <v>255.84350000000001</v>
      </c>
      <c r="AM506">
        <v>1851109.1797109998</v>
      </c>
      <c r="AN506">
        <v>96.399999999999991</v>
      </c>
    </row>
    <row r="507" spans="1:40" x14ac:dyDescent="0.3">
      <c r="A507">
        <v>123.18</v>
      </c>
      <c r="B507">
        <v>5.41</v>
      </c>
      <c r="C507">
        <v>24</v>
      </c>
      <c r="D507">
        <v>0.9</v>
      </c>
      <c r="E507">
        <v>0.02</v>
      </c>
      <c r="F507">
        <v>0.04</v>
      </c>
      <c r="G507" t="s">
        <v>88</v>
      </c>
      <c r="H507">
        <v>2.33</v>
      </c>
      <c r="I507">
        <v>0.62</v>
      </c>
      <c r="J507">
        <v>0.84</v>
      </c>
      <c r="K507">
        <v>0.35</v>
      </c>
      <c r="L507">
        <v>24</v>
      </c>
      <c r="M507">
        <v>7053.18</v>
      </c>
      <c r="N507">
        <v>30</v>
      </c>
      <c r="O507">
        <v>38</v>
      </c>
      <c r="P507">
        <v>1</v>
      </c>
      <c r="Q507">
        <v>1</v>
      </c>
      <c r="R507">
        <v>408</v>
      </c>
      <c r="S507">
        <v>451</v>
      </c>
      <c r="T507">
        <v>3</v>
      </c>
      <c r="U507">
        <v>0.4</v>
      </c>
      <c r="V507">
        <v>0</v>
      </c>
      <c r="W507" t="s">
        <v>6</v>
      </c>
      <c r="X507" t="s">
        <v>101</v>
      </c>
      <c r="Y507" t="s">
        <v>104</v>
      </c>
      <c r="Z507" t="s">
        <v>98</v>
      </c>
      <c r="AA507">
        <v>0.88200000000000001</v>
      </c>
      <c r="AB507">
        <v>0.94079999999999997</v>
      </c>
      <c r="AC507">
        <v>9.4079999999999969E-2</v>
      </c>
      <c r="AD507">
        <v>0.41</v>
      </c>
      <c r="AE507" t="s">
        <v>24</v>
      </c>
      <c r="AF507">
        <v>4.3919467446013959E-2</v>
      </c>
      <c r="AG507" t="s">
        <v>7</v>
      </c>
      <c r="AH507" t="s">
        <v>33</v>
      </c>
      <c r="AI507" t="s">
        <v>35</v>
      </c>
      <c r="AJ507">
        <v>110.53921568627452</v>
      </c>
      <c r="AK507" t="s">
        <v>42</v>
      </c>
      <c r="AL507">
        <v>70.531800000000004</v>
      </c>
      <c r="AM507">
        <v>921015.62713200005</v>
      </c>
      <c r="AN507">
        <v>72.27</v>
      </c>
    </row>
    <row r="508" spans="1:40" x14ac:dyDescent="0.3">
      <c r="A508">
        <v>459.92</v>
      </c>
      <c r="B508">
        <v>6.8</v>
      </c>
      <c r="C508">
        <v>7</v>
      </c>
      <c r="D508">
        <v>0.96</v>
      </c>
      <c r="E508">
        <v>0.1</v>
      </c>
      <c r="F508">
        <v>0</v>
      </c>
      <c r="G508" t="s">
        <v>88</v>
      </c>
      <c r="H508">
        <v>3.43</v>
      </c>
      <c r="I508">
        <v>0.74</v>
      </c>
      <c r="J508">
        <v>0.92</v>
      </c>
      <c r="K508">
        <v>0.45</v>
      </c>
      <c r="L508">
        <v>48</v>
      </c>
      <c r="M508">
        <v>9635.93</v>
      </c>
      <c r="N508">
        <v>30</v>
      </c>
      <c r="O508">
        <v>51</v>
      </c>
      <c r="P508">
        <v>2</v>
      </c>
      <c r="Q508">
        <v>3</v>
      </c>
      <c r="R508">
        <v>554</v>
      </c>
      <c r="S508">
        <v>681</v>
      </c>
      <c r="T508">
        <v>6</v>
      </c>
      <c r="U508">
        <v>0.94</v>
      </c>
      <c r="V508">
        <v>0</v>
      </c>
      <c r="W508" t="s">
        <v>6</v>
      </c>
      <c r="X508" t="s">
        <v>103</v>
      </c>
      <c r="Y508" t="s">
        <v>96</v>
      </c>
      <c r="Z508" t="s">
        <v>100</v>
      </c>
      <c r="AA508">
        <v>0.86399999999999999</v>
      </c>
      <c r="AB508">
        <v>0.9</v>
      </c>
      <c r="AC508">
        <v>3.6000000000000032E-2</v>
      </c>
      <c r="AD508">
        <v>0.55000000000000004</v>
      </c>
      <c r="AE508" t="s">
        <v>25</v>
      </c>
      <c r="AF508">
        <v>1.4785180031309792E-2</v>
      </c>
      <c r="AG508" t="s">
        <v>5</v>
      </c>
      <c r="AH508" t="s">
        <v>32</v>
      </c>
      <c r="AI508" t="s">
        <v>37</v>
      </c>
      <c r="AJ508">
        <v>122.92418772563177</v>
      </c>
      <c r="AK508" t="s">
        <v>42</v>
      </c>
      <c r="AL508">
        <v>96.359300000000005</v>
      </c>
      <c r="AM508">
        <v>4875060.5279720007</v>
      </c>
      <c r="AN508">
        <v>69.570000000000007</v>
      </c>
    </row>
    <row r="509" spans="1:40" x14ac:dyDescent="0.3">
      <c r="A509">
        <v>420.14</v>
      </c>
      <c r="B509">
        <v>3.07</v>
      </c>
      <c r="C509">
        <v>22</v>
      </c>
      <c r="D509">
        <v>0.78</v>
      </c>
      <c r="E509">
        <v>0.04</v>
      </c>
      <c r="F509">
        <v>0.02</v>
      </c>
      <c r="G509" t="s">
        <v>92</v>
      </c>
      <c r="H509">
        <v>1.65</v>
      </c>
      <c r="I509">
        <v>0.66</v>
      </c>
      <c r="J509">
        <v>1.19</v>
      </c>
      <c r="K509">
        <v>0.1</v>
      </c>
      <c r="L509">
        <v>8</v>
      </c>
      <c r="M509">
        <v>1525.6</v>
      </c>
      <c r="N509">
        <v>15</v>
      </c>
      <c r="O509">
        <v>54</v>
      </c>
      <c r="P509">
        <v>2</v>
      </c>
      <c r="Q509">
        <v>1</v>
      </c>
      <c r="R509">
        <v>916</v>
      </c>
      <c r="S509">
        <v>644</v>
      </c>
      <c r="T509">
        <v>5</v>
      </c>
      <c r="U509">
        <v>0.97</v>
      </c>
      <c r="V509">
        <v>1</v>
      </c>
      <c r="W509" t="s">
        <v>4</v>
      </c>
      <c r="X509" t="s">
        <v>101</v>
      </c>
      <c r="Y509" t="s">
        <v>96</v>
      </c>
      <c r="Z509" t="s">
        <v>109</v>
      </c>
      <c r="AA509">
        <v>0.74880000000000002</v>
      </c>
      <c r="AB509">
        <v>0.94079999999999997</v>
      </c>
      <c r="AC509">
        <v>0.20697599999999997</v>
      </c>
      <c r="AD509">
        <v>0.16</v>
      </c>
      <c r="AE509" t="s">
        <v>26</v>
      </c>
      <c r="AF509">
        <v>7.3070881134859808E-3</v>
      </c>
      <c r="AG509" t="s">
        <v>5</v>
      </c>
      <c r="AH509" t="s">
        <v>32</v>
      </c>
      <c r="AI509" t="s">
        <v>36</v>
      </c>
      <c r="AJ509">
        <v>70.3056768558952</v>
      </c>
      <c r="AK509" t="s">
        <v>40</v>
      </c>
      <c r="AL509">
        <v>30.512</v>
      </c>
      <c r="AM509">
        <v>679467.89565999992</v>
      </c>
      <c r="AN509">
        <v>84.75</v>
      </c>
    </row>
    <row r="510" spans="1:40" x14ac:dyDescent="0.3">
      <c r="A510">
        <v>477.41</v>
      </c>
      <c r="B510">
        <v>5.97</v>
      </c>
      <c r="C510">
        <v>25</v>
      </c>
      <c r="D510">
        <v>0.85</v>
      </c>
      <c r="E510">
        <v>7.0000000000000007E-2</v>
      </c>
      <c r="F510">
        <v>0.04</v>
      </c>
      <c r="G510" t="s">
        <v>88</v>
      </c>
      <c r="H510">
        <v>2.0499999999999998</v>
      </c>
      <c r="I510">
        <v>0.68</v>
      </c>
      <c r="J510">
        <v>1.04</v>
      </c>
      <c r="K510">
        <v>0.39</v>
      </c>
      <c r="L510">
        <v>28</v>
      </c>
      <c r="M510">
        <v>6831</v>
      </c>
      <c r="N510">
        <v>30</v>
      </c>
      <c r="O510">
        <v>50</v>
      </c>
      <c r="P510">
        <v>1</v>
      </c>
      <c r="Q510">
        <v>3</v>
      </c>
      <c r="R510">
        <v>668</v>
      </c>
      <c r="S510">
        <v>933</v>
      </c>
      <c r="T510">
        <v>3</v>
      </c>
      <c r="U510">
        <v>0.94</v>
      </c>
      <c r="V510">
        <v>1</v>
      </c>
      <c r="W510" t="s">
        <v>4</v>
      </c>
      <c r="X510" t="s">
        <v>103</v>
      </c>
      <c r="Y510" t="s">
        <v>104</v>
      </c>
      <c r="Z510" t="s">
        <v>98</v>
      </c>
      <c r="AA510">
        <v>0.79049999999999998</v>
      </c>
      <c r="AB510">
        <v>0.89279999999999993</v>
      </c>
      <c r="AC510">
        <v>0.13392000000000001</v>
      </c>
      <c r="AD510">
        <v>0.5</v>
      </c>
      <c r="AE510" t="s">
        <v>24</v>
      </c>
      <c r="AF510">
        <v>1.2504974759640559E-2</v>
      </c>
      <c r="AG510" t="s">
        <v>5</v>
      </c>
      <c r="AH510" t="s">
        <v>32</v>
      </c>
      <c r="AI510" t="s">
        <v>35</v>
      </c>
      <c r="AJ510">
        <v>139.67065868263472</v>
      </c>
      <c r="AK510" t="s">
        <v>42</v>
      </c>
      <c r="AL510">
        <v>68.31</v>
      </c>
      <c r="AM510">
        <v>3620006.2419100003</v>
      </c>
      <c r="AN510">
        <v>71.05</v>
      </c>
    </row>
    <row r="511" spans="1:40" x14ac:dyDescent="0.3">
      <c r="A511">
        <v>376.57</v>
      </c>
      <c r="B511">
        <v>4.3499999999999996</v>
      </c>
      <c r="C511">
        <v>29</v>
      </c>
      <c r="D511">
        <v>0.99</v>
      </c>
      <c r="E511">
        <v>0.02</v>
      </c>
      <c r="F511">
        <v>0.02</v>
      </c>
      <c r="G511" t="s">
        <v>99</v>
      </c>
      <c r="H511">
        <v>4.32</v>
      </c>
      <c r="I511">
        <v>0.97</v>
      </c>
      <c r="J511">
        <v>0.92</v>
      </c>
      <c r="K511">
        <v>0.01</v>
      </c>
      <c r="L511">
        <v>42</v>
      </c>
      <c r="M511">
        <v>2408.79</v>
      </c>
      <c r="N511">
        <v>60</v>
      </c>
      <c r="O511">
        <v>28</v>
      </c>
      <c r="P511">
        <v>1</v>
      </c>
      <c r="Q511">
        <v>1</v>
      </c>
      <c r="R511">
        <v>691</v>
      </c>
      <c r="S511">
        <v>995</v>
      </c>
      <c r="T511">
        <v>1</v>
      </c>
      <c r="U511">
        <v>0.64</v>
      </c>
      <c r="V511">
        <v>0</v>
      </c>
      <c r="W511" t="s">
        <v>6</v>
      </c>
      <c r="X511" t="s">
        <v>101</v>
      </c>
      <c r="Y511" t="s">
        <v>104</v>
      </c>
      <c r="Z511" t="s">
        <v>97</v>
      </c>
      <c r="AA511">
        <v>0.97019999999999995</v>
      </c>
      <c r="AB511">
        <v>0.96039999999999992</v>
      </c>
      <c r="AC511">
        <v>9.6040000000000084E-3</v>
      </c>
      <c r="AD511">
        <v>0.05</v>
      </c>
      <c r="AE511" t="s">
        <v>22</v>
      </c>
      <c r="AF511">
        <v>1.1551637145816182E-2</v>
      </c>
      <c r="AG511" t="s">
        <v>5</v>
      </c>
      <c r="AH511" t="s">
        <v>32</v>
      </c>
      <c r="AI511" t="s">
        <v>37</v>
      </c>
      <c r="AJ511">
        <v>143.99421128798841</v>
      </c>
      <c r="AK511" t="s">
        <v>42</v>
      </c>
      <c r="AL511">
        <v>120.43950000000001</v>
      </c>
      <c r="AM511">
        <v>943514.14746000001</v>
      </c>
      <c r="AN511">
        <v>94.679999999999993</v>
      </c>
    </row>
    <row r="512" spans="1:40" x14ac:dyDescent="0.3">
      <c r="A512">
        <v>326.04000000000002</v>
      </c>
      <c r="B512">
        <v>6.96</v>
      </c>
      <c r="C512">
        <v>3</v>
      </c>
      <c r="D512">
        <v>0.8</v>
      </c>
      <c r="E512">
        <v>0.06</v>
      </c>
      <c r="F512">
        <v>0.01</v>
      </c>
      <c r="G512" t="s">
        <v>99</v>
      </c>
      <c r="H512">
        <v>1.64</v>
      </c>
      <c r="I512">
        <v>0.84</v>
      </c>
      <c r="J512">
        <v>0.97</v>
      </c>
      <c r="K512">
        <v>0.5</v>
      </c>
      <c r="L512">
        <v>46</v>
      </c>
      <c r="M512">
        <v>2284.98</v>
      </c>
      <c r="N512">
        <v>30</v>
      </c>
      <c r="O512">
        <v>27</v>
      </c>
      <c r="P512">
        <v>0</v>
      </c>
      <c r="Q512">
        <v>3</v>
      </c>
      <c r="R512">
        <v>987</v>
      </c>
      <c r="S512">
        <v>653</v>
      </c>
      <c r="T512">
        <v>10</v>
      </c>
      <c r="U512">
        <v>0.24</v>
      </c>
      <c r="V512">
        <v>1</v>
      </c>
      <c r="W512" t="s">
        <v>4</v>
      </c>
      <c r="X512" t="s">
        <v>103</v>
      </c>
      <c r="Y512" t="s">
        <v>94</v>
      </c>
      <c r="Z512" t="s">
        <v>108</v>
      </c>
      <c r="AA512">
        <v>0.752</v>
      </c>
      <c r="AB512">
        <v>0.93059999999999998</v>
      </c>
      <c r="AC512">
        <v>0.18611999999999995</v>
      </c>
      <c r="AD512">
        <v>0.56999999999999995</v>
      </c>
      <c r="AE512" t="s">
        <v>25</v>
      </c>
      <c r="AF512">
        <v>2.1347073978652924E-2</v>
      </c>
      <c r="AG512" t="s">
        <v>7</v>
      </c>
      <c r="AH512" t="s">
        <v>32</v>
      </c>
      <c r="AI512" t="s">
        <v>36</v>
      </c>
      <c r="AJ512">
        <v>66.160081053698079</v>
      </c>
      <c r="AK512" t="s">
        <v>40</v>
      </c>
      <c r="AL512">
        <v>114.24900000000001</v>
      </c>
      <c r="AM512">
        <v>797269.4638560001</v>
      </c>
      <c r="AN512">
        <v>96.359999999999985</v>
      </c>
    </row>
    <row r="513" spans="1:40" x14ac:dyDescent="0.3">
      <c r="A513">
        <v>238.21</v>
      </c>
      <c r="B513">
        <v>2.27</v>
      </c>
      <c r="C513">
        <v>27</v>
      </c>
      <c r="D513">
        <v>0.88</v>
      </c>
      <c r="E513">
        <v>7.0000000000000007E-2</v>
      </c>
      <c r="F513">
        <v>0.05</v>
      </c>
      <c r="G513" t="s">
        <v>99</v>
      </c>
      <c r="H513">
        <v>4.82</v>
      </c>
      <c r="I513">
        <v>0.96</v>
      </c>
      <c r="J513">
        <v>0.9</v>
      </c>
      <c r="K513">
        <v>0.85</v>
      </c>
      <c r="L513">
        <v>17</v>
      </c>
      <c r="M513">
        <v>6372.19</v>
      </c>
      <c r="N513">
        <v>60</v>
      </c>
      <c r="O513">
        <v>34</v>
      </c>
      <c r="P513">
        <v>0</v>
      </c>
      <c r="Q513">
        <v>2</v>
      </c>
      <c r="R513">
        <v>735</v>
      </c>
      <c r="S513">
        <v>275</v>
      </c>
      <c r="T513">
        <v>2</v>
      </c>
      <c r="U513">
        <v>0.6</v>
      </c>
      <c r="V513">
        <v>0</v>
      </c>
      <c r="W513" t="s">
        <v>6</v>
      </c>
      <c r="X513" t="s">
        <v>93</v>
      </c>
      <c r="Y513" t="s">
        <v>94</v>
      </c>
      <c r="Z513" t="s">
        <v>102</v>
      </c>
      <c r="AA513">
        <v>0.81839999999999991</v>
      </c>
      <c r="AB513">
        <v>0.88349999999999995</v>
      </c>
      <c r="AC513">
        <v>0.10601999999999999</v>
      </c>
      <c r="AD513">
        <v>0.97</v>
      </c>
      <c r="AE513" t="s">
        <v>25</v>
      </c>
      <c r="AF513">
        <v>9.5294068259099106E-3</v>
      </c>
      <c r="AG513" t="s">
        <v>5</v>
      </c>
      <c r="AH513" t="s">
        <v>31</v>
      </c>
      <c r="AI513" t="s">
        <v>37</v>
      </c>
      <c r="AJ513">
        <v>37.414965986394563</v>
      </c>
      <c r="AK513" t="s">
        <v>40</v>
      </c>
      <c r="AL513">
        <v>318.60950000000003</v>
      </c>
      <c r="AM513">
        <v>1700411.2784320002</v>
      </c>
      <c r="AN513">
        <v>92.08</v>
      </c>
    </row>
    <row r="514" spans="1:40" x14ac:dyDescent="0.3">
      <c r="A514">
        <v>469.73</v>
      </c>
      <c r="B514">
        <v>6.14</v>
      </c>
      <c r="C514">
        <v>6</v>
      </c>
      <c r="D514">
        <v>0.73</v>
      </c>
      <c r="E514">
        <v>0.03</v>
      </c>
      <c r="F514">
        <v>0.04</v>
      </c>
      <c r="G514" t="s">
        <v>92</v>
      </c>
      <c r="H514">
        <v>0.86</v>
      </c>
      <c r="I514">
        <v>0.78</v>
      </c>
      <c r="J514">
        <v>0.81</v>
      </c>
      <c r="K514">
        <v>0.55000000000000004</v>
      </c>
      <c r="L514">
        <v>35</v>
      </c>
      <c r="M514">
        <v>7782.4</v>
      </c>
      <c r="N514">
        <v>45</v>
      </c>
      <c r="O514">
        <v>55</v>
      </c>
      <c r="P514">
        <v>2</v>
      </c>
      <c r="Q514">
        <v>1</v>
      </c>
      <c r="R514">
        <v>323</v>
      </c>
      <c r="S514">
        <v>804</v>
      </c>
      <c r="T514">
        <v>3</v>
      </c>
      <c r="U514">
        <v>0.59</v>
      </c>
      <c r="V514">
        <v>0</v>
      </c>
      <c r="W514" t="s">
        <v>6</v>
      </c>
      <c r="X514" t="s">
        <v>101</v>
      </c>
      <c r="Y514" t="s">
        <v>96</v>
      </c>
      <c r="Z514" t="s">
        <v>98</v>
      </c>
      <c r="AA514">
        <v>0.70809999999999995</v>
      </c>
      <c r="AB514">
        <v>0.93119999999999992</v>
      </c>
      <c r="AC514">
        <v>0.25142400000000004</v>
      </c>
      <c r="AD514">
        <v>0.62000000000000011</v>
      </c>
      <c r="AE514" t="s">
        <v>25</v>
      </c>
      <c r="AF514">
        <v>1.307133885423541E-2</v>
      </c>
      <c r="AG514" t="s">
        <v>5</v>
      </c>
      <c r="AH514" t="s">
        <v>32</v>
      </c>
      <c r="AI514" t="s">
        <v>38</v>
      </c>
      <c r="AJ514">
        <v>248.91640866873064</v>
      </c>
      <c r="AK514" t="s">
        <v>42</v>
      </c>
      <c r="AL514">
        <v>155.648</v>
      </c>
      <c r="AM514">
        <v>3911684.3519959999</v>
      </c>
      <c r="AN514">
        <v>85.44</v>
      </c>
    </row>
    <row r="515" spans="1:40" x14ac:dyDescent="0.3">
      <c r="A515">
        <v>439.73</v>
      </c>
      <c r="B515">
        <v>2.67</v>
      </c>
      <c r="C515">
        <v>20</v>
      </c>
      <c r="D515">
        <v>0.88</v>
      </c>
      <c r="E515">
        <v>0.08</v>
      </c>
      <c r="F515">
        <v>0.04</v>
      </c>
      <c r="G515" t="s">
        <v>92</v>
      </c>
      <c r="H515">
        <v>1.21</v>
      </c>
      <c r="I515">
        <v>0.84</v>
      </c>
      <c r="J515">
        <v>1.1399999999999999</v>
      </c>
      <c r="K515">
        <v>0.61</v>
      </c>
      <c r="L515">
        <v>31</v>
      </c>
      <c r="M515">
        <v>9780.09</v>
      </c>
      <c r="N515">
        <v>90</v>
      </c>
      <c r="O515">
        <v>40</v>
      </c>
      <c r="P515">
        <v>3</v>
      </c>
      <c r="Q515">
        <v>0</v>
      </c>
      <c r="R515">
        <v>237</v>
      </c>
      <c r="S515">
        <v>861</v>
      </c>
      <c r="T515">
        <v>4</v>
      </c>
      <c r="U515">
        <v>0.91</v>
      </c>
      <c r="V515">
        <v>1</v>
      </c>
      <c r="W515" t="s">
        <v>4</v>
      </c>
      <c r="X515" t="s">
        <v>89</v>
      </c>
      <c r="Y515" t="s">
        <v>90</v>
      </c>
      <c r="Z515" t="s">
        <v>105</v>
      </c>
      <c r="AA515">
        <v>0.80959999999999999</v>
      </c>
      <c r="AB515">
        <v>0.88319999999999999</v>
      </c>
      <c r="AC515">
        <v>0.10598399999999999</v>
      </c>
      <c r="AD515">
        <v>0.73</v>
      </c>
      <c r="AE515" t="s">
        <v>25</v>
      </c>
      <c r="AF515">
        <v>6.0719077615809698E-3</v>
      </c>
      <c r="AG515" t="s">
        <v>5</v>
      </c>
      <c r="AH515" t="s">
        <v>32</v>
      </c>
      <c r="AI515" t="s">
        <v>36</v>
      </c>
      <c r="AJ515">
        <v>363.29113924050631</v>
      </c>
      <c r="AK515" t="s">
        <v>42</v>
      </c>
      <c r="AL515">
        <v>195.6018</v>
      </c>
      <c r="AM515">
        <v>4816877.0960500007</v>
      </c>
      <c r="AN515">
        <v>83.59</v>
      </c>
    </row>
    <row r="516" spans="1:40" x14ac:dyDescent="0.3">
      <c r="A516">
        <v>70.349999999999994</v>
      </c>
      <c r="B516">
        <v>3.51</v>
      </c>
      <c r="C516">
        <v>2</v>
      </c>
      <c r="D516">
        <v>0.73</v>
      </c>
      <c r="E516">
        <v>0.06</v>
      </c>
      <c r="F516">
        <v>0.02</v>
      </c>
      <c r="G516" t="s">
        <v>88</v>
      </c>
      <c r="H516">
        <v>2.3199999999999998</v>
      </c>
      <c r="I516">
        <v>0.61</v>
      </c>
      <c r="J516">
        <v>0.92</v>
      </c>
      <c r="K516">
        <v>0.03</v>
      </c>
      <c r="L516">
        <v>4</v>
      </c>
      <c r="M516">
        <v>7711.43</v>
      </c>
      <c r="N516">
        <v>30</v>
      </c>
      <c r="O516">
        <v>22</v>
      </c>
      <c r="P516">
        <v>0</v>
      </c>
      <c r="Q516">
        <v>1</v>
      </c>
      <c r="R516">
        <v>667</v>
      </c>
      <c r="S516">
        <v>429</v>
      </c>
      <c r="T516">
        <v>5</v>
      </c>
      <c r="U516">
        <v>0.31</v>
      </c>
      <c r="V516">
        <v>1</v>
      </c>
      <c r="W516" t="s">
        <v>4</v>
      </c>
      <c r="X516" t="s">
        <v>101</v>
      </c>
      <c r="Y516" t="s">
        <v>94</v>
      </c>
      <c r="Z516" t="s">
        <v>109</v>
      </c>
      <c r="AA516">
        <v>0.68619999999999992</v>
      </c>
      <c r="AB516">
        <v>0.92119999999999991</v>
      </c>
      <c r="AC516">
        <v>0.24872400000000003</v>
      </c>
      <c r="AD516">
        <v>0.11</v>
      </c>
      <c r="AE516" t="s">
        <v>22</v>
      </c>
      <c r="AF516">
        <v>4.9893390191897653E-2</v>
      </c>
      <c r="AG516" t="s">
        <v>7</v>
      </c>
      <c r="AH516" t="s">
        <v>33</v>
      </c>
      <c r="AI516" t="s">
        <v>35</v>
      </c>
      <c r="AJ516">
        <v>64.317841079460266</v>
      </c>
      <c r="AK516" t="s">
        <v>40</v>
      </c>
      <c r="AL516">
        <v>77.1143</v>
      </c>
      <c r="AM516">
        <v>585979.40708000003</v>
      </c>
      <c r="AN516">
        <v>71.48</v>
      </c>
    </row>
    <row r="517" spans="1:40" x14ac:dyDescent="0.3">
      <c r="A517">
        <v>61.87</v>
      </c>
      <c r="B517">
        <v>2.97</v>
      </c>
      <c r="C517">
        <v>17</v>
      </c>
      <c r="D517">
        <v>0.99</v>
      </c>
      <c r="E517">
        <v>0.04</v>
      </c>
      <c r="F517">
        <v>0.01</v>
      </c>
      <c r="G517" t="s">
        <v>99</v>
      </c>
      <c r="H517">
        <v>3.99</v>
      </c>
      <c r="I517">
        <v>0.79</v>
      </c>
      <c r="J517">
        <v>1.1399999999999999</v>
      </c>
      <c r="K517">
        <v>0.86</v>
      </c>
      <c r="L517">
        <v>48</v>
      </c>
      <c r="M517">
        <v>1657.42</v>
      </c>
      <c r="N517">
        <v>60</v>
      </c>
      <c r="O517">
        <v>17</v>
      </c>
      <c r="P517">
        <v>1</v>
      </c>
      <c r="Q517">
        <v>3</v>
      </c>
      <c r="R517">
        <v>155</v>
      </c>
      <c r="S517">
        <v>270</v>
      </c>
      <c r="T517">
        <v>10</v>
      </c>
      <c r="U517">
        <v>0.2</v>
      </c>
      <c r="V517">
        <v>0</v>
      </c>
      <c r="W517" t="s">
        <v>6</v>
      </c>
      <c r="X517" t="s">
        <v>103</v>
      </c>
      <c r="Y517" t="s">
        <v>104</v>
      </c>
      <c r="Z517" t="s">
        <v>108</v>
      </c>
      <c r="AA517">
        <v>0.95039999999999991</v>
      </c>
      <c r="AB517">
        <v>0.95039999999999991</v>
      </c>
      <c r="AC517">
        <v>9.5040000000000072E-3</v>
      </c>
      <c r="AD517">
        <v>0.91</v>
      </c>
      <c r="AE517" t="s">
        <v>25</v>
      </c>
      <c r="AF517">
        <v>4.8003879101341525E-2</v>
      </c>
      <c r="AG517" t="s">
        <v>7</v>
      </c>
      <c r="AH517" t="s">
        <v>33</v>
      </c>
      <c r="AI517" t="s">
        <v>37</v>
      </c>
      <c r="AJ517">
        <v>174.19354838709677</v>
      </c>
      <c r="AK517" t="s">
        <v>42</v>
      </c>
      <c r="AL517">
        <v>82.871000000000009</v>
      </c>
      <c r="AM517">
        <v>107759.612396</v>
      </c>
      <c r="AN517">
        <v>94.61</v>
      </c>
    </row>
    <row r="518" spans="1:40" x14ac:dyDescent="0.3">
      <c r="A518">
        <v>219.41</v>
      </c>
      <c r="B518">
        <v>2.65</v>
      </c>
      <c r="C518">
        <v>12</v>
      </c>
      <c r="D518">
        <v>0.91</v>
      </c>
      <c r="E518">
        <v>0.06</v>
      </c>
      <c r="F518">
        <v>0.05</v>
      </c>
      <c r="G518" t="s">
        <v>99</v>
      </c>
      <c r="H518">
        <v>3.66</v>
      </c>
      <c r="I518">
        <v>0.83</v>
      </c>
      <c r="J518">
        <v>0.99</v>
      </c>
      <c r="K518">
        <v>0.39</v>
      </c>
      <c r="L518">
        <v>14</v>
      </c>
      <c r="M518">
        <v>2331.4899999999998</v>
      </c>
      <c r="N518">
        <v>60</v>
      </c>
      <c r="O518">
        <v>39</v>
      </c>
      <c r="P518">
        <v>0</v>
      </c>
      <c r="Q518">
        <v>1</v>
      </c>
      <c r="R518">
        <v>31</v>
      </c>
      <c r="S518">
        <v>986</v>
      </c>
      <c r="T518">
        <v>9</v>
      </c>
      <c r="U518">
        <v>0.27</v>
      </c>
      <c r="V518">
        <v>0</v>
      </c>
      <c r="W518" t="s">
        <v>6</v>
      </c>
      <c r="X518" t="s">
        <v>101</v>
      </c>
      <c r="Y518" t="s">
        <v>94</v>
      </c>
      <c r="Z518" t="s">
        <v>91</v>
      </c>
      <c r="AA518">
        <v>0.85539999999999994</v>
      </c>
      <c r="AB518">
        <v>0.8929999999999999</v>
      </c>
      <c r="AC518">
        <v>8.0369999999999969E-2</v>
      </c>
      <c r="AD518">
        <v>0.5</v>
      </c>
      <c r="AE518" t="s">
        <v>24</v>
      </c>
      <c r="AF518">
        <v>1.207784513012169E-2</v>
      </c>
      <c r="AG518" t="s">
        <v>5</v>
      </c>
      <c r="AH518" t="s">
        <v>31</v>
      </c>
      <c r="AI518" t="s">
        <v>37</v>
      </c>
      <c r="AJ518">
        <v>3180.6451612903224</v>
      </c>
      <c r="AK518" t="s">
        <v>42</v>
      </c>
      <c r="AL518">
        <v>116.5745</v>
      </c>
      <c r="AM518">
        <v>567955.60051099991</v>
      </c>
      <c r="AN518">
        <v>93.539999999999992</v>
      </c>
    </row>
    <row r="519" spans="1:40" x14ac:dyDescent="0.3">
      <c r="A519">
        <v>414.75</v>
      </c>
      <c r="B519">
        <v>8.43</v>
      </c>
      <c r="C519">
        <v>12</v>
      </c>
      <c r="D519">
        <v>0.94</v>
      </c>
      <c r="E519">
        <v>0.06</v>
      </c>
      <c r="F519">
        <v>0.03</v>
      </c>
      <c r="G519" t="s">
        <v>92</v>
      </c>
      <c r="H519">
        <v>0.87</v>
      </c>
      <c r="I519">
        <v>0.61</v>
      </c>
      <c r="J519">
        <v>0.87</v>
      </c>
      <c r="K519">
        <v>0.97</v>
      </c>
      <c r="L519">
        <v>25</v>
      </c>
      <c r="M519">
        <v>7637.76</v>
      </c>
      <c r="N519">
        <v>90</v>
      </c>
      <c r="O519">
        <v>50</v>
      </c>
      <c r="P519">
        <v>0</v>
      </c>
      <c r="Q519">
        <v>0</v>
      </c>
      <c r="R519">
        <v>610</v>
      </c>
      <c r="S519">
        <v>443</v>
      </c>
      <c r="T519">
        <v>4</v>
      </c>
      <c r="U519">
        <v>0.24</v>
      </c>
      <c r="V519">
        <v>1</v>
      </c>
      <c r="W519" t="s">
        <v>4</v>
      </c>
      <c r="X519" t="s">
        <v>89</v>
      </c>
      <c r="Y519" t="s">
        <v>94</v>
      </c>
      <c r="Z519" t="s">
        <v>105</v>
      </c>
      <c r="AA519">
        <v>0.88359999999999994</v>
      </c>
      <c r="AB519">
        <v>0.91179999999999994</v>
      </c>
      <c r="AC519">
        <v>5.4708000000000041E-2</v>
      </c>
      <c r="AD519">
        <v>1.06</v>
      </c>
      <c r="AE519" t="s">
        <v>25</v>
      </c>
      <c r="AF519">
        <v>2.0325497287522604E-2</v>
      </c>
      <c r="AG519" t="s">
        <v>7</v>
      </c>
      <c r="AH519" t="s">
        <v>32</v>
      </c>
      <c r="AI519" t="s">
        <v>38</v>
      </c>
      <c r="AJ519">
        <v>72.622950819672127</v>
      </c>
      <c r="AK519" t="s">
        <v>40</v>
      </c>
      <c r="AL519">
        <v>152.7552</v>
      </c>
      <c r="AM519">
        <v>3453019.4182499996</v>
      </c>
      <c r="AN519">
        <v>84.73</v>
      </c>
    </row>
    <row r="520" spans="1:40" x14ac:dyDescent="0.3">
      <c r="A520">
        <v>494.27</v>
      </c>
      <c r="B520">
        <v>3.57</v>
      </c>
      <c r="C520">
        <v>17</v>
      </c>
      <c r="D520">
        <v>0.91</v>
      </c>
      <c r="E520">
        <v>0.02</v>
      </c>
      <c r="F520">
        <v>0.04</v>
      </c>
      <c r="G520" t="s">
        <v>92</v>
      </c>
      <c r="H520">
        <v>1.18</v>
      </c>
      <c r="I520">
        <v>0.92</v>
      </c>
      <c r="J520">
        <v>1.1200000000000001</v>
      </c>
      <c r="K520">
        <v>0.12</v>
      </c>
      <c r="L520">
        <v>46</v>
      </c>
      <c r="M520">
        <v>5317.18</v>
      </c>
      <c r="N520">
        <v>45</v>
      </c>
      <c r="O520">
        <v>44</v>
      </c>
      <c r="P520">
        <v>1</v>
      </c>
      <c r="Q520">
        <v>2</v>
      </c>
      <c r="R520">
        <v>895</v>
      </c>
      <c r="S520">
        <v>425</v>
      </c>
      <c r="T520">
        <v>12</v>
      </c>
      <c r="U520">
        <v>0.65</v>
      </c>
      <c r="V520">
        <v>1</v>
      </c>
      <c r="W520" t="s">
        <v>4</v>
      </c>
      <c r="X520" t="s">
        <v>93</v>
      </c>
      <c r="Y520" t="s">
        <v>104</v>
      </c>
      <c r="Z520" t="s">
        <v>107</v>
      </c>
      <c r="AA520">
        <v>0.89180000000000004</v>
      </c>
      <c r="AB520">
        <v>0.94079999999999997</v>
      </c>
      <c r="AC520">
        <v>8.467199999999997E-2</v>
      </c>
      <c r="AD520">
        <v>0.18</v>
      </c>
      <c r="AE520" t="s">
        <v>26</v>
      </c>
      <c r="AF520">
        <v>7.222772978331681E-3</v>
      </c>
      <c r="AG520" t="s">
        <v>5</v>
      </c>
      <c r="AH520" t="s">
        <v>32</v>
      </c>
      <c r="AI520" t="s">
        <v>36</v>
      </c>
      <c r="AJ520">
        <v>47.486033519553075</v>
      </c>
      <c r="AK520" t="s">
        <v>40</v>
      </c>
      <c r="AL520">
        <v>106.34360000000001</v>
      </c>
      <c r="AM520">
        <v>2785927.9204879999</v>
      </c>
      <c r="AN520">
        <v>85.42</v>
      </c>
    </row>
    <row r="521" spans="1:40" x14ac:dyDescent="0.3">
      <c r="A521">
        <v>117.69</v>
      </c>
      <c r="B521">
        <v>9.34</v>
      </c>
      <c r="C521">
        <v>27</v>
      </c>
      <c r="D521">
        <v>0.88</v>
      </c>
      <c r="E521">
        <v>0.04</v>
      </c>
      <c r="F521">
        <v>0.02</v>
      </c>
      <c r="G521" t="s">
        <v>92</v>
      </c>
      <c r="H521">
        <v>2.88</v>
      </c>
      <c r="I521">
        <v>0.72</v>
      </c>
      <c r="J521">
        <v>0.95</v>
      </c>
      <c r="K521">
        <v>0.94</v>
      </c>
      <c r="L521">
        <v>48</v>
      </c>
      <c r="M521">
        <v>3024.54</v>
      </c>
      <c r="N521">
        <v>30</v>
      </c>
      <c r="O521">
        <v>25</v>
      </c>
      <c r="P521">
        <v>2</v>
      </c>
      <c r="Q521">
        <v>1</v>
      </c>
      <c r="R521">
        <v>701</v>
      </c>
      <c r="S521">
        <v>364</v>
      </c>
      <c r="T521">
        <v>9</v>
      </c>
      <c r="U521">
        <v>0.81</v>
      </c>
      <c r="V521">
        <v>1</v>
      </c>
      <c r="W521" t="s">
        <v>4</v>
      </c>
      <c r="X521" t="s">
        <v>101</v>
      </c>
      <c r="Y521" t="s">
        <v>96</v>
      </c>
      <c r="Z521" t="s">
        <v>91</v>
      </c>
      <c r="AA521">
        <v>0.8448</v>
      </c>
      <c r="AB521">
        <v>0.94079999999999997</v>
      </c>
      <c r="AC521">
        <v>0.112896</v>
      </c>
      <c r="AD521">
        <v>1</v>
      </c>
      <c r="AE521" t="s">
        <v>25</v>
      </c>
      <c r="AF521">
        <v>7.9361033222873648E-2</v>
      </c>
      <c r="AG521" t="s">
        <v>8</v>
      </c>
      <c r="AH521" t="s">
        <v>33</v>
      </c>
      <c r="AI521" t="s">
        <v>35</v>
      </c>
      <c r="AJ521">
        <v>51.925820256776035</v>
      </c>
      <c r="AK521" t="s">
        <v>40</v>
      </c>
      <c r="AL521">
        <v>60.4908</v>
      </c>
      <c r="AM521">
        <v>377382.86910000007</v>
      </c>
      <c r="AN521">
        <v>83.52000000000001</v>
      </c>
    </row>
    <row r="522" spans="1:40" x14ac:dyDescent="0.3">
      <c r="A522">
        <v>317.36</v>
      </c>
      <c r="B522">
        <v>9.73</v>
      </c>
      <c r="C522">
        <v>10</v>
      </c>
      <c r="D522">
        <v>0.83</v>
      </c>
      <c r="E522">
        <v>0.03</v>
      </c>
      <c r="F522">
        <v>0.02</v>
      </c>
      <c r="G522" t="s">
        <v>99</v>
      </c>
      <c r="H522">
        <v>1.48</v>
      </c>
      <c r="I522">
        <v>0.78</v>
      </c>
      <c r="J522">
        <v>1.08</v>
      </c>
      <c r="K522">
        <v>0.63</v>
      </c>
      <c r="L522">
        <v>40</v>
      </c>
      <c r="M522">
        <v>4770.6499999999996</v>
      </c>
      <c r="N522">
        <v>60</v>
      </c>
      <c r="O522">
        <v>34</v>
      </c>
      <c r="P522">
        <v>0</v>
      </c>
      <c r="Q522">
        <v>2</v>
      </c>
      <c r="R522">
        <v>309</v>
      </c>
      <c r="S522">
        <v>928</v>
      </c>
      <c r="T522">
        <v>5</v>
      </c>
      <c r="U522">
        <v>0.37</v>
      </c>
      <c r="V522">
        <v>1</v>
      </c>
      <c r="W522" t="s">
        <v>4</v>
      </c>
      <c r="X522" t="s">
        <v>93</v>
      </c>
      <c r="Y522" t="s">
        <v>94</v>
      </c>
      <c r="Z522" t="s">
        <v>109</v>
      </c>
      <c r="AA522">
        <v>0.80509999999999993</v>
      </c>
      <c r="AB522">
        <v>0.9506</v>
      </c>
      <c r="AC522">
        <v>0.16160200000000005</v>
      </c>
      <c r="AD522">
        <v>0.68</v>
      </c>
      <c r="AE522" t="s">
        <v>25</v>
      </c>
      <c r="AF522">
        <v>3.0659188303503906E-2</v>
      </c>
      <c r="AG522" t="s">
        <v>7</v>
      </c>
      <c r="AH522" t="s">
        <v>32</v>
      </c>
      <c r="AI522" t="s">
        <v>36</v>
      </c>
      <c r="AJ522">
        <v>300.32362459546925</v>
      </c>
      <c r="AK522" t="s">
        <v>42</v>
      </c>
      <c r="AL522">
        <v>238.5325</v>
      </c>
      <c r="AM522">
        <v>1589962.0845559998</v>
      </c>
      <c r="AN522">
        <v>97.22</v>
      </c>
    </row>
    <row r="523" spans="1:40" x14ac:dyDescent="0.3">
      <c r="A523">
        <v>221.4</v>
      </c>
      <c r="B523">
        <v>6.14</v>
      </c>
      <c r="C523">
        <v>3</v>
      </c>
      <c r="D523">
        <v>0.96</v>
      </c>
      <c r="E523">
        <v>0.04</v>
      </c>
      <c r="F523">
        <v>0.05</v>
      </c>
      <c r="G523" t="s">
        <v>99</v>
      </c>
      <c r="H523">
        <v>2.11</v>
      </c>
      <c r="I523">
        <v>0.81</v>
      </c>
      <c r="J523">
        <v>1.1299999999999999</v>
      </c>
      <c r="K523">
        <v>0.05</v>
      </c>
      <c r="L523">
        <v>7</v>
      </c>
      <c r="M523">
        <v>9157.39</v>
      </c>
      <c r="N523">
        <v>30</v>
      </c>
      <c r="O523">
        <v>35</v>
      </c>
      <c r="P523">
        <v>0</v>
      </c>
      <c r="Q523">
        <v>2</v>
      </c>
      <c r="R523">
        <v>936</v>
      </c>
      <c r="S523">
        <v>470</v>
      </c>
      <c r="T523">
        <v>3</v>
      </c>
      <c r="U523">
        <v>0.18</v>
      </c>
      <c r="V523">
        <v>0</v>
      </c>
      <c r="W523" t="s">
        <v>6</v>
      </c>
      <c r="X523" t="s">
        <v>93</v>
      </c>
      <c r="Y523" t="s">
        <v>94</v>
      </c>
      <c r="Z523" t="s">
        <v>98</v>
      </c>
      <c r="AA523">
        <v>0.92159999999999997</v>
      </c>
      <c r="AB523">
        <v>0.91199999999999992</v>
      </c>
      <c r="AC523">
        <v>3.6480000000000026E-2</v>
      </c>
      <c r="AD523">
        <v>0.14000000000000001</v>
      </c>
      <c r="AE523" t="s">
        <v>22</v>
      </c>
      <c r="AF523">
        <v>2.7732610659439924E-2</v>
      </c>
      <c r="AG523" t="s">
        <v>7</v>
      </c>
      <c r="AH523" t="s">
        <v>31</v>
      </c>
      <c r="AI523" t="s">
        <v>35</v>
      </c>
      <c r="AJ523">
        <v>50.213675213675216</v>
      </c>
      <c r="AK523" t="s">
        <v>40</v>
      </c>
      <c r="AL523">
        <v>457.86950000000002</v>
      </c>
      <c r="AM523">
        <v>2210383.5117199998</v>
      </c>
      <c r="AN523">
        <v>95.689999999999984</v>
      </c>
    </row>
    <row r="524" spans="1:40" x14ac:dyDescent="0.3">
      <c r="A524">
        <v>486.46</v>
      </c>
      <c r="B524">
        <v>2.29</v>
      </c>
      <c r="C524">
        <v>20</v>
      </c>
      <c r="D524">
        <v>0.99</v>
      </c>
      <c r="E524">
        <v>0.08</v>
      </c>
      <c r="F524">
        <v>0.03</v>
      </c>
      <c r="G524" t="s">
        <v>88</v>
      </c>
      <c r="H524">
        <v>2.4300000000000002</v>
      </c>
      <c r="I524">
        <v>1</v>
      </c>
      <c r="J524">
        <v>1.19</v>
      </c>
      <c r="K524">
        <v>0.97</v>
      </c>
      <c r="L524">
        <v>31</v>
      </c>
      <c r="M524">
        <v>7580.43</v>
      </c>
      <c r="N524">
        <v>15</v>
      </c>
      <c r="O524">
        <v>43</v>
      </c>
      <c r="P524">
        <v>2</v>
      </c>
      <c r="Q524">
        <v>2</v>
      </c>
      <c r="R524">
        <v>274</v>
      </c>
      <c r="S524">
        <v>710</v>
      </c>
      <c r="T524">
        <v>7</v>
      </c>
      <c r="U524">
        <v>0.34</v>
      </c>
      <c r="V524">
        <v>0</v>
      </c>
      <c r="W524" t="s">
        <v>6</v>
      </c>
      <c r="X524" t="s">
        <v>93</v>
      </c>
      <c r="Y524" t="s">
        <v>96</v>
      </c>
      <c r="Z524" t="s">
        <v>106</v>
      </c>
      <c r="AA524">
        <v>0.91080000000000005</v>
      </c>
      <c r="AB524">
        <v>0.89239999999999997</v>
      </c>
      <c r="AC524">
        <v>8.9240000000000083E-3</v>
      </c>
      <c r="AD524">
        <v>1.08</v>
      </c>
      <c r="AE524" t="s">
        <v>25</v>
      </c>
      <c r="AF524">
        <v>4.7074785182748841E-3</v>
      </c>
      <c r="AG524" t="s">
        <v>5</v>
      </c>
      <c r="AH524" t="s">
        <v>32</v>
      </c>
      <c r="AI524" t="s">
        <v>35</v>
      </c>
      <c r="AJ524">
        <v>259.12408759124088</v>
      </c>
      <c r="AK524" t="s">
        <v>42</v>
      </c>
      <c r="AL524">
        <v>75.804299999999998</v>
      </c>
      <c r="AM524">
        <v>4093308.781614</v>
      </c>
      <c r="AN524">
        <v>70.570000000000007</v>
      </c>
    </row>
    <row r="525" spans="1:40" x14ac:dyDescent="0.3">
      <c r="A525">
        <v>428.95</v>
      </c>
      <c r="B525">
        <v>4.37</v>
      </c>
      <c r="C525">
        <v>18</v>
      </c>
      <c r="D525">
        <v>0.85</v>
      </c>
      <c r="E525">
        <v>0.05</v>
      </c>
      <c r="F525">
        <v>0.01</v>
      </c>
      <c r="G525" t="s">
        <v>99</v>
      </c>
      <c r="H525">
        <v>2.97</v>
      </c>
      <c r="I525">
        <v>0.64</v>
      </c>
      <c r="J525">
        <v>0.83</v>
      </c>
      <c r="K525">
        <v>0.01</v>
      </c>
      <c r="L525">
        <v>35</v>
      </c>
      <c r="M525">
        <v>4561.91</v>
      </c>
      <c r="N525">
        <v>60</v>
      </c>
      <c r="O525">
        <v>59</v>
      </c>
      <c r="P525">
        <v>0</v>
      </c>
      <c r="Q525">
        <v>3</v>
      </c>
      <c r="R525">
        <v>59</v>
      </c>
      <c r="S525">
        <v>394</v>
      </c>
      <c r="T525">
        <v>8</v>
      </c>
      <c r="U525">
        <v>0.55000000000000004</v>
      </c>
      <c r="V525">
        <v>0</v>
      </c>
      <c r="W525" t="s">
        <v>6</v>
      </c>
      <c r="X525" t="s">
        <v>103</v>
      </c>
      <c r="Y525" t="s">
        <v>94</v>
      </c>
      <c r="Z525" t="s">
        <v>110</v>
      </c>
      <c r="AA525">
        <v>0.8075</v>
      </c>
      <c r="AB525">
        <v>0.9405</v>
      </c>
      <c r="AC525">
        <v>0.14107500000000001</v>
      </c>
      <c r="AD525">
        <v>7.0000000000000007E-2</v>
      </c>
      <c r="AE525" t="s">
        <v>22</v>
      </c>
      <c r="AF525">
        <v>1.0187667560321717E-2</v>
      </c>
      <c r="AG525" t="s">
        <v>5</v>
      </c>
      <c r="AH525" t="s">
        <v>32</v>
      </c>
      <c r="AI525" t="s">
        <v>35</v>
      </c>
      <c r="AJ525">
        <v>667.79661016949149</v>
      </c>
      <c r="AK525" t="s">
        <v>42</v>
      </c>
      <c r="AL525">
        <v>228.09550000000002</v>
      </c>
      <c r="AM525">
        <v>2074494.7472999997</v>
      </c>
      <c r="AN525">
        <v>95.33</v>
      </c>
    </row>
    <row r="526" spans="1:40" x14ac:dyDescent="0.3">
      <c r="A526">
        <v>427.25</v>
      </c>
      <c r="B526">
        <v>8.18</v>
      </c>
      <c r="C526">
        <v>13</v>
      </c>
      <c r="D526">
        <v>0.98</v>
      </c>
      <c r="E526">
        <v>0.09</v>
      </c>
      <c r="F526">
        <v>0.01</v>
      </c>
      <c r="G526" t="s">
        <v>88</v>
      </c>
      <c r="H526">
        <v>1.26</v>
      </c>
      <c r="I526">
        <v>0.82</v>
      </c>
      <c r="J526">
        <v>0.8</v>
      </c>
      <c r="K526">
        <v>0.73</v>
      </c>
      <c r="L526">
        <v>38</v>
      </c>
      <c r="M526">
        <v>9807.48</v>
      </c>
      <c r="N526">
        <v>45</v>
      </c>
      <c r="O526">
        <v>9</v>
      </c>
      <c r="P526">
        <v>3</v>
      </c>
      <c r="Q526">
        <v>1</v>
      </c>
      <c r="R526">
        <v>751</v>
      </c>
      <c r="S526">
        <v>552</v>
      </c>
      <c r="T526">
        <v>9</v>
      </c>
      <c r="U526">
        <v>0.66</v>
      </c>
      <c r="V526">
        <v>0</v>
      </c>
      <c r="W526" t="s">
        <v>6</v>
      </c>
      <c r="X526" t="s">
        <v>101</v>
      </c>
      <c r="Y526" t="s">
        <v>90</v>
      </c>
      <c r="Z526" t="s">
        <v>91</v>
      </c>
      <c r="AA526">
        <v>0.89180000000000004</v>
      </c>
      <c r="AB526">
        <v>0.90090000000000003</v>
      </c>
      <c r="AC526">
        <v>1.8018000000000017E-2</v>
      </c>
      <c r="AD526">
        <v>0.83</v>
      </c>
      <c r="AE526" t="s">
        <v>25</v>
      </c>
      <c r="AF526">
        <v>1.9145699239321239E-2</v>
      </c>
      <c r="AG526" t="s">
        <v>5</v>
      </c>
      <c r="AH526" t="s">
        <v>32</v>
      </c>
      <c r="AI526" t="s">
        <v>36</v>
      </c>
      <c r="AJ526">
        <v>73.501997336884145</v>
      </c>
      <c r="AK526" t="s">
        <v>40</v>
      </c>
      <c r="AL526">
        <v>98.074799999999996</v>
      </c>
      <c r="AM526">
        <v>4609379.2544999989</v>
      </c>
      <c r="AN526">
        <v>71.84</v>
      </c>
    </row>
    <row r="527" spans="1:40" x14ac:dyDescent="0.3">
      <c r="A527">
        <v>260.91000000000003</v>
      </c>
      <c r="B527">
        <v>4.3099999999999996</v>
      </c>
      <c r="C527">
        <v>12</v>
      </c>
      <c r="D527">
        <v>0.87</v>
      </c>
      <c r="E527">
        <v>0.03</v>
      </c>
      <c r="F527">
        <v>0.02</v>
      </c>
      <c r="G527" t="s">
        <v>88</v>
      </c>
      <c r="H527">
        <v>0.82</v>
      </c>
      <c r="I527">
        <v>0.81</v>
      </c>
      <c r="J527">
        <v>1.02</v>
      </c>
      <c r="K527">
        <v>0.89</v>
      </c>
      <c r="L527">
        <v>20</v>
      </c>
      <c r="M527">
        <v>7969.26</v>
      </c>
      <c r="N527">
        <v>90</v>
      </c>
      <c r="O527">
        <v>24</v>
      </c>
      <c r="P527">
        <v>2</v>
      </c>
      <c r="Q527">
        <v>1</v>
      </c>
      <c r="R527">
        <v>384</v>
      </c>
      <c r="S527">
        <v>284</v>
      </c>
      <c r="T527">
        <v>9</v>
      </c>
      <c r="U527">
        <v>0.55000000000000004</v>
      </c>
      <c r="V527">
        <v>0</v>
      </c>
      <c r="W527" t="s">
        <v>6</v>
      </c>
      <c r="X527" t="s">
        <v>101</v>
      </c>
      <c r="Y527" t="s">
        <v>96</v>
      </c>
      <c r="Z527" t="s">
        <v>91</v>
      </c>
      <c r="AA527">
        <v>0.84389999999999998</v>
      </c>
      <c r="AB527">
        <v>0.9506</v>
      </c>
      <c r="AC527">
        <v>0.12357799999999999</v>
      </c>
      <c r="AD527">
        <v>0.94000000000000006</v>
      </c>
      <c r="AE527" t="s">
        <v>25</v>
      </c>
      <c r="AF527">
        <v>1.6519106205204855E-2</v>
      </c>
      <c r="AG527" t="s">
        <v>5</v>
      </c>
      <c r="AH527" t="s">
        <v>31</v>
      </c>
      <c r="AI527" t="s">
        <v>38</v>
      </c>
      <c r="AJ527">
        <v>73.958333333333343</v>
      </c>
      <c r="AK527" t="s">
        <v>40</v>
      </c>
      <c r="AL527">
        <v>79.692599999999999</v>
      </c>
      <c r="AM527">
        <v>2183306.5794540006</v>
      </c>
      <c r="AN527">
        <v>73.88</v>
      </c>
    </row>
    <row r="528" spans="1:40" x14ac:dyDescent="0.3">
      <c r="A528">
        <v>236.67</v>
      </c>
      <c r="B528">
        <v>1.78</v>
      </c>
      <c r="C528">
        <v>27</v>
      </c>
      <c r="D528">
        <v>0.86</v>
      </c>
      <c r="E528">
        <v>0.04</v>
      </c>
      <c r="F528">
        <v>0</v>
      </c>
      <c r="G528" t="s">
        <v>99</v>
      </c>
      <c r="H528">
        <v>1.99</v>
      </c>
      <c r="I528">
        <v>0.63</v>
      </c>
      <c r="J528">
        <v>0.91</v>
      </c>
      <c r="K528">
        <v>0.18</v>
      </c>
      <c r="L528">
        <v>16</v>
      </c>
      <c r="M528">
        <v>158.12</v>
      </c>
      <c r="N528">
        <v>60</v>
      </c>
      <c r="O528">
        <v>24</v>
      </c>
      <c r="P528">
        <v>3</v>
      </c>
      <c r="Q528">
        <v>0</v>
      </c>
      <c r="R528">
        <v>70</v>
      </c>
      <c r="S528">
        <v>992</v>
      </c>
      <c r="T528">
        <v>6</v>
      </c>
      <c r="U528">
        <v>0.26</v>
      </c>
      <c r="V528">
        <v>1</v>
      </c>
      <c r="W528" t="s">
        <v>4</v>
      </c>
      <c r="X528" t="s">
        <v>89</v>
      </c>
      <c r="Y528" t="s">
        <v>90</v>
      </c>
      <c r="Z528" t="s">
        <v>100</v>
      </c>
      <c r="AA528">
        <v>0.8256</v>
      </c>
      <c r="AB528">
        <v>0.96</v>
      </c>
      <c r="AC528">
        <v>0.13440000000000002</v>
      </c>
      <c r="AD528">
        <v>0.22</v>
      </c>
      <c r="AE528" t="s">
        <v>26</v>
      </c>
      <c r="AF528">
        <v>7.5210208306925258E-3</v>
      </c>
      <c r="AG528" t="s">
        <v>5</v>
      </c>
      <c r="AH528" t="s">
        <v>31</v>
      </c>
      <c r="AI528" t="s">
        <v>36</v>
      </c>
      <c r="AJ528">
        <v>1417.1428571428571</v>
      </c>
      <c r="AK528" t="s">
        <v>42</v>
      </c>
      <c r="AL528">
        <v>7.9060000000000006</v>
      </c>
      <c r="AM528">
        <v>38936.476282000003</v>
      </c>
      <c r="AN528">
        <v>96.81</v>
      </c>
    </row>
    <row r="529" spans="1:40" x14ac:dyDescent="0.3">
      <c r="A529">
        <v>173.03</v>
      </c>
      <c r="B529">
        <v>6.01</v>
      </c>
      <c r="C529">
        <v>27</v>
      </c>
      <c r="D529">
        <v>0.84</v>
      </c>
      <c r="E529">
        <v>0.08</v>
      </c>
      <c r="F529">
        <v>0.02</v>
      </c>
      <c r="G529" t="s">
        <v>88</v>
      </c>
      <c r="H529">
        <v>0.41</v>
      </c>
      <c r="I529">
        <v>0.85</v>
      </c>
      <c r="J529">
        <v>0.99</v>
      </c>
      <c r="K529">
        <v>0.34</v>
      </c>
      <c r="L529">
        <v>22</v>
      </c>
      <c r="M529">
        <v>1212.44</v>
      </c>
      <c r="N529">
        <v>15</v>
      </c>
      <c r="O529">
        <v>18</v>
      </c>
      <c r="P529">
        <v>1</v>
      </c>
      <c r="Q529">
        <v>2</v>
      </c>
      <c r="R529">
        <v>28</v>
      </c>
      <c r="S529">
        <v>319</v>
      </c>
      <c r="T529">
        <v>9</v>
      </c>
      <c r="U529">
        <v>0.92</v>
      </c>
      <c r="V529">
        <v>0</v>
      </c>
      <c r="W529" t="s">
        <v>6</v>
      </c>
      <c r="X529" t="s">
        <v>93</v>
      </c>
      <c r="Y529" t="s">
        <v>104</v>
      </c>
      <c r="Z529" t="s">
        <v>91</v>
      </c>
      <c r="AA529">
        <v>0.77280000000000004</v>
      </c>
      <c r="AB529">
        <v>0.90160000000000007</v>
      </c>
      <c r="AC529">
        <v>0.14425600000000002</v>
      </c>
      <c r="AD529">
        <v>0.44000000000000006</v>
      </c>
      <c r="AE529" t="s">
        <v>24</v>
      </c>
      <c r="AF529">
        <v>3.473386118014217E-2</v>
      </c>
      <c r="AG529" t="s">
        <v>7</v>
      </c>
      <c r="AH529" t="s">
        <v>31</v>
      </c>
      <c r="AI529" t="s">
        <v>38</v>
      </c>
      <c r="AJ529">
        <v>1139.2857142857142</v>
      </c>
      <c r="AK529" t="s">
        <v>42</v>
      </c>
      <c r="AL529">
        <v>12.124400000000001</v>
      </c>
      <c r="AM529">
        <v>230780.88576599999</v>
      </c>
      <c r="AN529">
        <v>72.790000000000006</v>
      </c>
    </row>
    <row r="530" spans="1:40" x14ac:dyDescent="0.3">
      <c r="A530">
        <v>75.37</v>
      </c>
      <c r="B530">
        <v>8.61</v>
      </c>
      <c r="C530">
        <v>27</v>
      </c>
      <c r="D530">
        <v>0.76</v>
      </c>
      <c r="E530">
        <v>0.05</v>
      </c>
      <c r="F530">
        <v>0.02</v>
      </c>
      <c r="G530" t="s">
        <v>88</v>
      </c>
      <c r="H530">
        <v>2.63</v>
      </c>
      <c r="I530">
        <v>0.71</v>
      </c>
      <c r="J530">
        <v>0.83</v>
      </c>
      <c r="K530">
        <v>0.56000000000000005</v>
      </c>
      <c r="L530">
        <v>36</v>
      </c>
      <c r="M530">
        <v>5584.29</v>
      </c>
      <c r="N530">
        <v>90</v>
      </c>
      <c r="O530">
        <v>24</v>
      </c>
      <c r="P530">
        <v>3</v>
      </c>
      <c r="Q530">
        <v>3</v>
      </c>
      <c r="R530">
        <v>317</v>
      </c>
      <c r="S530">
        <v>905</v>
      </c>
      <c r="T530">
        <v>3</v>
      </c>
      <c r="U530">
        <v>0.44</v>
      </c>
      <c r="V530">
        <v>0</v>
      </c>
      <c r="W530" t="s">
        <v>6</v>
      </c>
      <c r="X530" t="s">
        <v>103</v>
      </c>
      <c r="Y530" t="s">
        <v>90</v>
      </c>
      <c r="Z530" t="s">
        <v>98</v>
      </c>
      <c r="AA530">
        <v>0.72199999999999998</v>
      </c>
      <c r="AB530">
        <v>0.93099999999999994</v>
      </c>
      <c r="AC530">
        <v>0.22343999999999997</v>
      </c>
      <c r="AD530">
        <v>0.63000000000000012</v>
      </c>
      <c r="AE530" t="s">
        <v>25</v>
      </c>
      <c r="AF530">
        <v>0.11423643359426826</v>
      </c>
      <c r="AG530" t="s">
        <v>9</v>
      </c>
      <c r="AH530" t="s">
        <v>33</v>
      </c>
      <c r="AI530" t="s">
        <v>35</v>
      </c>
      <c r="AJ530">
        <v>285.48895899053628</v>
      </c>
      <c r="AK530" t="s">
        <v>42</v>
      </c>
      <c r="AL530">
        <v>55.8429</v>
      </c>
      <c r="AM530">
        <v>450409.90027300006</v>
      </c>
      <c r="AN530">
        <v>71.47</v>
      </c>
    </row>
    <row r="531" spans="1:40" x14ac:dyDescent="0.3">
      <c r="A531">
        <v>439.13</v>
      </c>
      <c r="B531">
        <v>8.16</v>
      </c>
      <c r="C531">
        <v>17</v>
      </c>
      <c r="D531">
        <v>0.7</v>
      </c>
      <c r="E531">
        <v>0.05</v>
      </c>
      <c r="F531">
        <v>0.04</v>
      </c>
      <c r="G531" t="s">
        <v>92</v>
      </c>
      <c r="H531">
        <v>4.2</v>
      </c>
      <c r="I531">
        <v>0.64</v>
      </c>
      <c r="J531">
        <v>1</v>
      </c>
      <c r="K531">
        <v>0.68</v>
      </c>
      <c r="L531">
        <v>19</v>
      </c>
      <c r="M531">
        <v>3564.55</v>
      </c>
      <c r="N531">
        <v>45</v>
      </c>
      <c r="O531">
        <v>38</v>
      </c>
      <c r="P531">
        <v>1</v>
      </c>
      <c r="Q531">
        <v>3</v>
      </c>
      <c r="R531">
        <v>832</v>
      </c>
      <c r="S531">
        <v>939</v>
      </c>
      <c r="T531">
        <v>2</v>
      </c>
      <c r="U531">
        <v>0.46</v>
      </c>
      <c r="V531">
        <v>1</v>
      </c>
      <c r="W531" t="s">
        <v>4</v>
      </c>
      <c r="X531" t="s">
        <v>103</v>
      </c>
      <c r="Y531" t="s">
        <v>104</v>
      </c>
      <c r="Z531" t="s">
        <v>102</v>
      </c>
      <c r="AA531">
        <v>0.66499999999999992</v>
      </c>
      <c r="AB531">
        <v>0.91199999999999992</v>
      </c>
      <c r="AC531">
        <v>0.27360000000000001</v>
      </c>
      <c r="AD531">
        <v>0.77</v>
      </c>
      <c r="AE531" t="s">
        <v>25</v>
      </c>
      <c r="AF531">
        <v>1.8582196616036255E-2</v>
      </c>
      <c r="AG531" t="s">
        <v>5</v>
      </c>
      <c r="AH531" t="s">
        <v>32</v>
      </c>
      <c r="AI531" t="s">
        <v>37</v>
      </c>
      <c r="AJ531">
        <v>112.86057692307692</v>
      </c>
      <c r="AK531" t="s">
        <v>42</v>
      </c>
      <c r="AL531">
        <v>71.291000000000011</v>
      </c>
      <c r="AM531">
        <v>1706286.095155</v>
      </c>
      <c r="AN531">
        <v>81.5</v>
      </c>
    </row>
    <row r="532" spans="1:40" x14ac:dyDescent="0.3">
      <c r="A532">
        <v>415.81</v>
      </c>
      <c r="B532">
        <v>2.58</v>
      </c>
      <c r="C532">
        <v>4</v>
      </c>
      <c r="D532">
        <v>0.77</v>
      </c>
      <c r="E532">
        <v>0.01</v>
      </c>
      <c r="F532">
        <v>0.02</v>
      </c>
      <c r="G532" t="s">
        <v>99</v>
      </c>
      <c r="H532">
        <v>0.59</v>
      </c>
      <c r="I532">
        <v>0.67</v>
      </c>
      <c r="J532">
        <v>0.85</v>
      </c>
      <c r="K532">
        <v>0.87</v>
      </c>
      <c r="L532">
        <v>2</v>
      </c>
      <c r="M532">
        <v>8144.33</v>
      </c>
      <c r="N532">
        <v>30</v>
      </c>
      <c r="O532">
        <v>48</v>
      </c>
      <c r="P532">
        <v>2</v>
      </c>
      <c r="Q532">
        <v>0</v>
      </c>
      <c r="R532">
        <v>546</v>
      </c>
      <c r="S532">
        <v>141</v>
      </c>
      <c r="T532">
        <v>5</v>
      </c>
      <c r="U532">
        <v>0.97</v>
      </c>
      <c r="V532">
        <v>0</v>
      </c>
      <c r="W532" t="s">
        <v>6</v>
      </c>
      <c r="X532" t="s">
        <v>89</v>
      </c>
      <c r="Y532" t="s">
        <v>96</v>
      </c>
      <c r="Z532" t="s">
        <v>109</v>
      </c>
      <c r="AA532">
        <v>0.76229999999999998</v>
      </c>
      <c r="AB532">
        <v>0.97019999999999995</v>
      </c>
      <c r="AC532">
        <v>0.22314599999999998</v>
      </c>
      <c r="AD532">
        <v>0.9</v>
      </c>
      <c r="AE532" t="s">
        <v>25</v>
      </c>
      <c r="AF532">
        <v>6.2047569803516034E-3</v>
      </c>
      <c r="AG532" t="s">
        <v>5</v>
      </c>
      <c r="AH532" t="s">
        <v>32</v>
      </c>
      <c r="AI532" t="s">
        <v>38</v>
      </c>
      <c r="AJ532">
        <v>25.824175824175828</v>
      </c>
      <c r="AK532" t="s">
        <v>40</v>
      </c>
      <c r="AL532">
        <v>407.2165</v>
      </c>
      <c r="AM532">
        <v>3488500.796077</v>
      </c>
      <c r="AN532">
        <v>98.710000000000008</v>
      </c>
    </row>
    <row r="533" spans="1:40" x14ac:dyDescent="0.3">
      <c r="A533">
        <v>499.87</v>
      </c>
      <c r="B533">
        <v>7.05</v>
      </c>
      <c r="C533">
        <v>23</v>
      </c>
      <c r="D533">
        <v>0.85</v>
      </c>
      <c r="E533">
        <v>0.04</v>
      </c>
      <c r="F533">
        <v>0.05</v>
      </c>
      <c r="G533" t="s">
        <v>88</v>
      </c>
      <c r="H533">
        <v>0.56000000000000005</v>
      </c>
      <c r="I533">
        <v>0.93</v>
      </c>
      <c r="J533">
        <v>1.1399999999999999</v>
      </c>
      <c r="K533">
        <v>0.76</v>
      </c>
      <c r="L533">
        <v>4</v>
      </c>
      <c r="M533">
        <v>8967.2999999999993</v>
      </c>
      <c r="N533">
        <v>30</v>
      </c>
      <c r="O533">
        <v>42</v>
      </c>
      <c r="P533">
        <v>1</v>
      </c>
      <c r="Q533">
        <v>1</v>
      </c>
      <c r="R533">
        <v>216</v>
      </c>
      <c r="S533">
        <v>697</v>
      </c>
      <c r="T533">
        <v>7</v>
      </c>
      <c r="U533">
        <v>0.87</v>
      </c>
      <c r="V533">
        <v>1</v>
      </c>
      <c r="W533" t="s">
        <v>4</v>
      </c>
      <c r="X533" t="s">
        <v>101</v>
      </c>
      <c r="Y533" t="s">
        <v>104</v>
      </c>
      <c r="Z533" t="s">
        <v>106</v>
      </c>
      <c r="AA533">
        <v>0.81599999999999995</v>
      </c>
      <c r="AB533">
        <v>0.91199999999999992</v>
      </c>
      <c r="AC533">
        <v>0.1368</v>
      </c>
      <c r="AD533">
        <v>0.85</v>
      </c>
      <c r="AE533" t="s">
        <v>25</v>
      </c>
      <c r="AF533">
        <v>1.4103666953407885E-2</v>
      </c>
      <c r="AG533" t="s">
        <v>5</v>
      </c>
      <c r="AH533" t="s">
        <v>32</v>
      </c>
      <c r="AI533" t="s">
        <v>38</v>
      </c>
      <c r="AJ533">
        <v>322.68518518518516</v>
      </c>
      <c r="AK533" t="s">
        <v>42</v>
      </c>
      <c r="AL533">
        <v>89.672999999999988</v>
      </c>
      <c r="AM533">
        <v>4886003.1051340001</v>
      </c>
      <c r="AN533">
        <v>73.240000000000009</v>
      </c>
    </row>
    <row r="534" spans="1:40" x14ac:dyDescent="0.3">
      <c r="A534">
        <v>498.49</v>
      </c>
      <c r="B534">
        <v>2.98</v>
      </c>
      <c r="C534">
        <v>10</v>
      </c>
      <c r="D534">
        <v>0.81</v>
      </c>
      <c r="E534">
        <v>0.03</v>
      </c>
      <c r="F534">
        <v>0.01</v>
      </c>
      <c r="G534" t="s">
        <v>88</v>
      </c>
      <c r="H534">
        <v>0.4</v>
      </c>
      <c r="I534">
        <v>0.64</v>
      </c>
      <c r="J534">
        <v>1.1000000000000001</v>
      </c>
      <c r="K534">
        <v>0.36</v>
      </c>
      <c r="L534">
        <v>34</v>
      </c>
      <c r="M534">
        <v>2482.44</v>
      </c>
      <c r="N534">
        <v>60</v>
      </c>
      <c r="O534">
        <v>58</v>
      </c>
      <c r="P534">
        <v>1</v>
      </c>
      <c r="Q534">
        <v>1</v>
      </c>
      <c r="R534">
        <v>334</v>
      </c>
      <c r="S534">
        <v>825</v>
      </c>
      <c r="T534">
        <v>11</v>
      </c>
      <c r="U534">
        <v>0.81</v>
      </c>
      <c r="V534">
        <v>1</v>
      </c>
      <c r="W534" t="s">
        <v>4</v>
      </c>
      <c r="X534" t="s">
        <v>101</v>
      </c>
      <c r="Y534" t="s">
        <v>104</v>
      </c>
      <c r="Z534" t="s">
        <v>95</v>
      </c>
      <c r="AA534">
        <v>0.78570000000000007</v>
      </c>
      <c r="AB534">
        <v>0.96029999999999993</v>
      </c>
      <c r="AC534">
        <v>0.18245699999999992</v>
      </c>
      <c r="AD534">
        <v>0.39999999999999997</v>
      </c>
      <c r="AE534" t="s">
        <v>24</v>
      </c>
      <c r="AF534">
        <v>5.9780537222411684E-3</v>
      </c>
      <c r="AG534" t="s">
        <v>5</v>
      </c>
      <c r="AH534" t="s">
        <v>32</v>
      </c>
      <c r="AI534" t="s">
        <v>38</v>
      </c>
      <c r="AJ534">
        <v>247.00598802395209</v>
      </c>
      <c r="AK534" t="s">
        <v>42</v>
      </c>
      <c r="AL534">
        <v>24.824400000000001</v>
      </c>
      <c r="AM534">
        <v>1286999.1885440003</v>
      </c>
      <c r="AN534">
        <v>74.5</v>
      </c>
    </row>
    <row r="535" spans="1:40" x14ac:dyDescent="0.3">
      <c r="A535">
        <v>299.94</v>
      </c>
      <c r="B535">
        <v>2.96</v>
      </c>
      <c r="C535">
        <v>11</v>
      </c>
      <c r="D535">
        <v>0.83</v>
      </c>
      <c r="E535">
        <v>0.1</v>
      </c>
      <c r="F535">
        <v>0.03</v>
      </c>
      <c r="G535" t="s">
        <v>88</v>
      </c>
      <c r="H535">
        <v>4.24</v>
      </c>
      <c r="I535">
        <v>0.79</v>
      </c>
      <c r="J535">
        <v>0.83</v>
      </c>
      <c r="K535">
        <v>0.82</v>
      </c>
      <c r="L535">
        <v>7</v>
      </c>
      <c r="M535">
        <v>7656.53</v>
      </c>
      <c r="N535">
        <v>90</v>
      </c>
      <c r="O535">
        <v>25</v>
      </c>
      <c r="P535">
        <v>1</v>
      </c>
      <c r="Q535">
        <v>3</v>
      </c>
      <c r="R535">
        <v>84</v>
      </c>
      <c r="S535">
        <v>58</v>
      </c>
      <c r="T535">
        <v>7</v>
      </c>
      <c r="U535">
        <v>0.18</v>
      </c>
      <c r="V535">
        <v>0</v>
      </c>
      <c r="W535" t="s">
        <v>6</v>
      </c>
      <c r="X535" t="s">
        <v>103</v>
      </c>
      <c r="Y535" t="s">
        <v>104</v>
      </c>
      <c r="Z535" t="s">
        <v>106</v>
      </c>
      <c r="AA535">
        <v>0.747</v>
      </c>
      <c r="AB535">
        <v>0.873</v>
      </c>
      <c r="AC535">
        <v>0.14841000000000004</v>
      </c>
      <c r="AD535">
        <v>0.95</v>
      </c>
      <c r="AE535" t="s">
        <v>25</v>
      </c>
      <c r="AF535">
        <v>9.8686403947456161E-3</v>
      </c>
      <c r="AG535" t="s">
        <v>5</v>
      </c>
      <c r="AH535" t="s">
        <v>31</v>
      </c>
      <c r="AI535" t="s">
        <v>37</v>
      </c>
      <c r="AJ535">
        <v>69.047619047619051</v>
      </c>
      <c r="AK535" t="s">
        <v>40</v>
      </c>
      <c r="AL535">
        <v>76.565299999999993</v>
      </c>
      <c r="AM535">
        <v>2595146.5574779999</v>
      </c>
      <c r="AN535">
        <v>68.160000000000011</v>
      </c>
    </row>
    <row r="536" spans="1:40" x14ac:dyDescent="0.3">
      <c r="A536">
        <v>396.04</v>
      </c>
      <c r="B536">
        <v>8.8699999999999992</v>
      </c>
      <c r="C536">
        <v>6</v>
      </c>
      <c r="D536">
        <v>0.99</v>
      </c>
      <c r="E536">
        <v>0.03</v>
      </c>
      <c r="F536">
        <v>0</v>
      </c>
      <c r="G536" t="s">
        <v>99</v>
      </c>
      <c r="H536">
        <v>0.4</v>
      </c>
      <c r="I536">
        <v>0.68</v>
      </c>
      <c r="J536">
        <v>1.1299999999999999</v>
      </c>
      <c r="K536">
        <v>0.97</v>
      </c>
      <c r="L536">
        <v>47</v>
      </c>
      <c r="M536">
        <v>5400.43</v>
      </c>
      <c r="N536">
        <v>15</v>
      </c>
      <c r="O536">
        <v>10</v>
      </c>
      <c r="P536">
        <v>1</v>
      </c>
      <c r="Q536">
        <v>3</v>
      </c>
      <c r="R536">
        <v>662</v>
      </c>
      <c r="S536">
        <v>453</v>
      </c>
      <c r="T536">
        <v>11</v>
      </c>
      <c r="U536">
        <v>0.84</v>
      </c>
      <c r="V536">
        <v>0</v>
      </c>
      <c r="W536" t="s">
        <v>6</v>
      </c>
      <c r="X536" t="s">
        <v>103</v>
      </c>
      <c r="Y536" t="s">
        <v>104</v>
      </c>
      <c r="Z536" t="s">
        <v>95</v>
      </c>
      <c r="AA536">
        <v>0.96029999999999993</v>
      </c>
      <c r="AB536">
        <v>0.97</v>
      </c>
      <c r="AC536">
        <v>9.700000000000009E-3</v>
      </c>
      <c r="AD536">
        <v>1</v>
      </c>
      <c r="AE536" t="s">
        <v>25</v>
      </c>
      <c r="AF536">
        <v>2.2396727603272392E-2</v>
      </c>
      <c r="AG536" t="s">
        <v>7</v>
      </c>
      <c r="AH536" t="s">
        <v>32</v>
      </c>
      <c r="AI536" t="s">
        <v>38</v>
      </c>
      <c r="AJ536">
        <v>68.429003021148034</v>
      </c>
      <c r="AK536" t="s">
        <v>40</v>
      </c>
      <c r="AL536">
        <v>270.0215</v>
      </c>
      <c r="AM536">
        <v>2203223.0759360003</v>
      </c>
      <c r="AN536">
        <v>98.7</v>
      </c>
    </row>
    <row r="537" spans="1:40" x14ac:dyDescent="0.3">
      <c r="A537">
        <v>475.14</v>
      </c>
      <c r="B537">
        <v>3.25</v>
      </c>
      <c r="C537">
        <v>6</v>
      </c>
      <c r="D537">
        <v>0.81</v>
      </c>
      <c r="E537">
        <v>0.09</v>
      </c>
      <c r="F537">
        <v>0.04</v>
      </c>
      <c r="G537" t="s">
        <v>92</v>
      </c>
      <c r="H537">
        <v>4.92</v>
      </c>
      <c r="I537">
        <v>0.66</v>
      </c>
      <c r="J537">
        <v>0.93</v>
      </c>
      <c r="K537">
        <v>0.23</v>
      </c>
      <c r="L537">
        <v>49</v>
      </c>
      <c r="M537">
        <v>3980.47</v>
      </c>
      <c r="N537">
        <v>15</v>
      </c>
      <c r="O537">
        <v>17</v>
      </c>
      <c r="P537">
        <v>3</v>
      </c>
      <c r="Q537">
        <v>0</v>
      </c>
      <c r="R537">
        <v>427</v>
      </c>
      <c r="S537">
        <v>894</v>
      </c>
      <c r="T537">
        <v>6</v>
      </c>
      <c r="U537">
        <v>0.46</v>
      </c>
      <c r="V537">
        <v>0</v>
      </c>
      <c r="W537" t="s">
        <v>6</v>
      </c>
      <c r="X537" t="s">
        <v>89</v>
      </c>
      <c r="Y537" t="s">
        <v>90</v>
      </c>
      <c r="Z537" t="s">
        <v>100</v>
      </c>
      <c r="AA537">
        <v>0.73710000000000009</v>
      </c>
      <c r="AB537">
        <v>0.87360000000000004</v>
      </c>
      <c r="AC537">
        <v>0.16598399999999996</v>
      </c>
      <c r="AD537">
        <v>0.36</v>
      </c>
      <c r="AE537" t="s">
        <v>24</v>
      </c>
      <c r="AF537">
        <v>6.8400892368565055E-3</v>
      </c>
      <c r="AG537" t="s">
        <v>5</v>
      </c>
      <c r="AH537" t="s">
        <v>32</v>
      </c>
      <c r="AI537" t="s">
        <v>37</v>
      </c>
      <c r="AJ537">
        <v>209.36768149882906</v>
      </c>
      <c r="AK537" t="s">
        <v>42</v>
      </c>
      <c r="AL537">
        <v>79.609399999999994</v>
      </c>
      <c r="AM537">
        <v>2137273.3460299997</v>
      </c>
      <c r="AN537">
        <v>79.579999999999984</v>
      </c>
    </row>
    <row r="538" spans="1:40" x14ac:dyDescent="0.3">
      <c r="A538">
        <v>432.34</v>
      </c>
      <c r="B538">
        <v>3.37</v>
      </c>
      <c r="C538">
        <v>27</v>
      </c>
      <c r="D538">
        <v>0.84</v>
      </c>
      <c r="E538">
        <v>7.0000000000000007E-2</v>
      </c>
      <c r="F538">
        <v>0.05</v>
      </c>
      <c r="G538" t="s">
        <v>92</v>
      </c>
      <c r="H538">
        <v>1.79</v>
      </c>
      <c r="I538">
        <v>0.68</v>
      </c>
      <c r="J538">
        <v>0.94</v>
      </c>
      <c r="K538">
        <v>7.0000000000000007E-2</v>
      </c>
      <c r="L538">
        <v>14</v>
      </c>
      <c r="M538">
        <v>7889.12</v>
      </c>
      <c r="N538">
        <v>45</v>
      </c>
      <c r="O538">
        <v>9</v>
      </c>
      <c r="P538">
        <v>1</v>
      </c>
      <c r="Q538">
        <v>3</v>
      </c>
      <c r="R538">
        <v>337</v>
      </c>
      <c r="S538">
        <v>181</v>
      </c>
      <c r="T538">
        <v>3</v>
      </c>
      <c r="U538">
        <v>0.21</v>
      </c>
      <c r="V538">
        <v>0</v>
      </c>
      <c r="W538" t="s">
        <v>6</v>
      </c>
      <c r="X538" t="s">
        <v>103</v>
      </c>
      <c r="Y538" t="s">
        <v>104</v>
      </c>
      <c r="Z538" t="s">
        <v>98</v>
      </c>
      <c r="AA538">
        <v>0.78119999999999989</v>
      </c>
      <c r="AB538">
        <v>0.88349999999999995</v>
      </c>
      <c r="AC538">
        <v>0.14136000000000001</v>
      </c>
      <c r="AD538">
        <v>0.19</v>
      </c>
      <c r="AE538" t="s">
        <v>26</v>
      </c>
      <c r="AF538">
        <v>7.7947911366054497E-3</v>
      </c>
      <c r="AG538" t="s">
        <v>5</v>
      </c>
      <c r="AH538" t="s">
        <v>32</v>
      </c>
      <c r="AI538" t="s">
        <v>36</v>
      </c>
      <c r="AJ538">
        <v>53.709198813056382</v>
      </c>
      <c r="AK538" t="s">
        <v>40</v>
      </c>
      <c r="AL538">
        <v>157.7824</v>
      </c>
      <c r="AM538">
        <v>3820249.2578679994</v>
      </c>
      <c r="AN538">
        <v>83.11</v>
      </c>
    </row>
    <row r="539" spans="1:40" x14ac:dyDescent="0.3">
      <c r="A539">
        <v>161.31</v>
      </c>
      <c r="B539">
        <v>1.01</v>
      </c>
      <c r="C539">
        <v>9</v>
      </c>
      <c r="D539">
        <v>0.74</v>
      </c>
      <c r="E539">
        <v>0.03</v>
      </c>
      <c r="F539">
        <v>0.04</v>
      </c>
      <c r="G539" t="s">
        <v>99</v>
      </c>
      <c r="H539">
        <v>1.64</v>
      </c>
      <c r="I539">
        <v>0.8</v>
      </c>
      <c r="J539">
        <v>0.87</v>
      </c>
      <c r="K539">
        <v>0.43</v>
      </c>
      <c r="L539">
        <v>43</v>
      </c>
      <c r="M539">
        <v>5692.75</v>
      </c>
      <c r="N539">
        <v>90</v>
      </c>
      <c r="O539">
        <v>33</v>
      </c>
      <c r="P539">
        <v>1</v>
      </c>
      <c r="Q539">
        <v>3</v>
      </c>
      <c r="R539">
        <v>290</v>
      </c>
      <c r="S539">
        <v>939</v>
      </c>
      <c r="T539">
        <v>6</v>
      </c>
      <c r="U539">
        <v>0.99</v>
      </c>
      <c r="V539">
        <v>1</v>
      </c>
      <c r="W539" t="s">
        <v>4</v>
      </c>
      <c r="X539" t="s">
        <v>103</v>
      </c>
      <c r="Y539" t="s">
        <v>104</v>
      </c>
      <c r="Z539" t="s">
        <v>100</v>
      </c>
      <c r="AA539">
        <v>0.71779999999999999</v>
      </c>
      <c r="AB539">
        <v>0.93119999999999992</v>
      </c>
      <c r="AC539">
        <v>0.24211199999999997</v>
      </c>
      <c r="AD539">
        <v>0.5</v>
      </c>
      <c r="AE539" t="s">
        <v>24</v>
      </c>
      <c r="AF539">
        <v>6.2612361291922384E-3</v>
      </c>
      <c r="AG539" t="s">
        <v>5</v>
      </c>
      <c r="AH539" t="s">
        <v>31</v>
      </c>
      <c r="AI539" t="s">
        <v>36</v>
      </c>
      <c r="AJ539">
        <v>323.79310344827587</v>
      </c>
      <c r="AK539" t="s">
        <v>42</v>
      </c>
      <c r="AL539">
        <v>284.63749999999999</v>
      </c>
      <c r="AM539">
        <v>982868.25614299998</v>
      </c>
      <c r="AN539">
        <v>96.66</v>
      </c>
    </row>
    <row r="540" spans="1:40" x14ac:dyDescent="0.3">
      <c r="A540">
        <v>252.74</v>
      </c>
      <c r="B540">
        <v>8.84</v>
      </c>
      <c r="C540">
        <v>15</v>
      </c>
      <c r="D540">
        <v>0.71</v>
      </c>
      <c r="E540">
        <v>0.05</v>
      </c>
      <c r="F540">
        <v>0.03</v>
      </c>
      <c r="G540" t="s">
        <v>99</v>
      </c>
      <c r="H540">
        <v>0.46</v>
      </c>
      <c r="I540">
        <v>0.7</v>
      </c>
      <c r="J540">
        <v>1.1299999999999999</v>
      </c>
      <c r="K540">
        <v>0.88</v>
      </c>
      <c r="L540">
        <v>32</v>
      </c>
      <c r="M540">
        <v>6389.31</v>
      </c>
      <c r="N540">
        <v>90</v>
      </c>
      <c r="O540">
        <v>53</v>
      </c>
      <c r="P540">
        <v>0</v>
      </c>
      <c r="Q540">
        <v>0</v>
      </c>
      <c r="R540">
        <v>612</v>
      </c>
      <c r="S540">
        <v>999</v>
      </c>
      <c r="T540">
        <v>1</v>
      </c>
      <c r="U540">
        <v>0.17</v>
      </c>
      <c r="V540">
        <v>1</v>
      </c>
      <c r="W540" t="s">
        <v>4</v>
      </c>
      <c r="X540" t="s">
        <v>89</v>
      </c>
      <c r="Y540" t="s">
        <v>94</v>
      </c>
      <c r="Z540" t="s">
        <v>97</v>
      </c>
      <c r="AA540">
        <v>0.67449999999999999</v>
      </c>
      <c r="AB540">
        <v>0.92149999999999999</v>
      </c>
      <c r="AC540">
        <v>0.267235</v>
      </c>
      <c r="AD540">
        <v>0.96</v>
      </c>
      <c r="AE540" t="s">
        <v>25</v>
      </c>
      <c r="AF540">
        <v>3.4976655851863575E-2</v>
      </c>
      <c r="AG540" t="s">
        <v>7</v>
      </c>
      <c r="AH540" t="s">
        <v>31</v>
      </c>
      <c r="AI540" t="s">
        <v>38</v>
      </c>
      <c r="AJ540">
        <v>163.23529411764704</v>
      </c>
      <c r="AK540" t="s">
        <v>42</v>
      </c>
      <c r="AL540">
        <v>319.46550000000002</v>
      </c>
      <c r="AM540">
        <v>1744342.7368599998</v>
      </c>
      <c r="AN540">
        <v>97.44</v>
      </c>
    </row>
    <row r="541" spans="1:40" x14ac:dyDescent="0.3">
      <c r="A541">
        <v>108.12</v>
      </c>
      <c r="B541">
        <v>8.1300000000000008</v>
      </c>
      <c r="C541">
        <v>2</v>
      </c>
      <c r="D541">
        <v>0.93</v>
      </c>
      <c r="E541">
        <v>0.08</v>
      </c>
      <c r="F541">
        <v>0.02</v>
      </c>
      <c r="G541" t="s">
        <v>99</v>
      </c>
      <c r="H541">
        <v>2.93</v>
      </c>
      <c r="I541">
        <v>0.64</v>
      </c>
      <c r="J541">
        <v>0.96</v>
      </c>
      <c r="K541">
        <v>0.15</v>
      </c>
      <c r="L541">
        <v>17</v>
      </c>
      <c r="M541">
        <v>716.32</v>
      </c>
      <c r="N541">
        <v>30</v>
      </c>
      <c r="O541">
        <v>22</v>
      </c>
      <c r="P541">
        <v>0</v>
      </c>
      <c r="Q541">
        <v>2</v>
      </c>
      <c r="R541">
        <v>84</v>
      </c>
      <c r="S541">
        <v>833</v>
      </c>
      <c r="T541">
        <v>3</v>
      </c>
      <c r="U541">
        <v>0.92</v>
      </c>
      <c r="V541">
        <v>1</v>
      </c>
      <c r="W541" t="s">
        <v>4</v>
      </c>
      <c r="X541" t="s">
        <v>93</v>
      </c>
      <c r="Y541" t="s">
        <v>94</v>
      </c>
      <c r="Z541" t="s">
        <v>98</v>
      </c>
      <c r="AA541">
        <v>0.85560000000000003</v>
      </c>
      <c r="AB541">
        <v>0.90160000000000007</v>
      </c>
      <c r="AC541">
        <v>6.311199999999996E-2</v>
      </c>
      <c r="AD541">
        <v>0.25</v>
      </c>
      <c r="AE541" t="s">
        <v>26</v>
      </c>
      <c r="AF541">
        <v>7.5194228634850174E-2</v>
      </c>
      <c r="AG541" t="s">
        <v>8</v>
      </c>
      <c r="AH541" t="s">
        <v>33</v>
      </c>
      <c r="AI541" t="s">
        <v>35</v>
      </c>
      <c r="AJ541">
        <v>991.66666666666663</v>
      </c>
      <c r="AK541" t="s">
        <v>42</v>
      </c>
      <c r="AL541">
        <v>35.816000000000003</v>
      </c>
      <c r="AM541">
        <v>85235.522072000022</v>
      </c>
      <c r="AN541">
        <v>94.27000000000001</v>
      </c>
    </row>
    <row r="542" spans="1:40" x14ac:dyDescent="0.3">
      <c r="A542">
        <v>479.32</v>
      </c>
      <c r="B542">
        <v>6.65</v>
      </c>
      <c r="C542">
        <v>4</v>
      </c>
      <c r="D542">
        <v>0.87</v>
      </c>
      <c r="E542">
        <v>0.09</v>
      </c>
      <c r="F542">
        <v>0.04</v>
      </c>
      <c r="G542" t="s">
        <v>99</v>
      </c>
      <c r="H542">
        <v>2.93</v>
      </c>
      <c r="I542">
        <v>0.92</v>
      </c>
      <c r="J542">
        <v>0.82</v>
      </c>
      <c r="K542">
        <v>0.89</v>
      </c>
      <c r="L542">
        <v>37</v>
      </c>
      <c r="M542">
        <v>5900.21</v>
      </c>
      <c r="N542">
        <v>45</v>
      </c>
      <c r="O542">
        <v>50</v>
      </c>
      <c r="P542">
        <v>0</v>
      </c>
      <c r="Q542">
        <v>3</v>
      </c>
      <c r="R542">
        <v>585</v>
      </c>
      <c r="S542">
        <v>339</v>
      </c>
      <c r="T542">
        <v>2</v>
      </c>
      <c r="U542">
        <v>0</v>
      </c>
      <c r="V542">
        <v>0</v>
      </c>
      <c r="W542" t="s">
        <v>6</v>
      </c>
      <c r="X542" t="s">
        <v>103</v>
      </c>
      <c r="Y542" t="s">
        <v>94</v>
      </c>
      <c r="Z542" t="s">
        <v>102</v>
      </c>
      <c r="AA542">
        <v>0.79170000000000007</v>
      </c>
      <c r="AB542">
        <v>0.87360000000000004</v>
      </c>
      <c r="AC542">
        <v>0.113568</v>
      </c>
      <c r="AD542">
        <v>1.02</v>
      </c>
      <c r="AE542" t="s">
        <v>25</v>
      </c>
      <c r="AF542">
        <v>1.3873821246766253E-2</v>
      </c>
      <c r="AG542" t="s">
        <v>5</v>
      </c>
      <c r="AH542" t="s">
        <v>32</v>
      </c>
      <c r="AI542" t="s">
        <v>35</v>
      </c>
      <c r="AJ542">
        <v>57.948717948717956</v>
      </c>
      <c r="AK542" t="s">
        <v>40</v>
      </c>
      <c r="AL542">
        <v>295.01050000000004</v>
      </c>
      <c r="AM542">
        <v>3196063.2812879998</v>
      </c>
      <c r="AN542">
        <v>93.57</v>
      </c>
    </row>
    <row r="543" spans="1:40" x14ac:dyDescent="0.3">
      <c r="A543">
        <v>322.77999999999997</v>
      </c>
      <c r="B543">
        <v>7.75</v>
      </c>
      <c r="C543">
        <v>5</v>
      </c>
      <c r="D543">
        <v>0.93</v>
      </c>
      <c r="E543">
        <v>0.02</v>
      </c>
      <c r="F543">
        <v>0.05</v>
      </c>
      <c r="G543" t="s">
        <v>92</v>
      </c>
      <c r="H543">
        <v>2.4700000000000002</v>
      </c>
      <c r="I543">
        <v>0.82</v>
      </c>
      <c r="J543">
        <v>1.19</v>
      </c>
      <c r="K543">
        <v>0.99</v>
      </c>
      <c r="L543">
        <v>14</v>
      </c>
      <c r="M543">
        <v>3077.04</v>
      </c>
      <c r="N543">
        <v>45</v>
      </c>
      <c r="O543">
        <v>24</v>
      </c>
      <c r="P543">
        <v>1</v>
      </c>
      <c r="Q543">
        <v>1</v>
      </c>
      <c r="R543">
        <v>603</v>
      </c>
      <c r="S543">
        <v>15</v>
      </c>
      <c r="T543">
        <v>4</v>
      </c>
      <c r="U543">
        <v>0.44</v>
      </c>
      <c r="V543">
        <v>1</v>
      </c>
      <c r="W543" t="s">
        <v>4</v>
      </c>
      <c r="X543" t="s">
        <v>101</v>
      </c>
      <c r="Y543" t="s">
        <v>104</v>
      </c>
      <c r="Z543" t="s">
        <v>105</v>
      </c>
      <c r="AA543">
        <v>0.91139999999999999</v>
      </c>
      <c r="AB543">
        <v>0.93099999999999994</v>
      </c>
      <c r="AC543">
        <v>6.516999999999995E-2</v>
      </c>
      <c r="AD543">
        <v>1.06</v>
      </c>
      <c r="AE543" t="s">
        <v>25</v>
      </c>
      <c r="AF543">
        <v>2.4010161720057006E-2</v>
      </c>
      <c r="AG543" t="s">
        <v>7</v>
      </c>
      <c r="AH543" t="s">
        <v>32</v>
      </c>
      <c r="AI543" t="s">
        <v>35</v>
      </c>
      <c r="AJ543">
        <v>2.4875621890547266</v>
      </c>
      <c r="AK543" t="s">
        <v>40</v>
      </c>
      <c r="AL543">
        <v>61.540799999999997</v>
      </c>
      <c r="AM543">
        <v>1062808.9453159999</v>
      </c>
      <c r="AN543">
        <v>83.93</v>
      </c>
    </row>
    <row r="544" spans="1:40" x14ac:dyDescent="0.3">
      <c r="A544">
        <v>152.88999999999999</v>
      </c>
      <c r="B544">
        <v>2.37</v>
      </c>
      <c r="C544">
        <v>17</v>
      </c>
      <c r="D544">
        <v>0.74</v>
      </c>
      <c r="E544">
        <v>0.03</v>
      </c>
      <c r="F544">
        <v>0.05</v>
      </c>
      <c r="G544" t="s">
        <v>88</v>
      </c>
      <c r="H544">
        <v>1.56</v>
      </c>
      <c r="I544">
        <v>0.66</v>
      </c>
      <c r="J544">
        <v>0.9</v>
      </c>
      <c r="K544">
        <v>0.05</v>
      </c>
      <c r="L544">
        <v>17</v>
      </c>
      <c r="M544">
        <v>4983.6099999999997</v>
      </c>
      <c r="N544">
        <v>45</v>
      </c>
      <c r="O544">
        <v>36</v>
      </c>
      <c r="P544">
        <v>0</v>
      </c>
      <c r="Q544">
        <v>2</v>
      </c>
      <c r="R544">
        <v>771</v>
      </c>
      <c r="S544">
        <v>597</v>
      </c>
      <c r="T544">
        <v>8</v>
      </c>
      <c r="U544">
        <v>0.03</v>
      </c>
      <c r="V544">
        <v>0</v>
      </c>
      <c r="W544" t="s">
        <v>6</v>
      </c>
      <c r="X544" t="s">
        <v>93</v>
      </c>
      <c r="Y544" t="s">
        <v>94</v>
      </c>
      <c r="Z544" t="s">
        <v>110</v>
      </c>
      <c r="AA544">
        <v>0.71779999999999999</v>
      </c>
      <c r="AB544">
        <v>0.92149999999999999</v>
      </c>
      <c r="AC544">
        <v>0.23958999999999997</v>
      </c>
      <c r="AD544">
        <v>0.13</v>
      </c>
      <c r="AE544" t="s">
        <v>22</v>
      </c>
      <c r="AF544">
        <v>1.550134083327883E-2</v>
      </c>
      <c r="AG544" t="s">
        <v>5</v>
      </c>
      <c r="AH544" t="s">
        <v>31</v>
      </c>
      <c r="AI544" t="s">
        <v>36</v>
      </c>
      <c r="AJ544">
        <v>77.431906614786001</v>
      </c>
      <c r="AK544" t="s">
        <v>40</v>
      </c>
      <c r="AL544">
        <v>49.836099999999995</v>
      </c>
      <c r="AM544">
        <v>822954.26979999989</v>
      </c>
      <c r="AN544">
        <v>72.540000000000006</v>
      </c>
    </row>
    <row r="545" spans="1:40" x14ac:dyDescent="0.3">
      <c r="A545">
        <v>352.27</v>
      </c>
      <c r="B545">
        <v>5.12</v>
      </c>
      <c r="C545">
        <v>8</v>
      </c>
      <c r="D545">
        <v>0.87</v>
      </c>
      <c r="E545">
        <v>0.03</v>
      </c>
      <c r="F545">
        <v>0.02</v>
      </c>
      <c r="G545" t="s">
        <v>88</v>
      </c>
      <c r="H545">
        <v>1.84</v>
      </c>
      <c r="I545">
        <v>0.79</v>
      </c>
      <c r="J545">
        <v>1.17</v>
      </c>
      <c r="K545">
        <v>0.5</v>
      </c>
      <c r="L545">
        <v>32</v>
      </c>
      <c r="M545">
        <v>2297.91</v>
      </c>
      <c r="N545">
        <v>90</v>
      </c>
      <c r="O545">
        <v>30</v>
      </c>
      <c r="P545">
        <v>3</v>
      </c>
      <c r="Q545">
        <v>3</v>
      </c>
      <c r="R545">
        <v>659</v>
      </c>
      <c r="S545">
        <v>213</v>
      </c>
      <c r="T545">
        <v>3</v>
      </c>
      <c r="U545">
        <v>0.91</v>
      </c>
      <c r="V545">
        <v>1</v>
      </c>
      <c r="W545" t="s">
        <v>4</v>
      </c>
      <c r="X545" t="s">
        <v>103</v>
      </c>
      <c r="Y545" t="s">
        <v>90</v>
      </c>
      <c r="Z545" t="s">
        <v>98</v>
      </c>
      <c r="AA545">
        <v>0.84389999999999998</v>
      </c>
      <c r="AB545">
        <v>0.9506</v>
      </c>
      <c r="AC545">
        <v>0.12357799999999999</v>
      </c>
      <c r="AD545">
        <v>0.55000000000000004</v>
      </c>
      <c r="AE545" t="s">
        <v>25</v>
      </c>
      <c r="AF545">
        <v>1.4534306072047011E-2</v>
      </c>
      <c r="AG545" t="s">
        <v>5</v>
      </c>
      <c r="AH545" t="s">
        <v>32</v>
      </c>
      <c r="AI545" t="s">
        <v>36</v>
      </c>
      <c r="AJ545">
        <v>32.32169954476479</v>
      </c>
      <c r="AK545" t="s">
        <v>40</v>
      </c>
      <c r="AL545">
        <v>22.979099999999999</v>
      </c>
      <c r="AM545">
        <v>849994.93612099986</v>
      </c>
      <c r="AN545">
        <v>72.86</v>
      </c>
    </row>
    <row r="546" spans="1:40" x14ac:dyDescent="0.3">
      <c r="A546">
        <v>328.16</v>
      </c>
      <c r="B546">
        <v>4.16</v>
      </c>
      <c r="C546">
        <v>8</v>
      </c>
      <c r="D546">
        <v>0.78</v>
      </c>
      <c r="E546">
        <v>0</v>
      </c>
      <c r="F546">
        <v>0.05</v>
      </c>
      <c r="G546" t="s">
        <v>99</v>
      </c>
      <c r="H546">
        <v>1.6</v>
      </c>
      <c r="I546">
        <v>0.63</v>
      </c>
      <c r="J546">
        <v>0.92</v>
      </c>
      <c r="K546">
        <v>0.33</v>
      </c>
      <c r="L546">
        <v>2</v>
      </c>
      <c r="M546">
        <v>6183.31</v>
      </c>
      <c r="N546">
        <v>30</v>
      </c>
      <c r="O546">
        <v>12</v>
      </c>
      <c r="P546">
        <v>2</v>
      </c>
      <c r="Q546">
        <v>2</v>
      </c>
      <c r="R546">
        <v>618</v>
      </c>
      <c r="S546">
        <v>378</v>
      </c>
      <c r="T546">
        <v>6</v>
      </c>
      <c r="U546">
        <v>0.13</v>
      </c>
      <c r="V546">
        <v>1</v>
      </c>
      <c r="W546" t="s">
        <v>4</v>
      </c>
      <c r="X546" t="s">
        <v>93</v>
      </c>
      <c r="Y546" t="s">
        <v>96</v>
      </c>
      <c r="Z546" t="s">
        <v>100</v>
      </c>
      <c r="AA546">
        <v>0.78</v>
      </c>
      <c r="AB546">
        <v>0.95</v>
      </c>
      <c r="AC546">
        <v>0.20899999999999996</v>
      </c>
      <c r="AD546">
        <v>0.38</v>
      </c>
      <c r="AE546" t="s">
        <v>24</v>
      </c>
      <c r="AF546">
        <v>1.2676743052169672E-2</v>
      </c>
      <c r="AG546" t="s">
        <v>5</v>
      </c>
      <c r="AH546" t="s">
        <v>32</v>
      </c>
      <c r="AI546" t="s">
        <v>36</v>
      </c>
      <c r="AJ546">
        <v>61.165048543689316</v>
      </c>
      <c r="AK546" t="s">
        <v>40</v>
      </c>
      <c r="AL546">
        <v>309.16550000000007</v>
      </c>
      <c r="AM546">
        <v>2130890.4267000002</v>
      </c>
      <c r="AN546">
        <v>97.399999999999991</v>
      </c>
    </row>
    <row r="547" spans="1:40" x14ac:dyDescent="0.3">
      <c r="A547">
        <v>211.17</v>
      </c>
      <c r="B547">
        <v>1.84</v>
      </c>
      <c r="C547">
        <v>22</v>
      </c>
      <c r="D547">
        <v>0.77</v>
      </c>
      <c r="E547">
        <v>0.06</v>
      </c>
      <c r="F547">
        <v>0.01</v>
      </c>
      <c r="G547" t="s">
        <v>99</v>
      </c>
      <c r="H547">
        <v>2.13</v>
      </c>
      <c r="I547">
        <v>0.83</v>
      </c>
      <c r="J547">
        <v>1.1299999999999999</v>
      </c>
      <c r="K547">
        <v>0.39</v>
      </c>
      <c r="L547">
        <v>39</v>
      </c>
      <c r="M547">
        <v>1559.94</v>
      </c>
      <c r="N547">
        <v>45</v>
      </c>
      <c r="O547">
        <v>53</v>
      </c>
      <c r="P547">
        <v>2</v>
      </c>
      <c r="Q547">
        <v>3</v>
      </c>
      <c r="R547">
        <v>621</v>
      </c>
      <c r="S547">
        <v>903</v>
      </c>
      <c r="T547">
        <v>10</v>
      </c>
      <c r="U547">
        <v>0.67</v>
      </c>
      <c r="V547">
        <v>0</v>
      </c>
      <c r="W547" t="s">
        <v>6</v>
      </c>
      <c r="X547" t="s">
        <v>103</v>
      </c>
      <c r="Y547" t="s">
        <v>96</v>
      </c>
      <c r="Z547" t="s">
        <v>108</v>
      </c>
      <c r="AA547">
        <v>0.7238</v>
      </c>
      <c r="AB547">
        <v>0.93059999999999998</v>
      </c>
      <c r="AC547">
        <v>0.21403799999999998</v>
      </c>
      <c r="AD547">
        <v>0.46</v>
      </c>
      <c r="AE547" t="s">
        <v>24</v>
      </c>
      <c r="AF547">
        <v>8.7133589051475117E-3</v>
      </c>
      <c r="AG547" t="s">
        <v>5</v>
      </c>
      <c r="AH547" t="s">
        <v>31</v>
      </c>
      <c r="AI547" t="s">
        <v>35</v>
      </c>
      <c r="AJ547">
        <v>145.41062801932367</v>
      </c>
      <c r="AK547" t="s">
        <v>42</v>
      </c>
      <c r="AL547">
        <v>77.997000000000014</v>
      </c>
      <c r="AM547">
        <v>352558.39972799999</v>
      </c>
      <c r="AN547">
        <v>95.86999999999999</v>
      </c>
    </row>
    <row r="548" spans="1:40" x14ac:dyDescent="0.3">
      <c r="A548">
        <v>101.1</v>
      </c>
      <c r="B548">
        <v>5.38</v>
      </c>
      <c r="C548">
        <v>12</v>
      </c>
      <c r="D548">
        <v>0.7</v>
      </c>
      <c r="E548">
        <v>0.09</v>
      </c>
      <c r="F548">
        <v>0.01</v>
      </c>
      <c r="G548" t="s">
        <v>88</v>
      </c>
      <c r="H548">
        <v>1.71</v>
      </c>
      <c r="I548">
        <v>0.74</v>
      </c>
      <c r="J548">
        <v>1.07</v>
      </c>
      <c r="K548">
        <v>0.45</v>
      </c>
      <c r="L548">
        <v>4</v>
      </c>
      <c r="M548">
        <v>1316.75</v>
      </c>
      <c r="N548">
        <v>30</v>
      </c>
      <c r="O548">
        <v>40</v>
      </c>
      <c r="P548">
        <v>2</v>
      </c>
      <c r="Q548">
        <v>1</v>
      </c>
      <c r="R548">
        <v>794</v>
      </c>
      <c r="S548">
        <v>731</v>
      </c>
      <c r="T548">
        <v>1</v>
      </c>
      <c r="U548">
        <v>0.63</v>
      </c>
      <c r="V548">
        <v>1</v>
      </c>
      <c r="W548" t="s">
        <v>4</v>
      </c>
      <c r="X548" t="s">
        <v>101</v>
      </c>
      <c r="Y548" t="s">
        <v>96</v>
      </c>
      <c r="Z548" t="s">
        <v>97</v>
      </c>
      <c r="AA548">
        <v>0.63700000000000001</v>
      </c>
      <c r="AB548">
        <v>0.90090000000000003</v>
      </c>
      <c r="AC548">
        <v>0.27027000000000007</v>
      </c>
      <c r="AD548">
        <v>0.55000000000000004</v>
      </c>
      <c r="AE548" t="s">
        <v>25</v>
      </c>
      <c r="AF548">
        <v>5.321463897131553E-2</v>
      </c>
      <c r="AG548" t="s">
        <v>8</v>
      </c>
      <c r="AH548" t="s">
        <v>33</v>
      </c>
      <c r="AI548" t="s">
        <v>36</v>
      </c>
      <c r="AJ548">
        <v>92.065491183879089</v>
      </c>
      <c r="AK548" t="s">
        <v>41</v>
      </c>
      <c r="AL548">
        <v>13.1675</v>
      </c>
      <c r="AM548">
        <v>146452.39262</v>
      </c>
      <c r="AN548">
        <v>71.39</v>
      </c>
    </row>
    <row r="549" spans="1:40" x14ac:dyDescent="0.3">
      <c r="A549">
        <v>352.21</v>
      </c>
      <c r="B549">
        <v>9.2899999999999991</v>
      </c>
      <c r="C549">
        <v>21</v>
      </c>
      <c r="D549">
        <v>0.74</v>
      </c>
      <c r="E549">
        <v>0.04</v>
      </c>
      <c r="F549">
        <v>0</v>
      </c>
      <c r="G549" t="s">
        <v>92</v>
      </c>
      <c r="H549">
        <v>3.38</v>
      </c>
      <c r="I549">
        <v>0.64</v>
      </c>
      <c r="J549">
        <v>1.1399999999999999</v>
      </c>
      <c r="K549">
        <v>0.74</v>
      </c>
      <c r="L549">
        <v>40</v>
      </c>
      <c r="M549">
        <v>1965.27</v>
      </c>
      <c r="N549">
        <v>45</v>
      </c>
      <c r="O549">
        <v>18</v>
      </c>
      <c r="P549">
        <v>0</v>
      </c>
      <c r="Q549">
        <v>3</v>
      </c>
      <c r="R549">
        <v>250</v>
      </c>
      <c r="S549">
        <v>557</v>
      </c>
      <c r="T549">
        <v>4</v>
      </c>
      <c r="U549">
        <v>0.78</v>
      </c>
      <c r="V549">
        <v>0</v>
      </c>
      <c r="W549" t="s">
        <v>6</v>
      </c>
      <c r="X549" t="s">
        <v>103</v>
      </c>
      <c r="Y549" t="s">
        <v>94</v>
      </c>
      <c r="Z549" t="s">
        <v>105</v>
      </c>
      <c r="AA549">
        <v>0.71039999999999992</v>
      </c>
      <c r="AB549">
        <v>0.96</v>
      </c>
      <c r="AC549">
        <v>0.24959999999999999</v>
      </c>
      <c r="AD549">
        <v>0.78</v>
      </c>
      <c r="AE549" t="s">
        <v>25</v>
      </c>
      <c r="AF549">
        <v>2.6376309588029868E-2</v>
      </c>
      <c r="AG549" t="s">
        <v>7</v>
      </c>
      <c r="AH549" t="s">
        <v>32</v>
      </c>
      <c r="AI549" t="s">
        <v>37</v>
      </c>
      <c r="AJ549">
        <v>222.8</v>
      </c>
      <c r="AK549" t="s">
        <v>42</v>
      </c>
      <c r="AL549">
        <v>39.305399999999999</v>
      </c>
      <c r="AM549">
        <v>719938.3713639999</v>
      </c>
      <c r="AN549">
        <v>83.42</v>
      </c>
    </row>
    <row r="550" spans="1:40" x14ac:dyDescent="0.3">
      <c r="A550">
        <v>284.14</v>
      </c>
      <c r="B550">
        <v>1.36</v>
      </c>
      <c r="C550">
        <v>8</v>
      </c>
      <c r="D550">
        <v>0.79</v>
      </c>
      <c r="E550">
        <v>7.0000000000000007E-2</v>
      </c>
      <c r="F550">
        <v>0.01</v>
      </c>
      <c r="G550" t="s">
        <v>99</v>
      </c>
      <c r="H550">
        <v>1.48</v>
      </c>
      <c r="I550">
        <v>0.67</v>
      </c>
      <c r="J550">
        <v>1.19</v>
      </c>
      <c r="K550">
        <v>0.59</v>
      </c>
      <c r="L550">
        <v>30</v>
      </c>
      <c r="M550">
        <v>8192.9</v>
      </c>
      <c r="N550">
        <v>90</v>
      </c>
      <c r="O550">
        <v>48</v>
      </c>
      <c r="P550">
        <v>1</v>
      </c>
      <c r="Q550">
        <v>1</v>
      </c>
      <c r="R550">
        <v>14</v>
      </c>
      <c r="S550">
        <v>940</v>
      </c>
      <c r="T550">
        <v>5</v>
      </c>
      <c r="U550">
        <v>0.75</v>
      </c>
      <c r="V550">
        <v>1</v>
      </c>
      <c r="W550" t="s">
        <v>4</v>
      </c>
      <c r="X550" t="s">
        <v>101</v>
      </c>
      <c r="Y550" t="s">
        <v>104</v>
      </c>
      <c r="Z550" t="s">
        <v>109</v>
      </c>
      <c r="AA550">
        <v>0.73470000000000002</v>
      </c>
      <c r="AB550">
        <v>0.92069999999999996</v>
      </c>
      <c r="AC550">
        <v>0.19334699999999994</v>
      </c>
      <c r="AD550">
        <v>0.66999999999999993</v>
      </c>
      <c r="AE550" t="s">
        <v>25</v>
      </c>
      <c r="AF550">
        <v>4.7863729147603297E-3</v>
      </c>
      <c r="AG550" t="s">
        <v>5</v>
      </c>
      <c r="AH550" t="s">
        <v>31</v>
      </c>
      <c r="AI550" t="s">
        <v>36</v>
      </c>
      <c r="AJ550">
        <v>6714.2857142857138</v>
      </c>
      <c r="AK550" t="s">
        <v>42</v>
      </c>
      <c r="AL550">
        <v>409.64499999999998</v>
      </c>
      <c r="AM550">
        <v>2514583.1100239996</v>
      </c>
      <c r="AN550">
        <v>96.22</v>
      </c>
    </row>
    <row r="551" spans="1:40" x14ac:dyDescent="0.3">
      <c r="A551">
        <v>397.54</v>
      </c>
      <c r="B551">
        <v>3.62</v>
      </c>
      <c r="C551">
        <v>19</v>
      </c>
      <c r="D551">
        <v>0.74</v>
      </c>
      <c r="E551">
        <v>0.06</v>
      </c>
      <c r="F551">
        <v>0.04</v>
      </c>
      <c r="G551" t="s">
        <v>99</v>
      </c>
      <c r="H551">
        <v>1.75</v>
      </c>
      <c r="I551">
        <v>0.74</v>
      </c>
      <c r="J551">
        <v>1.1499999999999999</v>
      </c>
      <c r="K551">
        <v>0.96</v>
      </c>
      <c r="L551">
        <v>30</v>
      </c>
      <c r="M551">
        <v>431.99</v>
      </c>
      <c r="N551">
        <v>30</v>
      </c>
      <c r="O551">
        <v>29</v>
      </c>
      <c r="P551">
        <v>2</v>
      </c>
      <c r="Q551">
        <v>3</v>
      </c>
      <c r="R551">
        <v>224</v>
      </c>
      <c r="S551">
        <v>290</v>
      </c>
      <c r="T551">
        <v>5</v>
      </c>
      <c r="U551">
        <v>0.03</v>
      </c>
      <c r="V551">
        <v>1</v>
      </c>
      <c r="W551" t="s">
        <v>4</v>
      </c>
      <c r="X551" t="s">
        <v>103</v>
      </c>
      <c r="Y551" t="s">
        <v>96</v>
      </c>
      <c r="Z551" t="s">
        <v>109</v>
      </c>
      <c r="AA551">
        <v>0.6956</v>
      </c>
      <c r="AB551">
        <v>0.90239999999999987</v>
      </c>
      <c r="AC551">
        <v>0.234624</v>
      </c>
      <c r="AD551">
        <v>1.06</v>
      </c>
      <c r="AE551" t="s">
        <v>25</v>
      </c>
      <c r="AF551">
        <v>9.1060019117573075E-3</v>
      </c>
      <c r="AG551" t="s">
        <v>5</v>
      </c>
      <c r="AH551" t="s">
        <v>32</v>
      </c>
      <c r="AI551" t="s">
        <v>36</v>
      </c>
      <c r="AJ551">
        <v>129.46428571428572</v>
      </c>
      <c r="AK551" t="s">
        <v>42</v>
      </c>
      <c r="AL551">
        <v>21.599500000000003</v>
      </c>
      <c r="AM551">
        <v>188942.14846000003</v>
      </c>
      <c r="AN551">
        <v>95.649999999999991</v>
      </c>
    </row>
    <row r="552" spans="1:40" x14ac:dyDescent="0.3">
      <c r="A552">
        <v>284.07</v>
      </c>
      <c r="B552">
        <v>2.87</v>
      </c>
      <c r="C552">
        <v>3</v>
      </c>
      <c r="D552">
        <v>1</v>
      </c>
      <c r="E552">
        <v>0.04</v>
      </c>
      <c r="F552">
        <v>0.04</v>
      </c>
      <c r="G552" t="s">
        <v>92</v>
      </c>
      <c r="H552">
        <v>2.1800000000000002</v>
      </c>
      <c r="I552">
        <v>0.92</v>
      </c>
      <c r="J552">
        <v>0.96</v>
      </c>
      <c r="K552">
        <v>0.33</v>
      </c>
      <c r="L552">
        <v>33</v>
      </c>
      <c r="M552">
        <v>7322.81</v>
      </c>
      <c r="N552">
        <v>60</v>
      </c>
      <c r="O552">
        <v>42</v>
      </c>
      <c r="P552">
        <v>3</v>
      </c>
      <c r="Q552">
        <v>3</v>
      </c>
      <c r="R552">
        <v>588</v>
      </c>
      <c r="S552">
        <v>698</v>
      </c>
      <c r="T552">
        <v>1</v>
      </c>
      <c r="U552">
        <v>0.39</v>
      </c>
      <c r="V552">
        <v>0</v>
      </c>
      <c r="W552" t="s">
        <v>6</v>
      </c>
      <c r="X552" t="s">
        <v>103</v>
      </c>
      <c r="Y552" t="s">
        <v>90</v>
      </c>
      <c r="Z552" t="s">
        <v>97</v>
      </c>
      <c r="AA552">
        <v>0.96</v>
      </c>
      <c r="AB552">
        <v>0.92159999999999997</v>
      </c>
      <c r="AC552">
        <v>0</v>
      </c>
      <c r="AD552">
        <v>0.41000000000000003</v>
      </c>
      <c r="AE552" t="s">
        <v>24</v>
      </c>
      <c r="AF552">
        <v>1.0103143591368326E-2</v>
      </c>
      <c r="AG552" t="s">
        <v>5</v>
      </c>
      <c r="AH552" t="s">
        <v>31</v>
      </c>
      <c r="AI552" t="s">
        <v>35</v>
      </c>
      <c r="AJ552">
        <v>118.70748299319729</v>
      </c>
      <c r="AK552" t="s">
        <v>42</v>
      </c>
      <c r="AL552">
        <v>146.45620000000002</v>
      </c>
      <c r="AM552">
        <v>2246764.7292879997</v>
      </c>
      <c r="AN552">
        <v>83.820000000000007</v>
      </c>
    </row>
    <row r="553" spans="1:40" x14ac:dyDescent="0.3">
      <c r="A553">
        <v>433.48</v>
      </c>
      <c r="B553">
        <v>3.14</v>
      </c>
      <c r="C553">
        <v>18</v>
      </c>
      <c r="D553">
        <v>0.79</v>
      </c>
      <c r="E553">
        <v>0.01</v>
      </c>
      <c r="F553">
        <v>0.04</v>
      </c>
      <c r="G553" t="s">
        <v>92</v>
      </c>
      <c r="H553">
        <v>0.02</v>
      </c>
      <c r="I553">
        <v>0.67</v>
      </c>
      <c r="J553">
        <v>1.1299999999999999</v>
      </c>
      <c r="K553">
        <v>0.54</v>
      </c>
      <c r="L553">
        <v>42</v>
      </c>
      <c r="M553">
        <v>659.43</v>
      </c>
      <c r="N553">
        <v>45</v>
      </c>
      <c r="O553">
        <v>46</v>
      </c>
      <c r="P553">
        <v>0</v>
      </c>
      <c r="Q553">
        <v>2</v>
      </c>
      <c r="R553">
        <v>496</v>
      </c>
      <c r="S553">
        <v>64</v>
      </c>
      <c r="T553">
        <v>9</v>
      </c>
      <c r="U553">
        <v>0.32</v>
      </c>
      <c r="V553">
        <v>1</v>
      </c>
      <c r="W553" t="s">
        <v>4</v>
      </c>
      <c r="X553" t="s">
        <v>93</v>
      </c>
      <c r="Y553" t="s">
        <v>94</v>
      </c>
      <c r="Z553" t="s">
        <v>91</v>
      </c>
      <c r="AA553">
        <v>0.78210000000000002</v>
      </c>
      <c r="AB553">
        <v>0.95039999999999991</v>
      </c>
      <c r="AC553">
        <v>0.19958399999999996</v>
      </c>
      <c r="AD553">
        <v>0.59000000000000008</v>
      </c>
      <c r="AE553" t="s">
        <v>25</v>
      </c>
      <c r="AF553">
        <v>7.2437021315862327E-3</v>
      </c>
      <c r="AG553" t="s">
        <v>5</v>
      </c>
      <c r="AH553" t="s">
        <v>32</v>
      </c>
      <c r="AI553" t="s">
        <v>38</v>
      </c>
      <c r="AJ553">
        <v>12.903225806451612</v>
      </c>
      <c r="AK553" t="s">
        <v>40</v>
      </c>
      <c r="AL553">
        <v>13.188599999999999</v>
      </c>
      <c r="AM553">
        <v>300155.564212</v>
      </c>
      <c r="AN553">
        <v>86.88</v>
      </c>
    </row>
    <row r="554" spans="1:40" x14ac:dyDescent="0.3">
      <c r="A554">
        <v>298.36</v>
      </c>
      <c r="B554">
        <v>9.18</v>
      </c>
      <c r="C554">
        <v>21</v>
      </c>
      <c r="D554">
        <v>0.74</v>
      </c>
      <c r="E554">
        <v>7.0000000000000007E-2</v>
      </c>
      <c r="F554">
        <v>0.03</v>
      </c>
      <c r="G554" t="s">
        <v>92</v>
      </c>
      <c r="H554">
        <v>2.46</v>
      </c>
      <c r="I554">
        <v>0.64</v>
      </c>
      <c r="J554">
        <v>1.08</v>
      </c>
      <c r="K554">
        <v>0.81</v>
      </c>
      <c r="L554">
        <v>1</v>
      </c>
      <c r="M554">
        <v>5959.39</v>
      </c>
      <c r="N554">
        <v>90</v>
      </c>
      <c r="O554">
        <v>21</v>
      </c>
      <c r="P554">
        <v>0</v>
      </c>
      <c r="Q554">
        <v>0</v>
      </c>
      <c r="R554">
        <v>366</v>
      </c>
      <c r="S554">
        <v>178</v>
      </c>
      <c r="T554">
        <v>5</v>
      </c>
      <c r="U554">
        <v>0.97</v>
      </c>
      <c r="V554">
        <v>1</v>
      </c>
      <c r="W554" t="s">
        <v>4</v>
      </c>
      <c r="X554" t="s">
        <v>89</v>
      </c>
      <c r="Y554" t="s">
        <v>94</v>
      </c>
      <c r="Z554" t="s">
        <v>109</v>
      </c>
      <c r="AA554">
        <v>0.68819999999999992</v>
      </c>
      <c r="AB554">
        <v>0.9020999999999999</v>
      </c>
      <c r="AC554">
        <v>0.23454599999999998</v>
      </c>
      <c r="AD554">
        <v>0.91</v>
      </c>
      <c r="AE554" t="s">
        <v>25</v>
      </c>
      <c r="AF554">
        <v>3.0768199490548327E-2</v>
      </c>
      <c r="AG554" t="s">
        <v>7</v>
      </c>
      <c r="AH554" t="s">
        <v>31</v>
      </c>
      <c r="AI554" t="s">
        <v>35</v>
      </c>
      <c r="AJ554">
        <v>48.633879781420767</v>
      </c>
      <c r="AK554" t="s">
        <v>40</v>
      </c>
      <c r="AL554">
        <v>119.18780000000001</v>
      </c>
      <c r="AM554">
        <v>1955981.8275520003</v>
      </c>
      <c r="AN554">
        <v>82.839999999999989</v>
      </c>
    </row>
    <row r="555" spans="1:40" x14ac:dyDescent="0.3">
      <c r="A555">
        <v>302.42</v>
      </c>
      <c r="B555">
        <v>5.21</v>
      </c>
      <c r="C555">
        <v>19</v>
      </c>
      <c r="D555">
        <v>0.76</v>
      </c>
      <c r="E555">
        <v>0.09</v>
      </c>
      <c r="F555">
        <v>0.03</v>
      </c>
      <c r="G555" t="s">
        <v>99</v>
      </c>
      <c r="H555">
        <v>1.28</v>
      </c>
      <c r="I555">
        <v>0.81</v>
      </c>
      <c r="J555">
        <v>0.82</v>
      </c>
      <c r="K555">
        <v>0.37</v>
      </c>
      <c r="L555">
        <v>33</v>
      </c>
      <c r="M555">
        <v>7758.23</v>
      </c>
      <c r="N555">
        <v>30</v>
      </c>
      <c r="O555">
        <v>57</v>
      </c>
      <c r="P555">
        <v>3</v>
      </c>
      <c r="Q555">
        <v>1</v>
      </c>
      <c r="R555">
        <v>403</v>
      </c>
      <c r="S555">
        <v>322</v>
      </c>
      <c r="T555">
        <v>9</v>
      </c>
      <c r="U555">
        <v>0.77</v>
      </c>
      <c r="V555">
        <v>1</v>
      </c>
      <c r="W555" t="s">
        <v>4</v>
      </c>
      <c r="X555" t="s">
        <v>101</v>
      </c>
      <c r="Y555" t="s">
        <v>90</v>
      </c>
      <c r="Z555" t="s">
        <v>91</v>
      </c>
      <c r="AA555">
        <v>0.69159999999999999</v>
      </c>
      <c r="AB555">
        <v>0.88270000000000004</v>
      </c>
      <c r="AC555">
        <v>0.21184800000000001</v>
      </c>
      <c r="AD555">
        <v>0.49</v>
      </c>
      <c r="AE555" t="s">
        <v>24</v>
      </c>
      <c r="AF555">
        <v>1.722769658091396E-2</v>
      </c>
      <c r="AG555" t="s">
        <v>5</v>
      </c>
      <c r="AH555" t="s">
        <v>32</v>
      </c>
      <c r="AI555" t="s">
        <v>36</v>
      </c>
      <c r="AJ555">
        <v>79.900744416873451</v>
      </c>
      <c r="AK555" t="s">
        <v>40</v>
      </c>
      <c r="AL555">
        <v>387.91149999999999</v>
      </c>
      <c r="AM555">
        <v>2628188.8400440002</v>
      </c>
      <c r="AN555">
        <v>95.419999999999987</v>
      </c>
    </row>
    <row r="556" spans="1:40" x14ac:dyDescent="0.3">
      <c r="A556">
        <v>444.49</v>
      </c>
      <c r="B556">
        <v>5.2</v>
      </c>
      <c r="C556">
        <v>19</v>
      </c>
      <c r="D556">
        <v>0.88</v>
      </c>
      <c r="E556">
        <v>7.0000000000000007E-2</v>
      </c>
      <c r="F556">
        <v>0.04</v>
      </c>
      <c r="G556" t="s">
        <v>92</v>
      </c>
      <c r="H556">
        <v>0.28000000000000003</v>
      </c>
      <c r="I556">
        <v>0.82</v>
      </c>
      <c r="J556">
        <v>1.17</v>
      </c>
      <c r="K556">
        <v>0.47</v>
      </c>
      <c r="L556">
        <v>36</v>
      </c>
      <c r="M556">
        <v>2387.62</v>
      </c>
      <c r="N556">
        <v>15</v>
      </c>
      <c r="O556">
        <v>22</v>
      </c>
      <c r="P556">
        <v>1</v>
      </c>
      <c r="Q556">
        <v>2</v>
      </c>
      <c r="R556">
        <v>164</v>
      </c>
      <c r="S556">
        <v>927</v>
      </c>
      <c r="T556">
        <v>7</v>
      </c>
      <c r="U556">
        <v>0.71</v>
      </c>
      <c r="V556">
        <v>0</v>
      </c>
      <c r="W556" t="s">
        <v>6</v>
      </c>
      <c r="X556" t="s">
        <v>93</v>
      </c>
      <c r="Y556" t="s">
        <v>104</v>
      </c>
      <c r="Z556" t="s">
        <v>106</v>
      </c>
      <c r="AA556">
        <v>0.81839999999999991</v>
      </c>
      <c r="AB556">
        <v>0.89279999999999993</v>
      </c>
      <c r="AC556">
        <v>0.10713599999999998</v>
      </c>
      <c r="AD556">
        <v>0.57999999999999996</v>
      </c>
      <c r="AE556" t="s">
        <v>25</v>
      </c>
      <c r="AF556">
        <v>1.1698800872910527E-2</v>
      </c>
      <c r="AG556" t="s">
        <v>5</v>
      </c>
      <c r="AH556" t="s">
        <v>32</v>
      </c>
      <c r="AI556" t="s">
        <v>38</v>
      </c>
      <c r="AJ556">
        <v>565.2439024390244</v>
      </c>
      <c r="AK556" t="s">
        <v>42</v>
      </c>
      <c r="AL556">
        <v>47.752400000000002</v>
      </c>
      <c r="AM556">
        <v>1178063.5088620002</v>
      </c>
      <c r="AN556">
        <v>84.819999999999979</v>
      </c>
    </row>
    <row r="557" spans="1:40" x14ac:dyDescent="0.3">
      <c r="A557">
        <v>231.57</v>
      </c>
      <c r="B557">
        <v>7.85</v>
      </c>
      <c r="C557">
        <v>15</v>
      </c>
      <c r="D557">
        <v>0.72</v>
      </c>
      <c r="E557">
        <v>0</v>
      </c>
      <c r="F557">
        <v>0.02</v>
      </c>
      <c r="G557" t="s">
        <v>99</v>
      </c>
      <c r="H557">
        <v>4.5599999999999996</v>
      </c>
      <c r="I557">
        <v>0.64</v>
      </c>
      <c r="J557">
        <v>0.99</v>
      </c>
      <c r="K557">
        <v>0.68</v>
      </c>
      <c r="L557">
        <v>49</v>
      </c>
      <c r="M557">
        <v>2039.87</v>
      </c>
      <c r="N557">
        <v>90</v>
      </c>
      <c r="O557">
        <v>51</v>
      </c>
      <c r="P557">
        <v>1</v>
      </c>
      <c r="Q557">
        <v>0</v>
      </c>
      <c r="R557">
        <v>961</v>
      </c>
      <c r="S557">
        <v>487</v>
      </c>
      <c r="T557">
        <v>5</v>
      </c>
      <c r="U557">
        <v>0.44</v>
      </c>
      <c r="V557">
        <v>0</v>
      </c>
      <c r="W557" t="s">
        <v>6</v>
      </c>
      <c r="X557" t="s">
        <v>89</v>
      </c>
      <c r="Y557" t="s">
        <v>104</v>
      </c>
      <c r="Z557" t="s">
        <v>109</v>
      </c>
      <c r="AA557">
        <v>0.72</v>
      </c>
      <c r="AB557">
        <v>0.98</v>
      </c>
      <c r="AC557">
        <v>0.27440000000000003</v>
      </c>
      <c r="AD557">
        <v>0.70000000000000007</v>
      </c>
      <c r="AE557" t="s">
        <v>25</v>
      </c>
      <c r="AF557">
        <v>3.3899037008248048E-2</v>
      </c>
      <c r="AG557" t="s">
        <v>7</v>
      </c>
      <c r="AH557" t="s">
        <v>31</v>
      </c>
      <c r="AI557" t="s">
        <v>37</v>
      </c>
      <c r="AJ557">
        <v>50.676378772112386</v>
      </c>
      <c r="AK557" t="s">
        <v>40</v>
      </c>
      <c r="AL557">
        <v>101.9935</v>
      </c>
      <c r="AM557">
        <v>481943.26250199991</v>
      </c>
      <c r="AN557">
        <v>95.039999999999992</v>
      </c>
    </row>
    <row r="558" spans="1:40" x14ac:dyDescent="0.3">
      <c r="A558">
        <v>110.31</v>
      </c>
      <c r="B558">
        <v>2.39</v>
      </c>
      <c r="C558">
        <v>6</v>
      </c>
      <c r="D558">
        <v>0.96</v>
      </c>
      <c r="E558">
        <v>0.02</v>
      </c>
      <c r="F558">
        <v>0.04</v>
      </c>
      <c r="G558" t="s">
        <v>99</v>
      </c>
      <c r="H558">
        <v>1.61</v>
      </c>
      <c r="I558">
        <v>0.71</v>
      </c>
      <c r="J558">
        <v>0.85</v>
      </c>
      <c r="K558">
        <v>0.86</v>
      </c>
      <c r="L558">
        <v>31</v>
      </c>
      <c r="M558">
        <v>2962.86</v>
      </c>
      <c r="N558">
        <v>90</v>
      </c>
      <c r="O558">
        <v>53</v>
      </c>
      <c r="P558">
        <v>3</v>
      </c>
      <c r="Q558">
        <v>2</v>
      </c>
      <c r="R558">
        <v>400</v>
      </c>
      <c r="S558">
        <v>437</v>
      </c>
      <c r="T558">
        <v>9</v>
      </c>
      <c r="U558">
        <v>0.89</v>
      </c>
      <c r="V558">
        <v>0</v>
      </c>
      <c r="W558" t="s">
        <v>6</v>
      </c>
      <c r="X558" t="s">
        <v>93</v>
      </c>
      <c r="Y558" t="s">
        <v>90</v>
      </c>
      <c r="Z558" t="s">
        <v>91</v>
      </c>
      <c r="AA558">
        <v>0.94079999999999997</v>
      </c>
      <c r="AB558">
        <v>0.94079999999999997</v>
      </c>
      <c r="AC558">
        <v>3.7632000000000033E-2</v>
      </c>
      <c r="AD558">
        <v>0.91999999999999993</v>
      </c>
      <c r="AE558" t="s">
        <v>25</v>
      </c>
      <c r="AF558">
        <v>2.1666213398603935E-2</v>
      </c>
      <c r="AG558" t="s">
        <v>7</v>
      </c>
      <c r="AH558" t="s">
        <v>33</v>
      </c>
      <c r="AI558" t="s">
        <v>36</v>
      </c>
      <c r="AJ558">
        <v>109.25</v>
      </c>
      <c r="AK558" t="s">
        <v>42</v>
      </c>
      <c r="AL558">
        <v>148.143</v>
      </c>
      <c r="AM558">
        <v>346594.76677800005</v>
      </c>
      <c r="AN558">
        <v>96.989999999999981</v>
      </c>
    </row>
    <row r="559" spans="1:40" x14ac:dyDescent="0.3">
      <c r="A559">
        <v>62.95</v>
      </c>
      <c r="B559">
        <v>5.39</v>
      </c>
      <c r="C559">
        <v>16</v>
      </c>
      <c r="D559">
        <v>0.99</v>
      </c>
      <c r="E559">
        <v>0.01</v>
      </c>
      <c r="F559">
        <v>0.03</v>
      </c>
      <c r="G559" t="s">
        <v>92</v>
      </c>
      <c r="H559">
        <v>2.13</v>
      </c>
      <c r="I559">
        <v>0.71</v>
      </c>
      <c r="J559">
        <v>0.97</v>
      </c>
      <c r="K559">
        <v>0.42</v>
      </c>
      <c r="L559">
        <v>37</v>
      </c>
      <c r="M559">
        <v>7026.17</v>
      </c>
      <c r="N559">
        <v>15</v>
      </c>
      <c r="O559">
        <v>20</v>
      </c>
      <c r="P559">
        <v>3</v>
      </c>
      <c r="Q559">
        <v>1</v>
      </c>
      <c r="R559">
        <v>378</v>
      </c>
      <c r="S559">
        <v>521</v>
      </c>
      <c r="T559">
        <v>5</v>
      </c>
      <c r="U559">
        <v>0.02</v>
      </c>
      <c r="V559">
        <v>0</v>
      </c>
      <c r="W559" t="s">
        <v>6</v>
      </c>
      <c r="X559" t="s">
        <v>101</v>
      </c>
      <c r="Y559" t="s">
        <v>90</v>
      </c>
      <c r="Z559" t="s">
        <v>109</v>
      </c>
      <c r="AA559">
        <v>0.98009999999999997</v>
      </c>
      <c r="AB559">
        <v>0.96029999999999993</v>
      </c>
      <c r="AC559">
        <v>9.6030000000000091E-3</v>
      </c>
      <c r="AD559">
        <v>0.45999999999999996</v>
      </c>
      <c r="AE559" t="s">
        <v>24</v>
      </c>
      <c r="AF559">
        <v>8.5623510722795865E-2</v>
      </c>
      <c r="AG559" t="s">
        <v>8</v>
      </c>
      <c r="AH559" t="s">
        <v>33</v>
      </c>
      <c r="AI559" t="s">
        <v>35</v>
      </c>
      <c r="AJ559">
        <v>137.83068783068785</v>
      </c>
      <c r="AK559" t="s">
        <v>42</v>
      </c>
      <c r="AL559">
        <v>140.52340000000001</v>
      </c>
      <c r="AM559">
        <v>460132.50263000006</v>
      </c>
      <c r="AN559">
        <v>84.969999999999985</v>
      </c>
    </row>
    <row r="560" spans="1:40" x14ac:dyDescent="0.3">
      <c r="A560">
        <v>389.81</v>
      </c>
      <c r="B560">
        <v>4.87</v>
      </c>
      <c r="C560">
        <v>8</v>
      </c>
      <c r="D560">
        <v>0.77</v>
      </c>
      <c r="E560">
        <v>0.06</v>
      </c>
      <c r="F560">
        <v>0.03</v>
      </c>
      <c r="G560" t="s">
        <v>88</v>
      </c>
      <c r="H560">
        <v>4.1399999999999997</v>
      </c>
      <c r="I560">
        <v>0.67</v>
      </c>
      <c r="J560">
        <v>1.04</v>
      </c>
      <c r="K560">
        <v>0.53</v>
      </c>
      <c r="L560">
        <v>14</v>
      </c>
      <c r="M560">
        <v>2622.78</v>
      </c>
      <c r="N560">
        <v>15</v>
      </c>
      <c r="O560">
        <v>21</v>
      </c>
      <c r="P560">
        <v>0</v>
      </c>
      <c r="Q560">
        <v>0</v>
      </c>
      <c r="R560">
        <v>38</v>
      </c>
      <c r="S560">
        <v>422</v>
      </c>
      <c r="T560">
        <v>10</v>
      </c>
      <c r="U560">
        <v>0.23</v>
      </c>
      <c r="V560">
        <v>1</v>
      </c>
      <c r="W560" t="s">
        <v>4</v>
      </c>
      <c r="X560" t="s">
        <v>89</v>
      </c>
      <c r="Y560" t="s">
        <v>94</v>
      </c>
      <c r="Z560" t="s">
        <v>108</v>
      </c>
      <c r="AA560">
        <v>0.7238</v>
      </c>
      <c r="AB560">
        <v>0.91179999999999994</v>
      </c>
      <c r="AC560">
        <v>0.20971399999999998</v>
      </c>
      <c r="AD560">
        <v>0.62</v>
      </c>
      <c r="AE560" t="s">
        <v>25</v>
      </c>
      <c r="AF560">
        <v>1.2493265950078243E-2</v>
      </c>
      <c r="AG560" t="s">
        <v>5</v>
      </c>
      <c r="AH560" t="s">
        <v>32</v>
      </c>
      <c r="AI560" t="s">
        <v>37</v>
      </c>
      <c r="AJ560">
        <v>1110.5263157894735</v>
      </c>
      <c r="AK560" t="s">
        <v>42</v>
      </c>
      <c r="AL560">
        <v>26.227800000000002</v>
      </c>
      <c r="AM560">
        <v>1114459.10433</v>
      </c>
      <c r="AN560">
        <v>69.459999999999994</v>
      </c>
    </row>
    <row r="561" spans="1:40" x14ac:dyDescent="0.3">
      <c r="A561">
        <v>329.14</v>
      </c>
      <c r="B561">
        <v>6.37</v>
      </c>
      <c r="C561">
        <v>16</v>
      </c>
      <c r="D561">
        <v>0.84</v>
      </c>
      <c r="E561">
        <v>0.08</v>
      </c>
      <c r="F561">
        <v>0.03</v>
      </c>
      <c r="G561" t="s">
        <v>92</v>
      </c>
      <c r="H561">
        <v>0.83</v>
      </c>
      <c r="I561">
        <v>0.73</v>
      </c>
      <c r="J561">
        <v>1.03</v>
      </c>
      <c r="K561">
        <v>0.98</v>
      </c>
      <c r="L561">
        <v>6</v>
      </c>
      <c r="M561">
        <v>5067.5200000000004</v>
      </c>
      <c r="N561">
        <v>60</v>
      </c>
      <c r="O561">
        <v>18</v>
      </c>
      <c r="P561">
        <v>3</v>
      </c>
      <c r="Q561">
        <v>0</v>
      </c>
      <c r="R561">
        <v>826</v>
      </c>
      <c r="S561">
        <v>848</v>
      </c>
      <c r="T561">
        <v>9</v>
      </c>
      <c r="U561">
        <v>0.7</v>
      </c>
      <c r="V561">
        <v>1</v>
      </c>
      <c r="W561" t="s">
        <v>4</v>
      </c>
      <c r="X561" t="s">
        <v>89</v>
      </c>
      <c r="Y561" t="s">
        <v>90</v>
      </c>
      <c r="Z561" t="s">
        <v>91</v>
      </c>
      <c r="AA561">
        <v>0.77280000000000004</v>
      </c>
      <c r="AB561">
        <v>0.89239999999999997</v>
      </c>
      <c r="AC561">
        <v>0.14278400000000002</v>
      </c>
      <c r="AD561">
        <v>1.0900000000000001</v>
      </c>
      <c r="AE561" t="s">
        <v>25</v>
      </c>
      <c r="AF561">
        <v>1.9353466609953213E-2</v>
      </c>
      <c r="AG561" t="s">
        <v>5</v>
      </c>
      <c r="AH561" t="s">
        <v>32</v>
      </c>
      <c r="AI561" t="s">
        <v>38</v>
      </c>
      <c r="AJ561">
        <v>102.66343825665859</v>
      </c>
      <c r="AK561" t="s">
        <v>42</v>
      </c>
      <c r="AL561">
        <v>101.35040000000001</v>
      </c>
      <c r="AM561">
        <v>1851501.9355320004</v>
      </c>
      <c r="AN561">
        <v>84.17</v>
      </c>
    </row>
    <row r="562" spans="1:40" x14ac:dyDescent="0.3">
      <c r="A562">
        <v>366.84</v>
      </c>
      <c r="B562">
        <v>10</v>
      </c>
      <c r="C562">
        <v>18</v>
      </c>
      <c r="D562">
        <v>0.71</v>
      </c>
      <c r="E562">
        <v>0.01</v>
      </c>
      <c r="F562">
        <v>0.04</v>
      </c>
      <c r="G562" t="s">
        <v>88</v>
      </c>
      <c r="H562">
        <v>4.25</v>
      </c>
      <c r="I562">
        <v>0.61</v>
      </c>
      <c r="J562">
        <v>1.03</v>
      </c>
      <c r="K562">
        <v>0.04</v>
      </c>
      <c r="L562">
        <v>7</v>
      </c>
      <c r="M562">
        <v>1431.21</v>
      </c>
      <c r="N562">
        <v>60</v>
      </c>
      <c r="O562">
        <v>49</v>
      </c>
      <c r="P562">
        <v>1</v>
      </c>
      <c r="Q562">
        <v>0</v>
      </c>
      <c r="R562">
        <v>432</v>
      </c>
      <c r="S562">
        <v>57</v>
      </c>
      <c r="T562">
        <v>5</v>
      </c>
      <c r="U562">
        <v>0.51</v>
      </c>
      <c r="V562">
        <v>0</v>
      </c>
      <c r="W562" t="s">
        <v>6</v>
      </c>
      <c r="X562" t="s">
        <v>89</v>
      </c>
      <c r="Y562" t="s">
        <v>104</v>
      </c>
      <c r="Z562" t="s">
        <v>109</v>
      </c>
      <c r="AA562">
        <v>0.70289999999999997</v>
      </c>
      <c r="AB562">
        <v>0.95039999999999991</v>
      </c>
      <c r="AC562">
        <v>0.27561600000000003</v>
      </c>
      <c r="AD562">
        <v>0.09</v>
      </c>
      <c r="AE562" t="s">
        <v>22</v>
      </c>
      <c r="AF562">
        <v>2.7259840802529717E-2</v>
      </c>
      <c r="AG562" t="s">
        <v>7</v>
      </c>
      <c r="AH562" t="s">
        <v>32</v>
      </c>
      <c r="AI562" t="s">
        <v>37</v>
      </c>
      <c r="AJ562">
        <v>13.194444444444445</v>
      </c>
      <c r="AK562" t="s">
        <v>40</v>
      </c>
      <c r="AL562">
        <v>14.312100000000001</v>
      </c>
      <c r="AM562">
        <v>551321.82371999999</v>
      </c>
      <c r="AN562">
        <v>70.650000000000006</v>
      </c>
    </row>
    <row r="563" spans="1:40" x14ac:dyDescent="0.3">
      <c r="A563">
        <v>145.83000000000001</v>
      </c>
      <c r="B563">
        <v>7.93</v>
      </c>
      <c r="C563">
        <v>20</v>
      </c>
      <c r="D563">
        <v>0.89</v>
      </c>
      <c r="E563">
        <v>0.08</v>
      </c>
      <c r="F563">
        <v>0.01</v>
      </c>
      <c r="G563" t="s">
        <v>92</v>
      </c>
      <c r="H563">
        <v>1.21</v>
      </c>
      <c r="I563">
        <v>0.86</v>
      </c>
      <c r="J563">
        <v>0.9</v>
      </c>
      <c r="K563">
        <v>0.45</v>
      </c>
      <c r="L563">
        <v>40</v>
      </c>
      <c r="M563">
        <v>4665.84</v>
      </c>
      <c r="N563">
        <v>60</v>
      </c>
      <c r="O563">
        <v>59</v>
      </c>
      <c r="P563">
        <v>1</v>
      </c>
      <c r="Q563">
        <v>1</v>
      </c>
      <c r="R563">
        <v>975</v>
      </c>
      <c r="S563">
        <v>625</v>
      </c>
      <c r="T563">
        <v>1</v>
      </c>
      <c r="U563">
        <v>0.53</v>
      </c>
      <c r="V563">
        <v>0</v>
      </c>
      <c r="W563" t="s">
        <v>6</v>
      </c>
      <c r="X563" t="s">
        <v>101</v>
      </c>
      <c r="Y563" t="s">
        <v>104</v>
      </c>
      <c r="Z563" t="s">
        <v>97</v>
      </c>
      <c r="AA563">
        <v>0.81880000000000008</v>
      </c>
      <c r="AB563">
        <v>0.91080000000000005</v>
      </c>
      <c r="AC563">
        <v>0.100188</v>
      </c>
      <c r="AD563">
        <v>0.54</v>
      </c>
      <c r="AE563" t="s">
        <v>25</v>
      </c>
      <c r="AF563">
        <v>5.4378385791675234E-2</v>
      </c>
      <c r="AG563" t="s">
        <v>8</v>
      </c>
      <c r="AH563" t="s">
        <v>33</v>
      </c>
      <c r="AI563" t="s">
        <v>36</v>
      </c>
      <c r="AJ563">
        <v>64.102564102564102</v>
      </c>
      <c r="AK563" t="s">
        <v>40</v>
      </c>
      <c r="AL563">
        <v>93.316800000000001</v>
      </c>
      <c r="AM563">
        <v>741754.04333400016</v>
      </c>
      <c r="AN563">
        <v>84.19</v>
      </c>
    </row>
    <row r="564" spans="1:40" x14ac:dyDescent="0.3">
      <c r="A564">
        <v>111.37</v>
      </c>
      <c r="B564">
        <v>4.58</v>
      </c>
      <c r="C564">
        <v>16</v>
      </c>
      <c r="D564">
        <v>0.82</v>
      </c>
      <c r="E564">
        <v>0.06</v>
      </c>
      <c r="F564">
        <v>0.02</v>
      </c>
      <c r="G564" t="s">
        <v>92</v>
      </c>
      <c r="H564">
        <v>2.95</v>
      </c>
      <c r="I564">
        <v>1</v>
      </c>
      <c r="J564">
        <v>1.05</v>
      </c>
      <c r="K564">
        <v>0.64</v>
      </c>
      <c r="L564">
        <v>24</v>
      </c>
      <c r="M564">
        <v>6284.81</v>
      </c>
      <c r="N564">
        <v>90</v>
      </c>
      <c r="O564">
        <v>41</v>
      </c>
      <c r="P564">
        <v>1</v>
      </c>
      <c r="Q564">
        <v>1</v>
      </c>
      <c r="R564">
        <v>18</v>
      </c>
      <c r="S564">
        <v>12</v>
      </c>
      <c r="T564">
        <v>7</v>
      </c>
      <c r="U564">
        <v>0.42</v>
      </c>
      <c r="V564">
        <v>1</v>
      </c>
      <c r="W564" t="s">
        <v>4</v>
      </c>
      <c r="X564" t="s">
        <v>101</v>
      </c>
      <c r="Y564" t="s">
        <v>104</v>
      </c>
      <c r="Z564" t="s">
        <v>106</v>
      </c>
      <c r="AA564">
        <v>0.77079999999999993</v>
      </c>
      <c r="AB564">
        <v>0.92119999999999991</v>
      </c>
      <c r="AC564">
        <v>0.16581600000000005</v>
      </c>
      <c r="AD564">
        <v>0.72</v>
      </c>
      <c r="AE564" t="s">
        <v>25</v>
      </c>
      <c r="AF564">
        <v>4.1124180659064376E-2</v>
      </c>
      <c r="AG564" t="s">
        <v>7</v>
      </c>
      <c r="AH564" t="s">
        <v>33</v>
      </c>
      <c r="AI564" t="s">
        <v>35</v>
      </c>
      <c r="AJ564">
        <v>66.666666666666657</v>
      </c>
      <c r="AK564" t="s">
        <v>40</v>
      </c>
      <c r="AL564">
        <v>125.6962</v>
      </c>
      <c r="AM564">
        <v>756066.69990600005</v>
      </c>
      <c r="AN564">
        <v>82.85</v>
      </c>
    </row>
    <row r="565" spans="1:40" x14ac:dyDescent="0.3">
      <c r="A565">
        <v>56.55</v>
      </c>
      <c r="B565">
        <v>8.4499999999999993</v>
      </c>
      <c r="C565">
        <v>11</v>
      </c>
      <c r="D565">
        <v>0.78</v>
      </c>
      <c r="E565">
        <v>7.0000000000000007E-2</v>
      </c>
      <c r="F565">
        <v>0.04</v>
      </c>
      <c r="G565" t="s">
        <v>99</v>
      </c>
      <c r="H565">
        <v>3.43</v>
      </c>
      <c r="I565">
        <v>0.85</v>
      </c>
      <c r="J565">
        <v>1.1599999999999999</v>
      </c>
      <c r="K565">
        <v>0.01</v>
      </c>
      <c r="L565">
        <v>4</v>
      </c>
      <c r="M565">
        <v>811.01</v>
      </c>
      <c r="N565">
        <v>90</v>
      </c>
      <c r="O565">
        <v>31</v>
      </c>
      <c r="P565">
        <v>1</v>
      </c>
      <c r="Q565">
        <v>2</v>
      </c>
      <c r="R565">
        <v>209</v>
      </c>
      <c r="S565">
        <v>606</v>
      </c>
      <c r="T565">
        <v>5</v>
      </c>
      <c r="U565">
        <v>0.17</v>
      </c>
      <c r="V565">
        <v>0</v>
      </c>
      <c r="W565" t="s">
        <v>6</v>
      </c>
      <c r="X565" t="s">
        <v>93</v>
      </c>
      <c r="Y565" t="s">
        <v>104</v>
      </c>
      <c r="Z565" t="s">
        <v>109</v>
      </c>
      <c r="AA565">
        <v>0.72539999999999993</v>
      </c>
      <c r="AB565">
        <v>0.89279999999999993</v>
      </c>
      <c r="AC565">
        <v>0.19641599999999995</v>
      </c>
      <c r="AD565">
        <v>0.12000000000000001</v>
      </c>
      <c r="AE565" t="s">
        <v>22</v>
      </c>
      <c r="AF565">
        <v>0.14942528735632182</v>
      </c>
      <c r="AG565" t="s">
        <v>9</v>
      </c>
      <c r="AH565" t="s">
        <v>33</v>
      </c>
      <c r="AI565" t="s">
        <v>37</v>
      </c>
      <c r="AJ565">
        <v>289.95215311004785</v>
      </c>
      <c r="AK565" t="s">
        <v>42</v>
      </c>
      <c r="AL565">
        <v>40.5505</v>
      </c>
      <c r="AM565">
        <v>50951.933035000002</v>
      </c>
      <c r="AN565">
        <v>93.67</v>
      </c>
    </row>
    <row r="566" spans="1:40" x14ac:dyDescent="0.3">
      <c r="A566">
        <v>207.76</v>
      </c>
      <c r="B566">
        <v>2.54</v>
      </c>
      <c r="C566">
        <v>7</v>
      </c>
      <c r="D566">
        <v>0.76</v>
      </c>
      <c r="E566">
        <v>0.1</v>
      </c>
      <c r="F566">
        <v>0.02</v>
      </c>
      <c r="G566" t="s">
        <v>99</v>
      </c>
      <c r="H566">
        <v>4.53</v>
      </c>
      <c r="I566">
        <v>0.74</v>
      </c>
      <c r="J566">
        <v>0.96</v>
      </c>
      <c r="K566">
        <v>0.6</v>
      </c>
      <c r="L566">
        <v>25</v>
      </c>
      <c r="M566">
        <v>8172.69</v>
      </c>
      <c r="N566">
        <v>90</v>
      </c>
      <c r="O566">
        <v>20</v>
      </c>
      <c r="P566">
        <v>1</v>
      </c>
      <c r="Q566">
        <v>3</v>
      </c>
      <c r="R566">
        <v>454</v>
      </c>
      <c r="S566">
        <v>694</v>
      </c>
      <c r="T566">
        <v>5</v>
      </c>
      <c r="U566">
        <v>0.17</v>
      </c>
      <c r="V566">
        <v>0</v>
      </c>
      <c r="W566" t="s">
        <v>6</v>
      </c>
      <c r="X566" t="s">
        <v>103</v>
      </c>
      <c r="Y566" t="s">
        <v>104</v>
      </c>
      <c r="Z566" t="s">
        <v>109</v>
      </c>
      <c r="AA566">
        <v>0.68400000000000005</v>
      </c>
      <c r="AB566">
        <v>0.88200000000000001</v>
      </c>
      <c r="AC566">
        <v>0.21168000000000001</v>
      </c>
      <c r="AD566">
        <v>0.72</v>
      </c>
      <c r="AE566" t="s">
        <v>25</v>
      </c>
      <c r="AF566">
        <v>1.2225644974971122E-2</v>
      </c>
      <c r="AG566" t="s">
        <v>5</v>
      </c>
      <c r="AH566" t="s">
        <v>31</v>
      </c>
      <c r="AI566" t="s">
        <v>37</v>
      </c>
      <c r="AJ566">
        <v>152.86343612334801</v>
      </c>
      <c r="AK566" t="s">
        <v>42</v>
      </c>
      <c r="AL566">
        <v>408.6345</v>
      </c>
      <c r="AM566">
        <v>1902140.5008839997</v>
      </c>
      <c r="AN566">
        <v>92.070000000000007</v>
      </c>
    </row>
    <row r="567" spans="1:40" x14ac:dyDescent="0.3">
      <c r="A567">
        <v>315.45999999999998</v>
      </c>
      <c r="B567">
        <v>1.27</v>
      </c>
      <c r="C567">
        <v>17</v>
      </c>
      <c r="D567">
        <v>0.9</v>
      </c>
      <c r="E567">
        <v>0.01</v>
      </c>
      <c r="F567">
        <v>0.04</v>
      </c>
      <c r="G567" t="s">
        <v>99</v>
      </c>
      <c r="H567">
        <v>3.04</v>
      </c>
      <c r="I567">
        <v>0.87</v>
      </c>
      <c r="J567">
        <v>1.05</v>
      </c>
      <c r="K567">
        <v>0.06</v>
      </c>
      <c r="L567">
        <v>3</v>
      </c>
      <c r="M567">
        <v>9380.6200000000008</v>
      </c>
      <c r="N567">
        <v>60</v>
      </c>
      <c r="O567">
        <v>8</v>
      </c>
      <c r="P567">
        <v>0</v>
      </c>
      <c r="Q567">
        <v>3</v>
      </c>
      <c r="R567">
        <v>343</v>
      </c>
      <c r="S567">
        <v>797</v>
      </c>
      <c r="T567">
        <v>6</v>
      </c>
      <c r="U567">
        <v>0.28999999999999998</v>
      </c>
      <c r="V567">
        <v>0</v>
      </c>
      <c r="W567" t="s">
        <v>6</v>
      </c>
      <c r="X567" t="s">
        <v>103</v>
      </c>
      <c r="Y567" t="s">
        <v>94</v>
      </c>
      <c r="Z567" t="s">
        <v>100</v>
      </c>
      <c r="AA567">
        <v>0.89100000000000001</v>
      </c>
      <c r="AB567">
        <v>0.95039999999999991</v>
      </c>
      <c r="AC567">
        <v>9.5039999999999972E-2</v>
      </c>
      <c r="AD567">
        <v>0.11</v>
      </c>
      <c r="AE567" t="s">
        <v>22</v>
      </c>
      <c r="AF567">
        <v>4.0258669878906993E-3</v>
      </c>
      <c r="AG567" t="s">
        <v>5</v>
      </c>
      <c r="AH567" t="s">
        <v>32</v>
      </c>
      <c r="AI567" t="s">
        <v>37</v>
      </c>
      <c r="AJ567">
        <v>232.36151603498541</v>
      </c>
      <c r="AK567" t="s">
        <v>42</v>
      </c>
      <c r="AL567">
        <v>469.03100000000006</v>
      </c>
      <c r="AM567">
        <v>3107659.1154279998</v>
      </c>
      <c r="AN567">
        <v>95.86</v>
      </c>
    </row>
    <row r="568" spans="1:40" x14ac:dyDescent="0.3">
      <c r="A568">
        <v>226.51</v>
      </c>
      <c r="B568">
        <v>2.84</v>
      </c>
      <c r="C568">
        <v>17</v>
      </c>
      <c r="D568">
        <v>0.82</v>
      </c>
      <c r="E568">
        <v>0.09</v>
      </c>
      <c r="F568">
        <v>0.02</v>
      </c>
      <c r="G568" t="s">
        <v>99</v>
      </c>
      <c r="H568">
        <v>2.27</v>
      </c>
      <c r="I568">
        <v>0.83</v>
      </c>
      <c r="J568">
        <v>0.9</v>
      </c>
      <c r="K568">
        <v>0.86</v>
      </c>
      <c r="L568">
        <v>28</v>
      </c>
      <c r="M568">
        <v>2016.12</v>
      </c>
      <c r="N568">
        <v>30</v>
      </c>
      <c r="O568">
        <v>24</v>
      </c>
      <c r="P568">
        <v>3</v>
      </c>
      <c r="Q568">
        <v>3</v>
      </c>
      <c r="R568">
        <v>959</v>
      </c>
      <c r="S568">
        <v>338</v>
      </c>
      <c r="T568">
        <v>6</v>
      </c>
      <c r="U568">
        <v>0.47</v>
      </c>
      <c r="V568">
        <v>0</v>
      </c>
      <c r="W568" t="s">
        <v>6</v>
      </c>
      <c r="X568" t="s">
        <v>103</v>
      </c>
      <c r="Y568" t="s">
        <v>90</v>
      </c>
      <c r="Z568" t="s">
        <v>100</v>
      </c>
      <c r="AA568">
        <v>0.74619999999999997</v>
      </c>
      <c r="AB568">
        <v>0.89180000000000004</v>
      </c>
      <c r="AC568">
        <v>0.16052400000000006</v>
      </c>
      <c r="AD568">
        <v>0.97</v>
      </c>
      <c r="AE568" t="s">
        <v>25</v>
      </c>
      <c r="AF568">
        <v>1.2538077789060086E-2</v>
      </c>
      <c r="AG568" t="s">
        <v>5</v>
      </c>
      <c r="AH568" t="s">
        <v>31</v>
      </c>
      <c r="AI568" t="s">
        <v>35</v>
      </c>
      <c r="AJ568">
        <v>35.245046923879045</v>
      </c>
      <c r="AK568" t="s">
        <v>40</v>
      </c>
      <c r="AL568">
        <v>100.806</v>
      </c>
      <c r="AM568">
        <v>507016.27828600002</v>
      </c>
      <c r="AN568">
        <v>94.63000000000001</v>
      </c>
    </row>
    <row r="569" spans="1:40" x14ac:dyDescent="0.3">
      <c r="A569">
        <v>246.86</v>
      </c>
      <c r="B569">
        <v>4.0599999999999996</v>
      </c>
      <c r="C569">
        <v>12</v>
      </c>
      <c r="D569">
        <v>0.75</v>
      </c>
      <c r="E569">
        <v>0.01</v>
      </c>
      <c r="F569">
        <v>0.02</v>
      </c>
      <c r="G569" t="s">
        <v>99</v>
      </c>
      <c r="H569">
        <v>2.86</v>
      </c>
      <c r="I569">
        <v>0.94</v>
      </c>
      <c r="J569">
        <v>0.82</v>
      </c>
      <c r="K569">
        <v>0.81</v>
      </c>
      <c r="L569">
        <v>23</v>
      </c>
      <c r="M569">
        <v>7618.38</v>
      </c>
      <c r="N569">
        <v>90</v>
      </c>
      <c r="O569">
        <v>41</v>
      </c>
      <c r="P569">
        <v>3</v>
      </c>
      <c r="Q569">
        <v>3</v>
      </c>
      <c r="R569">
        <v>239</v>
      </c>
      <c r="S569">
        <v>242</v>
      </c>
      <c r="T569">
        <v>7</v>
      </c>
      <c r="U569">
        <v>0.82</v>
      </c>
      <c r="V569">
        <v>1</v>
      </c>
      <c r="W569" t="s">
        <v>4</v>
      </c>
      <c r="X569" t="s">
        <v>103</v>
      </c>
      <c r="Y569" t="s">
        <v>90</v>
      </c>
      <c r="Z569" t="s">
        <v>106</v>
      </c>
      <c r="AA569">
        <v>0.74249999999999994</v>
      </c>
      <c r="AB569">
        <v>0.97019999999999995</v>
      </c>
      <c r="AC569">
        <v>0.24254999999999999</v>
      </c>
      <c r="AD569">
        <v>0.84000000000000008</v>
      </c>
      <c r="AE569" t="s">
        <v>25</v>
      </c>
      <c r="AF569">
        <v>1.6446568905452482E-2</v>
      </c>
      <c r="AG569" t="s">
        <v>5</v>
      </c>
      <c r="AH569" t="s">
        <v>31</v>
      </c>
      <c r="AI569" t="s">
        <v>35</v>
      </c>
      <c r="AJ569">
        <v>101.25523012552303</v>
      </c>
      <c r="AK569" t="s">
        <v>42</v>
      </c>
      <c r="AL569">
        <v>380.91900000000004</v>
      </c>
      <c r="AM569">
        <v>1937488.5247960002</v>
      </c>
      <c r="AN569">
        <v>96.44</v>
      </c>
    </row>
    <row r="570" spans="1:40" x14ac:dyDescent="0.3">
      <c r="A570">
        <v>456.87</v>
      </c>
      <c r="B570">
        <v>5.6</v>
      </c>
      <c r="C570">
        <v>13</v>
      </c>
      <c r="D570">
        <v>0.91</v>
      </c>
      <c r="E570">
        <v>0.04</v>
      </c>
      <c r="F570">
        <v>0.04</v>
      </c>
      <c r="G570" t="s">
        <v>99</v>
      </c>
      <c r="H570">
        <v>1.01</v>
      </c>
      <c r="I570">
        <v>0.85</v>
      </c>
      <c r="J570">
        <v>1.03</v>
      </c>
      <c r="K570">
        <v>0.03</v>
      </c>
      <c r="L570">
        <v>36</v>
      </c>
      <c r="M570">
        <v>3203.32</v>
      </c>
      <c r="N570">
        <v>90</v>
      </c>
      <c r="O570">
        <v>15</v>
      </c>
      <c r="P570">
        <v>2</v>
      </c>
      <c r="Q570">
        <v>2</v>
      </c>
      <c r="R570">
        <v>402</v>
      </c>
      <c r="S570">
        <v>685</v>
      </c>
      <c r="T570">
        <v>12</v>
      </c>
      <c r="U570">
        <v>0.45</v>
      </c>
      <c r="V570">
        <v>1</v>
      </c>
      <c r="W570" t="s">
        <v>4</v>
      </c>
      <c r="X570" t="s">
        <v>93</v>
      </c>
      <c r="Y570" t="s">
        <v>96</v>
      </c>
      <c r="Z570" t="s">
        <v>107</v>
      </c>
      <c r="AA570">
        <v>0.87360000000000004</v>
      </c>
      <c r="AB570">
        <v>0.92159999999999997</v>
      </c>
      <c r="AC570">
        <v>8.2943999999999962E-2</v>
      </c>
      <c r="AD570">
        <v>0.11</v>
      </c>
      <c r="AE570" t="s">
        <v>22</v>
      </c>
      <c r="AF570">
        <v>1.2257316085538554E-2</v>
      </c>
      <c r="AG570" t="s">
        <v>5</v>
      </c>
      <c r="AH570" t="s">
        <v>32</v>
      </c>
      <c r="AI570" t="s">
        <v>36</v>
      </c>
      <c r="AJ570">
        <v>170.39800995024876</v>
      </c>
      <c r="AK570" t="s">
        <v>42</v>
      </c>
      <c r="AL570">
        <v>160.16600000000003</v>
      </c>
      <c r="AM570">
        <v>1580750.2678459999</v>
      </c>
      <c r="AN570">
        <v>96.989999999999981</v>
      </c>
    </row>
    <row r="571" spans="1:40" x14ac:dyDescent="0.3">
      <c r="A571">
        <v>206.71</v>
      </c>
      <c r="B571">
        <v>6.54</v>
      </c>
      <c r="C571">
        <v>10</v>
      </c>
      <c r="D571">
        <v>0.87</v>
      </c>
      <c r="E571">
        <v>0.09</v>
      </c>
      <c r="F571">
        <v>0.02</v>
      </c>
      <c r="G571" t="s">
        <v>99</v>
      </c>
      <c r="H571">
        <v>3.45</v>
      </c>
      <c r="I571">
        <v>0.85</v>
      </c>
      <c r="J571">
        <v>0.82</v>
      </c>
      <c r="K571">
        <v>0.05</v>
      </c>
      <c r="L571">
        <v>48</v>
      </c>
      <c r="M571">
        <v>6799.57</v>
      </c>
      <c r="N571">
        <v>90</v>
      </c>
      <c r="O571">
        <v>17</v>
      </c>
      <c r="P571">
        <v>0</v>
      </c>
      <c r="Q571">
        <v>1</v>
      </c>
      <c r="R571">
        <v>837</v>
      </c>
      <c r="S571">
        <v>69</v>
      </c>
      <c r="T571">
        <v>8</v>
      </c>
      <c r="U571">
        <v>0.9</v>
      </c>
      <c r="V571">
        <v>0</v>
      </c>
      <c r="W571" t="s">
        <v>6</v>
      </c>
      <c r="X571" t="s">
        <v>101</v>
      </c>
      <c r="Y571" t="s">
        <v>94</v>
      </c>
      <c r="Z571" t="s">
        <v>110</v>
      </c>
      <c r="AA571">
        <v>0.79170000000000007</v>
      </c>
      <c r="AB571">
        <v>0.89180000000000004</v>
      </c>
      <c r="AC571">
        <v>0.115934</v>
      </c>
      <c r="AD571">
        <v>0.16</v>
      </c>
      <c r="AE571" t="s">
        <v>26</v>
      </c>
      <c r="AF571">
        <v>3.1638527405544001E-2</v>
      </c>
      <c r="AG571" t="s">
        <v>7</v>
      </c>
      <c r="AH571" t="s">
        <v>31</v>
      </c>
      <c r="AI571" t="s">
        <v>37</v>
      </c>
      <c r="AJ571">
        <v>8.2437275985663092</v>
      </c>
      <c r="AK571" t="s">
        <v>40</v>
      </c>
      <c r="AL571">
        <v>339.9785</v>
      </c>
      <c r="AM571">
        <v>1560502.6588069999</v>
      </c>
      <c r="AN571">
        <v>93.45</v>
      </c>
    </row>
    <row r="572" spans="1:40" x14ac:dyDescent="0.3">
      <c r="A572">
        <v>281.3</v>
      </c>
      <c r="B572">
        <v>9.1999999999999993</v>
      </c>
      <c r="C572">
        <v>7</v>
      </c>
      <c r="D572">
        <v>0.96</v>
      </c>
      <c r="E572">
        <v>0.09</v>
      </c>
      <c r="F572">
        <v>0.03</v>
      </c>
      <c r="G572" t="s">
        <v>88</v>
      </c>
      <c r="H572">
        <v>0.93</v>
      </c>
      <c r="I572">
        <v>0.69</v>
      </c>
      <c r="J572">
        <v>1.0900000000000001</v>
      </c>
      <c r="K572">
        <v>0.75</v>
      </c>
      <c r="L572">
        <v>13</v>
      </c>
      <c r="M572">
        <v>3136.11</v>
      </c>
      <c r="N572">
        <v>60</v>
      </c>
      <c r="O572">
        <v>32</v>
      </c>
      <c r="P572">
        <v>0</v>
      </c>
      <c r="Q572">
        <v>2</v>
      </c>
      <c r="R572">
        <v>317</v>
      </c>
      <c r="S572">
        <v>599</v>
      </c>
      <c r="T572">
        <v>1</v>
      </c>
      <c r="U572">
        <v>0.12</v>
      </c>
      <c r="V572">
        <v>0</v>
      </c>
      <c r="W572" t="s">
        <v>6</v>
      </c>
      <c r="X572" t="s">
        <v>93</v>
      </c>
      <c r="Y572" t="s">
        <v>94</v>
      </c>
      <c r="Z572" t="s">
        <v>97</v>
      </c>
      <c r="AA572">
        <v>0.87360000000000004</v>
      </c>
      <c r="AB572">
        <v>0.88270000000000004</v>
      </c>
      <c r="AC572">
        <v>3.5308000000000034E-2</v>
      </c>
      <c r="AD572">
        <v>0.87</v>
      </c>
      <c r="AE572" t="s">
        <v>25</v>
      </c>
      <c r="AF572">
        <v>3.2705296836118017E-2</v>
      </c>
      <c r="AG572" t="s">
        <v>7</v>
      </c>
      <c r="AH572" t="s">
        <v>31</v>
      </c>
      <c r="AI572" t="s">
        <v>38</v>
      </c>
      <c r="AJ572">
        <v>188.95899053627761</v>
      </c>
      <c r="AK572" t="s">
        <v>42</v>
      </c>
      <c r="AL572">
        <v>31.3611</v>
      </c>
      <c r="AM572">
        <v>988086.86543999997</v>
      </c>
      <c r="AN572">
        <v>71.77</v>
      </c>
    </row>
    <row r="573" spans="1:40" x14ac:dyDescent="0.3">
      <c r="A573">
        <v>402.64</v>
      </c>
      <c r="B573">
        <v>5.59</v>
      </c>
      <c r="C573">
        <v>14</v>
      </c>
      <c r="D573">
        <v>0.74</v>
      </c>
      <c r="E573">
        <v>0.05</v>
      </c>
      <c r="F573">
        <v>0.02</v>
      </c>
      <c r="G573" t="s">
        <v>88</v>
      </c>
      <c r="H573">
        <v>2.79</v>
      </c>
      <c r="I573">
        <v>0.77</v>
      </c>
      <c r="J573">
        <v>1.07</v>
      </c>
      <c r="K573">
        <v>0.37</v>
      </c>
      <c r="L573">
        <v>22</v>
      </c>
      <c r="M573">
        <v>8637.2000000000007</v>
      </c>
      <c r="N573">
        <v>45</v>
      </c>
      <c r="O573">
        <v>9</v>
      </c>
      <c r="P573">
        <v>0</v>
      </c>
      <c r="Q573">
        <v>0</v>
      </c>
      <c r="R573">
        <v>898</v>
      </c>
      <c r="S573">
        <v>539</v>
      </c>
      <c r="T573">
        <v>10</v>
      </c>
      <c r="U573">
        <v>0.27</v>
      </c>
      <c r="V573">
        <v>1</v>
      </c>
      <c r="W573" t="s">
        <v>4</v>
      </c>
      <c r="X573" t="s">
        <v>89</v>
      </c>
      <c r="Y573" t="s">
        <v>94</v>
      </c>
      <c r="Z573" t="s">
        <v>108</v>
      </c>
      <c r="AA573">
        <v>0.70299999999999996</v>
      </c>
      <c r="AB573">
        <v>0.93099999999999994</v>
      </c>
      <c r="AC573">
        <v>0.24206</v>
      </c>
      <c r="AD573">
        <v>0.44</v>
      </c>
      <c r="AE573" t="s">
        <v>24</v>
      </c>
      <c r="AF573">
        <v>1.3883369759586728E-2</v>
      </c>
      <c r="AG573" t="s">
        <v>5</v>
      </c>
      <c r="AH573" t="s">
        <v>32</v>
      </c>
      <c r="AI573" t="s">
        <v>35</v>
      </c>
      <c r="AJ573">
        <v>60.022271714922049</v>
      </c>
      <c r="AK573" t="s">
        <v>40</v>
      </c>
      <c r="AL573">
        <v>86.372000000000014</v>
      </c>
      <c r="AM573">
        <v>3721228.8018720006</v>
      </c>
      <c r="AN573">
        <v>71.31</v>
      </c>
    </row>
    <row r="574" spans="1:40" x14ac:dyDescent="0.3">
      <c r="A574">
        <v>228.44</v>
      </c>
      <c r="B574">
        <v>5.51</v>
      </c>
      <c r="C574">
        <v>23</v>
      </c>
      <c r="D574">
        <v>0.94</v>
      </c>
      <c r="E574">
        <v>0.06</v>
      </c>
      <c r="F574">
        <v>0.01</v>
      </c>
      <c r="G574" t="s">
        <v>99</v>
      </c>
      <c r="H574">
        <v>3.24</v>
      </c>
      <c r="I574">
        <v>0.74</v>
      </c>
      <c r="J574">
        <v>0.95</v>
      </c>
      <c r="K574">
        <v>0.57999999999999996</v>
      </c>
      <c r="L574">
        <v>25</v>
      </c>
      <c r="M574">
        <v>3536.37</v>
      </c>
      <c r="N574">
        <v>60</v>
      </c>
      <c r="O574">
        <v>11</v>
      </c>
      <c r="P574">
        <v>0</v>
      </c>
      <c r="Q574">
        <v>1</v>
      </c>
      <c r="R574">
        <v>340</v>
      </c>
      <c r="S574">
        <v>106</v>
      </c>
      <c r="T574">
        <v>11</v>
      </c>
      <c r="U574">
        <v>7.0000000000000007E-2</v>
      </c>
      <c r="V574">
        <v>1</v>
      </c>
      <c r="W574" t="s">
        <v>4</v>
      </c>
      <c r="X574" t="s">
        <v>101</v>
      </c>
      <c r="Y574" t="s">
        <v>94</v>
      </c>
      <c r="Z574" t="s">
        <v>95</v>
      </c>
      <c r="AA574">
        <v>0.88359999999999994</v>
      </c>
      <c r="AB574">
        <v>0.93059999999999998</v>
      </c>
      <c r="AC574">
        <v>5.5836000000000045E-2</v>
      </c>
      <c r="AD574">
        <v>0.64999999999999991</v>
      </c>
      <c r="AE574" t="s">
        <v>25</v>
      </c>
      <c r="AF574">
        <v>2.4120119068464365E-2</v>
      </c>
      <c r="AG574" t="s">
        <v>7</v>
      </c>
      <c r="AH574" t="s">
        <v>31</v>
      </c>
      <c r="AI574" t="s">
        <v>37</v>
      </c>
      <c r="AJ574">
        <v>31.176470588235293</v>
      </c>
      <c r="AK574" t="s">
        <v>40</v>
      </c>
      <c r="AL574">
        <v>176.8185</v>
      </c>
      <c r="AM574">
        <v>864589.36960800004</v>
      </c>
      <c r="AN574">
        <v>94.759999999999991</v>
      </c>
    </row>
    <row r="575" spans="1:40" x14ac:dyDescent="0.3">
      <c r="A575">
        <v>329.94</v>
      </c>
      <c r="B575">
        <v>1.45</v>
      </c>
      <c r="C575">
        <v>1</v>
      </c>
      <c r="D575">
        <v>0.9</v>
      </c>
      <c r="E575">
        <v>7.0000000000000007E-2</v>
      </c>
      <c r="F575">
        <v>0.03</v>
      </c>
      <c r="G575" t="s">
        <v>88</v>
      </c>
      <c r="H575">
        <v>4.49</v>
      </c>
      <c r="I575">
        <v>0.6</v>
      </c>
      <c r="J575">
        <v>0.96</v>
      </c>
      <c r="K575">
        <v>0.27</v>
      </c>
      <c r="L575">
        <v>43</v>
      </c>
      <c r="M575">
        <v>8503.42</v>
      </c>
      <c r="N575">
        <v>45</v>
      </c>
      <c r="O575">
        <v>38</v>
      </c>
      <c r="P575">
        <v>0</v>
      </c>
      <c r="Q575">
        <v>1</v>
      </c>
      <c r="R575">
        <v>788</v>
      </c>
      <c r="S575">
        <v>75</v>
      </c>
      <c r="T575">
        <v>3</v>
      </c>
      <c r="U575">
        <v>0.51</v>
      </c>
      <c r="V575">
        <v>0</v>
      </c>
      <c r="W575" t="s">
        <v>6</v>
      </c>
      <c r="X575" t="s">
        <v>101</v>
      </c>
      <c r="Y575" t="s">
        <v>94</v>
      </c>
      <c r="Z575" t="s">
        <v>98</v>
      </c>
      <c r="AA575">
        <v>0.83699999999999997</v>
      </c>
      <c r="AB575">
        <v>0.9020999999999999</v>
      </c>
      <c r="AC575">
        <v>9.0209999999999971E-2</v>
      </c>
      <c r="AD575">
        <v>0.37</v>
      </c>
      <c r="AE575" t="s">
        <v>24</v>
      </c>
      <c r="AF575">
        <v>4.3947384372916287E-3</v>
      </c>
      <c r="AG575" t="s">
        <v>5</v>
      </c>
      <c r="AH575" t="s">
        <v>32</v>
      </c>
      <c r="AI575" t="s">
        <v>37</v>
      </c>
      <c r="AJ575">
        <v>9.5177664974619276</v>
      </c>
      <c r="AK575" t="s">
        <v>40</v>
      </c>
      <c r="AL575">
        <v>85.034199999999998</v>
      </c>
      <c r="AM575">
        <v>3086294.8970920001</v>
      </c>
      <c r="AN575">
        <v>68.81</v>
      </c>
    </row>
    <row r="576" spans="1:40" x14ac:dyDescent="0.3">
      <c r="A576">
        <v>438.06</v>
      </c>
      <c r="B576">
        <v>1.31</v>
      </c>
      <c r="C576">
        <v>17</v>
      </c>
      <c r="D576">
        <v>0.73</v>
      </c>
      <c r="E576">
        <v>0.08</v>
      </c>
      <c r="F576">
        <v>0.01</v>
      </c>
      <c r="G576" t="s">
        <v>92</v>
      </c>
      <c r="H576">
        <v>2.25</v>
      </c>
      <c r="I576">
        <v>0.73</v>
      </c>
      <c r="J576">
        <v>1.17</v>
      </c>
      <c r="K576">
        <v>0.17</v>
      </c>
      <c r="L576">
        <v>24</v>
      </c>
      <c r="M576">
        <v>7684.81</v>
      </c>
      <c r="N576">
        <v>60</v>
      </c>
      <c r="O576">
        <v>47</v>
      </c>
      <c r="P576">
        <v>1</v>
      </c>
      <c r="Q576">
        <v>3</v>
      </c>
      <c r="R576">
        <v>369</v>
      </c>
      <c r="S576">
        <v>40</v>
      </c>
      <c r="T576">
        <v>6</v>
      </c>
      <c r="U576">
        <v>0.09</v>
      </c>
      <c r="V576">
        <v>1</v>
      </c>
      <c r="W576" t="s">
        <v>4</v>
      </c>
      <c r="X576" t="s">
        <v>103</v>
      </c>
      <c r="Y576" t="s">
        <v>104</v>
      </c>
      <c r="Z576" t="s">
        <v>100</v>
      </c>
      <c r="AA576">
        <v>0.67159999999999997</v>
      </c>
      <c r="AB576">
        <v>0.91080000000000005</v>
      </c>
      <c r="AC576">
        <v>0.24591600000000002</v>
      </c>
      <c r="AD576">
        <v>0.26</v>
      </c>
      <c r="AE576" t="s">
        <v>26</v>
      </c>
      <c r="AF576">
        <v>2.990457928137698E-3</v>
      </c>
      <c r="AG576" t="s">
        <v>5</v>
      </c>
      <c r="AH576" t="s">
        <v>32</v>
      </c>
      <c r="AI576" t="s">
        <v>35</v>
      </c>
      <c r="AJ576">
        <v>10.840108401084011</v>
      </c>
      <c r="AK576" t="s">
        <v>40</v>
      </c>
      <c r="AL576">
        <v>153.6962</v>
      </c>
      <c r="AM576">
        <v>3669557.9856740003</v>
      </c>
      <c r="AN576">
        <v>83.15</v>
      </c>
    </row>
    <row r="577" spans="1:40" x14ac:dyDescent="0.3">
      <c r="A577">
        <v>477.28</v>
      </c>
      <c r="B577">
        <v>5.96</v>
      </c>
      <c r="C577">
        <v>4</v>
      </c>
      <c r="D577">
        <v>0.91</v>
      </c>
      <c r="E577">
        <v>0.01</v>
      </c>
      <c r="F577">
        <v>0.04</v>
      </c>
      <c r="G577" t="s">
        <v>88</v>
      </c>
      <c r="H577">
        <v>3.88</v>
      </c>
      <c r="I577">
        <v>0.79</v>
      </c>
      <c r="J577">
        <v>0.81</v>
      </c>
      <c r="K577">
        <v>0.3</v>
      </c>
      <c r="L577">
        <v>43</v>
      </c>
      <c r="M577">
        <v>2043.61</v>
      </c>
      <c r="N577">
        <v>30</v>
      </c>
      <c r="O577">
        <v>16</v>
      </c>
      <c r="P577">
        <v>2</v>
      </c>
      <c r="Q577">
        <v>2</v>
      </c>
      <c r="R577">
        <v>684</v>
      </c>
      <c r="S577">
        <v>991</v>
      </c>
      <c r="T577">
        <v>1</v>
      </c>
      <c r="U577">
        <v>0.8</v>
      </c>
      <c r="V577">
        <v>1</v>
      </c>
      <c r="W577" t="s">
        <v>4</v>
      </c>
      <c r="X577" t="s">
        <v>93</v>
      </c>
      <c r="Y577" t="s">
        <v>96</v>
      </c>
      <c r="Z577" t="s">
        <v>97</v>
      </c>
      <c r="AA577">
        <v>0.90090000000000003</v>
      </c>
      <c r="AB577">
        <v>0.95039999999999991</v>
      </c>
      <c r="AC577">
        <v>8.5535999999999973E-2</v>
      </c>
      <c r="AD577">
        <v>0.35</v>
      </c>
      <c r="AE577" t="s">
        <v>24</v>
      </c>
      <c r="AF577">
        <v>1.2487428762990279E-2</v>
      </c>
      <c r="AG577" t="s">
        <v>5</v>
      </c>
      <c r="AH577" t="s">
        <v>32</v>
      </c>
      <c r="AI577" t="s">
        <v>37</v>
      </c>
      <c r="AJ577">
        <v>144.88304093567251</v>
      </c>
      <c r="AK577" t="s">
        <v>42</v>
      </c>
      <c r="AL577">
        <v>20.4361</v>
      </c>
      <c r="AM577">
        <v>1024200.3628679999</v>
      </c>
      <c r="AN577">
        <v>71.02000000000001</v>
      </c>
    </row>
    <row r="578" spans="1:40" x14ac:dyDescent="0.3">
      <c r="A578">
        <v>116.18</v>
      </c>
      <c r="B578">
        <v>4.9400000000000004</v>
      </c>
      <c r="C578">
        <v>21</v>
      </c>
      <c r="D578">
        <v>0.83</v>
      </c>
      <c r="E578">
        <v>0.08</v>
      </c>
      <c r="F578">
        <v>0.04</v>
      </c>
      <c r="G578" t="s">
        <v>99</v>
      </c>
      <c r="H578">
        <v>0.84</v>
      </c>
      <c r="I578">
        <v>0.84</v>
      </c>
      <c r="J578">
        <v>1.03</v>
      </c>
      <c r="K578">
        <v>0.25</v>
      </c>
      <c r="L578">
        <v>37</v>
      </c>
      <c r="M578">
        <v>1653.84</v>
      </c>
      <c r="N578">
        <v>30</v>
      </c>
      <c r="O578">
        <v>44</v>
      </c>
      <c r="P578">
        <v>1</v>
      </c>
      <c r="Q578">
        <v>3</v>
      </c>
      <c r="R578">
        <v>596</v>
      </c>
      <c r="S578">
        <v>759</v>
      </c>
      <c r="T578">
        <v>5</v>
      </c>
      <c r="U578">
        <v>0.04</v>
      </c>
      <c r="V578">
        <v>1</v>
      </c>
      <c r="W578" t="s">
        <v>4</v>
      </c>
      <c r="X578" t="s">
        <v>103</v>
      </c>
      <c r="Y578" t="s">
        <v>104</v>
      </c>
      <c r="Z578" t="s">
        <v>109</v>
      </c>
      <c r="AA578">
        <v>0.76359999999999995</v>
      </c>
      <c r="AB578">
        <v>0.88319999999999999</v>
      </c>
      <c r="AC578">
        <v>0.15014400000000003</v>
      </c>
      <c r="AD578">
        <v>0.37</v>
      </c>
      <c r="AE578" t="s">
        <v>24</v>
      </c>
      <c r="AF578">
        <v>4.2520227233603033E-2</v>
      </c>
      <c r="AG578" t="s">
        <v>7</v>
      </c>
      <c r="AH578" t="s">
        <v>33</v>
      </c>
      <c r="AI578" t="s">
        <v>38</v>
      </c>
      <c r="AJ578">
        <v>127.34899328859059</v>
      </c>
      <c r="AK578" t="s">
        <v>42</v>
      </c>
      <c r="AL578">
        <v>82.692000000000007</v>
      </c>
      <c r="AM578">
        <v>215284.95076800001</v>
      </c>
      <c r="AN578">
        <v>95.960000000000008</v>
      </c>
    </row>
    <row r="579" spans="1:40" x14ac:dyDescent="0.3">
      <c r="A579">
        <v>466.96</v>
      </c>
      <c r="B579">
        <v>8.5500000000000007</v>
      </c>
      <c r="C579">
        <v>5</v>
      </c>
      <c r="D579">
        <v>0.98</v>
      </c>
      <c r="E579">
        <v>0.05</v>
      </c>
      <c r="F579">
        <v>0.01</v>
      </c>
      <c r="G579" t="s">
        <v>88</v>
      </c>
      <c r="H579">
        <v>0.78</v>
      </c>
      <c r="I579">
        <v>0.97</v>
      </c>
      <c r="J579">
        <v>1.17</v>
      </c>
      <c r="K579">
        <v>0.45</v>
      </c>
      <c r="L579">
        <v>33</v>
      </c>
      <c r="M579">
        <v>7818.59</v>
      </c>
      <c r="N579">
        <v>90</v>
      </c>
      <c r="O579">
        <v>12</v>
      </c>
      <c r="P579">
        <v>2</v>
      </c>
      <c r="Q579">
        <v>1</v>
      </c>
      <c r="R579">
        <v>813</v>
      </c>
      <c r="S579">
        <v>786</v>
      </c>
      <c r="T579">
        <v>5</v>
      </c>
      <c r="U579">
        <v>0.48</v>
      </c>
      <c r="V579">
        <v>1</v>
      </c>
      <c r="W579" t="s">
        <v>4</v>
      </c>
      <c r="X579" t="s">
        <v>101</v>
      </c>
      <c r="Y579" t="s">
        <v>96</v>
      </c>
      <c r="Z579" t="s">
        <v>109</v>
      </c>
      <c r="AA579">
        <v>0.93099999999999994</v>
      </c>
      <c r="AB579">
        <v>0.9405</v>
      </c>
      <c r="AC579">
        <v>1.8810000000000018E-2</v>
      </c>
      <c r="AD579">
        <v>0.51</v>
      </c>
      <c r="AE579" t="s">
        <v>25</v>
      </c>
      <c r="AF579">
        <v>1.8309919479184516E-2</v>
      </c>
      <c r="AG579" t="s">
        <v>5</v>
      </c>
      <c r="AH579" t="s">
        <v>32</v>
      </c>
      <c r="AI579" t="s">
        <v>38</v>
      </c>
      <c r="AJ579">
        <v>96.678966789667896</v>
      </c>
      <c r="AK579" t="s">
        <v>45</v>
      </c>
      <c r="AL579">
        <v>78.185900000000004</v>
      </c>
      <c r="AM579">
        <v>3870112.3840600001</v>
      </c>
      <c r="AN579">
        <v>73.52000000000001</v>
      </c>
    </row>
    <row r="580" spans="1:40" x14ac:dyDescent="0.3">
      <c r="A580">
        <v>271.45</v>
      </c>
      <c r="B580">
        <v>2.4500000000000002</v>
      </c>
      <c r="C580">
        <v>20</v>
      </c>
      <c r="D580">
        <v>0.74</v>
      </c>
      <c r="E580">
        <v>0.05</v>
      </c>
      <c r="F580">
        <v>0.03</v>
      </c>
      <c r="G580" t="s">
        <v>92</v>
      </c>
      <c r="H580">
        <v>2.62</v>
      </c>
      <c r="I580">
        <v>0.7</v>
      </c>
      <c r="J580">
        <v>1.17</v>
      </c>
      <c r="K580">
        <v>0.75</v>
      </c>
      <c r="L580">
        <v>14</v>
      </c>
      <c r="M580">
        <v>3964</v>
      </c>
      <c r="N580">
        <v>60</v>
      </c>
      <c r="O580">
        <v>17</v>
      </c>
      <c r="P580">
        <v>0</v>
      </c>
      <c r="Q580">
        <v>3</v>
      </c>
      <c r="R580">
        <v>192</v>
      </c>
      <c r="S580">
        <v>157</v>
      </c>
      <c r="T580">
        <v>10</v>
      </c>
      <c r="U580">
        <v>0.42</v>
      </c>
      <c r="V580">
        <v>1</v>
      </c>
      <c r="W580" t="s">
        <v>4</v>
      </c>
      <c r="X580" t="s">
        <v>103</v>
      </c>
      <c r="Y580" t="s">
        <v>94</v>
      </c>
      <c r="Z580" t="s">
        <v>108</v>
      </c>
      <c r="AA580">
        <v>0.70299999999999996</v>
      </c>
      <c r="AB580">
        <v>0.92149999999999999</v>
      </c>
      <c r="AC580">
        <v>0.23959</v>
      </c>
      <c r="AD580">
        <v>0.83</v>
      </c>
      <c r="AE580" t="s">
        <v>25</v>
      </c>
      <c r="AF580">
        <v>9.0256032418493289E-3</v>
      </c>
      <c r="AG580" t="s">
        <v>5</v>
      </c>
      <c r="AH580" t="s">
        <v>31</v>
      </c>
      <c r="AI580" t="s">
        <v>35</v>
      </c>
      <c r="AJ580">
        <v>81.770833333333343</v>
      </c>
      <c r="AK580" t="s">
        <v>44</v>
      </c>
      <c r="AL580">
        <v>79.28</v>
      </c>
      <c r="AM580">
        <v>1162203.52798</v>
      </c>
      <c r="AN580">
        <v>83.279999999999987</v>
      </c>
    </row>
    <row r="581" spans="1:40" x14ac:dyDescent="0.3">
      <c r="A581">
        <v>166.21</v>
      </c>
      <c r="B581">
        <v>1.22</v>
      </c>
      <c r="C581">
        <v>24</v>
      </c>
      <c r="D581">
        <v>0.89</v>
      </c>
      <c r="E581">
        <v>0.04</v>
      </c>
      <c r="F581">
        <v>0.03</v>
      </c>
      <c r="G581" t="s">
        <v>88</v>
      </c>
      <c r="H581">
        <v>2.98</v>
      </c>
      <c r="I581">
        <v>0.66</v>
      </c>
      <c r="J581">
        <v>1.03</v>
      </c>
      <c r="K581">
        <v>0.55000000000000004</v>
      </c>
      <c r="L581">
        <v>24</v>
      </c>
      <c r="M581">
        <v>9498.99</v>
      </c>
      <c r="N581">
        <v>45</v>
      </c>
      <c r="O581">
        <v>23</v>
      </c>
      <c r="P581">
        <v>0</v>
      </c>
      <c r="Q581">
        <v>0</v>
      </c>
      <c r="R581">
        <v>396</v>
      </c>
      <c r="S581">
        <v>669</v>
      </c>
      <c r="T581">
        <v>9</v>
      </c>
      <c r="U581">
        <v>0.2</v>
      </c>
      <c r="V581">
        <v>1</v>
      </c>
      <c r="W581" t="s">
        <v>4</v>
      </c>
      <c r="X581" t="s">
        <v>89</v>
      </c>
      <c r="Y581" t="s">
        <v>94</v>
      </c>
      <c r="Z581" t="s">
        <v>91</v>
      </c>
      <c r="AA581">
        <v>0.85439999999999994</v>
      </c>
      <c r="AB581">
        <v>0.93119999999999992</v>
      </c>
      <c r="AC581">
        <v>0.10243199999999998</v>
      </c>
      <c r="AD581">
        <v>0.62000000000000011</v>
      </c>
      <c r="AE581" t="s">
        <v>25</v>
      </c>
      <c r="AF581">
        <v>7.3401119066241497E-3</v>
      </c>
      <c r="AG581" t="s">
        <v>5</v>
      </c>
      <c r="AH581" t="s">
        <v>31</v>
      </c>
      <c r="AI581" t="s">
        <v>35</v>
      </c>
      <c r="AJ581">
        <v>168.93939393939394</v>
      </c>
      <c r="AK581" t="s">
        <v>42</v>
      </c>
      <c r="AL581">
        <v>94.989900000000006</v>
      </c>
      <c r="AM581">
        <v>1689449.9228689997</v>
      </c>
      <c r="AN581">
        <v>71.22</v>
      </c>
    </row>
    <row r="582" spans="1:40" x14ac:dyDescent="0.3">
      <c r="A582">
        <v>256.61</v>
      </c>
      <c r="B582">
        <v>5.04</v>
      </c>
      <c r="C582">
        <v>23</v>
      </c>
      <c r="D582">
        <v>0.81</v>
      </c>
      <c r="E582">
        <v>0.05</v>
      </c>
      <c r="F582">
        <v>0.01</v>
      </c>
      <c r="G582" t="s">
        <v>99</v>
      </c>
      <c r="H582">
        <v>3.16</v>
      </c>
      <c r="I582">
        <v>0.95</v>
      </c>
      <c r="J582">
        <v>0.95</v>
      </c>
      <c r="K582">
        <v>0.61</v>
      </c>
      <c r="L582">
        <v>22</v>
      </c>
      <c r="M582">
        <v>9435.19</v>
      </c>
      <c r="N582">
        <v>45</v>
      </c>
      <c r="O582">
        <v>8</v>
      </c>
      <c r="P582">
        <v>3</v>
      </c>
      <c r="Q582">
        <v>1</v>
      </c>
      <c r="R582">
        <v>118</v>
      </c>
      <c r="S582">
        <v>56</v>
      </c>
      <c r="T582">
        <v>11</v>
      </c>
      <c r="U582">
        <v>0.59</v>
      </c>
      <c r="V582">
        <v>0</v>
      </c>
      <c r="W582" t="s">
        <v>6</v>
      </c>
      <c r="X582" t="s">
        <v>101</v>
      </c>
      <c r="Y582" t="s">
        <v>90</v>
      </c>
      <c r="Z582" t="s">
        <v>95</v>
      </c>
      <c r="AA582">
        <v>0.76949999999999996</v>
      </c>
      <c r="AB582">
        <v>0.9405</v>
      </c>
      <c r="AC582">
        <v>0.17869499999999994</v>
      </c>
      <c r="AD582">
        <v>0.67</v>
      </c>
      <c r="AE582" t="s">
        <v>25</v>
      </c>
      <c r="AF582">
        <v>1.9640699894781965E-2</v>
      </c>
      <c r="AG582" t="s">
        <v>5</v>
      </c>
      <c r="AH582" t="s">
        <v>31</v>
      </c>
      <c r="AI582" t="s">
        <v>37</v>
      </c>
      <c r="AJ582">
        <v>47.457627118644069</v>
      </c>
      <c r="AK582" t="s">
        <v>40</v>
      </c>
      <c r="AL582">
        <v>471.75950000000006</v>
      </c>
      <c r="AM582">
        <v>2566921.9295060006</v>
      </c>
      <c r="AN582">
        <v>95.14</v>
      </c>
    </row>
    <row r="583" spans="1:40" x14ac:dyDescent="0.3">
      <c r="A583">
        <v>491.01</v>
      </c>
      <c r="B583">
        <v>3.14</v>
      </c>
      <c r="C583">
        <v>25</v>
      </c>
      <c r="D583">
        <v>0.99</v>
      </c>
      <c r="E583">
        <v>0.09</v>
      </c>
      <c r="F583">
        <v>0.01</v>
      </c>
      <c r="G583" t="s">
        <v>92</v>
      </c>
      <c r="H583">
        <v>3.73</v>
      </c>
      <c r="I583">
        <v>0.98</v>
      </c>
      <c r="J583">
        <v>0.84</v>
      </c>
      <c r="K583">
        <v>0.47</v>
      </c>
      <c r="L583">
        <v>37</v>
      </c>
      <c r="M583">
        <v>6965.46</v>
      </c>
      <c r="N583">
        <v>30</v>
      </c>
      <c r="O583">
        <v>47</v>
      </c>
      <c r="P583">
        <v>0</v>
      </c>
      <c r="Q583">
        <v>0</v>
      </c>
      <c r="R583">
        <v>348</v>
      </c>
      <c r="S583">
        <v>253</v>
      </c>
      <c r="T583">
        <v>2</v>
      </c>
      <c r="U583">
        <v>0.39</v>
      </c>
      <c r="V583">
        <v>1</v>
      </c>
      <c r="W583" t="s">
        <v>4</v>
      </c>
      <c r="X583" t="s">
        <v>89</v>
      </c>
      <c r="Y583" t="s">
        <v>94</v>
      </c>
      <c r="Z583" t="s">
        <v>102</v>
      </c>
      <c r="AA583">
        <v>0.90090000000000003</v>
      </c>
      <c r="AB583">
        <v>0.90090000000000003</v>
      </c>
      <c r="AC583">
        <v>9.0090000000000083E-3</v>
      </c>
      <c r="AD583">
        <v>0.56999999999999995</v>
      </c>
      <c r="AE583" t="s">
        <v>25</v>
      </c>
      <c r="AF583">
        <v>6.3949817722653308E-3</v>
      </c>
      <c r="AG583" t="s">
        <v>5</v>
      </c>
      <c r="AH583" t="s">
        <v>32</v>
      </c>
      <c r="AI583" t="s">
        <v>37</v>
      </c>
      <c r="AJ583">
        <v>72.701149425287355</v>
      </c>
      <c r="AK583" t="s">
        <v>40</v>
      </c>
      <c r="AL583">
        <v>139.3092</v>
      </c>
      <c r="AM583">
        <v>3762297.5046060001</v>
      </c>
      <c r="AN583">
        <v>81.36999999999999</v>
      </c>
    </row>
    <row r="584" spans="1:40" x14ac:dyDescent="0.3">
      <c r="A584">
        <v>271.68</v>
      </c>
      <c r="B584">
        <v>1.45</v>
      </c>
      <c r="C584">
        <v>7</v>
      </c>
      <c r="D584">
        <v>0.8</v>
      </c>
      <c r="E584">
        <v>0.05</v>
      </c>
      <c r="F584">
        <v>0.02</v>
      </c>
      <c r="G584" t="s">
        <v>92</v>
      </c>
      <c r="H584">
        <v>1.47</v>
      </c>
      <c r="I584">
        <v>0.8</v>
      </c>
      <c r="J584">
        <v>0.87</v>
      </c>
      <c r="K584">
        <v>0.32</v>
      </c>
      <c r="L584">
        <v>23</v>
      </c>
      <c r="M584">
        <v>5055.75</v>
      </c>
      <c r="N584">
        <v>90</v>
      </c>
      <c r="O584">
        <v>30</v>
      </c>
      <c r="P584">
        <v>0</v>
      </c>
      <c r="Q584">
        <v>1</v>
      </c>
      <c r="R584">
        <v>209</v>
      </c>
      <c r="S584">
        <v>266</v>
      </c>
      <c r="T584">
        <v>7</v>
      </c>
      <c r="U584">
        <v>0.2</v>
      </c>
      <c r="V584">
        <v>1</v>
      </c>
      <c r="W584" t="s">
        <v>4</v>
      </c>
      <c r="X584" t="s">
        <v>101</v>
      </c>
      <c r="Y584" t="s">
        <v>94</v>
      </c>
      <c r="Z584" t="s">
        <v>106</v>
      </c>
      <c r="AA584">
        <v>0.76</v>
      </c>
      <c r="AB584">
        <v>0.93099999999999994</v>
      </c>
      <c r="AC584">
        <v>0.18619999999999995</v>
      </c>
      <c r="AD584">
        <v>0.39</v>
      </c>
      <c r="AE584" t="s">
        <v>24</v>
      </c>
      <c r="AF584">
        <v>5.3371613663133095E-3</v>
      </c>
      <c r="AG584" t="s">
        <v>5</v>
      </c>
      <c r="AH584" t="s">
        <v>31</v>
      </c>
      <c r="AI584" t="s">
        <v>36</v>
      </c>
      <c r="AJ584">
        <v>127.27272727272727</v>
      </c>
      <c r="AK584" t="s">
        <v>42</v>
      </c>
      <c r="AL584">
        <v>101.11500000000001</v>
      </c>
      <c r="AM584">
        <v>1469803.4935920001</v>
      </c>
      <c r="AN584">
        <v>84.63</v>
      </c>
    </row>
    <row r="585" spans="1:40" x14ac:dyDescent="0.3">
      <c r="A585">
        <v>197.94</v>
      </c>
      <c r="B585">
        <v>7.52</v>
      </c>
      <c r="C585">
        <v>10</v>
      </c>
      <c r="D585">
        <v>0.99</v>
      </c>
      <c r="E585">
        <v>0.1</v>
      </c>
      <c r="F585">
        <v>0.03</v>
      </c>
      <c r="G585" t="s">
        <v>88</v>
      </c>
      <c r="H585">
        <v>3.11</v>
      </c>
      <c r="I585">
        <v>0.65</v>
      </c>
      <c r="J585">
        <v>1.07</v>
      </c>
      <c r="K585">
        <v>0.14000000000000001</v>
      </c>
      <c r="L585">
        <v>6</v>
      </c>
      <c r="M585">
        <v>2030.18</v>
      </c>
      <c r="N585">
        <v>45</v>
      </c>
      <c r="O585">
        <v>56</v>
      </c>
      <c r="P585">
        <v>0</v>
      </c>
      <c r="Q585">
        <v>3</v>
      </c>
      <c r="R585">
        <v>190</v>
      </c>
      <c r="S585">
        <v>487</v>
      </c>
      <c r="T585">
        <v>9</v>
      </c>
      <c r="U585">
        <v>0.83</v>
      </c>
      <c r="V585">
        <v>0</v>
      </c>
      <c r="W585" t="s">
        <v>6</v>
      </c>
      <c r="X585" t="s">
        <v>103</v>
      </c>
      <c r="Y585" t="s">
        <v>94</v>
      </c>
      <c r="Z585" t="s">
        <v>91</v>
      </c>
      <c r="AA585">
        <v>0.89100000000000001</v>
      </c>
      <c r="AB585">
        <v>0.873</v>
      </c>
      <c r="AC585">
        <v>8.7300000000000069E-3</v>
      </c>
      <c r="AD585">
        <v>0.27</v>
      </c>
      <c r="AE585" t="s">
        <v>26</v>
      </c>
      <c r="AF585">
        <v>3.7991310498130745E-2</v>
      </c>
      <c r="AG585" t="s">
        <v>7</v>
      </c>
      <c r="AH585" t="s">
        <v>31</v>
      </c>
      <c r="AI585" t="s">
        <v>37</v>
      </c>
      <c r="AJ585">
        <v>256.31578947368422</v>
      </c>
      <c r="AK585" t="s">
        <v>42</v>
      </c>
      <c r="AL585">
        <v>20.3018</v>
      </c>
      <c r="AM585">
        <v>454127.44066400005</v>
      </c>
      <c r="AN585">
        <v>69.290000000000006</v>
      </c>
    </row>
    <row r="586" spans="1:40" x14ac:dyDescent="0.3">
      <c r="A586">
        <v>335.03</v>
      </c>
      <c r="B586">
        <v>2</v>
      </c>
      <c r="C586">
        <v>17</v>
      </c>
      <c r="D586">
        <v>0.97</v>
      </c>
      <c r="E586">
        <v>0.02</v>
      </c>
      <c r="F586">
        <v>0.03</v>
      </c>
      <c r="G586" t="s">
        <v>92</v>
      </c>
      <c r="H586">
        <v>0.94</v>
      </c>
      <c r="I586">
        <v>0.79</v>
      </c>
      <c r="J586">
        <v>0.81</v>
      </c>
      <c r="K586">
        <v>0.35</v>
      </c>
      <c r="L586">
        <v>19</v>
      </c>
      <c r="M586">
        <v>8835.69</v>
      </c>
      <c r="N586">
        <v>60</v>
      </c>
      <c r="O586">
        <v>11</v>
      </c>
      <c r="P586">
        <v>0</v>
      </c>
      <c r="Q586">
        <v>1</v>
      </c>
      <c r="R586">
        <v>549</v>
      </c>
      <c r="S586">
        <v>604</v>
      </c>
      <c r="T586">
        <v>8</v>
      </c>
      <c r="U586">
        <v>0.66</v>
      </c>
      <c r="V586">
        <v>0</v>
      </c>
      <c r="W586" t="s">
        <v>6</v>
      </c>
      <c r="X586" t="s">
        <v>101</v>
      </c>
      <c r="Y586" t="s">
        <v>94</v>
      </c>
      <c r="Z586" t="s">
        <v>110</v>
      </c>
      <c r="AA586">
        <v>0.9506</v>
      </c>
      <c r="AB586">
        <v>0.9506</v>
      </c>
      <c r="AC586">
        <v>2.8518000000000026E-2</v>
      </c>
      <c r="AD586">
        <v>0.39999999999999997</v>
      </c>
      <c r="AE586" t="s">
        <v>24</v>
      </c>
      <c r="AF586">
        <v>5.9696146613736085E-3</v>
      </c>
      <c r="AG586" t="s">
        <v>5</v>
      </c>
      <c r="AH586" t="s">
        <v>32</v>
      </c>
      <c r="AI586" t="s">
        <v>38</v>
      </c>
      <c r="AJ586">
        <v>110.01821493624773</v>
      </c>
      <c r="AK586" t="s">
        <v>42</v>
      </c>
      <c r="AL586">
        <v>176.71380000000002</v>
      </c>
      <c r="AM586">
        <v>3108415.2940989998</v>
      </c>
      <c r="AN586">
        <v>85.86</v>
      </c>
    </row>
    <row r="587" spans="1:40" x14ac:dyDescent="0.3">
      <c r="A587">
        <v>158.07</v>
      </c>
      <c r="B587">
        <v>6.47</v>
      </c>
      <c r="C587">
        <v>29</v>
      </c>
      <c r="D587">
        <v>0.78</v>
      </c>
      <c r="E587">
        <v>7.0000000000000007E-2</v>
      </c>
      <c r="F587">
        <v>0.03</v>
      </c>
      <c r="G587" t="s">
        <v>92</v>
      </c>
      <c r="H587">
        <v>1.0900000000000001</v>
      </c>
      <c r="I587">
        <v>0.64</v>
      </c>
      <c r="J587">
        <v>1.1499999999999999</v>
      </c>
      <c r="K587">
        <v>0.67</v>
      </c>
      <c r="L587">
        <v>12</v>
      </c>
      <c r="M587">
        <v>911.78</v>
      </c>
      <c r="N587">
        <v>90</v>
      </c>
      <c r="O587">
        <v>27</v>
      </c>
      <c r="P587">
        <v>0</v>
      </c>
      <c r="Q587">
        <v>1</v>
      </c>
      <c r="R587">
        <v>574</v>
      </c>
      <c r="S587">
        <v>365</v>
      </c>
      <c r="T587">
        <v>1</v>
      </c>
      <c r="U587">
        <v>0.01</v>
      </c>
      <c r="V587">
        <v>0</v>
      </c>
      <c r="W587" t="s">
        <v>6</v>
      </c>
      <c r="X587" t="s">
        <v>101</v>
      </c>
      <c r="Y587" t="s">
        <v>94</v>
      </c>
      <c r="Z587" t="s">
        <v>97</v>
      </c>
      <c r="AA587">
        <v>0.72539999999999993</v>
      </c>
      <c r="AB587">
        <v>0.9020999999999999</v>
      </c>
      <c r="AC587">
        <v>0.19846199999999994</v>
      </c>
      <c r="AD587">
        <v>0.77</v>
      </c>
      <c r="AE587" t="s">
        <v>25</v>
      </c>
      <c r="AF587">
        <v>4.0931232998038844E-2</v>
      </c>
      <c r="AG587" t="s">
        <v>7</v>
      </c>
      <c r="AH587" t="s">
        <v>31</v>
      </c>
      <c r="AI587" t="s">
        <v>36</v>
      </c>
      <c r="AJ587">
        <v>63.588850174216027</v>
      </c>
      <c r="AK587" t="s">
        <v>40</v>
      </c>
      <c r="AL587">
        <v>18.235600000000002</v>
      </c>
      <c r="AM587">
        <v>158559.25258599999</v>
      </c>
      <c r="AN587">
        <v>84.20999999999998</v>
      </c>
    </row>
    <row r="588" spans="1:40" x14ac:dyDescent="0.3">
      <c r="A588">
        <v>84.14</v>
      </c>
      <c r="B588">
        <v>3.53</v>
      </c>
      <c r="C588">
        <v>7</v>
      </c>
      <c r="D588">
        <v>0.94</v>
      </c>
      <c r="E588">
        <v>0.08</v>
      </c>
      <c r="F588">
        <v>0.04</v>
      </c>
      <c r="G588" t="s">
        <v>92</v>
      </c>
      <c r="H588">
        <v>0.34</v>
      </c>
      <c r="I588">
        <v>0.95</v>
      </c>
      <c r="J588">
        <v>1.04</v>
      </c>
      <c r="K588">
        <v>0.73</v>
      </c>
      <c r="L588">
        <v>26</v>
      </c>
      <c r="M588">
        <v>3766.48</v>
      </c>
      <c r="N588">
        <v>60</v>
      </c>
      <c r="O588">
        <v>12</v>
      </c>
      <c r="P588">
        <v>2</v>
      </c>
      <c r="Q588">
        <v>2</v>
      </c>
      <c r="R588">
        <v>769</v>
      </c>
      <c r="S588">
        <v>663</v>
      </c>
      <c r="T588">
        <v>1</v>
      </c>
      <c r="U588">
        <v>0.5</v>
      </c>
      <c r="V588">
        <v>0</v>
      </c>
      <c r="W588" t="s">
        <v>6</v>
      </c>
      <c r="X588" t="s">
        <v>93</v>
      </c>
      <c r="Y588" t="s">
        <v>96</v>
      </c>
      <c r="Z588" t="s">
        <v>97</v>
      </c>
      <c r="AA588">
        <v>0.86480000000000001</v>
      </c>
      <c r="AB588">
        <v>0.88319999999999999</v>
      </c>
      <c r="AC588">
        <v>5.2992000000000053E-2</v>
      </c>
      <c r="AD588">
        <v>0.85</v>
      </c>
      <c r="AE588" t="s">
        <v>25</v>
      </c>
      <c r="AF588">
        <v>4.1953886379843118E-2</v>
      </c>
      <c r="AG588" t="s">
        <v>7</v>
      </c>
      <c r="AH588" t="s">
        <v>33</v>
      </c>
      <c r="AI588" t="s">
        <v>38</v>
      </c>
      <c r="AJ588">
        <v>86.215864759427831</v>
      </c>
      <c r="AK588" t="s">
        <v>41</v>
      </c>
      <c r="AL588">
        <v>75.329599999999999</v>
      </c>
      <c r="AM588">
        <v>355016.92421599996</v>
      </c>
      <c r="AN588">
        <v>84.460000000000008</v>
      </c>
    </row>
    <row r="589" spans="1:40" x14ac:dyDescent="0.3">
      <c r="A589">
        <v>108</v>
      </c>
      <c r="B589">
        <v>2.56</v>
      </c>
      <c r="C589">
        <v>1</v>
      </c>
      <c r="D589">
        <v>1</v>
      </c>
      <c r="E589">
        <v>7.0000000000000007E-2</v>
      </c>
      <c r="F589">
        <v>0.04</v>
      </c>
      <c r="G589" t="s">
        <v>99</v>
      </c>
      <c r="H589">
        <v>3.74</v>
      </c>
      <c r="I589">
        <v>0.88</v>
      </c>
      <c r="J589">
        <v>0.82</v>
      </c>
      <c r="K589">
        <v>0.47</v>
      </c>
      <c r="L589">
        <v>29</v>
      </c>
      <c r="M589">
        <v>3260.27</v>
      </c>
      <c r="N589">
        <v>60</v>
      </c>
      <c r="O589">
        <v>10</v>
      </c>
      <c r="P589">
        <v>3</v>
      </c>
      <c r="Q589">
        <v>2</v>
      </c>
      <c r="R589">
        <v>831</v>
      </c>
      <c r="S589">
        <v>650</v>
      </c>
      <c r="T589">
        <v>12</v>
      </c>
      <c r="U589">
        <v>0.27</v>
      </c>
      <c r="V589">
        <v>0</v>
      </c>
      <c r="W589" t="s">
        <v>6</v>
      </c>
      <c r="X589" t="s">
        <v>93</v>
      </c>
      <c r="Y589" t="s">
        <v>90</v>
      </c>
      <c r="Z589" t="s">
        <v>107</v>
      </c>
      <c r="AA589">
        <v>0.92999999999999994</v>
      </c>
      <c r="AB589">
        <v>0.89279999999999993</v>
      </c>
      <c r="AC589">
        <v>0</v>
      </c>
      <c r="AD589">
        <v>0.57999999999999996</v>
      </c>
      <c r="AE589" t="s">
        <v>25</v>
      </c>
      <c r="AF589">
        <v>2.3703703703703703E-2</v>
      </c>
      <c r="AG589" t="s">
        <v>7</v>
      </c>
      <c r="AH589" t="s">
        <v>33</v>
      </c>
      <c r="AI589" t="s">
        <v>37</v>
      </c>
      <c r="AJ589">
        <v>78.219013237063777</v>
      </c>
      <c r="AK589" t="s">
        <v>40</v>
      </c>
      <c r="AL589">
        <v>163.01350000000002</v>
      </c>
      <c r="AM589">
        <v>391012.25949999999</v>
      </c>
      <c r="AN589">
        <v>93.36</v>
      </c>
    </row>
    <row r="590" spans="1:40" x14ac:dyDescent="0.3">
      <c r="A590">
        <v>107.62</v>
      </c>
      <c r="B590">
        <v>4.42</v>
      </c>
      <c r="C590">
        <v>7</v>
      </c>
      <c r="D590">
        <v>0.78</v>
      </c>
      <c r="E590">
        <v>0.06</v>
      </c>
      <c r="F590">
        <v>0.03</v>
      </c>
      <c r="G590" t="s">
        <v>92</v>
      </c>
      <c r="H590">
        <v>2.5299999999999998</v>
      </c>
      <c r="I590">
        <v>0.7</v>
      </c>
      <c r="J590">
        <v>0.9</v>
      </c>
      <c r="K590">
        <v>0.64</v>
      </c>
      <c r="L590">
        <v>14</v>
      </c>
      <c r="M590">
        <v>9588.4500000000007</v>
      </c>
      <c r="N590">
        <v>30</v>
      </c>
      <c r="O590">
        <v>15</v>
      </c>
      <c r="P590">
        <v>0</v>
      </c>
      <c r="Q590">
        <v>0</v>
      </c>
      <c r="R590">
        <v>446</v>
      </c>
      <c r="S590">
        <v>462</v>
      </c>
      <c r="T590">
        <v>2</v>
      </c>
      <c r="U590">
        <v>0.92</v>
      </c>
      <c r="V590">
        <v>0</v>
      </c>
      <c r="W590" t="s">
        <v>6</v>
      </c>
      <c r="X590" t="s">
        <v>89</v>
      </c>
      <c r="Y590" t="s">
        <v>94</v>
      </c>
      <c r="Z590" t="s">
        <v>102</v>
      </c>
      <c r="AA590">
        <v>0.73319999999999996</v>
      </c>
      <c r="AB590">
        <v>0.91179999999999994</v>
      </c>
      <c r="AC590">
        <v>0.20059599999999994</v>
      </c>
      <c r="AD590">
        <v>0.73</v>
      </c>
      <c r="AE590" t="s">
        <v>25</v>
      </c>
      <c r="AF590">
        <v>4.1070433005017649E-2</v>
      </c>
      <c r="AG590" t="s">
        <v>7</v>
      </c>
      <c r="AH590" t="s">
        <v>33</v>
      </c>
      <c r="AI590" t="s">
        <v>35</v>
      </c>
      <c r="AJ590">
        <v>103.58744394618836</v>
      </c>
      <c r="AK590" t="s">
        <v>42</v>
      </c>
      <c r="AL590">
        <v>191.76900000000001</v>
      </c>
      <c r="AM590">
        <v>1124978.0125820001</v>
      </c>
      <c r="AN590">
        <v>83.07</v>
      </c>
    </row>
    <row r="591" spans="1:40" x14ac:dyDescent="0.3">
      <c r="A591">
        <v>118.36</v>
      </c>
      <c r="B591">
        <v>8.2100000000000009</v>
      </c>
      <c r="C591">
        <v>26</v>
      </c>
      <c r="D591">
        <v>0.83</v>
      </c>
      <c r="E591">
        <v>0.06</v>
      </c>
      <c r="F591">
        <v>0.04</v>
      </c>
      <c r="G591" t="s">
        <v>88</v>
      </c>
      <c r="H591">
        <v>1.19</v>
      </c>
      <c r="I591">
        <v>0.95</v>
      </c>
      <c r="J591">
        <v>1.04</v>
      </c>
      <c r="K591">
        <v>0.21</v>
      </c>
      <c r="L591">
        <v>17</v>
      </c>
      <c r="M591">
        <v>1269.3499999999999</v>
      </c>
      <c r="N591">
        <v>60</v>
      </c>
      <c r="O591">
        <v>11</v>
      </c>
      <c r="P591">
        <v>0</v>
      </c>
      <c r="Q591">
        <v>2</v>
      </c>
      <c r="R591">
        <v>842</v>
      </c>
      <c r="S591">
        <v>531</v>
      </c>
      <c r="T591">
        <v>1</v>
      </c>
      <c r="U591">
        <v>0.73</v>
      </c>
      <c r="V591">
        <v>0</v>
      </c>
      <c r="W591" t="s">
        <v>6</v>
      </c>
      <c r="X591" t="s">
        <v>93</v>
      </c>
      <c r="Y591" t="s">
        <v>94</v>
      </c>
      <c r="Z591" t="s">
        <v>97</v>
      </c>
      <c r="AA591">
        <v>0.78019999999999989</v>
      </c>
      <c r="AB591">
        <v>0.90239999999999987</v>
      </c>
      <c r="AC591">
        <v>0.15340800000000002</v>
      </c>
      <c r="AD591">
        <v>0.31</v>
      </c>
      <c r="AE591" t="s">
        <v>24</v>
      </c>
      <c r="AF591">
        <v>6.9364650219668811E-2</v>
      </c>
      <c r="AG591" t="s">
        <v>8</v>
      </c>
      <c r="AH591" t="s">
        <v>33</v>
      </c>
      <c r="AI591" t="s">
        <v>36</v>
      </c>
      <c r="AJ591">
        <v>63.064133016627075</v>
      </c>
      <c r="AK591" t="s">
        <v>40</v>
      </c>
      <c r="AL591">
        <v>12.6935</v>
      </c>
      <c r="AM591">
        <v>165279.80306799995</v>
      </c>
      <c r="AN591">
        <v>72.209999999999994</v>
      </c>
    </row>
    <row r="592" spans="1:40" x14ac:dyDescent="0.3">
      <c r="A592">
        <v>112.47</v>
      </c>
      <c r="B592">
        <v>4.53</v>
      </c>
      <c r="C592">
        <v>24</v>
      </c>
      <c r="D592">
        <v>0.86</v>
      </c>
      <c r="E592">
        <v>0.09</v>
      </c>
      <c r="F592">
        <v>0.02</v>
      </c>
      <c r="G592" t="s">
        <v>88</v>
      </c>
      <c r="H592">
        <v>2.78</v>
      </c>
      <c r="I592">
        <v>0.86</v>
      </c>
      <c r="J592">
        <v>0.81</v>
      </c>
      <c r="K592">
        <v>0.86</v>
      </c>
      <c r="L592">
        <v>30</v>
      </c>
      <c r="M592">
        <v>8912.48</v>
      </c>
      <c r="N592">
        <v>15</v>
      </c>
      <c r="O592">
        <v>10</v>
      </c>
      <c r="P592">
        <v>0</v>
      </c>
      <c r="Q592">
        <v>1</v>
      </c>
      <c r="R592">
        <v>830</v>
      </c>
      <c r="S592">
        <v>978</v>
      </c>
      <c r="T592">
        <v>8</v>
      </c>
      <c r="U592">
        <v>0.61</v>
      </c>
      <c r="V592">
        <v>0</v>
      </c>
      <c r="W592" t="s">
        <v>6</v>
      </c>
      <c r="X592" t="s">
        <v>101</v>
      </c>
      <c r="Y592" t="s">
        <v>94</v>
      </c>
      <c r="Z592" t="s">
        <v>110</v>
      </c>
      <c r="AA592">
        <v>0.78259999999999996</v>
      </c>
      <c r="AB592">
        <v>0.89180000000000004</v>
      </c>
      <c r="AC592">
        <v>0.124852</v>
      </c>
      <c r="AD592">
        <v>0.97</v>
      </c>
      <c r="AE592" t="s">
        <v>25</v>
      </c>
      <c r="AF592">
        <v>4.0277407308615634E-2</v>
      </c>
      <c r="AG592" t="s">
        <v>7</v>
      </c>
      <c r="AH592" t="s">
        <v>33</v>
      </c>
      <c r="AI592" t="s">
        <v>35</v>
      </c>
      <c r="AJ592">
        <v>117.83132530120481</v>
      </c>
      <c r="AK592" t="s">
        <v>42</v>
      </c>
      <c r="AL592">
        <v>89.124799999999993</v>
      </c>
      <c r="AM592">
        <v>1112744.5325479999</v>
      </c>
      <c r="AN592">
        <v>70.12</v>
      </c>
    </row>
    <row r="593" spans="1:40" x14ac:dyDescent="0.3">
      <c r="A593">
        <v>338.39</v>
      </c>
      <c r="B593">
        <v>7.76</v>
      </c>
      <c r="C593">
        <v>11</v>
      </c>
      <c r="D593">
        <v>0.79</v>
      </c>
      <c r="E593">
        <v>0.08</v>
      </c>
      <c r="F593">
        <v>0.04</v>
      </c>
      <c r="G593" t="s">
        <v>92</v>
      </c>
      <c r="H593">
        <v>1.77</v>
      </c>
      <c r="I593">
        <v>0.98</v>
      </c>
      <c r="J593">
        <v>1.1100000000000001</v>
      </c>
      <c r="K593">
        <v>0.87</v>
      </c>
      <c r="L593">
        <v>7</v>
      </c>
      <c r="M593">
        <v>4618.7</v>
      </c>
      <c r="N593">
        <v>90</v>
      </c>
      <c r="O593">
        <v>15</v>
      </c>
      <c r="P593">
        <v>2</v>
      </c>
      <c r="Q593">
        <v>2</v>
      </c>
      <c r="R593">
        <v>49</v>
      </c>
      <c r="S593">
        <v>186</v>
      </c>
      <c r="T593">
        <v>7</v>
      </c>
      <c r="U593">
        <v>0.09</v>
      </c>
      <c r="V593">
        <v>0</v>
      </c>
      <c r="W593" t="s">
        <v>6</v>
      </c>
      <c r="X593" t="s">
        <v>93</v>
      </c>
      <c r="Y593" t="s">
        <v>96</v>
      </c>
      <c r="Z593" t="s">
        <v>106</v>
      </c>
      <c r="AA593">
        <v>0.72680000000000011</v>
      </c>
      <c r="AB593">
        <v>0.88319999999999999</v>
      </c>
      <c r="AC593">
        <v>0.18547199999999997</v>
      </c>
      <c r="AD593">
        <v>0.99</v>
      </c>
      <c r="AE593" t="s">
        <v>25</v>
      </c>
      <c r="AF593">
        <v>2.2932119743491238E-2</v>
      </c>
      <c r="AG593" t="s">
        <v>7</v>
      </c>
      <c r="AH593" t="s">
        <v>32</v>
      </c>
      <c r="AI593" t="s">
        <v>36</v>
      </c>
      <c r="AJ593">
        <v>379.59183673469391</v>
      </c>
      <c r="AK593" t="s">
        <v>42</v>
      </c>
      <c r="AL593">
        <v>92.373999999999995</v>
      </c>
      <c r="AM593">
        <v>1750576.873166</v>
      </c>
      <c r="AN593">
        <v>83.03</v>
      </c>
    </row>
    <row r="594" spans="1:40" x14ac:dyDescent="0.3">
      <c r="A594">
        <v>131.85</v>
      </c>
      <c r="B594">
        <v>2.13</v>
      </c>
      <c r="C594">
        <v>9</v>
      </c>
      <c r="D594">
        <v>0.7</v>
      </c>
      <c r="E594">
        <v>0.01</v>
      </c>
      <c r="F594">
        <v>0.03</v>
      </c>
      <c r="G594" t="s">
        <v>88</v>
      </c>
      <c r="H594">
        <v>4.1900000000000004</v>
      </c>
      <c r="I594">
        <v>0.99</v>
      </c>
      <c r="J594">
        <v>1.17</v>
      </c>
      <c r="K594">
        <v>0.32</v>
      </c>
      <c r="L594">
        <v>21</v>
      </c>
      <c r="M594">
        <v>570.24</v>
      </c>
      <c r="N594">
        <v>15</v>
      </c>
      <c r="O594">
        <v>24</v>
      </c>
      <c r="P594">
        <v>2</v>
      </c>
      <c r="Q594">
        <v>3</v>
      </c>
      <c r="R594">
        <v>231</v>
      </c>
      <c r="S594">
        <v>919</v>
      </c>
      <c r="T594">
        <v>6</v>
      </c>
      <c r="U594">
        <v>0.93</v>
      </c>
      <c r="V594">
        <v>1</v>
      </c>
      <c r="W594" t="s">
        <v>4</v>
      </c>
      <c r="X594" t="s">
        <v>103</v>
      </c>
      <c r="Y594" t="s">
        <v>96</v>
      </c>
      <c r="Z594" t="s">
        <v>100</v>
      </c>
      <c r="AA594">
        <v>0.69299999999999995</v>
      </c>
      <c r="AB594">
        <v>0.96029999999999993</v>
      </c>
      <c r="AC594">
        <v>0.28809000000000001</v>
      </c>
      <c r="AD594">
        <v>0.36</v>
      </c>
      <c r="AE594" t="s">
        <v>24</v>
      </c>
      <c r="AF594">
        <v>1.61547212741752E-2</v>
      </c>
      <c r="AG594" t="s">
        <v>5</v>
      </c>
      <c r="AH594" t="s">
        <v>33</v>
      </c>
      <c r="AI594" t="s">
        <v>37</v>
      </c>
      <c r="AJ594">
        <v>397.83549783549785</v>
      </c>
      <c r="AK594" t="s">
        <v>42</v>
      </c>
      <c r="AL594">
        <v>5.7023999999999999</v>
      </c>
      <c r="AM594">
        <v>78210.341189999977</v>
      </c>
      <c r="AN594">
        <v>70.910000000000011</v>
      </c>
    </row>
    <row r="595" spans="1:40" x14ac:dyDescent="0.3">
      <c r="A595">
        <v>205.55</v>
      </c>
      <c r="B595">
        <v>7.95</v>
      </c>
      <c r="C595">
        <v>12</v>
      </c>
      <c r="D595">
        <v>0.77</v>
      </c>
      <c r="E595">
        <v>0.08</v>
      </c>
      <c r="F595">
        <v>0.04</v>
      </c>
      <c r="G595" t="s">
        <v>92</v>
      </c>
      <c r="H595">
        <v>2.64</v>
      </c>
      <c r="I595">
        <v>0.6</v>
      </c>
      <c r="J595">
        <v>1.18</v>
      </c>
      <c r="K595">
        <v>0.55000000000000004</v>
      </c>
      <c r="L595">
        <v>1</v>
      </c>
      <c r="M595">
        <v>7315.78</v>
      </c>
      <c r="N595">
        <v>60</v>
      </c>
      <c r="O595">
        <v>49</v>
      </c>
      <c r="P595">
        <v>3</v>
      </c>
      <c r="Q595">
        <v>2</v>
      </c>
      <c r="R595">
        <v>306</v>
      </c>
      <c r="S595">
        <v>965</v>
      </c>
      <c r="T595">
        <v>2</v>
      </c>
      <c r="U595">
        <v>0.14000000000000001</v>
      </c>
      <c r="V595">
        <v>0</v>
      </c>
      <c r="W595" t="s">
        <v>6</v>
      </c>
      <c r="X595" t="s">
        <v>93</v>
      </c>
      <c r="Y595" t="s">
        <v>90</v>
      </c>
      <c r="Z595" t="s">
        <v>102</v>
      </c>
      <c r="AA595">
        <v>0.70840000000000003</v>
      </c>
      <c r="AB595">
        <v>0.88319999999999999</v>
      </c>
      <c r="AC595">
        <v>0.20313599999999998</v>
      </c>
      <c r="AD595">
        <v>0.67</v>
      </c>
      <c r="AE595" t="s">
        <v>25</v>
      </c>
      <c r="AF595">
        <v>3.8676720992459251E-2</v>
      </c>
      <c r="AG595" t="s">
        <v>7</v>
      </c>
      <c r="AH595" t="s">
        <v>31</v>
      </c>
      <c r="AI595" t="s">
        <v>35</v>
      </c>
      <c r="AJ595">
        <v>315.359477124183</v>
      </c>
      <c r="AK595" t="s">
        <v>42</v>
      </c>
      <c r="AL595">
        <v>146.31559999999999</v>
      </c>
      <c r="AM595">
        <v>1684366.7771200002</v>
      </c>
      <c r="AN595">
        <v>82.16</v>
      </c>
    </row>
    <row r="596" spans="1:40" x14ac:dyDescent="0.3">
      <c r="A596">
        <v>453.55</v>
      </c>
      <c r="B596">
        <v>3.13</v>
      </c>
      <c r="C596">
        <v>3</v>
      </c>
      <c r="D596">
        <v>0.78</v>
      </c>
      <c r="E596">
        <v>0.04</v>
      </c>
      <c r="F596">
        <v>0.03</v>
      </c>
      <c r="G596" t="s">
        <v>88</v>
      </c>
      <c r="H596">
        <v>0.15</v>
      </c>
      <c r="I596">
        <v>0.65</v>
      </c>
      <c r="J596">
        <v>1.0900000000000001</v>
      </c>
      <c r="K596">
        <v>0.61</v>
      </c>
      <c r="L596">
        <v>49</v>
      </c>
      <c r="M596">
        <v>1098.7</v>
      </c>
      <c r="N596">
        <v>60</v>
      </c>
      <c r="O596">
        <v>22</v>
      </c>
      <c r="P596">
        <v>0</v>
      </c>
      <c r="Q596">
        <v>0</v>
      </c>
      <c r="R596">
        <v>687</v>
      </c>
      <c r="S596">
        <v>219</v>
      </c>
      <c r="T596">
        <v>11</v>
      </c>
      <c r="U596">
        <v>0.45</v>
      </c>
      <c r="V596">
        <v>0</v>
      </c>
      <c r="W596" t="s">
        <v>6</v>
      </c>
      <c r="X596" t="s">
        <v>89</v>
      </c>
      <c r="Y596" t="s">
        <v>94</v>
      </c>
      <c r="Z596" t="s">
        <v>95</v>
      </c>
      <c r="AA596">
        <v>0.74880000000000002</v>
      </c>
      <c r="AB596">
        <v>0.93119999999999992</v>
      </c>
      <c r="AC596">
        <v>0.20486399999999996</v>
      </c>
      <c r="AD596">
        <v>0.67999999999999994</v>
      </c>
      <c r="AE596" t="s">
        <v>25</v>
      </c>
      <c r="AF596">
        <v>6.9011134384301615E-3</v>
      </c>
      <c r="AG596" t="s">
        <v>5</v>
      </c>
      <c r="AH596" t="s">
        <v>32</v>
      </c>
      <c r="AI596" t="s">
        <v>38</v>
      </c>
      <c r="AJ596">
        <v>31.877729257641924</v>
      </c>
      <c r="AK596" t="s">
        <v>40</v>
      </c>
      <c r="AL596">
        <v>10.987</v>
      </c>
      <c r="AM596">
        <v>533209.80960000004</v>
      </c>
      <c r="AN596">
        <v>74.050000000000011</v>
      </c>
    </row>
    <row r="597" spans="1:40" x14ac:dyDescent="0.3">
      <c r="A597">
        <v>263.27999999999997</v>
      </c>
      <c r="B597">
        <v>7.1</v>
      </c>
      <c r="C597">
        <v>4</v>
      </c>
      <c r="D597">
        <v>0.83</v>
      </c>
      <c r="E597">
        <v>0.03</v>
      </c>
      <c r="F597">
        <v>0.01</v>
      </c>
      <c r="G597" t="s">
        <v>92</v>
      </c>
      <c r="H597">
        <v>4.93</v>
      </c>
      <c r="I597">
        <v>0.82</v>
      </c>
      <c r="J597">
        <v>1.1399999999999999</v>
      </c>
      <c r="K597">
        <v>0.47</v>
      </c>
      <c r="L597">
        <v>38</v>
      </c>
      <c r="M597">
        <v>2446.34</v>
      </c>
      <c r="N597">
        <v>30</v>
      </c>
      <c r="O597">
        <v>8</v>
      </c>
      <c r="P597">
        <v>3</v>
      </c>
      <c r="Q597">
        <v>1</v>
      </c>
      <c r="R597">
        <v>852</v>
      </c>
      <c r="S597">
        <v>51</v>
      </c>
      <c r="T597">
        <v>9</v>
      </c>
      <c r="U597">
        <v>0.68</v>
      </c>
      <c r="V597">
        <v>1</v>
      </c>
      <c r="W597" t="s">
        <v>4</v>
      </c>
      <c r="X597" t="s">
        <v>101</v>
      </c>
      <c r="Y597" t="s">
        <v>90</v>
      </c>
      <c r="Z597" t="s">
        <v>91</v>
      </c>
      <c r="AA597">
        <v>0.80509999999999993</v>
      </c>
      <c r="AB597">
        <v>0.96029999999999993</v>
      </c>
      <c r="AC597">
        <v>0.16325100000000003</v>
      </c>
      <c r="AD597">
        <v>0.51</v>
      </c>
      <c r="AE597" t="s">
        <v>25</v>
      </c>
      <c r="AF597">
        <v>2.6967487085992101E-2</v>
      </c>
      <c r="AG597" t="s">
        <v>7</v>
      </c>
      <c r="AH597" t="s">
        <v>31</v>
      </c>
      <c r="AI597" t="s">
        <v>37</v>
      </c>
      <c r="AJ597">
        <v>5.9859154929577461</v>
      </c>
      <c r="AK597" t="s">
        <v>40</v>
      </c>
      <c r="AL597">
        <v>48.926800000000007</v>
      </c>
      <c r="AM597">
        <v>669910.17721600004</v>
      </c>
      <c r="AN597">
        <v>81.969999999999985</v>
      </c>
    </row>
    <row r="598" spans="1:40" x14ac:dyDescent="0.3">
      <c r="A598">
        <v>350.4</v>
      </c>
      <c r="B598">
        <v>6.09</v>
      </c>
      <c r="C598">
        <v>4</v>
      </c>
      <c r="D598">
        <v>0.75</v>
      </c>
      <c r="E598">
        <v>0.09</v>
      </c>
      <c r="F598">
        <v>0.03</v>
      </c>
      <c r="G598" t="s">
        <v>92</v>
      </c>
      <c r="H598">
        <v>0.37</v>
      </c>
      <c r="I598">
        <v>0.98</v>
      </c>
      <c r="J598">
        <v>1.04</v>
      </c>
      <c r="K598">
        <v>0.91</v>
      </c>
      <c r="L598">
        <v>4</v>
      </c>
      <c r="M598">
        <v>8017.32</v>
      </c>
      <c r="N598">
        <v>30</v>
      </c>
      <c r="O598">
        <v>35</v>
      </c>
      <c r="P598">
        <v>1</v>
      </c>
      <c r="Q598">
        <v>3</v>
      </c>
      <c r="R598">
        <v>38</v>
      </c>
      <c r="S598">
        <v>133</v>
      </c>
      <c r="T598">
        <v>1</v>
      </c>
      <c r="U598">
        <v>0.49</v>
      </c>
      <c r="V598">
        <v>1</v>
      </c>
      <c r="W598" t="s">
        <v>4</v>
      </c>
      <c r="X598" t="s">
        <v>103</v>
      </c>
      <c r="Y598" t="s">
        <v>104</v>
      </c>
      <c r="Z598" t="s">
        <v>97</v>
      </c>
      <c r="AA598">
        <v>0.6825</v>
      </c>
      <c r="AB598">
        <v>0.88270000000000004</v>
      </c>
      <c r="AC598">
        <v>0.22067500000000001</v>
      </c>
      <c r="AD598">
        <v>1.03</v>
      </c>
      <c r="AE598" t="s">
        <v>25</v>
      </c>
      <c r="AF598">
        <v>1.7380136986301371E-2</v>
      </c>
      <c r="AG598" t="s">
        <v>5</v>
      </c>
      <c r="AH598" t="s">
        <v>32</v>
      </c>
      <c r="AI598" t="s">
        <v>38</v>
      </c>
      <c r="AJ598">
        <v>350</v>
      </c>
      <c r="AK598" t="s">
        <v>42</v>
      </c>
      <c r="AL598">
        <v>160.34639999999999</v>
      </c>
      <c r="AM598">
        <v>3146544.1387200002</v>
      </c>
      <c r="AN598">
        <v>84.33</v>
      </c>
    </row>
    <row r="599" spans="1:40" x14ac:dyDescent="0.3">
      <c r="A599">
        <v>127.54</v>
      </c>
      <c r="B599">
        <v>9.36</v>
      </c>
      <c r="C599">
        <v>28</v>
      </c>
      <c r="D599">
        <v>0.96</v>
      </c>
      <c r="E599">
        <v>0.04</v>
      </c>
      <c r="F599">
        <v>0.02</v>
      </c>
      <c r="G599" t="s">
        <v>92</v>
      </c>
      <c r="H599">
        <v>3.48</v>
      </c>
      <c r="I599">
        <v>1</v>
      </c>
      <c r="J599">
        <v>0.98</v>
      </c>
      <c r="K599">
        <v>0.74</v>
      </c>
      <c r="L599">
        <v>46</v>
      </c>
      <c r="M599">
        <v>1631.85</v>
      </c>
      <c r="N599">
        <v>30</v>
      </c>
      <c r="O599">
        <v>54</v>
      </c>
      <c r="P599">
        <v>2</v>
      </c>
      <c r="Q599">
        <v>3</v>
      </c>
      <c r="R599">
        <v>936</v>
      </c>
      <c r="S599">
        <v>196</v>
      </c>
      <c r="T599">
        <v>1</v>
      </c>
      <c r="U599">
        <v>0.88</v>
      </c>
      <c r="V599">
        <v>0</v>
      </c>
      <c r="W599" t="s">
        <v>6</v>
      </c>
      <c r="X599" t="s">
        <v>103</v>
      </c>
      <c r="Y599" t="s">
        <v>96</v>
      </c>
      <c r="Z599" t="s">
        <v>97</v>
      </c>
      <c r="AA599">
        <v>0.92159999999999997</v>
      </c>
      <c r="AB599">
        <v>0.94079999999999997</v>
      </c>
      <c r="AC599">
        <v>3.7632000000000033E-2</v>
      </c>
      <c r="AD599">
        <v>0.8</v>
      </c>
      <c r="AE599" t="s">
        <v>25</v>
      </c>
      <c r="AF599">
        <v>7.3388740787204004E-2</v>
      </c>
      <c r="AG599" t="s">
        <v>8</v>
      </c>
      <c r="AH599" t="s">
        <v>33</v>
      </c>
      <c r="AI599" t="s">
        <v>37</v>
      </c>
      <c r="AJ599">
        <v>20.94017094017094</v>
      </c>
      <c r="AK599" t="s">
        <v>40</v>
      </c>
      <c r="AL599">
        <v>32.637</v>
      </c>
      <c r="AM599">
        <v>220655.23172399998</v>
      </c>
      <c r="AN599">
        <v>82.92</v>
      </c>
    </row>
    <row r="600" spans="1:40" x14ac:dyDescent="0.3">
      <c r="A600">
        <v>136.53</v>
      </c>
      <c r="B600">
        <v>4.49</v>
      </c>
      <c r="C600">
        <v>25</v>
      </c>
      <c r="D600">
        <v>0.91</v>
      </c>
      <c r="E600">
        <v>0.08</v>
      </c>
      <c r="F600">
        <v>0.03</v>
      </c>
      <c r="G600" t="s">
        <v>99</v>
      </c>
      <c r="H600">
        <v>2.19</v>
      </c>
      <c r="I600">
        <v>0.83</v>
      </c>
      <c r="J600">
        <v>1.0900000000000001</v>
      </c>
      <c r="K600">
        <v>0.67</v>
      </c>
      <c r="L600">
        <v>8</v>
      </c>
      <c r="M600">
        <v>3322.15</v>
      </c>
      <c r="N600">
        <v>30</v>
      </c>
      <c r="O600">
        <v>57</v>
      </c>
      <c r="P600">
        <v>0</v>
      </c>
      <c r="Q600">
        <v>0</v>
      </c>
      <c r="R600">
        <v>710</v>
      </c>
      <c r="S600">
        <v>34</v>
      </c>
      <c r="T600">
        <v>2</v>
      </c>
      <c r="U600">
        <v>0.84</v>
      </c>
      <c r="V600">
        <v>0</v>
      </c>
      <c r="W600" t="s">
        <v>6</v>
      </c>
      <c r="X600" t="s">
        <v>89</v>
      </c>
      <c r="Y600" t="s">
        <v>94</v>
      </c>
      <c r="Z600" t="s">
        <v>102</v>
      </c>
      <c r="AA600">
        <v>0.83720000000000006</v>
      </c>
      <c r="AB600">
        <v>0.89239999999999997</v>
      </c>
      <c r="AC600">
        <v>8.0315999999999971E-2</v>
      </c>
      <c r="AD600">
        <v>0.78</v>
      </c>
      <c r="AE600" t="s">
        <v>25</v>
      </c>
      <c r="AF600">
        <v>3.2886545081667037E-2</v>
      </c>
      <c r="AG600" t="s">
        <v>7</v>
      </c>
      <c r="AH600" t="s">
        <v>33</v>
      </c>
      <c r="AI600" t="s">
        <v>35</v>
      </c>
      <c r="AJ600">
        <v>4.788732394366197</v>
      </c>
      <c r="AK600" t="s">
        <v>40</v>
      </c>
      <c r="AL600">
        <v>166.10750000000002</v>
      </c>
      <c r="AM600">
        <v>503638.27235899994</v>
      </c>
      <c r="AN600">
        <v>94.810000000000016</v>
      </c>
    </row>
    <row r="601" spans="1:40" x14ac:dyDescent="0.3">
      <c r="A601">
        <v>68.39</v>
      </c>
      <c r="B601">
        <v>1.6</v>
      </c>
      <c r="C601">
        <v>13</v>
      </c>
      <c r="D601">
        <v>0.73</v>
      </c>
      <c r="E601">
        <v>0.03</v>
      </c>
      <c r="F601">
        <v>0.02</v>
      </c>
      <c r="G601" t="s">
        <v>88</v>
      </c>
      <c r="H601">
        <v>1.25</v>
      </c>
      <c r="I601">
        <v>0.67</v>
      </c>
      <c r="J601">
        <v>0.89</v>
      </c>
      <c r="K601">
        <v>0.52</v>
      </c>
      <c r="L601">
        <v>18</v>
      </c>
      <c r="M601">
        <v>3673.88</v>
      </c>
      <c r="N601">
        <v>45</v>
      </c>
      <c r="O601">
        <v>48</v>
      </c>
      <c r="P601">
        <v>2</v>
      </c>
      <c r="Q601">
        <v>2</v>
      </c>
      <c r="R601">
        <v>211</v>
      </c>
      <c r="S601">
        <v>173</v>
      </c>
      <c r="T601">
        <v>7</v>
      </c>
      <c r="U601">
        <v>0.14000000000000001</v>
      </c>
      <c r="V601">
        <v>1</v>
      </c>
      <c r="W601" t="s">
        <v>4</v>
      </c>
      <c r="X601" t="s">
        <v>93</v>
      </c>
      <c r="Y601" t="s">
        <v>96</v>
      </c>
      <c r="Z601" t="s">
        <v>106</v>
      </c>
      <c r="AA601">
        <v>0.70809999999999995</v>
      </c>
      <c r="AB601">
        <v>0.9506</v>
      </c>
      <c r="AC601">
        <v>0.256662</v>
      </c>
      <c r="AD601">
        <v>0.57000000000000006</v>
      </c>
      <c r="AE601" t="s">
        <v>25</v>
      </c>
      <c r="AF601">
        <v>2.3395233221231174E-2</v>
      </c>
      <c r="AG601" t="s">
        <v>7</v>
      </c>
      <c r="AH601" t="s">
        <v>33</v>
      </c>
      <c r="AI601" t="s">
        <v>36</v>
      </c>
      <c r="AJ601">
        <v>81.990521327014221</v>
      </c>
      <c r="AK601" t="s">
        <v>44</v>
      </c>
      <c r="AL601">
        <v>36.738800000000005</v>
      </c>
      <c r="AM601">
        <v>263857.93440999999</v>
      </c>
      <c r="AN601">
        <v>73.45</v>
      </c>
    </row>
    <row r="602" spans="1:40" x14ac:dyDescent="0.3">
      <c r="A602">
        <v>126.02</v>
      </c>
      <c r="B602">
        <v>1.17</v>
      </c>
      <c r="C602">
        <v>23</v>
      </c>
      <c r="D602">
        <v>0.9</v>
      </c>
      <c r="E602">
        <v>0</v>
      </c>
      <c r="F602">
        <v>0.04</v>
      </c>
      <c r="G602" t="s">
        <v>92</v>
      </c>
      <c r="H602">
        <v>3.38</v>
      </c>
      <c r="I602">
        <v>0.67</v>
      </c>
      <c r="J602">
        <v>0.84</v>
      </c>
      <c r="K602">
        <v>0.08</v>
      </c>
      <c r="L602">
        <v>45</v>
      </c>
      <c r="M602">
        <v>5929.15</v>
      </c>
      <c r="N602">
        <v>30</v>
      </c>
      <c r="O602">
        <v>42</v>
      </c>
      <c r="P602">
        <v>3</v>
      </c>
      <c r="Q602">
        <v>1</v>
      </c>
      <c r="R602">
        <v>817</v>
      </c>
      <c r="S602">
        <v>872</v>
      </c>
      <c r="T602">
        <v>10</v>
      </c>
      <c r="U602">
        <v>0.62</v>
      </c>
      <c r="V602">
        <v>0</v>
      </c>
      <c r="W602" t="s">
        <v>6</v>
      </c>
      <c r="X602" t="s">
        <v>101</v>
      </c>
      <c r="Y602" t="s">
        <v>90</v>
      </c>
      <c r="Z602" t="s">
        <v>108</v>
      </c>
      <c r="AA602">
        <v>0.9</v>
      </c>
      <c r="AB602">
        <v>0.96</v>
      </c>
      <c r="AC602">
        <v>9.5999999999999974E-2</v>
      </c>
      <c r="AD602">
        <v>0.12</v>
      </c>
      <c r="AE602" t="s">
        <v>22</v>
      </c>
      <c r="AF602">
        <v>9.2842405967306779E-3</v>
      </c>
      <c r="AG602" t="s">
        <v>5</v>
      </c>
      <c r="AH602" t="s">
        <v>33</v>
      </c>
      <c r="AI602" t="s">
        <v>37</v>
      </c>
      <c r="AJ602">
        <v>106.73194614443085</v>
      </c>
      <c r="AK602" t="s">
        <v>42</v>
      </c>
      <c r="AL602">
        <v>118.583</v>
      </c>
      <c r="AM602">
        <v>777206.24427199981</v>
      </c>
      <c r="AN602">
        <v>83.820000000000007</v>
      </c>
    </row>
    <row r="603" spans="1:40" x14ac:dyDescent="0.3">
      <c r="A603">
        <v>175.37</v>
      </c>
      <c r="B603">
        <v>8.44</v>
      </c>
      <c r="C603">
        <v>19</v>
      </c>
      <c r="D603">
        <v>0.9</v>
      </c>
      <c r="E603">
        <v>0.05</v>
      </c>
      <c r="F603">
        <v>0.03</v>
      </c>
      <c r="G603" t="s">
        <v>99</v>
      </c>
      <c r="H603">
        <v>0.63</v>
      </c>
      <c r="I603">
        <v>0.91</v>
      </c>
      <c r="J603">
        <v>1.1000000000000001</v>
      </c>
      <c r="K603">
        <v>0.11</v>
      </c>
      <c r="L603">
        <v>8</v>
      </c>
      <c r="M603">
        <v>7920.34</v>
      </c>
      <c r="N603">
        <v>60</v>
      </c>
      <c r="O603">
        <v>18</v>
      </c>
      <c r="P603">
        <v>1</v>
      </c>
      <c r="Q603">
        <v>0</v>
      </c>
      <c r="R603">
        <v>998</v>
      </c>
      <c r="S603">
        <v>44</v>
      </c>
      <c r="T603">
        <v>12</v>
      </c>
      <c r="U603">
        <v>0.05</v>
      </c>
      <c r="V603">
        <v>0</v>
      </c>
      <c r="W603" t="s">
        <v>6</v>
      </c>
      <c r="X603" t="s">
        <v>89</v>
      </c>
      <c r="Y603" t="s">
        <v>104</v>
      </c>
      <c r="Z603" t="s">
        <v>107</v>
      </c>
      <c r="AA603">
        <v>0.85499999999999998</v>
      </c>
      <c r="AB603">
        <v>0.92149999999999999</v>
      </c>
      <c r="AC603">
        <v>9.2149999999999968E-2</v>
      </c>
      <c r="AD603">
        <v>0.19</v>
      </c>
      <c r="AE603" t="s">
        <v>26</v>
      </c>
      <c r="AF603">
        <v>4.8126817585675996E-2</v>
      </c>
      <c r="AG603" t="s">
        <v>7</v>
      </c>
      <c r="AH603" t="s">
        <v>31</v>
      </c>
      <c r="AI603" t="s">
        <v>38</v>
      </c>
      <c r="AJ603">
        <v>4.408817635270541</v>
      </c>
      <c r="AK603" t="s">
        <v>40</v>
      </c>
      <c r="AL603">
        <v>396.01700000000005</v>
      </c>
      <c r="AM603">
        <v>1500507.4545260002</v>
      </c>
      <c r="AN603">
        <v>97.27</v>
      </c>
    </row>
    <row r="604" spans="1:40" x14ac:dyDescent="0.3">
      <c r="A604">
        <v>129.65</v>
      </c>
      <c r="B604">
        <v>5.72</v>
      </c>
      <c r="C604">
        <v>10</v>
      </c>
      <c r="D604">
        <v>0.99</v>
      </c>
      <c r="E604">
        <v>0.01</v>
      </c>
      <c r="F604">
        <v>0.03</v>
      </c>
      <c r="G604" t="s">
        <v>99</v>
      </c>
      <c r="H604">
        <v>4.29</v>
      </c>
      <c r="I604">
        <v>0.84</v>
      </c>
      <c r="J604">
        <v>1.18</v>
      </c>
      <c r="K604">
        <v>0.3</v>
      </c>
      <c r="L604">
        <v>31</v>
      </c>
      <c r="M604">
        <v>2385.0300000000002</v>
      </c>
      <c r="N604">
        <v>60</v>
      </c>
      <c r="O604">
        <v>47</v>
      </c>
      <c r="P604">
        <v>0</v>
      </c>
      <c r="Q604">
        <v>3</v>
      </c>
      <c r="R604">
        <v>494</v>
      </c>
      <c r="S604">
        <v>262</v>
      </c>
      <c r="T604">
        <v>1</v>
      </c>
      <c r="U604">
        <v>0.72</v>
      </c>
      <c r="V604">
        <v>0</v>
      </c>
      <c r="W604" t="s">
        <v>6</v>
      </c>
      <c r="X604" t="s">
        <v>103</v>
      </c>
      <c r="Y604" t="s">
        <v>94</v>
      </c>
      <c r="Z604" t="s">
        <v>97</v>
      </c>
      <c r="AA604">
        <v>0.98009999999999997</v>
      </c>
      <c r="AB604">
        <v>0.96029999999999993</v>
      </c>
      <c r="AC604">
        <v>9.6030000000000091E-3</v>
      </c>
      <c r="AD604">
        <v>0.33999999999999997</v>
      </c>
      <c r="AE604" t="s">
        <v>24</v>
      </c>
      <c r="AF604">
        <v>4.4118781334361742E-2</v>
      </c>
      <c r="AG604" t="s">
        <v>7</v>
      </c>
      <c r="AH604" t="s">
        <v>33</v>
      </c>
      <c r="AI604" t="s">
        <v>37</v>
      </c>
      <c r="AJ604">
        <v>53.036437246963565</v>
      </c>
      <c r="AK604" t="s">
        <v>40</v>
      </c>
      <c r="AL604">
        <v>119.25150000000002</v>
      </c>
      <c r="AM604">
        <v>321718.28055000002</v>
      </c>
      <c r="AN604">
        <v>94.81</v>
      </c>
    </row>
    <row r="605" spans="1:40" x14ac:dyDescent="0.3">
      <c r="A605">
        <v>89.92</v>
      </c>
      <c r="B605">
        <v>7.98</v>
      </c>
      <c r="C605">
        <v>5</v>
      </c>
      <c r="D605">
        <v>0.7</v>
      </c>
      <c r="E605">
        <v>0.08</v>
      </c>
      <c r="F605">
        <v>0.01</v>
      </c>
      <c r="G605" t="s">
        <v>92</v>
      </c>
      <c r="H605">
        <v>1.25</v>
      </c>
      <c r="I605">
        <v>0.82</v>
      </c>
      <c r="J605">
        <v>1.03</v>
      </c>
      <c r="K605">
        <v>0.21</v>
      </c>
      <c r="L605">
        <v>31</v>
      </c>
      <c r="M605">
        <v>2137.25</v>
      </c>
      <c r="N605">
        <v>90</v>
      </c>
      <c r="O605">
        <v>51</v>
      </c>
      <c r="P605">
        <v>2</v>
      </c>
      <c r="Q605">
        <v>3</v>
      </c>
      <c r="R605">
        <v>139</v>
      </c>
      <c r="S605">
        <v>484</v>
      </c>
      <c r="T605">
        <v>3</v>
      </c>
      <c r="U605">
        <v>0.74</v>
      </c>
      <c r="V605">
        <v>0</v>
      </c>
      <c r="W605" t="s">
        <v>6</v>
      </c>
      <c r="X605" t="s">
        <v>103</v>
      </c>
      <c r="Y605" t="s">
        <v>96</v>
      </c>
      <c r="Z605" t="s">
        <v>98</v>
      </c>
      <c r="AA605">
        <v>0.64400000000000002</v>
      </c>
      <c r="AB605">
        <v>0.91080000000000005</v>
      </c>
      <c r="AC605">
        <v>0.27324000000000009</v>
      </c>
      <c r="AD605">
        <v>0.3</v>
      </c>
      <c r="AE605" t="s">
        <v>26</v>
      </c>
      <c r="AF605">
        <v>8.8745551601423486E-2</v>
      </c>
      <c r="AG605" t="s">
        <v>8</v>
      </c>
      <c r="AH605" t="s">
        <v>33</v>
      </c>
      <c r="AI605" t="s">
        <v>36</v>
      </c>
      <c r="AJ605">
        <v>348.20143884892087</v>
      </c>
      <c r="AK605" t="s">
        <v>42</v>
      </c>
      <c r="AL605">
        <v>42.744999999999997</v>
      </c>
      <c r="AM605">
        <v>209522.8498</v>
      </c>
      <c r="AN605">
        <v>84.15</v>
      </c>
    </row>
    <row r="606" spans="1:40" x14ac:dyDescent="0.3">
      <c r="A606">
        <v>104.29</v>
      </c>
      <c r="B606">
        <v>3.11</v>
      </c>
      <c r="C606">
        <v>7</v>
      </c>
      <c r="D606">
        <v>0.77</v>
      </c>
      <c r="E606">
        <v>0.03</v>
      </c>
      <c r="F606">
        <v>0.05</v>
      </c>
      <c r="G606" t="s">
        <v>92</v>
      </c>
      <c r="H606">
        <v>1.81</v>
      </c>
      <c r="I606">
        <v>0.79</v>
      </c>
      <c r="J606">
        <v>0.99</v>
      </c>
      <c r="K606">
        <v>0.95</v>
      </c>
      <c r="L606">
        <v>28</v>
      </c>
      <c r="M606">
        <v>2296.84</v>
      </c>
      <c r="N606">
        <v>15</v>
      </c>
      <c r="O606">
        <v>43</v>
      </c>
      <c r="P606">
        <v>1</v>
      </c>
      <c r="Q606">
        <v>3</v>
      </c>
      <c r="R606">
        <v>57</v>
      </c>
      <c r="S606">
        <v>768</v>
      </c>
      <c r="T606">
        <v>10</v>
      </c>
      <c r="U606">
        <v>0.34</v>
      </c>
      <c r="V606">
        <v>0</v>
      </c>
      <c r="W606" t="s">
        <v>6</v>
      </c>
      <c r="X606" t="s">
        <v>103</v>
      </c>
      <c r="Y606" t="s">
        <v>104</v>
      </c>
      <c r="Z606" t="s">
        <v>108</v>
      </c>
      <c r="AA606">
        <v>0.74690000000000001</v>
      </c>
      <c r="AB606">
        <v>0.92149999999999999</v>
      </c>
      <c r="AC606">
        <v>0.21194499999999997</v>
      </c>
      <c r="AD606">
        <v>1.03</v>
      </c>
      <c r="AE606" t="s">
        <v>25</v>
      </c>
      <c r="AF606">
        <v>2.9820692300316424E-2</v>
      </c>
      <c r="AG606" t="s">
        <v>7</v>
      </c>
      <c r="AH606" t="s">
        <v>33</v>
      </c>
      <c r="AI606" t="s">
        <v>36</v>
      </c>
      <c r="AJ606">
        <v>1347.3684210526314</v>
      </c>
      <c r="AK606" t="s">
        <v>42</v>
      </c>
      <c r="AL606">
        <v>45.936800000000005</v>
      </c>
      <c r="AM606">
        <v>258750.15118600003</v>
      </c>
      <c r="AN606">
        <v>84.289999999999992</v>
      </c>
    </row>
    <row r="607" spans="1:40" x14ac:dyDescent="0.3">
      <c r="A607">
        <v>257.35000000000002</v>
      </c>
      <c r="B607">
        <v>4.1100000000000003</v>
      </c>
      <c r="C607">
        <v>24</v>
      </c>
      <c r="D607">
        <v>0.98</v>
      </c>
      <c r="E607">
        <v>0.04</v>
      </c>
      <c r="F607">
        <v>0.04</v>
      </c>
      <c r="G607" t="s">
        <v>92</v>
      </c>
      <c r="H607">
        <v>3.16</v>
      </c>
      <c r="I607">
        <v>0.89</v>
      </c>
      <c r="J607">
        <v>1.01</v>
      </c>
      <c r="K607">
        <v>0.41</v>
      </c>
      <c r="L607">
        <v>48</v>
      </c>
      <c r="M607">
        <v>3877.96</v>
      </c>
      <c r="N607">
        <v>45</v>
      </c>
      <c r="O607">
        <v>40</v>
      </c>
      <c r="P607">
        <v>3</v>
      </c>
      <c r="Q607">
        <v>0</v>
      </c>
      <c r="R607">
        <v>778</v>
      </c>
      <c r="S607">
        <v>479</v>
      </c>
      <c r="T607">
        <v>8</v>
      </c>
      <c r="U607">
        <v>0.79</v>
      </c>
      <c r="V607">
        <v>0</v>
      </c>
      <c r="W607" t="s">
        <v>6</v>
      </c>
      <c r="X607" t="s">
        <v>89</v>
      </c>
      <c r="Y607" t="s">
        <v>90</v>
      </c>
      <c r="Z607" t="s">
        <v>110</v>
      </c>
      <c r="AA607">
        <v>0.94079999999999997</v>
      </c>
      <c r="AB607">
        <v>0.92159999999999997</v>
      </c>
      <c r="AC607">
        <v>1.8432000000000014E-2</v>
      </c>
      <c r="AD607">
        <v>0.49</v>
      </c>
      <c r="AE607" t="s">
        <v>24</v>
      </c>
      <c r="AF607">
        <v>1.5970468233922674E-2</v>
      </c>
      <c r="AG607" t="s">
        <v>5</v>
      </c>
      <c r="AH607" t="s">
        <v>31</v>
      </c>
      <c r="AI607" t="s">
        <v>37</v>
      </c>
      <c r="AJ607">
        <v>61.568123393316199</v>
      </c>
      <c r="AK607" t="s">
        <v>40</v>
      </c>
      <c r="AL607">
        <v>77.559200000000004</v>
      </c>
      <c r="AM607">
        <v>1077926.2702000001</v>
      </c>
      <c r="AN607">
        <v>82.84</v>
      </c>
    </row>
    <row r="608" spans="1:40" x14ac:dyDescent="0.3">
      <c r="A608">
        <v>142.85</v>
      </c>
      <c r="B608">
        <v>1.27</v>
      </c>
      <c r="C608">
        <v>16</v>
      </c>
      <c r="D608">
        <v>0.98</v>
      </c>
      <c r="E608">
        <v>0.01</v>
      </c>
      <c r="F608">
        <v>0.04</v>
      </c>
      <c r="G608" t="s">
        <v>92</v>
      </c>
      <c r="H608">
        <v>0.01</v>
      </c>
      <c r="I608">
        <v>0.94</v>
      </c>
      <c r="J608">
        <v>0.99</v>
      </c>
      <c r="K608">
        <v>0.88</v>
      </c>
      <c r="L608">
        <v>37</v>
      </c>
      <c r="M608">
        <v>5397.52</v>
      </c>
      <c r="N608">
        <v>45</v>
      </c>
      <c r="O608">
        <v>41</v>
      </c>
      <c r="P608">
        <v>3</v>
      </c>
      <c r="Q608">
        <v>3</v>
      </c>
      <c r="R608">
        <v>836</v>
      </c>
      <c r="S608">
        <v>916</v>
      </c>
      <c r="T608">
        <v>12</v>
      </c>
      <c r="U608">
        <v>0.65</v>
      </c>
      <c r="V608">
        <v>0</v>
      </c>
      <c r="W608" t="s">
        <v>6</v>
      </c>
      <c r="X608" t="s">
        <v>103</v>
      </c>
      <c r="Y608" t="s">
        <v>90</v>
      </c>
      <c r="Z608" t="s">
        <v>107</v>
      </c>
      <c r="AA608">
        <v>0.97019999999999995</v>
      </c>
      <c r="AB608">
        <v>0.95039999999999991</v>
      </c>
      <c r="AC608">
        <v>1.9008000000000018E-2</v>
      </c>
      <c r="AD608">
        <v>0.93</v>
      </c>
      <c r="AE608" t="s">
        <v>25</v>
      </c>
      <c r="AF608">
        <v>8.8904445222261121E-3</v>
      </c>
      <c r="AG608" t="s">
        <v>5</v>
      </c>
      <c r="AH608" t="s">
        <v>33</v>
      </c>
      <c r="AI608" t="s">
        <v>38</v>
      </c>
      <c r="AJ608">
        <v>109.56937799043062</v>
      </c>
      <c r="AK608" t="s">
        <v>42</v>
      </c>
      <c r="AL608">
        <v>107.95040000000002</v>
      </c>
      <c r="AM608">
        <v>809695.49757000001</v>
      </c>
      <c r="AN608">
        <v>86.889999999999986</v>
      </c>
    </row>
    <row r="609" spans="1:40" x14ac:dyDescent="0.3">
      <c r="A609">
        <v>213.92</v>
      </c>
      <c r="B609">
        <v>9.65</v>
      </c>
      <c r="C609">
        <v>1</v>
      </c>
      <c r="D609">
        <v>0.92</v>
      </c>
      <c r="E609">
        <v>0.03</v>
      </c>
      <c r="F609">
        <v>0.02</v>
      </c>
      <c r="G609" t="s">
        <v>92</v>
      </c>
      <c r="H609">
        <v>2.36</v>
      </c>
      <c r="I609">
        <v>0.72</v>
      </c>
      <c r="J609">
        <v>0.98</v>
      </c>
      <c r="K609">
        <v>0.82</v>
      </c>
      <c r="L609">
        <v>3</v>
      </c>
      <c r="M609">
        <v>233.11</v>
      </c>
      <c r="N609">
        <v>90</v>
      </c>
      <c r="O609">
        <v>46</v>
      </c>
      <c r="P609">
        <v>2</v>
      </c>
      <c r="Q609">
        <v>1</v>
      </c>
      <c r="R609">
        <v>425</v>
      </c>
      <c r="S609">
        <v>531</v>
      </c>
      <c r="T609">
        <v>7</v>
      </c>
      <c r="U609">
        <v>0.5</v>
      </c>
      <c r="V609">
        <v>0</v>
      </c>
      <c r="W609" t="s">
        <v>6</v>
      </c>
      <c r="X609" t="s">
        <v>101</v>
      </c>
      <c r="Y609" t="s">
        <v>96</v>
      </c>
      <c r="Z609" t="s">
        <v>106</v>
      </c>
      <c r="AA609">
        <v>0.89239999999999997</v>
      </c>
      <c r="AB609">
        <v>0.9506</v>
      </c>
      <c r="AC609">
        <v>7.6047999999999963E-2</v>
      </c>
      <c r="AD609">
        <v>0.87</v>
      </c>
      <c r="AE609" t="s">
        <v>25</v>
      </c>
      <c r="AF609">
        <v>4.5110321615557225E-2</v>
      </c>
      <c r="AG609" t="s">
        <v>7</v>
      </c>
      <c r="AH609" t="s">
        <v>31</v>
      </c>
      <c r="AI609" t="s">
        <v>35</v>
      </c>
      <c r="AJ609">
        <v>124.94117647058825</v>
      </c>
      <c r="AK609" t="s">
        <v>42</v>
      </c>
      <c r="AL609">
        <v>4.6622000000000003</v>
      </c>
      <c r="AM609">
        <v>52374.994984000004</v>
      </c>
      <c r="AN609">
        <v>84.339999999999989</v>
      </c>
    </row>
    <row r="610" spans="1:40" x14ac:dyDescent="0.3">
      <c r="A610">
        <v>276.54000000000002</v>
      </c>
      <c r="B610">
        <v>7.01</v>
      </c>
      <c r="C610">
        <v>12</v>
      </c>
      <c r="D610">
        <v>0.93</v>
      </c>
      <c r="E610">
        <v>0.08</v>
      </c>
      <c r="F610">
        <v>0.03</v>
      </c>
      <c r="G610" t="s">
        <v>88</v>
      </c>
      <c r="H610">
        <v>4.47</v>
      </c>
      <c r="I610">
        <v>0.69</v>
      </c>
      <c r="J610">
        <v>1.18</v>
      </c>
      <c r="K610">
        <v>0.81</v>
      </c>
      <c r="L610">
        <v>45</v>
      </c>
      <c r="M610">
        <v>7824.95</v>
      </c>
      <c r="N610">
        <v>90</v>
      </c>
      <c r="O610">
        <v>12</v>
      </c>
      <c r="P610">
        <v>2</v>
      </c>
      <c r="Q610">
        <v>3</v>
      </c>
      <c r="R610">
        <v>609</v>
      </c>
      <c r="S610">
        <v>273</v>
      </c>
      <c r="T610">
        <v>8</v>
      </c>
      <c r="U610">
        <v>0.46</v>
      </c>
      <c r="V610">
        <v>1</v>
      </c>
      <c r="W610" t="s">
        <v>4</v>
      </c>
      <c r="X610" t="s">
        <v>103</v>
      </c>
      <c r="Y610" t="s">
        <v>96</v>
      </c>
      <c r="Z610" t="s">
        <v>110</v>
      </c>
      <c r="AA610">
        <v>0.85560000000000003</v>
      </c>
      <c r="AB610">
        <v>0.89239999999999997</v>
      </c>
      <c r="AC610">
        <v>6.2467999999999954E-2</v>
      </c>
      <c r="AD610">
        <v>0.92</v>
      </c>
      <c r="AE610" t="s">
        <v>25</v>
      </c>
      <c r="AF610">
        <v>2.5348954943227017E-2</v>
      </c>
      <c r="AG610" t="s">
        <v>7</v>
      </c>
      <c r="AH610" t="s">
        <v>31</v>
      </c>
      <c r="AI610" t="s">
        <v>37</v>
      </c>
      <c r="AJ610">
        <v>44.827586206896555</v>
      </c>
      <c r="AK610" t="s">
        <v>40</v>
      </c>
      <c r="AL610">
        <v>78.249499999999998</v>
      </c>
      <c r="AM610">
        <v>2402044.9292060002</v>
      </c>
      <c r="AN610">
        <v>68.530000000000015</v>
      </c>
    </row>
    <row r="611" spans="1:40" x14ac:dyDescent="0.3">
      <c r="A611">
        <v>360.68</v>
      </c>
      <c r="B611">
        <v>9.4</v>
      </c>
      <c r="C611">
        <v>2</v>
      </c>
      <c r="D611">
        <v>0.73</v>
      </c>
      <c r="E611">
        <v>0.02</v>
      </c>
      <c r="F611">
        <v>0.01</v>
      </c>
      <c r="G611" t="s">
        <v>92</v>
      </c>
      <c r="H611">
        <v>3.4</v>
      </c>
      <c r="I611">
        <v>0.87</v>
      </c>
      <c r="J611">
        <v>0.99</v>
      </c>
      <c r="K611">
        <v>0.22</v>
      </c>
      <c r="L611">
        <v>15</v>
      </c>
      <c r="M611">
        <v>9274.49</v>
      </c>
      <c r="N611">
        <v>30</v>
      </c>
      <c r="O611">
        <v>43</v>
      </c>
      <c r="P611">
        <v>0</v>
      </c>
      <c r="Q611">
        <v>0</v>
      </c>
      <c r="R611">
        <v>779</v>
      </c>
      <c r="S611">
        <v>114</v>
      </c>
      <c r="T611">
        <v>12</v>
      </c>
      <c r="U611">
        <v>0.11</v>
      </c>
      <c r="V611">
        <v>1</v>
      </c>
      <c r="W611" t="s">
        <v>4</v>
      </c>
      <c r="X611" t="s">
        <v>89</v>
      </c>
      <c r="Y611" t="s">
        <v>94</v>
      </c>
      <c r="Z611" t="s">
        <v>107</v>
      </c>
      <c r="AA611">
        <v>0.71539999999999992</v>
      </c>
      <c r="AB611">
        <v>0.97019999999999995</v>
      </c>
      <c r="AC611">
        <v>0.26195400000000002</v>
      </c>
      <c r="AD611">
        <v>0.25</v>
      </c>
      <c r="AE611" t="s">
        <v>26</v>
      </c>
      <c r="AF611">
        <v>2.6061883109681713E-2</v>
      </c>
      <c r="AG611" t="s">
        <v>7</v>
      </c>
      <c r="AH611" t="s">
        <v>32</v>
      </c>
      <c r="AI611" t="s">
        <v>37</v>
      </c>
      <c r="AJ611">
        <v>14.634146341463413</v>
      </c>
      <c r="AK611" t="s">
        <v>40</v>
      </c>
      <c r="AL611">
        <v>185.4898</v>
      </c>
      <c r="AM611">
        <v>3445686.7608360001</v>
      </c>
      <c r="AN611">
        <v>83.800000000000011</v>
      </c>
    </row>
    <row r="612" spans="1:40" x14ac:dyDescent="0.3">
      <c r="A612">
        <v>67.69</v>
      </c>
      <c r="B612">
        <v>3.39</v>
      </c>
      <c r="C612">
        <v>7</v>
      </c>
      <c r="D612">
        <v>0.85</v>
      </c>
      <c r="E612">
        <v>0.06</v>
      </c>
      <c r="F612">
        <v>0.03</v>
      </c>
      <c r="G612" t="s">
        <v>92</v>
      </c>
      <c r="H612">
        <v>1.94</v>
      </c>
      <c r="I612">
        <v>0.97</v>
      </c>
      <c r="J612">
        <v>0.83</v>
      </c>
      <c r="K612">
        <v>0.45</v>
      </c>
      <c r="L612">
        <v>4</v>
      </c>
      <c r="M612">
        <v>8450.84</v>
      </c>
      <c r="N612">
        <v>90</v>
      </c>
      <c r="O612">
        <v>42</v>
      </c>
      <c r="P612">
        <v>3</v>
      </c>
      <c r="Q612">
        <v>0</v>
      </c>
      <c r="R612">
        <v>580</v>
      </c>
      <c r="S612">
        <v>229</v>
      </c>
      <c r="T612">
        <v>6</v>
      </c>
      <c r="U612">
        <v>0.53</v>
      </c>
      <c r="V612">
        <v>0</v>
      </c>
      <c r="W612" t="s">
        <v>6</v>
      </c>
      <c r="X612" t="s">
        <v>89</v>
      </c>
      <c r="Y612" t="s">
        <v>90</v>
      </c>
      <c r="Z612" t="s">
        <v>100</v>
      </c>
      <c r="AA612">
        <v>0.79899999999999993</v>
      </c>
      <c r="AB612">
        <v>0.91179999999999994</v>
      </c>
      <c r="AC612">
        <v>0.13677</v>
      </c>
      <c r="AD612">
        <v>0.54</v>
      </c>
      <c r="AE612" t="s">
        <v>25</v>
      </c>
      <c r="AF612">
        <v>5.0081252769980801E-2</v>
      </c>
      <c r="AG612" t="s">
        <v>8</v>
      </c>
      <c r="AH612" t="s">
        <v>33</v>
      </c>
      <c r="AI612" t="s">
        <v>36</v>
      </c>
      <c r="AJ612">
        <v>39.482758620689658</v>
      </c>
      <c r="AK612" t="s">
        <v>40</v>
      </c>
      <c r="AL612">
        <v>169.01680000000002</v>
      </c>
      <c r="AM612">
        <v>623692.36513599986</v>
      </c>
      <c r="AN612">
        <v>83.66</v>
      </c>
    </row>
    <row r="613" spans="1:40" x14ac:dyDescent="0.3">
      <c r="A613">
        <v>409.73</v>
      </c>
      <c r="B613">
        <v>6.5</v>
      </c>
      <c r="C613">
        <v>11</v>
      </c>
      <c r="D613">
        <v>0.77</v>
      </c>
      <c r="E613">
        <v>0.09</v>
      </c>
      <c r="F613">
        <v>0.01</v>
      </c>
      <c r="G613" t="s">
        <v>88</v>
      </c>
      <c r="H613">
        <v>3.3</v>
      </c>
      <c r="I613">
        <v>0.74</v>
      </c>
      <c r="J613">
        <v>1.1100000000000001</v>
      </c>
      <c r="K613">
        <v>0.32</v>
      </c>
      <c r="L613">
        <v>35</v>
      </c>
      <c r="M613">
        <v>468.13</v>
      </c>
      <c r="N613">
        <v>45</v>
      </c>
      <c r="O613">
        <v>26</v>
      </c>
      <c r="P613">
        <v>0</v>
      </c>
      <c r="Q613">
        <v>3</v>
      </c>
      <c r="R613">
        <v>908</v>
      </c>
      <c r="S613">
        <v>776</v>
      </c>
      <c r="T613">
        <v>8</v>
      </c>
      <c r="U613">
        <v>0.16</v>
      </c>
      <c r="V613">
        <v>0</v>
      </c>
      <c r="W613" t="s">
        <v>6</v>
      </c>
      <c r="X613" t="s">
        <v>103</v>
      </c>
      <c r="Y613" t="s">
        <v>94</v>
      </c>
      <c r="Z613" t="s">
        <v>110</v>
      </c>
      <c r="AA613">
        <v>0.70069999999999999</v>
      </c>
      <c r="AB613">
        <v>0.90090000000000003</v>
      </c>
      <c r="AC613">
        <v>0.20720699999999997</v>
      </c>
      <c r="AD613">
        <v>0.42</v>
      </c>
      <c r="AE613" t="s">
        <v>24</v>
      </c>
      <c r="AF613">
        <v>1.5864105630537181E-2</v>
      </c>
      <c r="AG613" t="s">
        <v>5</v>
      </c>
      <c r="AH613" t="s">
        <v>32</v>
      </c>
      <c r="AI613" t="s">
        <v>37</v>
      </c>
      <c r="AJ613">
        <v>85.46255506607929</v>
      </c>
      <c r="AK613" t="s">
        <v>41</v>
      </c>
      <c r="AL613">
        <v>4.6813000000000002</v>
      </c>
      <c r="AM613">
        <v>211019.31886999999</v>
      </c>
      <c r="AN613">
        <v>69.8</v>
      </c>
    </row>
    <row r="614" spans="1:40" x14ac:dyDescent="0.3">
      <c r="A614">
        <v>332.56</v>
      </c>
      <c r="B614">
        <v>7.11</v>
      </c>
      <c r="C614">
        <v>29</v>
      </c>
      <c r="D614">
        <v>0.75</v>
      </c>
      <c r="E614">
        <v>7.0000000000000007E-2</v>
      </c>
      <c r="F614">
        <v>0.03</v>
      </c>
      <c r="G614" t="s">
        <v>99</v>
      </c>
      <c r="H614">
        <v>4.68</v>
      </c>
      <c r="I614">
        <v>0.71</v>
      </c>
      <c r="J614">
        <v>0.96</v>
      </c>
      <c r="K614">
        <v>0.97</v>
      </c>
      <c r="L614">
        <v>34</v>
      </c>
      <c r="M614">
        <v>5292.6</v>
      </c>
      <c r="N614">
        <v>15</v>
      </c>
      <c r="O614">
        <v>22</v>
      </c>
      <c r="P614">
        <v>2</v>
      </c>
      <c r="Q614">
        <v>0</v>
      </c>
      <c r="R614">
        <v>466</v>
      </c>
      <c r="S614">
        <v>416</v>
      </c>
      <c r="T614">
        <v>5</v>
      </c>
      <c r="U614">
        <v>0.66</v>
      </c>
      <c r="V614">
        <v>0</v>
      </c>
      <c r="W614" t="s">
        <v>6</v>
      </c>
      <c r="X614" t="s">
        <v>89</v>
      </c>
      <c r="Y614" t="s">
        <v>96</v>
      </c>
      <c r="Z614" t="s">
        <v>109</v>
      </c>
      <c r="AA614">
        <v>0.69750000000000001</v>
      </c>
      <c r="AB614">
        <v>0.9020999999999999</v>
      </c>
      <c r="AC614">
        <v>0.22552499999999998</v>
      </c>
      <c r="AD614">
        <v>1.07</v>
      </c>
      <c r="AE614" t="s">
        <v>25</v>
      </c>
      <c r="AF614">
        <v>2.1379600673562666E-2</v>
      </c>
      <c r="AG614" t="s">
        <v>7</v>
      </c>
      <c r="AH614" t="s">
        <v>32</v>
      </c>
      <c r="AI614" t="s">
        <v>37</v>
      </c>
      <c r="AJ614">
        <v>89.27038626609442</v>
      </c>
      <c r="AK614" t="s">
        <v>41</v>
      </c>
      <c r="AL614">
        <v>264.63000000000005</v>
      </c>
      <c r="AM614">
        <v>1936413.5192159999</v>
      </c>
      <c r="AN614">
        <v>92.62</v>
      </c>
    </row>
    <row r="615" spans="1:40" x14ac:dyDescent="0.3">
      <c r="A615">
        <v>86.79</v>
      </c>
      <c r="B615">
        <v>3.86</v>
      </c>
      <c r="C615">
        <v>13</v>
      </c>
      <c r="D615">
        <v>0.94</v>
      </c>
      <c r="E615">
        <v>0.08</v>
      </c>
      <c r="F615">
        <v>0.03</v>
      </c>
      <c r="G615" t="s">
        <v>88</v>
      </c>
      <c r="H615">
        <v>0.94</v>
      </c>
      <c r="I615">
        <v>0.69</v>
      </c>
      <c r="J615">
        <v>1.08</v>
      </c>
      <c r="K615">
        <v>0.88</v>
      </c>
      <c r="L615">
        <v>36</v>
      </c>
      <c r="M615">
        <v>8158.87</v>
      </c>
      <c r="N615">
        <v>15</v>
      </c>
      <c r="O615">
        <v>14</v>
      </c>
      <c r="P615">
        <v>1</v>
      </c>
      <c r="Q615">
        <v>2</v>
      </c>
      <c r="R615">
        <v>58</v>
      </c>
      <c r="S615">
        <v>655</v>
      </c>
      <c r="T615">
        <v>9</v>
      </c>
      <c r="U615">
        <v>0.59</v>
      </c>
      <c r="V615">
        <v>0</v>
      </c>
      <c r="W615" t="s">
        <v>6</v>
      </c>
      <c r="X615" t="s">
        <v>93</v>
      </c>
      <c r="Y615" t="s">
        <v>104</v>
      </c>
      <c r="Z615" t="s">
        <v>91</v>
      </c>
      <c r="AA615">
        <v>0.86480000000000001</v>
      </c>
      <c r="AB615">
        <v>0.89239999999999997</v>
      </c>
      <c r="AC615">
        <v>5.354400000000005E-2</v>
      </c>
      <c r="AD615">
        <v>0.99</v>
      </c>
      <c r="AE615" t="s">
        <v>25</v>
      </c>
      <c r="AF615">
        <v>4.4475169950455119E-2</v>
      </c>
      <c r="AG615" t="s">
        <v>7</v>
      </c>
      <c r="AH615" t="s">
        <v>33</v>
      </c>
      <c r="AI615" t="s">
        <v>38</v>
      </c>
      <c r="AJ615">
        <v>1129.3103448275861</v>
      </c>
      <c r="AK615" t="s">
        <v>42</v>
      </c>
      <c r="AL615">
        <v>81.588700000000003</v>
      </c>
      <c r="AM615">
        <v>786083.46365499997</v>
      </c>
      <c r="AN615">
        <v>72.060000000000016</v>
      </c>
    </row>
    <row r="616" spans="1:40" x14ac:dyDescent="0.3">
      <c r="A616">
        <v>443.11</v>
      </c>
      <c r="B616">
        <v>8.6300000000000008</v>
      </c>
      <c r="C616">
        <v>2</v>
      </c>
      <c r="D616">
        <v>0.74</v>
      </c>
      <c r="E616">
        <v>0.01</v>
      </c>
      <c r="F616">
        <v>0.02</v>
      </c>
      <c r="G616" t="s">
        <v>99</v>
      </c>
      <c r="H616">
        <v>2.66</v>
      </c>
      <c r="I616">
        <v>0.7</v>
      </c>
      <c r="J616">
        <v>1.03</v>
      </c>
      <c r="K616">
        <v>0.25</v>
      </c>
      <c r="L616">
        <v>6</v>
      </c>
      <c r="M616">
        <v>3506.73</v>
      </c>
      <c r="N616">
        <v>45</v>
      </c>
      <c r="O616">
        <v>50</v>
      </c>
      <c r="P616">
        <v>0</v>
      </c>
      <c r="Q616">
        <v>0</v>
      </c>
      <c r="R616">
        <v>737</v>
      </c>
      <c r="S616">
        <v>215</v>
      </c>
      <c r="T616">
        <v>10</v>
      </c>
      <c r="U616">
        <v>0.28999999999999998</v>
      </c>
      <c r="V616">
        <v>0</v>
      </c>
      <c r="W616" t="s">
        <v>6</v>
      </c>
      <c r="X616" t="s">
        <v>89</v>
      </c>
      <c r="Y616" t="s">
        <v>94</v>
      </c>
      <c r="Z616" t="s">
        <v>108</v>
      </c>
      <c r="AA616">
        <v>0.73260000000000003</v>
      </c>
      <c r="AB616">
        <v>0.97019999999999995</v>
      </c>
      <c r="AC616">
        <v>0.25225200000000003</v>
      </c>
      <c r="AD616">
        <v>0.28000000000000003</v>
      </c>
      <c r="AE616" t="s">
        <v>26</v>
      </c>
      <c r="AF616">
        <v>1.9475976619800953E-2</v>
      </c>
      <c r="AG616" t="s">
        <v>5</v>
      </c>
      <c r="AH616" t="s">
        <v>32</v>
      </c>
      <c r="AI616" t="s">
        <v>35</v>
      </c>
      <c r="AJ616">
        <v>29.172320217096338</v>
      </c>
      <c r="AK616" t="s">
        <v>40</v>
      </c>
      <c r="AL616">
        <v>175.3365</v>
      </c>
      <c r="AM616">
        <v>1600682.0541610001</v>
      </c>
      <c r="AN616">
        <v>96.64</v>
      </c>
    </row>
    <row r="617" spans="1:40" x14ac:dyDescent="0.3">
      <c r="A617">
        <v>464.39</v>
      </c>
      <c r="B617">
        <v>9.52</v>
      </c>
      <c r="C617">
        <v>7</v>
      </c>
      <c r="D617">
        <v>0.84</v>
      </c>
      <c r="E617">
        <v>0.03</v>
      </c>
      <c r="F617">
        <v>0.02</v>
      </c>
      <c r="G617" t="s">
        <v>99</v>
      </c>
      <c r="H617">
        <v>1.17</v>
      </c>
      <c r="I617">
        <v>0.65</v>
      </c>
      <c r="J617">
        <v>1.0900000000000001</v>
      </c>
      <c r="K617">
        <v>0.31</v>
      </c>
      <c r="L617">
        <v>4</v>
      </c>
      <c r="M617">
        <v>8980.67</v>
      </c>
      <c r="N617">
        <v>30</v>
      </c>
      <c r="O617">
        <v>28</v>
      </c>
      <c r="P617">
        <v>3</v>
      </c>
      <c r="Q617">
        <v>2</v>
      </c>
      <c r="R617">
        <v>85</v>
      </c>
      <c r="S617">
        <v>645</v>
      </c>
      <c r="T617">
        <v>11</v>
      </c>
      <c r="U617">
        <v>0.25</v>
      </c>
      <c r="V617">
        <v>0</v>
      </c>
      <c r="W617" t="s">
        <v>6</v>
      </c>
      <c r="X617" t="s">
        <v>93</v>
      </c>
      <c r="Y617" t="s">
        <v>90</v>
      </c>
      <c r="Z617" t="s">
        <v>95</v>
      </c>
      <c r="AA617">
        <v>0.81479999999999997</v>
      </c>
      <c r="AB617">
        <v>0.9506</v>
      </c>
      <c r="AC617">
        <v>0.15209600000000004</v>
      </c>
      <c r="AD617">
        <v>0.36</v>
      </c>
      <c r="AE617" t="s">
        <v>24</v>
      </c>
      <c r="AF617">
        <v>2.0500010766812377E-2</v>
      </c>
      <c r="AG617" t="s">
        <v>7</v>
      </c>
      <c r="AH617" t="s">
        <v>32</v>
      </c>
      <c r="AI617" t="s">
        <v>36</v>
      </c>
      <c r="AJ617">
        <v>758.82352941176464</v>
      </c>
      <c r="AK617" t="s">
        <v>42</v>
      </c>
      <c r="AL617">
        <v>449.0335</v>
      </c>
      <c r="AM617">
        <v>4379519.9085910004</v>
      </c>
      <c r="AN617">
        <v>97.53</v>
      </c>
    </row>
    <row r="618" spans="1:40" x14ac:dyDescent="0.3">
      <c r="A618">
        <v>77.489999999999995</v>
      </c>
      <c r="B618">
        <v>8.9600000000000009</v>
      </c>
      <c r="C618">
        <v>15</v>
      </c>
      <c r="D618">
        <v>0.98</v>
      </c>
      <c r="E618">
        <v>0.09</v>
      </c>
      <c r="F618">
        <v>0.04</v>
      </c>
      <c r="G618" t="s">
        <v>88</v>
      </c>
      <c r="H618">
        <v>4.2699999999999996</v>
      </c>
      <c r="I618">
        <v>0.84</v>
      </c>
      <c r="J618">
        <v>0.82</v>
      </c>
      <c r="K618">
        <v>0.53</v>
      </c>
      <c r="L618">
        <v>49</v>
      </c>
      <c r="M618">
        <v>8880.11</v>
      </c>
      <c r="N618">
        <v>15</v>
      </c>
      <c r="O618">
        <v>11</v>
      </c>
      <c r="P618">
        <v>2</v>
      </c>
      <c r="Q618">
        <v>0</v>
      </c>
      <c r="R618">
        <v>555</v>
      </c>
      <c r="S618">
        <v>225</v>
      </c>
      <c r="T618">
        <v>1</v>
      </c>
      <c r="U618">
        <v>0.48</v>
      </c>
      <c r="V618">
        <v>1</v>
      </c>
      <c r="W618" t="s">
        <v>4</v>
      </c>
      <c r="X618" t="s">
        <v>89</v>
      </c>
      <c r="Y618" t="s">
        <v>96</v>
      </c>
      <c r="Z618" t="s">
        <v>97</v>
      </c>
      <c r="AA618">
        <v>0.89180000000000004</v>
      </c>
      <c r="AB618">
        <v>0.87360000000000004</v>
      </c>
      <c r="AC618">
        <v>1.7472000000000015E-2</v>
      </c>
      <c r="AD618">
        <v>0.66</v>
      </c>
      <c r="AE618" t="s">
        <v>25</v>
      </c>
      <c r="AF618">
        <v>0.11562782294489614</v>
      </c>
      <c r="AG618" t="s">
        <v>9</v>
      </c>
      <c r="AH618" t="s">
        <v>33</v>
      </c>
      <c r="AI618" t="s">
        <v>37</v>
      </c>
      <c r="AJ618">
        <v>40.54054054054054</v>
      </c>
      <c r="AK618" t="s">
        <v>40</v>
      </c>
      <c r="AL618">
        <v>88.801100000000005</v>
      </c>
      <c r="AM618">
        <v>777670.70675300003</v>
      </c>
      <c r="AN618">
        <v>68.23</v>
      </c>
    </row>
    <row r="619" spans="1:40" x14ac:dyDescent="0.3">
      <c r="A619">
        <v>174.59</v>
      </c>
      <c r="B619">
        <v>7.65</v>
      </c>
      <c r="C619">
        <v>25</v>
      </c>
      <c r="D619">
        <v>0.76</v>
      </c>
      <c r="E619">
        <v>7.0000000000000007E-2</v>
      </c>
      <c r="F619">
        <v>0.01</v>
      </c>
      <c r="G619" t="s">
        <v>92</v>
      </c>
      <c r="H619">
        <v>3.61</v>
      </c>
      <c r="I619">
        <v>0.71</v>
      </c>
      <c r="J619">
        <v>0.81</v>
      </c>
      <c r="K619">
        <v>0.28000000000000003</v>
      </c>
      <c r="L619">
        <v>30</v>
      </c>
      <c r="M619">
        <v>1502.87</v>
      </c>
      <c r="N619">
        <v>15</v>
      </c>
      <c r="O619">
        <v>11</v>
      </c>
      <c r="P619">
        <v>2</v>
      </c>
      <c r="Q619">
        <v>0</v>
      </c>
      <c r="R619">
        <v>257</v>
      </c>
      <c r="S619">
        <v>73</v>
      </c>
      <c r="T619">
        <v>7</v>
      </c>
      <c r="U619">
        <v>0.51</v>
      </c>
      <c r="V619">
        <v>1</v>
      </c>
      <c r="W619" t="s">
        <v>4</v>
      </c>
      <c r="X619" t="s">
        <v>89</v>
      </c>
      <c r="Y619" t="s">
        <v>96</v>
      </c>
      <c r="Z619" t="s">
        <v>106</v>
      </c>
      <c r="AA619">
        <v>0.70679999999999998</v>
      </c>
      <c r="AB619">
        <v>0.92069999999999996</v>
      </c>
      <c r="AC619">
        <v>0.22096799999999997</v>
      </c>
      <c r="AD619">
        <v>0.36000000000000004</v>
      </c>
      <c r="AE619" t="s">
        <v>24</v>
      </c>
      <c r="AF619">
        <v>4.3816942551119765E-2</v>
      </c>
      <c r="AG619" t="s">
        <v>7</v>
      </c>
      <c r="AH619" t="s">
        <v>31</v>
      </c>
      <c r="AI619" t="s">
        <v>37</v>
      </c>
      <c r="AJ619">
        <v>28.404669260700388</v>
      </c>
      <c r="AK619" t="s">
        <v>40</v>
      </c>
      <c r="AL619">
        <v>30.057399999999998</v>
      </c>
      <c r="AM619">
        <v>283419.62196199992</v>
      </c>
      <c r="AN619">
        <v>82.089999999999989</v>
      </c>
    </row>
    <row r="620" spans="1:40" x14ac:dyDescent="0.3">
      <c r="A620">
        <v>412.79</v>
      </c>
      <c r="B620">
        <v>3.5</v>
      </c>
      <c r="C620">
        <v>11</v>
      </c>
      <c r="D620">
        <v>0.99</v>
      </c>
      <c r="E620">
        <v>0.06</v>
      </c>
      <c r="F620">
        <v>0.04</v>
      </c>
      <c r="G620" t="s">
        <v>99</v>
      </c>
      <c r="H620">
        <v>4.01</v>
      </c>
      <c r="I620">
        <v>0.85</v>
      </c>
      <c r="J620">
        <v>0.95</v>
      </c>
      <c r="K620">
        <v>0.82</v>
      </c>
      <c r="L620">
        <v>39</v>
      </c>
      <c r="M620">
        <v>4986.9399999999996</v>
      </c>
      <c r="N620">
        <v>30</v>
      </c>
      <c r="O620">
        <v>51</v>
      </c>
      <c r="P620">
        <v>0</v>
      </c>
      <c r="Q620">
        <v>0</v>
      </c>
      <c r="R620">
        <v>839</v>
      </c>
      <c r="S620">
        <v>978</v>
      </c>
      <c r="T620">
        <v>6</v>
      </c>
      <c r="U620">
        <v>0.8</v>
      </c>
      <c r="V620">
        <v>1</v>
      </c>
      <c r="W620" t="s">
        <v>4</v>
      </c>
      <c r="X620" t="s">
        <v>89</v>
      </c>
      <c r="Y620" t="s">
        <v>94</v>
      </c>
      <c r="Z620" t="s">
        <v>100</v>
      </c>
      <c r="AA620">
        <v>0.93059999999999998</v>
      </c>
      <c r="AB620">
        <v>0.90239999999999987</v>
      </c>
      <c r="AC620">
        <v>9.024000000000006E-3</v>
      </c>
      <c r="AD620">
        <v>0.91999999999999993</v>
      </c>
      <c r="AE620" t="s">
        <v>25</v>
      </c>
      <c r="AF620">
        <v>8.4788875699508218E-3</v>
      </c>
      <c r="AG620" t="s">
        <v>5</v>
      </c>
      <c r="AH620" t="s">
        <v>32</v>
      </c>
      <c r="AI620" t="s">
        <v>37</v>
      </c>
      <c r="AJ620">
        <v>116.56734207389749</v>
      </c>
      <c r="AK620" t="s">
        <v>42</v>
      </c>
      <c r="AL620">
        <v>249.34699999999998</v>
      </c>
      <c r="AM620">
        <v>2264697.3116180003</v>
      </c>
      <c r="AN620">
        <v>93.389999999999986</v>
      </c>
    </row>
    <row r="621" spans="1:40" x14ac:dyDescent="0.3">
      <c r="A621">
        <v>386.72</v>
      </c>
      <c r="B621">
        <v>3.53</v>
      </c>
      <c r="C621">
        <v>2</v>
      </c>
      <c r="D621">
        <v>1</v>
      </c>
      <c r="E621">
        <v>7.0000000000000007E-2</v>
      </c>
      <c r="F621">
        <v>0.01</v>
      </c>
      <c r="G621" t="s">
        <v>92</v>
      </c>
      <c r="H621">
        <v>4.72</v>
      </c>
      <c r="I621">
        <v>0.63</v>
      </c>
      <c r="J621">
        <v>1.08</v>
      </c>
      <c r="K621">
        <v>0.82</v>
      </c>
      <c r="L621">
        <v>18</v>
      </c>
      <c r="M621">
        <v>354.11</v>
      </c>
      <c r="N621">
        <v>15</v>
      </c>
      <c r="O621">
        <v>17</v>
      </c>
      <c r="P621">
        <v>0</v>
      </c>
      <c r="Q621">
        <v>3</v>
      </c>
      <c r="R621">
        <v>299</v>
      </c>
      <c r="S621">
        <v>823</v>
      </c>
      <c r="T621">
        <v>8</v>
      </c>
      <c r="U621">
        <v>0.3</v>
      </c>
      <c r="V621">
        <v>0</v>
      </c>
      <c r="W621" t="s">
        <v>6</v>
      </c>
      <c r="X621" t="s">
        <v>103</v>
      </c>
      <c r="Y621" t="s">
        <v>94</v>
      </c>
      <c r="Z621" t="s">
        <v>110</v>
      </c>
      <c r="AA621">
        <v>0.92999999999999994</v>
      </c>
      <c r="AB621">
        <v>0.92069999999999996</v>
      </c>
      <c r="AC621">
        <v>0</v>
      </c>
      <c r="AD621">
        <v>0.89999999999999991</v>
      </c>
      <c r="AE621" t="s">
        <v>25</v>
      </c>
      <c r="AF621">
        <v>9.1280513032685143E-3</v>
      </c>
      <c r="AG621" t="s">
        <v>5</v>
      </c>
      <c r="AH621" t="s">
        <v>32</v>
      </c>
      <c r="AI621" t="s">
        <v>37</v>
      </c>
      <c r="AJ621">
        <v>275.25083612040135</v>
      </c>
      <c r="AK621" t="s">
        <v>42</v>
      </c>
      <c r="AL621">
        <v>7.0822000000000003</v>
      </c>
      <c r="AM621">
        <v>147940.32130400001</v>
      </c>
      <c r="AN621">
        <v>80.97999999999999</v>
      </c>
    </row>
    <row r="622" spans="1:40" x14ac:dyDescent="0.3">
      <c r="A622">
        <v>133.03</v>
      </c>
      <c r="B622">
        <v>9.67</v>
      </c>
      <c r="C622">
        <v>7</v>
      </c>
      <c r="D622">
        <v>0.87</v>
      </c>
      <c r="E622">
        <v>0.04</v>
      </c>
      <c r="F622">
        <v>0</v>
      </c>
      <c r="G622" t="s">
        <v>88</v>
      </c>
      <c r="H622">
        <v>1.1599999999999999</v>
      </c>
      <c r="I622">
        <v>0.65</v>
      </c>
      <c r="J622">
        <v>0.89</v>
      </c>
      <c r="K622">
        <v>0.72</v>
      </c>
      <c r="L622">
        <v>22</v>
      </c>
      <c r="M622">
        <v>2890.41</v>
      </c>
      <c r="N622">
        <v>60</v>
      </c>
      <c r="O622">
        <v>49</v>
      </c>
      <c r="P622">
        <v>2</v>
      </c>
      <c r="Q622">
        <v>0</v>
      </c>
      <c r="R622">
        <v>544</v>
      </c>
      <c r="S622">
        <v>881</v>
      </c>
      <c r="T622">
        <v>2</v>
      </c>
      <c r="U622">
        <v>0.4</v>
      </c>
      <c r="V622">
        <v>0</v>
      </c>
      <c r="W622" t="s">
        <v>6</v>
      </c>
      <c r="X622" t="s">
        <v>89</v>
      </c>
      <c r="Y622" t="s">
        <v>96</v>
      </c>
      <c r="Z622" t="s">
        <v>102</v>
      </c>
      <c r="AA622">
        <v>0.83519999999999994</v>
      </c>
      <c r="AB622">
        <v>0.96</v>
      </c>
      <c r="AC622">
        <v>0.12479999999999999</v>
      </c>
      <c r="AD622">
        <v>0.76</v>
      </c>
      <c r="AE622" t="s">
        <v>25</v>
      </c>
      <c r="AF622">
        <v>7.2690370593099296E-2</v>
      </c>
      <c r="AG622" t="s">
        <v>8</v>
      </c>
      <c r="AH622" t="s">
        <v>33</v>
      </c>
      <c r="AI622" t="s">
        <v>36</v>
      </c>
      <c r="AJ622">
        <v>161.9485294117647</v>
      </c>
      <c r="AK622" t="s">
        <v>42</v>
      </c>
      <c r="AL622">
        <v>28.9041</v>
      </c>
      <c r="AM622">
        <v>399923.68238799996</v>
      </c>
      <c r="AN622">
        <v>73.64</v>
      </c>
    </row>
    <row r="623" spans="1:40" x14ac:dyDescent="0.3">
      <c r="A623">
        <v>144.21</v>
      </c>
      <c r="B623">
        <v>1.0900000000000001</v>
      </c>
      <c r="C623">
        <v>4</v>
      </c>
      <c r="D623">
        <v>0.75</v>
      </c>
      <c r="E623">
        <v>0</v>
      </c>
      <c r="F623">
        <v>0.01</v>
      </c>
      <c r="G623" t="s">
        <v>99</v>
      </c>
      <c r="H623">
        <v>0.24</v>
      </c>
      <c r="I623">
        <v>0.81</v>
      </c>
      <c r="J623">
        <v>0.97</v>
      </c>
      <c r="K623">
        <v>0.69</v>
      </c>
      <c r="L623">
        <v>10</v>
      </c>
      <c r="M623">
        <v>8137.54</v>
      </c>
      <c r="N623">
        <v>45</v>
      </c>
      <c r="O623">
        <v>25</v>
      </c>
      <c r="P623">
        <v>0</v>
      </c>
      <c r="Q623">
        <v>1</v>
      </c>
      <c r="R623">
        <v>540</v>
      </c>
      <c r="S623">
        <v>47</v>
      </c>
      <c r="T623">
        <v>1</v>
      </c>
      <c r="U623">
        <v>0.34</v>
      </c>
      <c r="V623">
        <v>0</v>
      </c>
      <c r="W623" t="s">
        <v>6</v>
      </c>
      <c r="X623" t="s">
        <v>101</v>
      </c>
      <c r="Y623" t="s">
        <v>94</v>
      </c>
      <c r="Z623" t="s">
        <v>97</v>
      </c>
      <c r="AA623">
        <v>0.75</v>
      </c>
      <c r="AB623">
        <v>0.99</v>
      </c>
      <c r="AC623">
        <v>0.2475</v>
      </c>
      <c r="AD623">
        <v>0.7</v>
      </c>
      <c r="AE623" t="s">
        <v>25</v>
      </c>
      <c r="AF623">
        <v>7.5584217460647665E-3</v>
      </c>
      <c r="AG623" t="s">
        <v>5</v>
      </c>
      <c r="AH623" t="s">
        <v>33</v>
      </c>
      <c r="AI623" t="s">
        <v>38</v>
      </c>
      <c r="AJ623">
        <v>8.7037037037037042</v>
      </c>
      <c r="AK623" t="s">
        <v>40</v>
      </c>
      <c r="AL623">
        <v>406.87700000000001</v>
      </c>
      <c r="AM623">
        <v>1185657.3590420003</v>
      </c>
      <c r="AN623">
        <v>99.559999999999988</v>
      </c>
    </row>
    <row r="624" spans="1:40" x14ac:dyDescent="0.3">
      <c r="A624">
        <v>216.71</v>
      </c>
      <c r="B624">
        <v>7.44</v>
      </c>
      <c r="C624">
        <v>11</v>
      </c>
      <c r="D624">
        <v>0.79</v>
      </c>
      <c r="E624">
        <v>0.08</v>
      </c>
      <c r="F624">
        <v>0.04</v>
      </c>
      <c r="G624" t="s">
        <v>92</v>
      </c>
      <c r="H624">
        <v>1.45</v>
      </c>
      <c r="I624">
        <v>0.8</v>
      </c>
      <c r="J624">
        <v>1.19</v>
      </c>
      <c r="K624">
        <v>0.55000000000000004</v>
      </c>
      <c r="L624">
        <v>49</v>
      </c>
      <c r="M624">
        <v>9753.89</v>
      </c>
      <c r="N624">
        <v>15</v>
      </c>
      <c r="O624">
        <v>45</v>
      </c>
      <c r="P624">
        <v>2</v>
      </c>
      <c r="Q624">
        <v>3</v>
      </c>
      <c r="R624">
        <v>445</v>
      </c>
      <c r="S624">
        <v>769</v>
      </c>
      <c r="T624">
        <v>1</v>
      </c>
      <c r="U624">
        <v>0.39</v>
      </c>
      <c r="V624">
        <v>1</v>
      </c>
      <c r="W624" t="s">
        <v>4</v>
      </c>
      <c r="X624" t="s">
        <v>103</v>
      </c>
      <c r="Y624" t="s">
        <v>96</v>
      </c>
      <c r="Z624" t="s">
        <v>97</v>
      </c>
      <c r="AA624">
        <v>0.72680000000000011</v>
      </c>
      <c r="AB624">
        <v>0.88319999999999999</v>
      </c>
      <c r="AC624">
        <v>0.18547199999999997</v>
      </c>
      <c r="AD624">
        <v>0.67</v>
      </c>
      <c r="AE624" t="s">
        <v>25</v>
      </c>
      <c r="AF624">
        <v>3.4331595219417657E-2</v>
      </c>
      <c r="AG624" t="s">
        <v>7</v>
      </c>
      <c r="AH624" t="s">
        <v>31</v>
      </c>
      <c r="AI624" t="s">
        <v>36</v>
      </c>
      <c r="AJ624">
        <v>172.80898876404493</v>
      </c>
      <c r="AK624" t="s">
        <v>42</v>
      </c>
      <c r="AL624">
        <v>195.0778</v>
      </c>
      <c r="AM624">
        <v>2367618.7245180001</v>
      </c>
      <c r="AN624">
        <v>83.350000000000009</v>
      </c>
    </row>
    <row r="625" spans="1:40" x14ac:dyDescent="0.3">
      <c r="A625">
        <v>268.04000000000002</v>
      </c>
      <c r="B625">
        <v>7.36</v>
      </c>
      <c r="C625">
        <v>29</v>
      </c>
      <c r="D625">
        <v>0.83</v>
      </c>
      <c r="E625">
        <v>7.0000000000000007E-2</v>
      </c>
      <c r="F625">
        <v>0.02</v>
      </c>
      <c r="G625" t="s">
        <v>99</v>
      </c>
      <c r="H625">
        <v>2</v>
      </c>
      <c r="I625">
        <v>0.71</v>
      </c>
      <c r="J625">
        <v>0.89</v>
      </c>
      <c r="K625">
        <v>0.35</v>
      </c>
      <c r="L625">
        <v>29</v>
      </c>
      <c r="M625">
        <v>9141.9</v>
      </c>
      <c r="N625">
        <v>15</v>
      </c>
      <c r="O625">
        <v>23</v>
      </c>
      <c r="P625">
        <v>3</v>
      </c>
      <c r="Q625">
        <v>2</v>
      </c>
      <c r="R625">
        <v>837</v>
      </c>
      <c r="S625">
        <v>674</v>
      </c>
      <c r="T625">
        <v>2</v>
      </c>
      <c r="U625">
        <v>0.56999999999999995</v>
      </c>
      <c r="V625">
        <v>1</v>
      </c>
      <c r="W625" t="s">
        <v>4</v>
      </c>
      <c r="X625" t="s">
        <v>93</v>
      </c>
      <c r="Y625" t="s">
        <v>90</v>
      </c>
      <c r="Z625" t="s">
        <v>102</v>
      </c>
      <c r="AA625">
        <v>0.77189999999999992</v>
      </c>
      <c r="AB625">
        <v>0.91139999999999988</v>
      </c>
      <c r="AC625">
        <v>0.15493800000000002</v>
      </c>
      <c r="AD625">
        <v>0.44</v>
      </c>
      <c r="AE625" t="s">
        <v>24</v>
      </c>
      <c r="AF625">
        <v>2.74585882704074E-2</v>
      </c>
      <c r="AG625" t="s">
        <v>7</v>
      </c>
      <c r="AH625" t="s">
        <v>31</v>
      </c>
      <c r="AI625" t="s">
        <v>36</v>
      </c>
      <c r="AJ625">
        <v>80.525686977299884</v>
      </c>
      <c r="AK625" t="s">
        <v>44</v>
      </c>
      <c r="AL625">
        <v>457.09500000000003</v>
      </c>
      <c r="AM625">
        <v>2671398.2314400002</v>
      </c>
      <c r="AN625">
        <v>95.5</v>
      </c>
    </row>
    <row r="626" spans="1:40" x14ac:dyDescent="0.3">
      <c r="A626">
        <v>328.21</v>
      </c>
      <c r="B626">
        <v>6.6</v>
      </c>
      <c r="C626">
        <v>2</v>
      </c>
      <c r="D626">
        <v>0.79</v>
      </c>
      <c r="E626">
        <v>0.05</v>
      </c>
      <c r="F626">
        <v>0.04</v>
      </c>
      <c r="G626" t="s">
        <v>99</v>
      </c>
      <c r="H626">
        <v>3.13</v>
      </c>
      <c r="I626">
        <v>0.93</v>
      </c>
      <c r="J626">
        <v>1.1399999999999999</v>
      </c>
      <c r="K626">
        <v>0.84</v>
      </c>
      <c r="L626">
        <v>23</v>
      </c>
      <c r="M626">
        <v>521.54999999999995</v>
      </c>
      <c r="N626">
        <v>30</v>
      </c>
      <c r="O626">
        <v>43</v>
      </c>
      <c r="P626">
        <v>1</v>
      </c>
      <c r="Q626">
        <v>1</v>
      </c>
      <c r="R626">
        <v>392</v>
      </c>
      <c r="S626">
        <v>231</v>
      </c>
      <c r="T626">
        <v>5</v>
      </c>
      <c r="U626">
        <v>0.56000000000000005</v>
      </c>
      <c r="V626">
        <v>1</v>
      </c>
      <c r="W626" t="s">
        <v>4</v>
      </c>
      <c r="X626" t="s">
        <v>101</v>
      </c>
      <c r="Y626" t="s">
        <v>104</v>
      </c>
      <c r="Z626" t="s">
        <v>109</v>
      </c>
      <c r="AA626">
        <v>0.75049999999999994</v>
      </c>
      <c r="AB626">
        <v>0.91199999999999992</v>
      </c>
      <c r="AC626">
        <v>0.19151999999999994</v>
      </c>
      <c r="AD626">
        <v>0.92999999999999994</v>
      </c>
      <c r="AE626" t="s">
        <v>25</v>
      </c>
      <c r="AF626">
        <v>2.0109076505895617E-2</v>
      </c>
      <c r="AG626" t="s">
        <v>7</v>
      </c>
      <c r="AH626" t="s">
        <v>32</v>
      </c>
      <c r="AI626" t="s">
        <v>37</v>
      </c>
      <c r="AJ626">
        <v>58.928571428571431</v>
      </c>
      <c r="AK626" t="s">
        <v>40</v>
      </c>
      <c r="AL626">
        <v>26.077500000000001</v>
      </c>
      <c r="AM626">
        <v>186630.56224100001</v>
      </c>
      <c r="AN626">
        <v>94.57</v>
      </c>
    </row>
    <row r="627" spans="1:40" x14ac:dyDescent="0.3">
      <c r="A627">
        <v>216.01</v>
      </c>
      <c r="B627">
        <v>9.91</v>
      </c>
      <c r="C627">
        <v>29</v>
      </c>
      <c r="D627">
        <v>0.78</v>
      </c>
      <c r="E627">
        <v>0.09</v>
      </c>
      <c r="F627">
        <v>0.03</v>
      </c>
      <c r="G627" t="s">
        <v>88</v>
      </c>
      <c r="H627">
        <v>3.99</v>
      </c>
      <c r="I627">
        <v>0.67</v>
      </c>
      <c r="J627">
        <v>1.1299999999999999</v>
      </c>
      <c r="K627">
        <v>0.86</v>
      </c>
      <c r="L627">
        <v>4</v>
      </c>
      <c r="M627">
        <v>9274.6299999999992</v>
      </c>
      <c r="N627">
        <v>15</v>
      </c>
      <c r="O627">
        <v>44</v>
      </c>
      <c r="P627">
        <v>0</v>
      </c>
      <c r="Q627">
        <v>1</v>
      </c>
      <c r="R627">
        <v>105</v>
      </c>
      <c r="S627">
        <v>351</v>
      </c>
      <c r="T627">
        <v>7</v>
      </c>
      <c r="U627">
        <v>0.36</v>
      </c>
      <c r="V627">
        <v>0</v>
      </c>
      <c r="W627" t="s">
        <v>6</v>
      </c>
      <c r="X627" t="s">
        <v>101</v>
      </c>
      <c r="Y627" t="s">
        <v>94</v>
      </c>
      <c r="Z627" t="s">
        <v>106</v>
      </c>
      <c r="AA627">
        <v>0.7098000000000001</v>
      </c>
      <c r="AB627">
        <v>0.88270000000000004</v>
      </c>
      <c r="AC627">
        <v>0.19419399999999998</v>
      </c>
      <c r="AD627">
        <v>0.98</v>
      </c>
      <c r="AE627" t="s">
        <v>25</v>
      </c>
      <c r="AF627">
        <v>4.5877505671033748E-2</v>
      </c>
      <c r="AG627" t="s">
        <v>7</v>
      </c>
      <c r="AH627" t="s">
        <v>31</v>
      </c>
      <c r="AI627" t="s">
        <v>37</v>
      </c>
      <c r="AJ627">
        <v>334.28571428571428</v>
      </c>
      <c r="AK627" t="s">
        <v>42</v>
      </c>
      <c r="AL627">
        <v>92.746299999999991</v>
      </c>
      <c r="AM627">
        <v>2243932.3493539998</v>
      </c>
      <c r="AN627">
        <v>68.710000000000008</v>
      </c>
    </row>
    <row r="628" spans="1:40" x14ac:dyDescent="0.3">
      <c r="A628">
        <v>258.14</v>
      </c>
      <c r="B628">
        <v>3.81</v>
      </c>
      <c r="C628">
        <v>16</v>
      </c>
      <c r="D628">
        <v>0.99</v>
      </c>
      <c r="E628">
        <v>0.03</v>
      </c>
      <c r="F628">
        <v>0</v>
      </c>
      <c r="G628" t="s">
        <v>92</v>
      </c>
      <c r="H628">
        <v>1.75</v>
      </c>
      <c r="I628">
        <v>0.74</v>
      </c>
      <c r="J628">
        <v>1.1599999999999999</v>
      </c>
      <c r="K628">
        <v>0.05</v>
      </c>
      <c r="L628">
        <v>19</v>
      </c>
      <c r="M628">
        <v>8244.2199999999993</v>
      </c>
      <c r="N628">
        <v>30</v>
      </c>
      <c r="O628">
        <v>24</v>
      </c>
      <c r="P628">
        <v>3</v>
      </c>
      <c r="Q628">
        <v>1</v>
      </c>
      <c r="R628">
        <v>260</v>
      </c>
      <c r="S628">
        <v>779</v>
      </c>
      <c r="T628">
        <v>9</v>
      </c>
      <c r="U628">
        <v>0.6</v>
      </c>
      <c r="V628">
        <v>1</v>
      </c>
      <c r="W628" t="s">
        <v>4</v>
      </c>
      <c r="X628" t="s">
        <v>101</v>
      </c>
      <c r="Y628" t="s">
        <v>90</v>
      </c>
      <c r="Z628" t="s">
        <v>91</v>
      </c>
      <c r="AA628">
        <v>0.96029999999999993</v>
      </c>
      <c r="AB628">
        <v>0.97</v>
      </c>
      <c r="AC628">
        <v>9.700000000000009E-3</v>
      </c>
      <c r="AD628">
        <v>0.08</v>
      </c>
      <c r="AE628" t="s">
        <v>22</v>
      </c>
      <c r="AF628">
        <v>1.475943286588673E-2</v>
      </c>
      <c r="AG628" t="s">
        <v>5</v>
      </c>
      <c r="AH628" t="s">
        <v>31</v>
      </c>
      <c r="AI628" t="s">
        <v>36</v>
      </c>
      <c r="AJ628">
        <v>299.61538461538464</v>
      </c>
      <c r="AK628" t="s">
        <v>42</v>
      </c>
      <c r="AL628">
        <v>164.8844</v>
      </c>
      <c r="AM628">
        <v>2192181.7586239995</v>
      </c>
      <c r="AN628">
        <v>85.35</v>
      </c>
    </row>
    <row r="629" spans="1:40" x14ac:dyDescent="0.3">
      <c r="A629">
        <v>386.36</v>
      </c>
      <c r="B629">
        <v>4.0599999999999996</v>
      </c>
      <c r="C629">
        <v>7</v>
      </c>
      <c r="D629">
        <v>0.75</v>
      </c>
      <c r="E629">
        <v>0.03</v>
      </c>
      <c r="F629">
        <v>0.04</v>
      </c>
      <c r="G629" t="s">
        <v>92</v>
      </c>
      <c r="H629">
        <v>2.37</v>
      </c>
      <c r="I629">
        <v>0.82</v>
      </c>
      <c r="J629">
        <v>1.17</v>
      </c>
      <c r="K629">
        <v>0.4</v>
      </c>
      <c r="L629">
        <v>26</v>
      </c>
      <c r="M629">
        <v>8690.25</v>
      </c>
      <c r="N629">
        <v>45</v>
      </c>
      <c r="O629">
        <v>56</v>
      </c>
      <c r="P629">
        <v>3</v>
      </c>
      <c r="Q629">
        <v>1</v>
      </c>
      <c r="R629">
        <v>250</v>
      </c>
      <c r="S629">
        <v>482</v>
      </c>
      <c r="T629">
        <v>4</v>
      </c>
      <c r="U629">
        <v>0.62</v>
      </c>
      <c r="V629">
        <v>1</v>
      </c>
      <c r="W629" t="s">
        <v>4</v>
      </c>
      <c r="X629" t="s">
        <v>101</v>
      </c>
      <c r="Y629" t="s">
        <v>90</v>
      </c>
      <c r="Z629" t="s">
        <v>105</v>
      </c>
      <c r="AA629">
        <v>0.72750000000000004</v>
      </c>
      <c r="AB629">
        <v>0.93119999999999992</v>
      </c>
      <c r="AC629">
        <v>0.23279999999999998</v>
      </c>
      <c r="AD629">
        <v>0.47000000000000003</v>
      </c>
      <c r="AE629" t="s">
        <v>24</v>
      </c>
      <c r="AF629">
        <v>1.0508334196086549E-2</v>
      </c>
      <c r="AG629" t="s">
        <v>5</v>
      </c>
      <c r="AH629" t="s">
        <v>32</v>
      </c>
      <c r="AI629" t="s">
        <v>35</v>
      </c>
      <c r="AJ629">
        <v>192.79999999999998</v>
      </c>
      <c r="AK629" t="s">
        <v>42</v>
      </c>
      <c r="AL629">
        <v>173.80500000000001</v>
      </c>
      <c r="AM629">
        <v>3592786.6577640004</v>
      </c>
      <c r="AN629">
        <v>83.929999999999993</v>
      </c>
    </row>
    <row r="630" spans="1:40" x14ac:dyDescent="0.3">
      <c r="A630">
        <v>66.510000000000005</v>
      </c>
      <c r="B630">
        <v>1.71</v>
      </c>
      <c r="C630">
        <v>13</v>
      </c>
      <c r="D630">
        <v>0.92</v>
      </c>
      <c r="E630">
        <v>0.09</v>
      </c>
      <c r="F630">
        <v>0.01</v>
      </c>
      <c r="G630" t="s">
        <v>99</v>
      </c>
      <c r="H630">
        <v>3.93</v>
      </c>
      <c r="I630">
        <v>0.95</v>
      </c>
      <c r="J630">
        <v>1</v>
      </c>
      <c r="K630">
        <v>0.03</v>
      </c>
      <c r="L630">
        <v>7</v>
      </c>
      <c r="M630">
        <v>9156.7900000000009</v>
      </c>
      <c r="N630">
        <v>60</v>
      </c>
      <c r="O630">
        <v>15</v>
      </c>
      <c r="P630">
        <v>0</v>
      </c>
      <c r="Q630">
        <v>0</v>
      </c>
      <c r="R630">
        <v>933</v>
      </c>
      <c r="S630">
        <v>545</v>
      </c>
      <c r="T630">
        <v>9</v>
      </c>
      <c r="U630">
        <v>0.53</v>
      </c>
      <c r="V630">
        <v>1</v>
      </c>
      <c r="W630" t="s">
        <v>4</v>
      </c>
      <c r="X630" t="s">
        <v>89</v>
      </c>
      <c r="Y630" t="s">
        <v>94</v>
      </c>
      <c r="Z630" t="s">
        <v>91</v>
      </c>
      <c r="AA630">
        <v>0.83720000000000006</v>
      </c>
      <c r="AB630">
        <v>0.90090000000000003</v>
      </c>
      <c r="AC630">
        <v>7.2071999999999956E-2</v>
      </c>
      <c r="AD630">
        <v>0.13</v>
      </c>
      <c r="AE630" t="s">
        <v>22</v>
      </c>
      <c r="AF630">
        <v>2.5710419485791607E-2</v>
      </c>
      <c r="AG630" t="s">
        <v>7</v>
      </c>
      <c r="AH630" t="s">
        <v>33</v>
      </c>
      <c r="AI630" t="s">
        <v>37</v>
      </c>
      <c r="AJ630">
        <v>58.413719185423361</v>
      </c>
      <c r="AK630" t="s">
        <v>40</v>
      </c>
      <c r="AL630">
        <v>457.83950000000004</v>
      </c>
      <c r="AM630">
        <v>670382.98037600005</v>
      </c>
      <c r="AN630">
        <v>93.17</v>
      </c>
    </row>
    <row r="631" spans="1:40" x14ac:dyDescent="0.3">
      <c r="A631">
        <v>163.6</v>
      </c>
      <c r="B631">
        <v>4.99</v>
      </c>
      <c r="C631">
        <v>5</v>
      </c>
      <c r="D631">
        <v>0.7</v>
      </c>
      <c r="E631">
        <v>0.08</v>
      </c>
      <c r="F631">
        <v>0.04</v>
      </c>
      <c r="G631" t="s">
        <v>92</v>
      </c>
      <c r="H631">
        <v>1.1299999999999999</v>
      </c>
      <c r="I631">
        <v>0.77</v>
      </c>
      <c r="J631">
        <v>1.07</v>
      </c>
      <c r="K631">
        <v>0.84</v>
      </c>
      <c r="L631">
        <v>13</v>
      </c>
      <c r="M631">
        <v>4932.9799999999996</v>
      </c>
      <c r="N631">
        <v>90</v>
      </c>
      <c r="O631">
        <v>56</v>
      </c>
      <c r="P631">
        <v>3</v>
      </c>
      <c r="Q631">
        <v>0</v>
      </c>
      <c r="R631">
        <v>867</v>
      </c>
      <c r="S631">
        <v>366</v>
      </c>
      <c r="T631">
        <v>11</v>
      </c>
      <c r="U631">
        <v>0.45</v>
      </c>
      <c r="V631">
        <v>1</v>
      </c>
      <c r="W631" t="s">
        <v>4</v>
      </c>
      <c r="X631" t="s">
        <v>89</v>
      </c>
      <c r="Y631" t="s">
        <v>90</v>
      </c>
      <c r="Z631" t="s">
        <v>95</v>
      </c>
      <c r="AA631">
        <v>0.64400000000000002</v>
      </c>
      <c r="AB631">
        <v>0.88319999999999999</v>
      </c>
      <c r="AC631">
        <v>0.26496000000000008</v>
      </c>
      <c r="AD631">
        <v>0.96</v>
      </c>
      <c r="AE631" t="s">
        <v>25</v>
      </c>
      <c r="AF631">
        <v>3.0501222493887533E-2</v>
      </c>
      <c r="AG631" t="s">
        <v>7</v>
      </c>
      <c r="AH631" t="s">
        <v>31</v>
      </c>
      <c r="AI631" t="s">
        <v>36</v>
      </c>
      <c r="AJ631">
        <v>42.214532871972317</v>
      </c>
      <c r="AK631" t="s">
        <v>40</v>
      </c>
      <c r="AL631">
        <v>98.659599999999998</v>
      </c>
      <c r="AM631">
        <v>903982.14831999992</v>
      </c>
      <c r="AN631">
        <v>83.67</v>
      </c>
    </row>
    <row r="632" spans="1:40" x14ac:dyDescent="0.3">
      <c r="A632">
        <v>371.01</v>
      </c>
      <c r="B632">
        <v>3.35</v>
      </c>
      <c r="C632">
        <v>17</v>
      </c>
      <c r="D632">
        <v>0.88</v>
      </c>
      <c r="E632">
        <v>0.05</v>
      </c>
      <c r="F632">
        <v>0.01</v>
      </c>
      <c r="G632" t="s">
        <v>99</v>
      </c>
      <c r="H632">
        <v>1.0900000000000001</v>
      </c>
      <c r="I632">
        <v>0.76</v>
      </c>
      <c r="J632">
        <v>1.05</v>
      </c>
      <c r="K632">
        <v>0.18</v>
      </c>
      <c r="L632">
        <v>3</v>
      </c>
      <c r="M632">
        <v>2191.06</v>
      </c>
      <c r="N632">
        <v>45</v>
      </c>
      <c r="O632">
        <v>57</v>
      </c>
      <c r="P632">
        <v>2</v>
      </c>
      <c r="Q632">
        <v>1</v>
      </c>
      <c r="R632">
        <v>314</v>
      </c>
      <c r="S632">
        <v>515</v>
      </c>
      <c r="T632">
        <v>3</v>
      </c>
      <c r="U632">
        <v>0.08</v>
      </c>
      <c r="V632">
        <v>0</v>
      </c>
      <c r="W632" t="s">
        <v>6</v>
      </c>
      <c r="X632" t="s">
        <v>101</v>
      </c>
      <c r="Y632" t="s">
        <v>96</v>
      </c>
      <c r="Z632" t="s">
        <v>98</v>
      </c>
      <c r="AA632">
        <v>0.83599999999999997</v>
      </c>
      <c r="AB632">
        <v>0.9405</v>
      </c>
      <c r="AC632">
        <v>0.11285999999999999</v>
      </c>
      <c r="AD632">
        <v>0.24</v>
      </c>
      <c r="AE632" t="s">
        <v>26</v>
      </c>
      <c r="AF632">
        <v>9.0294062154658902E-3</v>
      </c>
      <c r="AG632" t="s">
        <v>5</v>
      </c>
      <c r="AH632" t="s">
        <v>32</v>
      </c>
      <c r="AI632" t="s">
        <v>36</v>
      </c>
      <c r="AJ632">
        <v>164.01273885350318</v>
      </c>
      <c r="AK632" t="s">
        <v>42</v>
      </c>
      <c r="AL632">
        <v>109.553</v>
      </c>
      <c r="AM632">
        <v>861797.12185399991</v>
      </c>
      <c r="AN632">
        <v>97.21</v>
      </c>
    </row>
    <row r="633" spans="1:40" x14ac:dyDescent="0.3">
      <c r="A633">
        <v>452.84</v>
      </c>
      <c r="B633">
        <v>4.09</v>
      </c>
      <c r="C633">
        <v>21</v>
      </c>
      <c r="D633">
        <v>0.97</v>
      </c>
      <c r="E633">
        <v>0.01</v>
      </c>
      <c r="F633">
        <v>0.02</v>
      </c>
      <c r="G633" t="s">
        <v>88</v>
      </c>
      <c r="H633">
        <v>2.95</v>
      </c>
      <c r="I633">
        <v>0.83</v>
      </c>
      <c r="J633">
        <v>0.92</v>
      </c>
      <c r="K633">
        <v>0.67</v>
      </c>
      <c r="L633">
        <v>40</v>
      </c>
      <c r="M633">
        <v>308.14</v>
      </c>
      <c r="N633">
        <v>15</v>
      </c>
      <c r="O633">
        <v>23</v>
      </c>
      <c r="P633">
        <v>0</v>
      </c>
      <c r="Q633">
        <v>3</v>
      </c>
      <c r="R633">
        <v>566</v>
      </c>
      <c r="S633">
        <v>588</v>
      </c>
      <c r="T633">
        <v>12</v>
      </c>
      <c r="U633">
        <v>0.54</v>
      </c>
      <c r="V633">
        <v>0</v>
      </c>
      <c r="W633" t="s">
        <v>6</v>
      </c>
      <c r="X633" t="s">
        <v>103</v>
      </c>
      <c r="Y633" t="s">
        <v>94</v>
      </c>
      <c r="Z633" t="s">
        <v>107</v>
      </c>
      <c r="AA633">
        <v>0.96029999999999993</v>
      </c>
      <c r="AB633">
        <v>0.97019999999999995</v>
      </c>
      <c r="AC633">
        <v>2.9106000000000024E-2</v>
      </c>
      <c r="AD633">
        <v>0.70000000000000007</v>
      </c>
      <c r="AE633" t="s">
        <v>25</v>
      </c>
      <c r="AF633">
        <v>9.0318876424344136E-3</v>
      </c>
      <c r="AG633" t="s">
        <v>5</v>
      </c>
      <c r="AH633" t="s">
        <v>32</v>
      </c>
      <c r="AI633" t="s">
        <v>35</v>
      </c>
      <c r="AJ633">
        <v>103.886925795053</v>
      </c>
      <c r="AK633" t="s">
        <v>42</v>
      </c>
      <c r="AL633">
        <v>3.0813999999999999</v>
      </c>
      <c r="AM633">
        <v>143754.06008799997</v>
      </c>
      <c r="AN633">
        <v>72.350000000000009</v>
      </c>
    </row>
    <row r="634" spans="1:40" x14ac:dyDescent="0.3">
      <c r="A634">
        <v>280.25</v>
      </c>
      <c r="B634">
        <v>8.51</v>
      </c>
      <c r="C634">
        <v>12</v>
      </c>
      <c r="D634">
        <v>0.79</v>
      </c>
      <c r="E634">
        <v>0.02</v>
      </c>
      <c r="F634">
        <v>0.04</v>
      </c>
      <c r="G634" t="s">
        <v>88</v>
      </c>
      <c r="H634">
        <v>2.1800000000000002</v>
      </c>
      <c r="I634">
        <v>0.73</v>
      </c>
      <c r="J634">
        <v>0.91</v>
      </c>
      <c r="K634">
        <v>0.36</v>
      </c>
      <c r="L634">
        <v>11</v>
      </c>
      <c r="M634">
        <v>333.13</v>
      </c>
      <c r="N634">
        <v>60</v>
      </c>
      <c r="O634">
        <v>47</v>
      </c>
      <c r="P634">
        <v>1</v>
      </c>
      <c r="Q634">
        <v>1</v>
      </c>
      <c r="R634">
        <v>597</v>
      </c>
      <c r="S634">
        <v>770</v>
      </c>
      <c r="T634">
        <v>6</v>
      </c>
      <c r="U634">
        <v>0.71</v>
      </c>
      <c r="V634">
        <v>0</v>
      </c>
      <c r="W634" t="s">
        <v>6</v>
      </c>
      <c r="X634" t="s">
        <v>101</v>
      </c>
      <c r="Y634" t="s">
        <v>104</v>
      </c>
      <c r="Z634" t="s">
        <v>100</v>
      </c>
      <c r="AA634">
        <v>0.7742</v>
      </c>
      <c r="AB634">
        <v>0.94079999999999997</v>
      </c>
      <c r="AC634">
        <v>0.19756799999999994</v>
      </c>
      <c r="AD634">
        <v>0.42</v>
      </c>
      <c r="AE634" t="s">
        <v>24</v>
      </c>
      <c r="AF634">
        <v>3.0365744870651204E-2</v>
      </c>
      <c r="AG634" t="s">
        <v>7</v>
      </c>
      <c r="AH634" t="s">
        <v>31</v>
      </c>
      <c r="AI634" t="s">
        <v>35</v>
      </c>
      <c r="AJ634">
        <v>128.97822445561141</v>
      </c>
      <c r="AK634" t="s">
        <v>42</v>
      </c>
      <c r="AL634">
        <v>3.3313000000000001</v>
      </c>
      <c r="AM634">
        <v>98976.813650000011</v>
      </c>
      <c r="AN634">
        <v>72.42</v>
      </c>
    </row>
    <row r="635" spans="1:40" x14ac:dyDescent="0.3">
      <c r="A635">
        <v>289.45</v>
      </c>
      <c r="B635">
        <v>9.42</v>
      </c>
      <c r="C635">
        <v>28</v>
      </c>
      <c r="D635">
        <v>0.76</v>
      </c>
      <c r="E635">
        <v>7.0000000000000007E-2</v>
      </c>
      <c r="F635">
        <v>0.05</v>
      </c>
      <c r="G635" t="s">
        <v>92</v>
      </c>
      <c r="H635">
        <v>4.74</v>
      </c>
      <c r="I635">
        <v>0.88</v>
      </c>
      <c r="J635">
        <v>0.94</v>
      </c>
      <c r="K635">
        <v>0.82</v>
      </c>
      <c r="L635">
        <v>16</v>
      </c>
      <c r="M635">
        <v>6460.86</v>
      </c>
      <c r="N635">
        <v>90</v>
      </c>
      <c r="O635">
        <v>39</v>
      </c>
      <c r="P635">
        <v>2</v>
      </c>
      <c r="Q635">
        <v>2</v>
      </c>
      <c r="R635">
        <v>628</v>
      </c>
      <c r="S635">
        <v>244</v>
      </c>
      <c r="T635">
        <v>9</v>
      </c>
      <c r="U635">
        <v>0.22</v>
      </c>
      <c r="V635">
        <v>1</v>
      </c>
      <c r="W635" t="s">
        <v>4</v>
      </c>
      <c r="X635" t="s">
        <v>93</v>
      </c>
      <c r="Y635" t="s">
        <v>96</v>
      </c>
      <c r="Z635" t="s">
        <v>91</v>
      </c>
      <c r="AA635">
        <v>0.70679999999999998</v>
      </c>
      <c r="AB635">
        <v>0.88349999999999995</v>
      </c>
      <c r="AC635">
        <v>0.21203999999999998</v>
      </c>
      <c r="AD635">
        <v>0.94</v>
      </c>
      <c r="AE635" t="s">
        <v>25</v>
      </c>
      <c r="AF635">
        <v>3.2544480912074625E-2</v>
      </c>
      <c r="AG635" t="s">
        <v>7</v>
      </c>
      <c r="AH635" t="s">
        <v>31</v>
      </c>
      <c r="AI635" t="s">
        <v>37</v>
      </c>
      <c r="AJ635">
        <v>38.853503184713375</v>
      </c>
      <c r="AK635" t="s">
        <v>40</v>
      </c>
      <c r="AL635">
        <v>129.21719999999999</v>
      </c>
      <c r="AM635">
        <v>2094664.0952999999</v>
      </c>
      <c r="AN635">
        <v>80.159999999999982</v>
      </c>
    </row>
    <row r="636" spans="1:40" x14ac:dyDescent="0.3">
      <c r="A636">
        <v>98.23</v>
      </c>
      <c r="B636">
        <v>2.67</v>
      </c>
      <c r="C636">
        <v>19</v>
      </c>
      <c r="D636">
        <v>0.9</v>
      </c>
      <c r="E636">
        <v>0.04</v>
      </c>
      <c r="F636">
        <v>0.02</v>
      </c>
      <c r="G636" t="s">
        <v>88</v>
      </c>
      <c r="H636">
        <v>1.79</v>
      </c>
      <c r="I636">
        <v>0.7</v>
      </c>
      <c r="J636">
        <v>0.89</v>
      </c>
      <c r="K636">
        <v>0.51</v>
      </c>
      <c r="L636">
        <v>20</v>
      </c>
      <c r="M636">
        <v>3439.07</v>
      </c>
      <c r="N636">
        <v>90</v>
      </c>
      <c r="O636">
        <v>26</v>
      </c>
      <c r="P636">
        <v>3</v>
      </c>
      <c r="Q636">
        <v>1</v>
      </c>
      <c r="R636">
        <v>581</v>
      </c>
      <c r="S636">
        <v>611</v>
      </c>
      <c r="T636">
        <v>11</v>
      </c>
      <c r="U636">
        <v>0.78</v>
      </c>
      <c r="V636">
        <v>1</v>
      </c>
      <c r="W636" t="s">
        <v>4</v>
      </c>
      <c r="X636" t="s">
        <v>101</v>
      </c>
      <c r="Y636" t="s">
        <v>90</v>
      </c>
      <c r="Z636" t="s">
        <v>95</v>
      </c>
      <c r="AA636">
        <v>0.86399999999999999</v>
      </c>
      <c r="AB636">
        <v>0.94079999999999997</v>
      </c>
      <c r="AC636">
        <v>9.4079999999999969E-2</v>
      </c>
      <c r="AD636">
        <v>0.57000000000000006</v>
      </c>
      <c r="AE636" t="s">
        <v>25</v>
      </c>
      <c r="AF636">
        <v>2.7181105568563572E-2</v>
      </c>
      <c r="AG636" t="s">
        <v>7</v>
      </c>
      <c r="AH636" t="s">
        <v>33</v>
      </c>
      <c r="AI636" t="s">
        <v>36</v>
      </c>
      <c r="AJ636">
        <v>105.16351118760758</v>
      </c>
      <c r="AK636" t="s">
        <v>42</v>
      </c>
      <c r="AL636">
        <v>34.390700000000002</v>
      </c>
      <c r="AM636">
        <v>358126.94420000003</v>
      </c>
      <c r="AN636">
        <v>72.61</v>
      </c>
    </row>
    <row r="637" spans="1:40" x14ac:dyDescent="0.3">
      <c r="A637">
        <v>251.34</v>
      </c>
      <c r="B637">
        <v>4.3499999999999996</v>
      </c>
      <c r="C637">
        <v>7</v>
      </c>
      <c r="D637">
        <v>0.91</v>
      </c>
      <c r="E637">
        <v>0.08</v>
      </c>
      <c r="F637">
        <v>0.04</v>
      </c>
      <c r="G637" t="s">
        <v>88</v>
      </c>
      <c r="H637">
        <v>3.8</v>
      </c>
      <c r="I637">
        <v>0.93</v>
      </c>
      <c r="J637">
        <v>1.1000000000000001</v>
      </c>
      <c r="K637">
        <v>0.32</v>
      </c>
      <c r="L637">
        <v>23</v>
      </c>
      <c r="M637">
        <v>5009.38</v>
      </c>
      <c r="N637">
        <v>15</v>
      </c>
      <c r="O637">
        <v>24</v>
      </c>
      <c r="P637">
        <v>3</v>
      </c>
      <c r="Q637">
        <v>0</v>
      </c>
      <c r="R637">
        <v>980</v>
      </c>
      <c r="S637">
        <v>103</v>
      </c>
      <c r="T637">
        <v>1</v>
      </c>
      <c r="U637">
        <v>0.59</v>
      </c>
      <c r="V637">
        <v>1</v>
      </c>
      <c r="W637" t="s">
        <v>4</v>
      </c>
      <c r="X637" t="s">
        <v>89</v>
      </c>
      <c r="Y637" t="s">
        <v>90</v>
      </c>
      <c r="Z637" t="s">
        <v>97</v>
      </c>
      <c r="AA637">
        <v>0.83720000000000006</v>
      </c>
      <c r="AB637">
        <v>0.88319999999999999</v>
      </c>
      <c r="AC637">
        <v>7.9487999999999975E-2</v>
      </c>
      <c r="AD637">
        <v>0.44</v>
      </c>
      <c r="AE637" t="s">
        <v>24</v>
      </c>
      <c r="AF637">
        <v>1.7307233229887798E-2</v>
      </c>
      <c r="AG637" t="s">
        <v>5</v>
      </c>
      <c r="AH637" t="s">
        <v>31</v>
      </c>
      <c r="AI637" t="s">
        <v>37</v>
      </c>
      <c r="AJ637">
        <v>10.510204081632653</v>
      </c>
      <c r="AK637" t="s">
        <v>40</v>
      </c>
      <c r="AL637">
        <v>50.093800000000002</v>
      </c>
      <c r="AM637">
        <v>1410213.6731439999</v>
      </c>
      <c r="AN637">
        <v>69.000000000000014</v>
      </c>
    </row>
    <row r="638" spans="1:40" x14ac:dyDescent="0.3">
      <c r="A638">
        <v>289.68</v>
      </c>
      <c r="B638">
        <v>9.36</v>
      </c>
      <c r="C638">
        <v>6</v>
      </c>
      <c r="D638">
        <v>0.91</v>
      </c>
      <c r="E638">
        <v>0.09</v>
      </c>
      <c r="F638">
        <v>0.01</v>
      </c>
      <c r="G638" t="s">
        <v>92</v>
      </c>
      <c r="H638">
        <v>2.92</v>
      </c>
      <c r="I638">
        <v>0.71</v>
      </c>
      <c r="J638">
        <v>1.19</v>
      </c>
      <c r="K638">
        <v>0.32</v>
      </c>
      <c r="L638">
        <v>23</v>
      </c>
      <c r="M638">
        <v>1400.22</v>
      </c>
      <c r="N638">
        <v>90</v>
      </c>
      <c r="O638">
        <v>30</v>
      </c>
      <c r="P638">
        <v>1</v>
      </c>
      <c r="Q638">
        <v>2</v>
      </c>
      <c r="R638">
        <v>449</v>
      </c>
      <c r="S638">
        <v>870</v>
      </c>
      <c r="T638">
        <v>12</v>
      </c>
      <c r="U638">
        <v>0.24</v>
      </c>
      <c r="V638">
        <v>0</v>
      </c>
      <c r="W638" t="s">
        <v>6</v>
      </c>
      <c r="X638" t="s">
        <v>93</v>
      </c>
      <c r="Y638" t="s">
        <v>104</v>
      </c>
      <c r="Z638" t="s">
        <v>107</v>
      </c>
      <c r="AA638">
        <v>0.82810000000000006</v>
      </c>
      <c r="AB638">
        <v>0.90090000000000003</v>
      </c>
      <c r="AC638">
        <v>8.1080999999999973E-2</v>
      </c>
      <c r="AD638">
        <v>0.42</v>
      </c>
      <c r="AE638" t="s">
        <v>24</v>
      </c>
      <c r="AF638">
        <v>3.2311516155758079E-2</v>
      </c>
      <c r="AG638" t="s">
        <v>7</v>
      </c>
      <c r="AH638" t="s">
        <v>31</v>
      </c>
      <c r="AI638" t="s">
        <v>35</v>
      </c>
      <c r="AJ638">
        <v>193.76391982182628</v>
      </c>
      <c r="AK638" t="s">
        <v>42</v>
      </c>
      <c r="AL638">
        <v>28.0044</v>
      </c>
      <c r="AM638">
        <v>446222.22427200002</v>
      </c>
      <c r="AN638">
        <v>82.179999999999993</v>
      </c>
    </row>
    <row r="639" spans="1:40" x14ac:dyDescent="0.3">
      <c r="A639">
        <v>159.11000000000001</v>
      </c>
      <c r="B639">
        <v>1.56</v>
      </c>
      <c r="C639">
        <v>8</v>
      </c>
      <c r="D639">
        <v>0.8</v>
      </c>
      <c r="E639">
        <v>0.08</v>
      </c>
      <c r="F639">
        <v>0.04</v>
      </c>
      <c r="G639" t="s">
        <v>99</v>
      </c>
      <c r="H639">
        <v>0.27</v>
      </c>
      <c r="I639">
        <v>1</v>
      </c>
      <c r="J639">
        <v>1.1499999999999999</v>
      </c>
      <c r="K639">
        <v>0.33</v>
      </c>
      <c r="L639">
        <v>32</v>
      </c>
      <c r="M639">
        <v>9757.58</v>
      </c>
      <c r="N639">
        <v>90</v>
      </c>
      <c r="O639">
        <v>19</v>
      </c>
      <c r="P639">
        <v>1</v>
      </c>
      <c r="Q639">
        <v>3</v>
      </c>
      <c r="R639">
        <v>497</v>
      </c>
      <c r="S639">
        <v>848</v>
      </c>
      <c r="T639">
        <v>4</v>
      </c>
      <c r="U639">
        <v>0.16</v>
      </c>
      <c r="V639">
        <v>0</v>
      </c>
      <c r="W639" t="s">
        <v>6</v>
      </c>
      <c r="X639" t="s">
        <v>103</v>
      </c>
      <c r="Y639" t="s">
        <v>104</v>
      </c>
      <c r="Z639" t="s">
        <v>105</v>
      </c>
      <c r="AA639">
        <v>0.7360000000000001</v>
      </c>
      <c r="AB639">
        <v>0.88319999999999999</v>
      </c>
      <c r="AC639">
        <v>0.17663999999999996</v>
      </c>
      <c r="AD639">
        <v>0.45</v>
      </c>
      <c r="AE639" t="s">
        <v>24</v>
      </c>
      <c r="AF639">
        <v>9.8045377411853426E-3</v>
      </c>
      <c r="AG639" t="s">
        <v>5</v>
      </c>
      <c r="AH639" t="s">
        <v>31</v>
      </c>
      <c r="AI639" t="s">
        <v>38</v>
      </c>
      <c r="AJ639">
        <v>170.62374245472839</v>
      </c>
      <c r="AK639" t="s">
        <v>42</v>
      </c>
      <c r="AL639">
        <v>487.87900000000002</v>
      </c>
      <c r="AM639">
        <v>1739320.71845</v>
      </c>
      <c r="AN639">
        <v>96.53</v>
      </c>
    </row>
    <row r="640" spans="1:40" x14ac:dyDescent="0.3">
      <c r="A640">
        <v>171.16</v>
      </c>
      <c r="B640">
        <v>1.83</v>
      </c>
      <c r="C640">
        <v>13</v>
      </c>
      <c r="D640">
        <v>0.78</v>
      </c>
      <c r="E640">
        <v>0.04</v>
      </c>
      <c r="F640">
        <v>0.03</v>
      </c>
      <c r="G640" t="s">
        <v>88</v>
      </c>
      <c r="H640">
        <v>0.42</v>
      </c>
      <c r="I640">
        <v>0.73</v>
      </c>
      <c r="J640">
        <v>0.89</v>
      </c>
      <c r="K640">
        <v>0.79</v>
      </c>
      <c r="L640">
        <v>41</v>
      </c>
      <c r="M640">
        <v>1386.44</v>
      </c>
      <c r="N640">
        <v>45</v>
      </c>
      <c r="O640">
        <v>46</v>
      </c>
      <c r="P640">
        <v>3</v>
      </c>
      <c r="Q640">
        <v>1</v>
      </c>
      <c r="R640">
        <v>507</v>
      </c>
      <c r="S640">
        <v>198</v>
      </c>
      <c r="T640">
        <v>5</v>
      </c>
      <c r="U640">
        <v>0.25</v>
      </c>
      <c r="V640">
        <v>0</v>
      </c>
      <c r="W640" t="s">
        <v>6</v>
      </c>
      <c r="X640" t="s">
        <v>101</v>
      </c>
      <c r="Y640" t="s">
        <v>90</v>
      </c>
      <c r="Z640" t="s">
        <v>109</v>
      </c>
      <c r="AA640">
        <v>0.74880000000000002</v>
      </c>
      <c r="AB640">
        <v>0.93119999999999992</v>
      </c>
      <c r="AC640">
        <v>0.20486399999999996</v>
      </c>
      <c r="AD640">
        <v>0.8600000000000001</v>
      </c>
      <c r="AE640" t="s">
        <v>25</v>
      </c>
      <c r="AF640">
        <v>1.0691750408974059E-2</v>
      </c>
      <c r="AG640" t="s">
        <v>5</v>
      </c>
      <c r="AH640" t="s">
        <v>31</v>
      </c>
      <c r="AI640" t="s">
        <v>38</v>
      </c>
      <c r="AJ640">
        <v>39.053254437869825</v>
      </c>
      <c r="AK640" t="s">
        <v>40</v>
      </c>
      <c r="AL640">
        <v>13.864400000000002</v>
      </c>
      <c r="AM640">
        <v>253929.58747199998</v>
      </c>
      <c r="AN640">
        <v>73.78</v>
      </c>
    </row>
    <row r="641" spans="1:40" x14ac:dyDescent="0.3">
      <c r="A641">
        <v>219.78</v>
      </c>
      <c r="B641">
        <v>2.4700000000000002</v>
      </c>
      <c r="C641">
        <v>5</v>
      </c>
      <c r="D641">
        <v>0.99</v>
      </c>
      <c r="E641">
        <v>0.08</v>
      </c>
      <c r="F641">
        <v>0.01</v>
      </c>
      <c r="G641" t="s">
        <v>92</v>
      </c>
      <c r="H641">
        <v>1.02</v>
      </c>
      <c r="I641">
        <v>0.95</v>
      </c>
      <c r="J641">
        <v>0.82</v>
      </c>
      <c r="K641">
        <v>0.71</v>
      </c>
      <c r="L641">
        <v>42</v>
      </c>
      <c r="M641">
        <v>4503.58</v>
      </c>
      <c r="N641">
        <v>45</v>
      </c>
      <c r="O641">
        <v>34</v>
      </c>
      <c r="P641">
        <v>1</v>
      </c>
      <c r="Q641">
        <v>2</v>
      </c>
      <c r="R641">
        <v>141</v>
      </c>
      <c r="S641">
        <v>658</v>
      </c>
      <c r="T641">
        <v>11</v>
      </c>
      <c r="U641">
        <v>0.76</v>
      </c>
      <c r="V641">
        <v>0</v>
      </c>
      <c r="W641" t="s">
        <v>6</v>
      </c>
      <c r="X641" t="s">
        <v>93</v>
      </c>
      <c r="Y641" t="s">
        <v>104</v>
      </c>
      <c r="Z641" t="s">
        <v>95</v>
      </c>
      <c r="AA641">
        <v>0.91080000000000005</v>
      </c>
      <c r="AB641">
        <v>0.91080000000000005</v>
      </c>
      <c r="AC641">
        <v>9.1080000000000085E-3</v>
      </c>
      <c r="AD641">
        <v>0.79999999999999993</v>
      </c>
      <c r="AE641" t="s">
        <v>25</v>
      </c>
      <c r="AF641">
        <v>1.123851123851124E-2</v>
      </c>
      <c r="AG641" t="s">
        <v>5</v>
      </c>
      <c r="AH641" t="s">
        <v>31</v>
      </c>
      <c r="AI641" t="s">
        <v>36</v>
      </c>
      <c r="AJ641">
        <v>466.66666666666669</v>
      </c>
      <c r="AK641" t="s">
        <v>42</v>
      </c>
      <c r="AL641">
        <v>90.071600000000004</v>
      </c>
      <c r="AM641">
        <v>1078973.0806279997</v>
      </c>
      <c r="AN641">
        <v>84.38</v>
      </c>
    </row>
    <row r="642" spans="1:40" x14ac:dyDescent="0.3">
      <c r="A642">
        <v>59.03</v>
      </c>
      <c r="B642">
        <v>6.36</v>
      </c>
      <c r="C642">
        <v>2</v>
      </c>
      <c r="D642">
        <v>0.98</v>
      </c>
      <c r="E642">
        <v>0.04</v>
      </c>
      <c r="F642">
        <v>0.02</v>
      </c>
      <c r="G642" t="s">
        <v>92</v>
      </c>
      <c r="H642">
        <v>0.72</v>
      </c>
      <c r="I642">
        <v>0.76</v>
      </c>
      <c r="J642">
        <v>1.1000000000000001</v>
      </c>
      <c r="K642">
        <v>0.32</v>
      </c>
      <c r="L642">
        <v>38</v>
      </c>
      <c r="M642">
        <v>4489.2</v>
      </c>
      <c r="N642">
        <v>90</v>
      </c>
      <c r="O642">
        <v>52</v>
      </c>
      <c r="P642">
        <v>1</v>
      </c>
      <c r="Q642">
        <v>1</v>
      </c>
      <c r="R642">
        <v>411</v>
      </c>
      <c r="S642">
        <v>694</v>
      </c>
      <c r="T642">
        <v>6</v>
      </c>
      <c r="U642">
        <v>0.25</v>
      </c>
      <c r="V642">
        <v>1</v>
      </c>
      <c r="W642" t="s">
        <v>4</v>
      </c>
      <c r="X642" t="s">
        <v>101</v>
      </c>
      <c r="Y642" t="s">
        <v>104</v>
      </c>
      <c r="Z642" t="s">
        <v>100</v>
      </c>
      <c r="AA642">
        <v>0.94079999999999997</v>
      </c>
      <c r="AB642">
        <v>0.94079999999999997</v>
      </c>
      <c r="AC642">
        <v>1.8816000000000017E-2</v>
      </c>
      <c r="AD642">
        <v>0.38</v>
      </c>
      <c r="AE642" t="s">
        <v>24</v>
      </c>
      <c r="AF642">
        <v>0.10774182619007285</v>
      </c>
      <c r="AG642" t="s">
        <v>9</v>
      </c>
      <c r="AH642" t="s">
        <v>33</v>
      </c>
      <c r="AI642" t="s">
        <v>38</v>
      </c>
      <c r="AJ642">
        <v>168.85644768856446</v>
      </c>
      <c r="AK642" t="s">
        <v>42</v>
      </c>
      <c r="AL642">
        <v>89.783999999999992</v>
      </c>
      <c r="AM642">
        <v>280987.95859199995</v>
      </c>
      <c r="AN642">
        <v>85.68</v>
      </c>
    </row>
    <row r="643" spans="1:40" x14ac:dyDescent="0.3">
      <c r="A643">
        <v>194.94</v>
      </c>
      <c r="B643">
        <v>2.35</v>
      </c>
      <c r="C643">
        <v>9</v>
      </c>
      <c r="D643">
        <v>0.84</v>
      </c>
      <c r="E643">
        <v>0.02</v>
      </c>
      <c r="F643">
        <v>0.01</v>
      </c>
      <c r="G643" t="s">
        <v>92</v>
      </c>
      <c r="H643">
        <v>1.65</v>
      </c>
      <c r="I643">
        <v>0.7</v>
      </c>
      <c r="J643">
        <v>0.96</v>
      </c>
      <c r="K643">
        <v>0.49</v>
      </c>
      <c r="L643">
        <v>3</v>
      </c>
      <c r="M643">
        <v>185.52</v>
      </c>
      <c r="N643">
        <v>30</v>
      </c>
      <c r="O643">
        <v>9</v>
      </c>
      <c r="P643">
        <v>3</v>
      </c>
      <c r="Q643">
        <v>3</v>
      </c>
      <c r="R643">
        <v>678</v>
      </c>
      <c r="S643">
        <v>999</v>
      </c>
      <c r="T643">
        <v>11</v>
      </c>
      <c r="U643">
        <v>0.68</v>
      </c>
      <c r="V643">
        <v>1</v>
      </c>
      <c r="W643" t="s">
        <v>4</v>
      </c>
      <c r="X643" t="s">
        <v>103</v>
      </c>
      <c r="Y643" t="s">
        <v>90</v>
      </c>
      <c r="Z643" t="s">
        <v>95</v>
      </c>
      <c r="AA643">
        <v>0.82319999999999993</v>
      </c>
      <c r="AB643">
        <v>0.97019999999999995</v>
      </c>
      <c r="AC643">
        <v>0.15523200000000001</v>
      </c>
      <c r="AD643">
        <v>0.52</v>
      </c>
      <c r="AE643" t="s">
        <v>25</v>
      </c>
      <c r="AF643">
        <v>1.2054991279368011E-2</v>
      </c>
      <c r="AG643" t="s">
        <v>5</v>
      </c>
      <c r="AH643" t="s">
        <v>31</v>
      </c>
      <c r="AI643" t="s">
        <v>36</v>
      </c>
      <c r="AJ643">
        <v>147.34513274336283</v>
      </c>
      <c r="AK643" t="s">
        <v>42</v>
      </c>
      <c r="AL643">
        <v>3.7104000000000004</v>
      </c>
      <c r="AM643">
        <v>37260.370283999997</v>
      </c>
      <c r="AN643">
        <v>85.55</v>
      </c>
    </row>
    <row r="644" spans="1:40" x14ac:dyDescent="0.3">
      <c r="A644">
        <v>145.15</v>
      </c>
      <c r="B644">
        <v>9.7100000000000009</v>
      </c>
      <c r="C644">
        <v>11</v>
      </c>
      <c r="D644">
        <v>0.95</v>
      </c>
      <c r="E644">
        <v>0</v>
      </c>
      <c r="F644">
        <v>0.02</v>
      </c>
      <c r="G644" t="s">
        <v>88</v>
      </c>
      <c r="H644">
        <v>2.89</v>
      </c>
      <c r="I644">
        <v>0.69</v>
      </c>
      <c r="J644">
        <v>1.1299999999999999</v>
      </c>
      <c r="K644">
        <v>0.08</v>
      </c>
      <c r="L644">
        <v>8</v>
      </c>
      <c r="M644">
        <v>6711.2</v>
      </c>
      <c r="N644">
        <v>15</v>
      </c>
      <c r="O644">
        <v>42</v>
      </c>
      <c r="P644">
        <v>2</v>
      </c>
      <c r="Q644">
        <v>3</v>
      </c>
      <c r="R644">
        <v>385</v>
      </c>
      <c r="S644">
        <v>25</v>
      </c>
      <c r="T644">
        <v>8</v>
      </c>
      <c r="U644">
        <v>0.55000000000000004</v>
      </c>
      <c r="V644">
        <v>0</v>
      </c>
      <c r="W644" t="s">
        <v>6</v>
      </c>
      <c r="X644" t="s">
        <v>103</v>
      </c>
      <c r="Y644" t="s">
        <v>96</v>
      </c>
      <c r="Z644" t="s">
        <v>110</v>
      </c>
      <c r="AA644">
        <v>0.95</v>
      </c>
      <c r="AB644">
        <v>0.98</v>
      </c>
      <c r="AC644">
        <v>4.9000000000000044E-2</v>
      </c>
      <c r="AD644">
        <v>0.1</v>
      </c>
      <c r="AE644" t="s">
        <v>22</v>
      </c>
      <c r="AF644">
        <v>6.6896314157767825E-2</v>
      </c>
      <c r="AG644" t="s">
        <v>8</v>
      </c>
      <c r="AH644" t="s">
        <v>33</v>
      </c>
      <c r="AI644" t="s">
        <v>35</v>
      </c>
      <c r="AJ644">
        <v>6.4935064935064926</v>
      </c>
      <c r="AK644" t="s">
        <v>40</v>
      </c>
      <c r="AL644">
        <v>67.111999999999995</v>
      </c>
      <c r="AM644">
        <v>993688.79527</v>
      </c>
      <c r="AN644">
        <v>72.710000000000008</v>
      </c>
    </row>
    <row r="645" spans="1:40" x14ac:dyDescent="0.3">
      <c r="A645">
        <v>197.37</v>
      </c>
      <c r="B645">
        <v>5.0199999999999996</v>
      </c>
      <c r="C645">
        <v>24</v>
      </c>
      <c r="D645">
        <v>0.84</v>
      </c>
      <c r="E645">
        <v>0.04</v>
      </c>
      <c r="F645">
        <v>0.01</v>
      </c>
      <c r="G645" t="s">
        <v>88</v>
      </c>
      <c r="H645">
        <v>3.01</v>
      </c>
      <c r="I645">
        <v>0.94</v>
      </c>
      <c r="J645">
        <v>1.1100000000000001</v>
      </c>
      <c r="K645">
        <v>0.83</v>
      </c>
      <c r="L645">
        <v>38</v>
      </c>
      <c r="M645">
        <v>5428.28</v>
      </c>
      <c r="N645">
        <v>30</v>
      </c>
      <c r="O645">
        <v>17</v>
      </c>
      <c r="P645">
        <v>0</v>
      </c>
      <c r="Q645">
        <v>2</v>
      </c>
      <c r="R645">
        <v>944</v>
      </c>
      <c r="S645">
        <v>384</v>
      </c>
      <c r="T645">
        <v>12</v>
      </c>
      <c r="U645">
        <v>0.55000000000000004</v>
      </c>
      <c r="V645">
        <v>1</v>
      </c>
      <c r="W645" t="s">
        <v>4</v>
      </c>
      <c r="X645" t="s">
        <v>93</v>
      </c>
      <c r="Y645" t="s">
        <v>94</v>
      </c>
      <c r="Z645" t="s">
        <v>107</v>
      </c>
      <c r="AA645">
        <v>0.80639999999999989</v>
      </c>
      <c r="AB645">
        <v>0.95039999999999991</v>
      </c>
      <c r="AC645">
        <v>0.152064</v>
      </c>
      <c r="AD645">
        <v>0.88</v>
      </c>
      <c r="AE645" t="s">
        <v>25</v>
      </c>
      <c r="AF645">
        <v>2.5434463190961137E-2</v>
      </c>
      <c r="AG645" t="s">
        <v>7</v>
      </c>
      <c r="AH645" t="s">
        <v>31</v>
      </c>
      <c r="AI645" t="s">
        <v>37</v>
      </c>
      <c r="AJ645">
        <v>40.677966101694921</v>
      </c>
      <c r="AK645" t="s">
        <v>40</v>
      </c>
      <c r="AL645">
        <v>54.282800000000002</v>
      </c>
      <c r="AM645">
        <v>1125014.7692540002</v>
      </c>
      <c r="AN645">
        <v>71.59</v>
      </c>
    </row>
    <row r="646" spans="1:40" x14ac:dyDescent="0.3">
      <c r="A646">
        <v>103.89</v>
      </c>
      <c r="B646">
        <v>5.51</v>
      </c>
      <c r="C646">
        <v>6</v>
      </c>
      <c r="D646">
        <v>0.83</v>
      </c>
      <c r="E646">
        <v>0.09</v>
      </c>
      <c r="F646">
        <v>0.03</v>
      </c>
      <c r="G646" t="s">
        <v>99</v>
      </c>
      <c r="H646">
        <v>2.94</v>
      </c>
      <c r="I646">
        <v>0.72</v>
      </c>
      <c r="J646">
        <v>1.05</v>
      </c>
      <c r="K646">
        <v>0.27</v>
      </c>
      <c r="L646">
        <v>40</v>
      </c>
      <c r="M646">
        <v>5025.21</v>
      </c>
      <c r="N646">
        <v>30</v>
      </c>
      <c r="O646">
        <v>45</v>
      </c>
      <c r="P646">
        <v>3</v>
      </c>
      <c r="Q646">
        <v>3</v>
      </c>
      <c r="R646">
        <v>576</v>
      </c>
      <c r="S646">
        <v>373</v>
      </c>
      <c r="T646">
        <v>2</v>
      </c>
      <c r="U646">
        <v>0.85</v>
      </c>
      <c r="V646">
        <v>0</v>
      </c>
      <c r="W646" t="s">
        <v>6</v>
      </c>
      <c r="X646" t="s">
        <v>103</v>
      </c>
      <c r="Y646" t="s">
        <v>90</v>
      </c>
      <c r="Z646" t="s">
        <v>102</v>
      </c>
      <c r="AA646">
        <v>0.75529999999999997</v>
      </c>
      <c r="AB646">
        <v>0.88270000000000004</v>
      </c>
      <c r="AC646">
        <v>0.15005900000000003</v>
      </c>
      <c r="AD646">
        <v>0.39</v>
      </c>
      <c r="AE646" t="s">
        <v>24</v>
      </c>
      <c r="AF646">
        <v>5.3036865915872554E-2</v>
      </c>
      <c r="AG646" t="s">
        <v>8</v>
      </c>
      <c r="AH646" t="s">
        <v>33</v>
      </c>
      <c r="AI646" t="s">
        <v>35</v>
      </c>
      <c r="AJ646">
        <v>64.756944444444443</v>
      </c>
      <c r="AK646" t="s">
        <v>40</v>
      </c>
      <c r="AL646">
        <v>251.26050000000001</v>
      </c>
      <c r="AM646">
        <v>584974.72415999998</v>
      </c>
      <c r="AN646">
        <v>93.76</v>
      </c>
    </row>
    <row r="647" spans="1:40" x14ac:dyDescent="0.3">
      <c r="A647">
        <v>450.74</v>
      </c>
      <c r="B647">
        <v>3.22</v>
      </c>
      <c r="C647">
        <v>29</v>
      </c>
      <c r="D647">
        <v>0.75</v>
      </c>
      <c r="E647">
        <v>0.02</v>
      </c>
      <c r="F647">
        <v>0.05</v>
      </c>
      <c r="G647" t="s">
        <v>99</v>
      </c>
      <c r="H647">
        <v>0.59</v>
      </c>
      <c r="I647">
        <v>0.74</v>
      </c>
      <c r="J647">
        <v>0.9</v>
      </c>
      <c r="K647">
        <v>0.89</v>
      </c>
      <c r="L647">
        <v>14</v>
      </c>
      <c r="M647">
        <v>8199.0400000000009</v>
      </c>
      <c r="N647">
        <v>90</v>
      </c>
      <c r="O647">
        <v>27</v>
      </c>
      <c r="P647">
        <v>1</v>
      </c>
      <c r="Q647">
        <v>2</v>
      </c>
      <c r="R647">
        <v>707</v>
      </c>
      <c r="S647">
        <v>753</v>
      </c>
      <c r="T647">
        <v>6</v>
      </c>
      <c r="U647">
        <v>0.87</v>
      </c>
      <c r="V647">
        <v>0</v>
      </c>
      <c r="W647" t="s">
        <v>6</v>
      </c>
      <c r="X647" t="s">
        <v>93</v>
      </c>
      <c r="Y647" t="s">
        <v>104</v>
      </c>
      <c r="Z647" t="s">
        <v>100</v>
      </c>
      <c r="AA647">
        <v>0.73499999999999999</v>
      </c>
      <c r="AB647">
        <v>0.93099999999999994</v>
      </c>
      <c r="AC647">
        <v>0.23274999999999998</v>
      </c>
      <c r="AD647">
        <v>0.96</v>
      </c>
      <c r="AE647" t="s">
        <v>25</v>
      </c>
      <c r="AF647">
        <v>7.1438079602431561E-3</v>
      </c>
      <c r="AG647" t="s">
        <v>5</v>
      </c>
      <c r="AH647" t="s">
        <v>32</v>
      </c>
      <c r="AI647" t="s">
        <v>38</v>
      </c>
      <c r="AJ647">
        <v>106.50636492220652</v>
      </c>
      <c r="AK647" t="s">
        <v>42</v>
      </c>
      <c r="AL647">
        <v>409.95200000000006</v>
      </c>
      <c r="AM647">
        <v>3954745.0306040002</v>
      </c>
      <c r="AN647">
        <v>97.81</v>
      </c>
    </row>
    <row r="648" spans="1:40" x14ac:dyDescent="0.3">
      <c r="A648">
        <v>317.12</v>
      </c>
      <c r="B648">
        <v>5.24</v>
      </c>
      <c r="C648">
        <v>26</v>
      </c>
      <c r="D648">
        <v>0.83</v>
      </c>
      <c r="E648">
        <v>0.02</v>
      </c>
      <c r="F648">
        <v>0</v>
      </c>
      <c r="G648" t="s">
        <v>99</v>
      </c>
      <c r="H648">
        <v>3</v>
      </c>
      <c r="I648">
        <v>0.68</v>
      </c>
      <c r="J648">
        <v>0.84</v>
      </c>
      <c r="K648">
        <v>0.6</v>
      </c>
      <c r="L648">
        <v>8</v>
      </c>
      <c r="M648">
        <v>2487.2600000000002</v>
      </c>
      <c r="N648">
        <v>15</v>
      </c>
      <c r="O648">
        <v>43</v>
      </c>
      <c r="P648">
        <v>1</v>
      </c>
      <c r="Q648">
        <v>3</v>
      </c>
      <c r="R648">
        <v>696</v>
      </c>
      <c r="S648">
        <v>407</v>
      </c>
      <c r="T648">
        <v>7</v>
      </c>
      <c r="U648">
        <v>0.54</v>
      </c>
      <c r="V648">
        <v>0</v>
      </c>
      <c r="W648" t="s">
        <v>6</v>
      </c>
      <c r="X648" t="s">
        <v>103</v>
      </c>
      <c r="Y648" t="s">
        <v>104</v>
      </c>
      <c r="Z648" t="s">
        <v>106</v>
      </c>
      <c r="AA648">
        <v>0.8133999999999999</v>
      </c>
      <c r="AB648">
        <v>0.98</v>
      </c>
      <c r="AC648">
        <v>0.16660000000000003</v>
      </c>
      <c r="AD648">
        <v>0.62</v>
      </c>
      <c r="AE648" t="s">
        <v>25</v>
      </c>
      <c r="AF648">
        <v>1.6523713420787085E-2</v>
      </c>
      <c r="AG648" t="s">
        <v>5</v>
      </c>
      <c r="AH648" t="s">
        <v>32</v>
      </c>
      <c r="AI648" t="s">
        <v>35</v>
      </c>
      <c r="AJ648">
        <v>58.477011494252871</v>
      </c>
      <c r="AK648" t="s">
        <v>40</v>
      </c>
      <c r="AL648">
        <v>124.36300000000001</v>
      </c>
      <c r="AM648">
        <v>804678.47922400013</v>
      </c>
      <c r="AN648">
        <v>96.399999999999991</v>
      </c>
    </row>
    <row r="649" spans="1:40" x14ac:dyDescent="0.3">
      <c r="A649">
        <v>355.6</v>
      </c>
      <c r="B649">
        <v>6.96</v>
      </c>
      <c r="C649">
        <v>7</v>
      </c>
      <c r="D649">
        <v>0.86</v>
      </c>
      <c r="E649">
        <v>0.1</v>
      </c>
      <c r="F649">
        <v>0.03</v>
      </c>
      <c r="G649" t="s">
        <v>99</v>
      </c>
      <c r="H649">
        <v>2.0499999999999998</v>
      </c>
      <c r="I649">
        <v>0.98</v>
      </c>
      <c r="J649">
        <v>0.9</v>
      </c>
      <c r="K649">
        <v>0.56999999999999995</v>
      </c>
      <c r="L649">
        <v>11</v>
      </c>
      <c r="M649">
        <v>8624.86</v>
      </c>
      <c r="N649">
        <v>30</v>
      </c>
      <c r="O649">
        <v>8</v>
      </c>
      <c r="P649">
        <v>2</v>
      </c>
      <c r="Q649">
        <v>0</v>
      </c>
      <c r="R649">
        <v>552</v>
      </c>
      <c r="S649">
        <v>419</v>
      </c>
      <c r="T649">
        <v>6</v>
      </c>
      <c r="U649">
        <v>7.0000000000000007E-2</v>
      </c>
      <c r="V649">
        <v>0</v>
      </c>
      <c r="W649" t="s">
        <v>6</v>
      </c>
      <c r="X649" t="s">
        <v>89</v>
      </c>
      <c r="Y649" t="s">
        <v>96</v>
      </c>
      <c r="Z649" t="s">
        <v>100</v>
      </c>
      <c r="AA649">
        <v>0.77400000000000002</v>
      </c>
      <c r="AB649">
        <v>0.873</v>
      </c>
      <c r="AC649">
        <v>0.12222000000000002</v>
      </c>
      <c r="AD649">
        <v>0.7</v>
      </c>
      <c r="AE649" t="s">
        <v>25</v>
      </c>
      <c r="AF649">
        <v>1.9572553430821146E-2</v>
      </c>
      <c r="AG649" t="s">
        <v>5</v>
      </c>
      <c r="AH649" t="s">
        <v>32</v>
      </c>
      <c r="AI649" t="s">
        <v>35</v>
      </c>
      <c r="AJ649">
        <v>75.905797101449281</v>
      </c>
      <c r="AK649" t="s">
        <v>40</v>
      </c>
      <c r="AL649">
        <v>431.24300000000005</v>
      </c>
      <c r="AM649">
        <v>3466156.0666800002</v>
      </c>
      <c r="AN649">
        <v>94.350000000000009</v>
      </c>
    </row>
    <row r="650" spans="1:40" x14ac:dyDescent="0.3">
      <c r="A650">
        <v>405.13</v>
      </c>
      <c r="B650">
        <v>7.76</v>
      </c>
      <c r="C650">
        <v>25</v>
      </c>
      <c r="D650">
        <v>0.71</v>
      </c>
      <c r="E650">
        <v>0</v>
      </c>
      <c r="F650">
        <v>0.03</v>
      </c>
      <c r="G650" t="s">
        <v>99</v>
      </c>
      <c r="H650">
        <v>4.5199999999999996</v>
      </c>
      <c r="I650">
        <v>0.7</v>
      </c>
      <c r="J650">
        <v>1</v>
      </c>
      <c r="K650">
        <v>0.16</v>
      </c>
      <c r="L650">
        <v>42</v>
      </c>
      <c r="M650">
        <v>8661.31</v>
      </c>
      <c r="N650">
        <v>45</v>
      </c>
      <c r="O650">
        <v>12</v>
      </c>
      <c r="P650">
        <v>3</v>
      </c>
      <c r="Q650">
        <v>2</v>
      </c>
      <c r="R650">
        <v>380</v>
      </c>
      <c r="S650">
        <v>183</v>
      </c>
      <c r="T650">
        <v>4</v>
      </c>
      <c r="U650">
        <v>0.16</v>
      </c>
      <c r="V650">
        <v>0</v>
      </c>
      <c r="W650" t="s">
        <v>6</v>
      </c>
      <c r="X650" t="s">
        <v>93</v>
      </c>
      <c r="Y650" t="s">
        <v>90</v>
      </c>
      <c r="Z650" t="s">
        <v>105</v>
      </c>
      <c r="AA650">
        <v>0.71</v>
      </c>
      <c r="AB650">
        <v>0.97</v>
      </c>
      <c r="AC650">
        <v>0.28130000000000005</v>
      </c>
      <c r="AD650">
        <v>0.19</v>
      </c>
      <c r="AE650" t="s">
        <v>26</v>
      </c>
      <c r="AF650">
        <v>1.9154345518722384E-2</v>
      </c>
      <c r="AG650" t="s">
        <v>5</v>
      </c>
      <c r="AH650" t="s">
        <v>32</v>
      </c>
      <c r="AI650" t="s">
        <v>37</v>
      </c>
      <c r="AJ650">
        <v>48.157894736842103</v>
      </c>
      <c r="AK650" t="s">
        <v>40</v>
      </c>
      <c r="AL650">
        <v>433.06549999999999</v>
      </c>
      <c r="AM650">
        <v>3614694.9051609999</v>
      </c>
      <c r="AN650">
        <v>94.879999999999981</v>
      </c>
    </row>
    <row r="651" spans="1:40" x14ac:dyDescent="0.3">
      <c r="A651">
        <v>274.3</v>
      </c>
      <c r="B651">
        <v>7.78</v>
      </c>
      <c r="C651">
        <v>7</v>
      </c>
      <c r="D651">
        <v>0.83</v>
      </c>
      <c r="E651">
        <v>0.08</v>
      </c>
      <c r="F651">
        <v>0.05</v>
      </c>
      <c r="G651" t="s">
        <v>99</v>
      </c>
      <c r="H651">
        <v>4.5599999999999996</v>
      </c>
      <c r="I651">
        <v>0.7</v>
      </c>
      <c r="J651">
        <v>1.19</v>
      </c>
      <c r="K651">
        <v>7.0000000000000007E-2</v>
      </c>
      <c r="L651">
        <v>42</v>
      </c>
      <c r="M651">
        <v>8285.94</v>
      </c>
      <c r="N651">
        <v>45</v>
      </c>
      <c r="O651">
        <v>58</v>
      </c>
      <c r="P651">
        <v>3</v>
      </c>
      <c r="Q651">
        <v>1</v>
      </c>
      <c r="R651">
        <v>421</v>
      </c>
      <c r="S651">
        <v>622</v>
      </c>
      <c r="T651">
        <v>6</v>
      </c>
      <c r="U651">
        <v>0.95</v>
      </c>
      <c r="V651">
        <v>0</v>
      </c>
      <c r="W651" t="s">
        <v>6</v>
      </c>
      <c r="X651" t="s">
        <v>101</v>
      </c>
      <c r="Y651" t="s">
        <v>90</v>
      </c>
      <c r="Z651" t="s">
        <v>100</v>
      </c>
      <c r="AA651">
        <v>0.76359999999999995</v>
      </c>
      <c r="AB651">
        <v>0.874</v>
      </c>
      <c r="AC651">
        <v>0.14858000000000002</v>
      </c>
      <c r="AD651">
        <v>0.2</v>
      </c>
      <c r="AE651" t="s">
        <v>26</v>
      </c>
      <c r="AF651">
        <v>2.8363106088224573E-2</v>
      </c>
      <c r="AG651" t="s">
        <v>7</v>
      </c>
      <c r="AH651" t="s">
        <v>31</v>
      </c>
      <c r="AI651" t="s">
        <v>37</v>
      </c>
      <c r="AJ651">
        <v>147.7434679334917</v>
      </c>
      <c r="AK651" t="s">
        <v>42</v>
      </c>
      <c r="AL651">
        <v>414.29700000000003</v>
      </c>
      <c r="AM651">
        <v>2568740.9896200001</v>
      </c>
      <c r="AN651">
        <v>92.04</v>
      </c>
    </row>
    <row r="652" spans="1:40" x14ac:dyDescent="0.3">
      <c r="A652">
        <v>89.11</v>
      </c>
      <c r="B652">
        <v>6.2</v>
      </c>
      <c r="C652">
        <v>19</v>
      </c>
      <c r="D652">
        <v>0.93</v>
      </c>
      <c r="E652">
        <v>0.03</v>
      </c>
      <c r="F652">
        <v>0.03</v>
      </c>
      <c r="G652" t="s">
        <v>92</v>
      </c>
      <c r="H652">
        <v>3.84</v>
      </c>
      <c r="I652">
        <v>0.98</v>
      </c>
      <c r="J652">
        <v>0.83</v>
      </c>
      <c r="K652">
        <v>0.55000000000000004</v>
      </c>
      <c r="L652">
        <v>43</v>
      </c>
      <c r="M652">
        <v>3479.84</v>
      </c>
      <c r="N652">
        <v>15</v>
      </c>
      <c r="O652">
        <v>11</v>
      </c>
      <c r="P652">
        <v>1</v>
      </c>
      <c r="Q652">
        <v>2</v>
      </c>
      <c r="R652">
        <v>164</v>
      </c>
      <c r="S652">
        <v>195</v>
      </c>
      <c r="T652">
        <v>4</v>
      </c>
      <c r="U652">
        <v>0.13</v>
      </c>
      <c r="V652">
        <v>1</v>
      </c>
      <c r="W652" t="s">
        <v>4</v>
      </c>
      <c r="X652" t="s">
        <v>93</v>
      </c>
      <c r="Y652" t="s">
        <v>104</v>
      </c>
      <c r="Z652" t="s">
        <v>105</v>
      </c>
      <c r="AA652">
        <v>0.90210000000000001</v>
      </c>
      <c r="AB652">
        <v>0.94089999999999996</v>
      </c>
      <c r="AC652">
        <v>6.5862999999999949E-2</v>
      </c>
      <c r="AD652">
        <v>0.6100000000000001</v>
      </c>
      <c r="AE652" t="s">
        <v>25</v>
      </c>
      <c r="AF652">
        <v>6.9576927393109639E-2</v>
      </c>
      <c r="AG652" t="s">
        <v>8</v>
      </c>
      <c r="AH652" t="s">
        <v>33</v>
      </c>
      <c r="AI652" t="s">
        <v>37</v>
      </c>
      <c r="AJ652">
        <v>118.90243902439023</v>
      </c>
      <c r="AK652" t="s">
        <v>42</v>
      </c>
      <c r="AL652">
        <v>69.596800000000002</v>
      </c>
      <c r="AM652">
        <v>328770.295392</v>
      </c>
      <c r="AN652">
        <v>82.659999999999982</v>
      </c>
    </row>
    <row r="653" spans="1:40" x14ac:dyDescent="0.3">
      <c r="A653">
        <v>291.7</v>
      </c>
      <c r="B653">
        <v>9.14</v>
      </c>
      <c r="C653">
        <v>6</v>
      </c>
      <c r="D653">
        <v>0.9</v>
      </c>
      <c r="E653">
        <v>0</v>
      </c>
      <c r="F653">
        <v>0.03</v>
      </c>
      <c r="G653" t="s">
        <v>99</v>
      </c>
      <c r="H653">
        <v>3.52</v>
      </c>
      <c r="I653">
        <v>0.96</v>
      </c>
      <c r="J653">
        <v>0.88</v>
      </c>
      <c r="K653">
        <v>0.47</v>
      </c>
      <c r="L653">
        <v>33</v>
      </c>
      <c r="M653">
        <v>1709.32</v>
      </c>
      <c r="N653">
        <v>30</v>
      </c>
      <c r="O653">
        <v>53</v>
      </c>
      <c r="P653">
        <v>3</v>
      </c>
      <c r="Q653">
        <v>3</v>
      </c>
      <c r="R653">
        <v>254</v>
      </c>
      <c r="S653">
        <v>979</v>
      </c>
      <c r="T653">
        <v>9</v>
      </c>
      <c r="U653">
        <v>0.84</v>
      </c>
      <c r="V653">
        <v>0</v>
      </c>
      <c r="W653" t="s">
        <v>6</v>
      </c>
      <c r="X653" t="s">
        <v>103</v>
      </c>
      <c r="Y653" t="s">
        <v>90</v>
      </c>
      <c r="Z653" t="s">
        <v>91</v>
      </c>
      <c r="AA653">
        <v>0.9</v>
      </c>
      <c r="AB653">
        <v>0.97</v>
      </c>
      <c r="AC653">
        <v>9.6999999999999975E-2</v>
      </c>
      <c r="AD653">
        <v>0.5</v>
      </c>
      <c r="AE653" t="s">
        <v>24</v>
      </c>
      <c r="AF653">
        <v>3.1333561878642446E-2</v>
      </c>
      <c r="AG653" t="s">
        <v>7</v>
      </c>
      <c r="AH653" t="s">
        <v>31</v>
      </c>
      <c r="AI653" t="s">
        <v>37</v>
      </c>
      <c r="AJ653">
        <v>385.43307086614169</v>
      </c>
      <c r="AK653" t="s">
        <v>42</v>
      </c>
      <c r="AL653">
        <v>85.466000000000008</v>
      </c>
      <c r="AM653">
        <v>513672.90499999997</v>
      </c>
      <c r="AN653">
        <v>95.879999999999981</v>
      </c>
    </row>
    <row r="654" spans="1:40" x14ac:dyDescent="0.3">
      <c r="A654">
        <v>314.08</v>
      </c>
      <c r="B654">
        <v>8.36</v>
      </c>
      <c r="C654">
        <v>11</v>
      </c>
      <c r="D654">
        <v>0.89</v>
      </c>
      <c r="E654">
        <v>0.09</v>
      </c>
      <c r="F654">
        <v>0.02</v>
      </c>
      <c r="G654" t="s">
        <v>88</v>
      </c>
      <c r="H654">
        <v>0.56999999999999995</v>
      </c>
      <c r="I654">
        <v>0.7</v>
      </c>
      <c r="J654">
        <v>1.05</v>
      </c>
      <c r="K654">
        <v>0.12</v>
      </c>
      <c r="L654">
        <v>15</v>
      </c>
      <c r="M654">
        <v>4804.25</v>
      </c>
      <c r="N654">
        <v>60</v>
      </c>
      <c r="O654">
        <v>49</v>
      </c>
      <c r="P654">
        <v>1</v>
      </c>
      <c r="Q654">
        <v>3</v>
      </c>
      <c r="R654">
        <v>551</v>
      </c>
      <c r="S654">
        <v>39</v>
      </c>
      <c r="T654">
        <v>1</v>
      </c>
      <c r="U654">
        <v>0.54</v>
      </c>
      <c r="V654">
        <v>1</v>
      </c>
      <c r="W654" t="s">
        <v>4</v>
      </c>
      <c r="X654" t="s">
        <v>103</v>
      </c>
      <c r="Y654" t="s">
        <v>104</v>
      </c>
      <c r="Z654" t="s">
        <v>97</v>
      </c>
      <c r="AA654">
        <v>0.80990000000000006</v>
      </c>
      <c r="AB654">
        <v>0.89180000000000004</v>
      </c>
      <c r="AC654">
        <v>9.8097999999999991E-2</v>
      </c>
      <c r="AD654">
        <v>0.22999999999999998</v>
      </c>
      <c r="AE654" t="s">
        <v>26</v>
      </c>
      <c r="AF654">
        <v>2.6617422312786552E-2</v>
      </c>
      <c r="AG654" t="s">
        <v>7</v>
      </c>
      <c r="AH654" t="s">
        <v>32</v>
      </c>
      <c r="AI654" t="s">
        <v>38</v>
      </c>
      <c r="AJ654">
        <v>7.0780399274047179</v>
      </c>
      <c r="AK654" t="s">
        <v>40</v>
      </c>
      <c r="AL654">
        <v>48.042500000000004</v>
      </c>
      <c r="AM654">
        <v>1674951.5354119998</v>
      </c>
      <c r="AN654">
        <v>72.330000000000013</v>
      </c>
    </row>
    <row r="655" spans="1:40" x14ac:dyDescent="0.3">
      <c r="A655">
        <v>385.45</v>
      </c>
      <c r="B655">
        <v>7.81</v>
      </c>
      <c r="C655">
        <v>29</v>
      </c>
      <c r="D655">
        <v>0.97</v>
      </c>
      <c r="E655">
        <v>0.01</v>
      </c>
      <c r="F655">
        <v>0.01</v>
      </c>
      <c r="G655" t="s">
        <v>99</v>
      </c>
      <c r="H655">
        <v>0.42</v>
      </c>
      <c r="I655">
        <v>0.95</v>
      </c>
      <c r="J655">
        <v>0.92</v>
      </c>
      <c r="K655">
        <v>0.84</v>
      </c>
      <c r="L655">
        <v>37</v>
      </c>
      <c r="M655">
        <v>2672.43</v>
      </c>
      <c r="N655">
        <v>60</v>
      </c>
      <c r="O655">
        <v>38</v>
      </c>
      <c r="P655">
        <v>1</v>
      </c>
      <c r="Q655">
        <v>3</v>
      </c>
      <c r="R655">
        <v>570</v>
      </c>
      <c r="S655">
        <v>479</v>
      </c>
      <c r="T655">
        <v>12</v>
      </c>
      <c r="U655">
        <v>0.11</v>
      </c>
      <c r="V655">
        <v>0</v>
      </c>
      <c r="W655" t="s">
        <v>6</v>
      </c>
      <c r="X655" t="s">
        <v>103</v>
      </c>
      <c r="Y655" t="s">
        <v>104</v>
      </c>
      <c r="Z655" t="s">
        <v>107</v>
      </c>
      <c r="AA655">
        <v>0.96029999999999993</v>
      </c>
      <c r="AB655">
        <v>0.98009999999999997</v>
      </c>
      <c r="AC655">
        <v>2.9403000000000023E-2</v>
      </c>
      <c r="AD655">
        <v>0.86</v>
      </c>
      <c r="AE655" t="s">
        <v>25</v>
      </c>
      <c r="AF655">
        <v>2.0262031391879622E-2</v>
      </c>
      <c r="AG655" t="s">
        <v>7</v>
      </c>
      <c r="AH655" t="s">
        <v>32</v>
      </c>
      <c r="AI655" t="s">
        <v>38</v>
      </c>
      <c r="AJ655">
        <v>84.035087719298247</v>
      </c>
      <c r="AK655" t="s">
        <v>44</v>
      </c>
      <c r="AL655">
        <v>133.6215</v>
      </c>
      <c r="AM655">
        <v>1050826.76565</v>
      </c>
      <c r="AN655">
        <v>99.08</v>
      </c>
    </row>
    <row r="656" spans="1:40" x14ac:dyDescent="0.3">
      <c r="A656">
        <v>244.25</v>
      </c>
      <c r="B656">
        <v>1.5</v>
      </c>
      <c r="C656">
        <v>11</v>
      </c>
      <c r="D656">
        <v>0.71</v>
      </c>
      <c r="E656">
        <v>0.06</v>
      </c>
      <c r="F656">
        <v>0</v>
      </c>
      <c r="G656" t="s">
        <v>88</v>
      </c>
      <c r="H656">
        <v>4.2</v>
      </c>
      <c r="I656">
        <v>0.7</v>
      </c>
      <c r="J656">
        <v>1.1399999999999999</v>
      </c>
      <c r="K656">
        <v>0.42</v>
      </c>
      <c r="L656">
        <v>14</v>
      </c>
      <c r="M656">
        <v>616.6</v>
      </c>
      <c r="N656">
        <v>15</v>
      </c>
      <c r="O656">
        <v>43</v>
      </c>
      <c r="P656">
        <v>1</v>
      </c>
      <c r="Q656">
        <v>1</v>
      </c>
      <c r="R656">
        <v>691</v>
      </c>
      <c r="S656">
        <v>389</v>
      </c>
      <c r="T656">
        <v>9</v>
      </c>
      <c r="U656">
        <v>0.92</v>
      </c>
      <c r="V656">
        <v>0</v>
      </c>
      <c r="W656" t="s">
        <v>6</v>
      </c>
      <c r="X656" t="s">
        <v>101</v>
      </c>
      <c r="Y656" t="s">
        <v>104</v>
      </c>
      <c r="Z656" t="s">
        <v>91</v>
      </c>
      <c r="AA656">
        <v>0.66739999999999988</v>
      </c>
      <c r="AB656">
        <v>0.94</v>
      </c>
      <c r="AC656">
        <v>0.27260000000000001</v>
      </c>
      <c r="AD656">
        <v>0.48</v>
      </c>
      <c r="AE656" t="s">
        <v>24</v>
      </c>
      <c r="AF656">
        <v>6.1412487205731829E-3</v>
      </c>
      <c r="AG656" t="s">
        <v>5</v>
      </c>
      <c r="AH656" t="s">
        <v>31</v>
      </c>
      <c r="AI656" t="s">
        <v>37</v>
      </c>
      <c r="AJ656">
        <v>56.295224312590456</v>
      </c>
      <c r="AK656" t="s">
        <v>40</v>
      </c>
      <c r="AL656">
        <v>6.1660000000000004</v>
      </c>
      <c r="AM656">
        <v>159667.50599999999</v>
      </c>
      <c r="AN656">
        <v>70</v>
      </c>
    </row>
    <row r="657" spans="1:40" x14ac:dyDescent="0.3">
      <c r="A657">
        <v>107.41</v>
      </c>
      <c r="B657">
        <v>1.06</v>
      </c>
      <c r="C657">
        <v>7</v>
      </c>
      <c r="D657">
        <v>0.87</v>
      </c>
      <c r="E657">
        <v>0.03</v>
      </c>
      <c r="F657">
        <v>0.02</v>
      </c>
      <c r="G657" t="s">
        <v>99</v>
      </c>
      <c r="H657">
        <v>2.14</v>
      </c>
      <c r="I657">
        <v>0.63</v>
      </c>
      <c r="J657">
        <v>0.86</v>
      </c>
      <c r="K657">
        <v>0.26</v>
      </c>
      <c r="L657">
        <v>26</v>
      </c>
      <c r="M657">
        <v>2866.75</v>
      </c>
      <c r="N657">
        <v>15</v>
      </c>
      <c r="O657">
        <v>56</v>
      </c>
      <c r="P657">
        <v>0</v>
      </c>
      <c r="Q657">
        <v>1</v>
      </c>
      <c r="R657">
        <v>84</v>
      </c>
      <c r="S657">
        <v>321</v>
      </c>
      <c r="T657">
        <v>11</v>
      </c>
      <c r="U657">
        <v>0.93</v>
      </c>
      <c r="V657">
        <v>0</v>
      </c>
      <c r="W657" t="s">
        <v>6</v>
      </c>
      <c r="X657" t="s">
        <v>101</v>
      </c>
      <c r="Y657" t="s">
        <v>94</v>
      </c>
      <c r="Z657" t="s">
        <v>95</v>
      </c>
      <c r="AA657">
        <v>0.84389999999999998</v>
      </c>
      <c r="AB657">
        <v>0.9506</v>
      </c>
      <c r="AC657">
        <v>0.12357799999999999</v>
      </c>
      <c r="AD657">
        <v>0.31</v>
      </c>
      <c r="AE657" t="s">
        <v>24</v>
      </c>
      <c r="AF657">
        <v>9.8687273065822551E-3</v>
      </c>
      <c r="AG657" t="s">
        <v>5</v>
      </c>
      <c r="AH657" t="s">
        <v>33</v>
      </c>
      <c r="AI657" t="s">
        <v>35</v>
      </c>
      <c r="AJ657">
        <v>382.14285714285717</v>
      </c>
      <c r="AK657" t="s">
        <v>42</v>
      </c>
      <c r="AL657">
        <v>143.33750000000001</v>
      </c>
      <c r="AM657">
        <v>323461.43302299996</v>
      </c>
      <c r="AN657">
        <v>96.56</v>
      </c>
    </row>
    <row r="658" spans="1:40" x14ac:dyDescent="0.3">
      <c r="A658">
        <v>177.7</v>
      </c>
      <c r="B658">
        <v>2.91</v>
      </c>
      <c r="C658">
        <v>2</v>
      </c>
      <c r="D658">
        <v>0.94</v>
      </c>
      <c r="E658">
        <v>0.01</v>
      </c>
      <c r="F658">
        <v>0</v>
      </c>
      <c r="G658" t="s">
        <v>92</v>
      </c>
      <c r="H658">
        <v>2.2599999999999998</v>
      </c>
      <c r="I658">
        <v>0.93</v>
      </c>
      <c r="J658">
        <v>1.19</v>
      </c>
      <c r="K658">
        <v>0.79</v>
      </c>
      <c r="L658">
        <v>8</v>
      </c>
      <c r="M658">
        <v>4744.37</v>
      </c>
      <c r="N658">
        <v>60</v>
      </c>
      <c r="O658">
        <v>46</v>
      </c>
      <c r="P658">
        <v>1</v>
      </c>
      <c r="Q658">
        <v>3</v>
      </c>
      <c r="R658">
        <v>215</v>
      </c>
      <c r="S658">
        <v>871</v>
      </c>
      <c r="T658">
        <v>4</v>
      </c>
      <c r="U658">
        <v>0.62</v>
      </c>
      <c r="V658">
        <v>0</v>
      </c>
      <c r="W658" t="s">
        <v>6</v>
      </c>
      <c r="X658" t="s">
        <v>103</v>
      </c>
      <c r="Y658" t="s">
        <v>104</v>
      </c>
      <c r="Z658" t="s">
        <v>105</v>
      </c>
      <c r="AA658">
        <v>0.93059999999999998</v>
      </c>
      <c r="AB658">
        <v>0.99</v>
      </c>
      <c r="AC658">
        <v>5.940000000000005E-2</v>
      </c>
      <c r="AD658">
        <v>0.8</v>
      </c>
      <c r="AE658" t="s">
        <v>25</v>
      </c>
      <c r="AF658">
        <v>1.6375914462577381E-2</v>
      </c>
      <c r="AG658" t="s">
        <v>5</v>
      </c>
      <c r="AH658" t="s">
        <v>31</v>
      </c>
      <c r="AI658" t="s">
        <v>35</v>
      </c>
      <c r="AJ658">
        <v>405.11627906976742</v>
      </c>
      <c r="AK658" t="s">
        <v>42</v>
      </c>
      <c r="AL658">
        <v>94.8874</v>
      </c>
      <c r="AM658">
        <v>851608.21392999985</v>
      </c>
      <c r="AN658">
        <v>85.44</v>
      </c>
    </row>
    <row r="659" spans="1:40" x14ac:dyDescent="0.3">
      <c r="A659">
        <v>213.39</v>
      </c>
      <c r="B659">
        <v>6.97</v>
      </c>
      <c r="C659">
        <v>19</v>
      </c>
      <c r="D659">
        <v>0.86</v>
      </c>
      <c r="E659">
        <v>0</v>
      </c>
      <c r="F659">
        <v>0.03</v>
      </c>
      <c r="G659" t="s">
        <v>92</v>
      </c>
      <c r="H659">
        <v>4.24</v>
      </c>
      <c r="I659">
        <v>0.91</v>
      </c>
      <c r="J659">
        <v>1.1599999999999999</v>
      </c>
      <c r="K659">
        <v>0.91</v>
      </c>
      <c r="L659">
        <v>49</v>
      </c>
      <c r="M659">
        <v>1216.08</v>
      </c>
      <c r="N659">
        <v>30</v>
      </c>
      <c r="O659">
        <v>17</v>
      </c>
      <c r="P659">
        <v>2</v>
      </c>
      <c r="Q659">
        <v>0</v>
      </c>
      <c r="R659">
        <v>845</v>
      </c>
      <c r="S659">
        <v>809</v>
      </c>
      <c r="T659">
        <v>3</v>
      </c>
      <c r="U659">
        <v>0.39</v>
      </c>
      <c r="V659">
        <v>1</v>
      </c>
      <c r="W659" t="s">
        <v>4</v>
      </c>
      <c r="X659" t="s">
        <v>89</v>
      </c>
      <c r="Y659" t="s">
        <v>96</v>
      </c>
      <c r="Z659" t="s">
        <v>98</v>
      </c>
      <c r="AA659">
        <v>0.86</v>
      </c>
      <c r="AB659">
        <v>0.97</v>
      </c>
      <c r="AC659">
        <v>0.1358</v>
      </c>
      <c r="AD659">
        <v>0.94000000000000006</v>
      </c>
      <c r="AE659" t="s">
        <v>25</v>
      </c>
      <c r="AF659">
        <v>3.2663198837808709E-2</v>
      </c>
      <c r="AG659" t="s">
        <v>7</v>
      </c>
      <c r="AH659" t="s">
        <v>31</v>
      </c>
      <c r="AI659" t="s">
        <v>37</v>
      </c>
      <c r="AJ659">
        <v>95.739644970414204</v>
      </c>
      <c r="AK659" t="s">
        <v>45</v>
      </c>
      <c r="AL659">
        <v>24.3216</v>
      </c>
      <c r="AM659">
        <v>267326.70760799997</v>
      </c>
      <c r="AN659">
        <v>83.16</v>
      </c>
    </row>
    <row r="660" spans="1:40" x14ac:dyDescent="0.3">
      <c r="A660">
        <v>340.66</v>
      </c>
      <c r="B660">
        <v>4.7</v>
      </c>
      <c r="C660">
        <v>4</v>
      </c>
      <c r="D660">
        <v>0.8</v>
      </c>
      <c r="E660">
        <v>0.01</v>
      </c>
      <c r="F660">
        <v>0.02</v>
      </c>
      <c r="G660" t="s">
        <v>88</v>
      </c>
      <c r="H660">
        <v>3.11</v>
      </c>
      <c r="I660">
        <v>0.72</v>
      </c>
      <c r="J660">
        <v>1.1599999999999999</v>
      </c>
      <c r="K660">
        <v>0.31</v>
      </c>
      <c r="L660">
        <v>4</v>
      </c>
      <c r="M660">
        <v>9448.9</v>
      </c>
      <c r="N660">
        <v>30</v>
      </c>
      <c r="O660">
        <v>23</v>
      </c>
      <c r="P660">
        <v>3</v>
      </c>
      <c r="Q660">
        <v>2</v>
      </c>
      <c r="R660">
        <v>877</v>
      </c>
      <c r="S660">
        <v>87</v>
      </c>
      <c r="T660">
        <v>11</v>
      </c>
      <c r="U660">
        <v>0.61</v>
      </c>
      <c r="V660">
        <v>0</v>
      </c>
      <c r="W660" t="s">
        <v>6</v>
      </c>
      <c r="X660" t="s">
        <v>93</v>
      </c>
      <c r="Y660" t="s">
        <v>90</v>
      </c>
      <c r="Z660" t="s">
        <v>95</v>
      </c>
      <c r="AA660">
        <v>0.79200000000000004</v>
      </c>
      <c r="AB660">
        <v>0.97019999999999995</v>
      </c>
      <c r="AC660">
        <v>0.19403999999999996</v>
      </c>
      <c r="AD660">
        <v>0.33999999999999997</v>
      </c>
      <c r="AE660" t="s">
        <v>24</v>
      </c>
      <c r="AF660">
        <v>1.3796747490166147E-2</v>
      </c>
      <c r="AG660" t="s">
        <v>5</v>
      </c>
      <c r="AH660" t="s">
        <v>32</v>
      </c>
      <c r="AI660" t="s">
        <v>37</v>
      </c>
      <c r="AJ660">
        <v>9.9201824401368306</v>
      </c>
      <c r="AK660" t="s">
        <v>40</v>
      </c>
      <c r="AL660">
        <v>94.489000000000004</v>
      </c>
      <c r="AM660">
        <v>3315543.8202720005</v>
      </c>
      <c r="AN660">
        <v>72.19</v>
      </c>
    </row>
    <row r="661" spans="1:40" x14ac:dyDescent="0.3">
      <c r="A661">
        <v>306.85000000000002</v>
      </c>
      <c r="B661">
        <v>4.62</v>
      </c>
      <c r="C661">
        <v>26</v>
      </c>
      <c r="D661">
        <v>0.74</v>
      </c>
      <c r="E661">
        <v>0.01</v>
      </c>
      <c r="F661">
        <v>0.03</v>
      </c>
      <c r="G661" t="s">
        <v>99</v>
      </c>
      <c r="H661">
        <v>0.9</v>
      </c>
      <c r="I661">
        <v>0.64</v>
      </c>
      <c r="J661">
        <v>0.87</v>
      </c>
      <c r="K661">
        <v>0.78</v>
      </c>
      <c r="L661">
        <v>36</v>
      </c>
      <c r="M661">
        <v>6595.4</v>
      </c>
      <c r="N661">
        <v>90</v>
      </c>
      <c r="O661">
        <v>20</v>
      </c>
      <c r="P661">
        <v>0</v>
      </c>
      <c r="Q661">
        <v>3</v>
      </c>
      <c r="R661">
        <v>906</v>
      </c>
      <c r="S661">
        <v>544</v>
      </c>
      <c r="T661">
        <v>5</v>
      </c>
      <c r="U661">
        <v>0.63</v>
      </c>
      <c r="V661">
        <v>1</v>
      </c>
      <c r="W661" t="s">
        <v>4</v>
      </c>
      <c r="X661" t="s">
        <v>103</v>
      </c>
      <c r="Y661" t="s">
        <v>94</v>
      </c>
      <c r="Z661" t="s">
        <v>109</v>
      </c>
      <c r="AA661">
        <v>0.73260000000000003</v>
      </c>
      <c r="AB661">
        <v>0.96029999999999993</v>
      </c>
      <c r="AC661">
        <v>0.24967800000000001</v>
      </c>
      <c r="AD661">
        <v>0.82000000000000006</v>
      </c>
      <c r="AE661" t="s">
        <v>25</v>
      </c>
      <c r="AF661">
        <v>1.5056216392374124E-2</v>
      </c>
      <c r="AG661" t="s">
        <v>5</v>
      </c>
      <c r="AH661" t="s">
        <v>32</v>
      </c>
      <c r="AI661" t="s">
        <v>38</v>
      </c>
      <c r="AJ661">
        <v>60.04415011037527</v>
      </c>
      <c r="AK661" t="s">
        <v>40</v>
      </c>
      <c r="AL661">
        <v>329.77</v>
      </c>
      <c r="AM661">
        <v>2105085.7228999999</v>
      </c>
      <c r="AN661">
        <v>98.2</v>
      </c>
    </row>
    <row r="662" spans="1:40" x14ac:dyDescent="0.3">
      <c r="A662">
        <v>210.24</v>
      </c>
      <c r="B662">
        <v>8.9600000000000009</v>
      </c>
      <c r="C662">
        <v>6</v>
      </c>
      <c r="D662">
        <v>0.97</v>
      </c>
      <c r="E662">
        <v>0.08</v>
      </c>
      <c r="F662">
        <v>0.01</v>
      </c>
      <c r="G662" t="s">
        <v>92</v>
      </c>
      <c r="H662">
        <v>1.06</v>
      </c>
      <c r="I662">
        <v>0.68</v>
      </c>
      <c r="J662">
        <v>0.93</v>
      </c>
      <c r="K662">
        <v>0.65</v>
      </c>
      <c r="L662">
        <v>18</v>
      </c>
      <c r="M662">
        <v>1449.77</v>
      </c>
      <c r="N662">
        <v>15</v>
      </c>
      <c r="O662">
        <v>8</v>
      </c>
      <c r="P662">
        <v>3</v>
      </c>
      <c r="Q662">
        <v>0</v>
      </c>
      <c r="R662">
        <v>437</v>
      </c>
      <c r="S662">
        <v>538</v>
      </c>
      <c r="T662">
        <v>3</v>
      </c>
      <c r="U662">
        <v>0.62</v>
      </c>
      <c r="V662">
        <v>0</v>
      </c>
      <c r="W662" t="s">
        <v>6</v>
      </c>
      <c r="X662" t="s">
        <v>89</v>
      </c>
      <c r="Y662" t="s">
        <v>90</v>
      </c>
      <c r="Z662" t="s">
        <v>98</v>
      </c>
      <c r="AA662">
        <v>0.89239999999999997</v>
      </c>
      <c r="AB662">
        <v>0.91080000000000005</v>
      </c>
      <c r="AC662">
        <v>2.7324000000000025E-2</v>
      </c>
      <c r="AD662">
        <v>0.74</v>
      </c>
      <c r="AE662" t="s">
        <v>25</v>
      </c>
      <c r="AF662">
        <v>4.2617960426179609E-2</v>
      </c>
      <c r="AG662" t="s">
        <v>7</v>
      </c>
      <c r="AH662" t="s">
        <v>31</v>
      </c>
      <c r="AI662" t="s">
        <v>36</v>
      </c>
      <c r="AJ662">
        <v>123.11212814645309</v>
      </c>
      <c r="AK662" t="s">
        <v>42</v>
      </c>
      <c r="AL662">
        <v>28.9954</v>
      </c>
      <c r="AM662">
        <v>332265.06532000005</v>
      </c>
      <c r="AN662">
        <v>84.34</v>
      </c>
    </row>
    <row r="663" spans="1:40" x14ac:dyDescent="0.3">
      <c r="A663">
        <v>493.93</v>
      </c>
      <c r="B663">
        <v>9.06</v>
      </c>
      <c r="C663">
        <v>17</v>
      </c>
      <c r="D663">
        <v>0.84</v>
      </c>
      <c r="E663">
        <v>0.05</v>
      </c>
      <c r="F663">
        <v>0.05</v>
      </c>
      <c r="G663" t="s">
        <v>92</v>
      </c>
      <c r="H663">
        <v>0.03</v>
      </c>
      <c r="I663">
        <v>0.91</v>
      </c>
      <c r="J663">
        <v>1.1200000000000001</v>
      </c>
      <c r="K663">
        <v>0.99</v>
      </c>
      <c r="L663">
        <v>27</v>
      </c>
      <c r="M663">
        <v>8139.44</v>
      </c>
      <c r="N663">
        <v>30</v>
      </c>
      <c r="O663">
        <v>45</v>
      </c>
      <c r="P663">
        <v>2</v>
      </c>
      <c r="Q663">
        <v>1</v>
      </c>
      <c r="R663">
        <v>880</v>
      </c>
      <c r="S663">
        <v>131</v>
      </c>
      <c r="T663">
        <v>1</v>
      </c>
      <c r="U663">
        <v>0.73</v>
      </c>
      <c r="V663">
        <v>0</v>
      </c>
      <c r="W663" t="s">
        <v>6</v>
      </c>
      <c r="X663" t="s">
        <v>101</v>
      </c>
      <c r="Y663" t="s">
        <v>96</v>
      </c>
      <c r="Z663" t="s">
        <v>97</v>
      </c>
      <c r="AA663">
        <v>0.79799999999999993</v>
      </c>
      <c r="AB663">
        <v>0.90249999999999997</v>
      </c>
      <c r="AC663">
        <v>0.14440000000000003</v>
      </c>
      <c r="AD663">
        <v>1.0900000000000001</v>
      </c>
      <c r="AE663" t="s">
        <v>25</v>
      </c>
      <c r="AF663">
        <v>1.8342680136861498E-2</v>
      </c>
      <c r="AG663" t="s">
        <v>5</v>
      </c>
      <c r="AH663" t="s">
        <v>32</v>
      </c>
      <c r="AI663" t="s">
        <v>38</v>
      </c>
      <c r="AJ663">
        <v>14.886363636363637</v>
      </c>
      <c r="AK663" t="s">
        <v>40</v>
      </c>
      <c r="AL663">
        <v>162.78880000000001</v>
      </c>
      <c r="AM663">
        <v>4422508.0442780005</v>
      </c>
      <c r="AN663">
        <v>85.469999999999985</v>
      </c>
    </row>
    <row r="664" spans="1:40" x14ac:dyDescent="0.3">
      <c r="A664">
        <v>322.60000000000002</v>
      </c>
      <c r="B664">
        <v>9.18</v>
      </c>
      <c r="C664">
        <v>25</v>
      </c>
      <c r="D664">
        <v>0.96</v>
      </c>
      <c r="E664">
        <v>0.03</v>
      </c>
      <c r="F664">
        <v>0.04</v>
      </c>
      <c r="G664" t="s">
        <v>99</v>
      </c>
      <c r="H664">
        <v>3.55</v>
      </c>
      <c r="I664">
        <v>0.99</v>
      </c>
      <c r="J664">
        <v>1.1200000000000001</v>
      </c>
      <c r="K664">
        <v>0.2</v>
      </c>
      <c r="L664">
        <v>19</v>
      </c>
      <c r="M664">
        <v>9288.07</v>
      </c>
      <c r="N664">
        <v>60</v>
      </c>
      <c r="O664">
        <v>24</v>
      </c>
      <c r="P664">
        <v>0</v>
      </c>
      <c r="Q664">
        <v>3</v>
      </c>
      <c r="R664">
        <v>430</v>
      </c>
      <c r="S664">
        <v>237</v>
      </c>
      <c r="T664">
        <v>8</v>
      </c>
      <c r="U664">
        <v>7.0000000000000007E-2</v>
      </c>
      <c r="V664">
        <v>1</v>
      </c>
      <c r="W664" t="s">
        <v>4</v>
      </c>
      <c r="X664" t="s">
        <v>103</v>
      </c>
      <c r="Y664" t="s">
        <v>94</v>
      </c>
      <c r="Z664" t="s">
        <v>110</v>
      </c>
      <c r="AA664">
        <v>0.93119999999999992</v>
      </c>
      <c r="AB664">
        <v>0.93119999999999992</v>
      </c>
      <c r="AC664">
        <v>3.7248000000000031E-2</v>
      </c>
      <c r="AD664">
        <v>0.27</v>
      </c>
      <c r="AE664" t="s">
        <v>26</v>
      </c>
      <c r="AF664">
        <v>2.8456292622442651E-2</v>
      </c>
      <c r="AG664" t="s">
        <v>7</v>
      </c>
      <c r="AH664" t="s">
        <v>32</v>
      </c>
      <c r="AI664" t="s">
        <v>37</v>
      </c>
      <c r="AJ664">
        <v>55.116279069767437</v>
      </c>
      <c r="AK664" t="s">
        <v>40</v>
      </c>
      <c r="AL664">
        <v>464.40350000000001</v>
      </c>
      <c r="AM664">
        <v>3206561.8868400003</v>
      </c>
      <c r="AN664">
        <v>94.75</v>
      </c>
    </row>
    <row r="665" spans="1:40" x14ac:dyDescent="0.3">
      <c r="A665">
        <v>156.75</v>
      </c>
      <c r="B665">
        <v>3.82</v>
      </c>
      <c r="C665">
        <v>5</v>
      </c>
      <c r="D665">
        <v>0.88</v>
      </c>
      <c r="E665">
        <v>0.04</v>
      </c>
      <c r="F665">
        <v>0.01</v>
      </c>
      <c r="G665" t="s">
        <v>88</v>
      </c>
      <c r="H665">
        <v>2.4300000000000002</v>
      </c>
      <c r="I665">
        <v>0.7</v>
      </c>
      <c r="J665">
        <v>1.08</v>
      </c>
      <c r="K665">
        <v>0.96</v>
      </c>
      <c r="L665">
        <v>3</v>
      </c>
      <c r="M665">
        <v>2701.56</v>
      </c>
      <c r="N665">
        <v>60</v>
      </c>
      <c r="O665">
        <v>39</v>
      </c>
      <c r="P665">
        <v>3</v>
      </c>
      <c r="Q665">
        <v>2</v>
      </c>
      <c r="R665">
        <v>682</v>
      </c>
      <c r="S665">
        <v>998</v>
      </c>
      <c r="T665">
        <v>9</v>
      </c>
      <c r="U665">
        <v>0.1</v>
      </c>
      <c r="V665">
        <v>1</v>
      </c>
      <c r="W665" t="s">
        <v>4</v>
      </c>
      <c r="X665" t="s">
        <v>93</v>
      </c>
      <c r="Y665" t="s">
        <v>90</v>
      </c>
      <c r="Z665" t="s">
        <v>91</v>
      </c>
      <c r="AA665">
        <v>0.8448</v>
      </c>
      <c r="AB665">
        <v>0.95039999999999991</v>
      </c>
      <c r="AC665">
        <v>0.114048</v>
      </c>
      <c r="AD665">
        <v>1.01</v>
      </c>
      <c r="AE665" t="s">
        <v>25</v>
      </c>
      <c r="AF665">
        <v>2.4370015948963316E-2</v>
      </c>
      <c r="AG665" t="s">
        <v>7</v>
      </c>
      <c r="AH665" t="s">
        <v>31</v>
      </c>
      <c r="AI665" t="s">
        <v>35</v>
      </c>
      <c r="AJ665">
        <v>146.33431085043989</v>
      </c>
      <c r="AK665" t="s">
        <v>42</v>
      </c>
      <c r="AL665">
        <v>27.015599999999999</v>
      </c>
      <c r="AM665">
        <v>444677.64014999993</v>
      </c>
      <c r="AN665">
        <v>72.17</v>
      </c>
    </row>
    <row r="666" spans="1:40" x14ac:dyDescent="0.3">
      <c r="A666">
        <v>95.8</v>
      </c>
      <c r="B666">
        <v>7.22</v>
      </c>
      <c r="C666">
        <v>29</v>
      </c>
      <c r="D666">
        <v>0.9</v>
      </c>
      <c r="E666">
        <v>0.09</v>
      </c>
      <c r="F666">
        <v>0.02</v>
      </c>
      <c r="G666" t="s">
        <v>88</v>
      </c>
      <c r="H666">
        <v>4.75</v>
      </c>
      <c r="I666">
        <v>0.93</v>
      </c>
      <c r="J666">
        <v>0.98</v>
      </c>
      <c r="K666">
        <v>0.32</v>
      </c>
      <c r="L666">
        <v>9</v>
      </c>
      <c r="M666">
        <v>1518.2</v>
      </c>
      <c r="N666">
        <v>45</v>
      </c>
      <c r="O666">
        <v>36</v>
      </c>
      <c r="P666">
        <v>0</v>
      </c>
      <c r="Q666">
        <v>2</v>
      </c>
      <c r="R666">
        <v>158</v>
      </c>
      <c r="S666">
        <v>417</v>
      </c>
      <c r="T666">
        <v>6</v>
      </c>
      <c r="U666">
        <v>0.28000000000000003</v>
      </c>
      <c r="V666">
        <v>1</v>
      </c>
      <c r="W666" t="s">
        <v>4</v>
      </c>
      <c r="X666" t="s">
        <v>93</v>
      </c>
      <c r="Y666" t="s">
        <v>94</v>
      </c>
      <c r="Z666" t="s">
        <v>100</v>
      </c>
      <c r="AA666">
        <v>0.81900000000000006</v>
      </c>
      <c r="AB666">
        <v>0.89180000000000004</v>
      </c>
      <c r="AC666">
        <v>8.9179999999999982E-2</v>
      </c>
      <c r="AD666">
        <v>0.43</v>
      </c>
      <c r="AE666" t="s">
        <v>24</v>
      </c>
      <c r="AF666">
        <v>7.5365344467640913E-2</v>
      </c>
      <c r="AG666" t="s">
        <v>8</v>
      </c>
      <c r="AH666" t="s">
        <v>33</v>
      </c>
      <c r="AI666" t="s">
        <v>37</v>
      </c>
      <c r="AJ666">
        <v>263.92405063291136</v>
      </c>
      <c r="AK666" t="s">
        <v>42</v>
      </c>
      <c r="AL666">
        <v>15.182</v>
      </c>
      <c r="AM666">
        <v>161466.63459999999</v>
      </c>
      <c r="AN666">
        <v>68.150000000000006</v>
      </c>
    </row>
    <row r="667" spans="1:40" x14ac:dyDescent="0.3">
      <c r="A667">
        <v>118.79</v>
      </c>
      <c r="B667">
        <v>3.44</v>
      </c>
      <c r="C667">
        <v>28</v>
      </c>
      <c r="D667">
        <v>0.94</v>
      </c>
      <c r="E667">
        <v>0.09</v>
      </c>
      <c r="F667">
        <v>0.03</v>
      </c>
      <c r="G667" t="s">
        <v>88</v>
      </c>
      <c r="H667">
        <v>3.57</v>
      </c>
      <c r="I667">
        <v>0.69</v>
      </c>
      <c r="J667">
        <v>0.92</v>
      </c>
      <c r="K667">
        <v>0.41</v>
      </c>
      <c r="L667">
        <v>39</v>
      </c>
      <c r="M667">
        <v>3292.51</v>
      </c>
      <c r="N667">
        <v>30</v>
      </c>
      <c r="O667">
        <v>21</v>
      </c>
      <c r="P667">
        <v>1</v>
      </c>
      <c r="Q667">
        <v>1</v>
      </c>
      <c r="R667">
        <v>97</v>
      </c>
      <c r="S667">
        <v>184</v>
      </c>
      <c r="T667">
        <v>2</v>
      </c>
      <c r="U667">
        <v>0.35</v>
      </c>
      <c r="V667">
        <v>1</v>
      </c>
      <c r="W667" t="s">
        <v>4</v>
      </c>
      <c r="X667" t="s">
        <v>101</v>
      </c>
      <c r="Y667" t="s">
        <v>104</v>
      </c>
      <c r="Z667" t="s">
        <v>102</v>
      </c>
      <c r="AA667">
        <v>0.85539999999999994</v>
      </c>
      <c r="AB667">
        <v>0.88270000000000004</v>
      </c>
      <c r="AC667">
        <v>5.2962000000000051E-2</v>
      </c>
      <c r="AD667">
        <v>0.53</v>
      </c>
      <c r="AE667" t="s">
        <v>25</v>
      </c>
      <c r="AF667">
        <v>2.8958666554423772E-2</v>
      </c>
      <c r="AG667" t="s">
        <v>7</v>
      </c>
      <c r="AH667" t="s">
        <v>33</v>
      </c>
      <c r="AI667" t="s">
        <v>37</v>
      </c>
      <c r="AJ667">
        <v>189.69072164948452</v>
      </c>
      <c r="AK667" t="s">
        <v>42</v>
      </c>
      <c r="AL667">
        <v>32.9251</v>
      </c>
      <c r="AM667">
        <v>438092.74115399999</v>
      </c>
      <c r="AN667">
        <v>69.13</v>
      </c>
    </row>
    <row r="668" spans="1:40" x14ac:dyDescent="0.3">
      <c r="A668">
        <v>160.68</v>
      </c>
      <c r="B668">
        <v>2.72</v>
      </c>
      <c r="C668">
        <v>7</v>
      </c>
      <c r="D668">
        <v>0.9</v>
      </c>
      <c r="E668">
        <v>7.0000000000000007E-2</v>
      </c>
      <c r="F668">
        <v>0</v>
      </c>
      <c r="G668" t="s">
        <v>92</v>
      </c>
      <c r="H668">
        <v>0.52</v>
      </c>
      <c r="I668">
        <v>0.87</v>
      </c>
      <c r="J668">
        <v>1.19</v>
      </c>
      <c r="K668">
        <v>0.36</v>
      </c>
      <c r="L668">
        <v>2</v>
      </c>
      <c r="M668">
        <v>8339.26</v>
      </c>
      <c r="N668">
        <v>90</v>
      </c>
      <c r="O668">
        <v>35</v>
      </c>
      <c r="P668">
        <v>1</v>
      </c>
      <c r="Q668">
        <v>3</v>
      </c>
      <c r="R668">
        <v>515</v>
      </c>
      <c r="S668">
        <v>916</v>
      </c>
      <c r="T668">
        <v>6</v>
      </c>
      <c r="U668">
        <v>0.64</v>
      </c>
      <c r="V668">
        <v>0</v>
      </c>
      <c r="W668" t="s">
        <v>6</v>
      </c>
      <c r="X668" t="s">
        <v>103</v>
      </c>
      <c r="Y668" t="s">
        <v>104</v>
      </c>
      <c r="Z668" t="s">
        <v>100</v>
      </c>
      <c r="AA668">
        <v>0.83699999999999997</v>
      </c>
      <c r="AB668">
        <v>0.92999999999999994</v>
      </c>
      <c r="AC668">
        <v>9.2999999999999972E-2</v>
      </c>
      <c r="AD668">
        <v>0.43</v>
      </c>
      <c r="AE668" t="s">
        <v>24</v>
      </c>
      <c r="AF668">
        <v>1.6928055763007221E-2</v>
      </c>
      <c r="AG668" t="s">
        <v>5</v>
      </c>
      <c r="AH668" t="s">
        <v>31</v>
      </c>
      <c r="AI668" t="s">
        <v>38</v>
      </c>
      <c r="AJ668">
        <v>177.86407766990291</v>
      </c>
      <c r="AK668" t="s">
        <v>42</v>
      </c>
      <c r="AL668">
        <v>166.7852</v>
      </c>
      <c r="AM668">
        <v>1433917.4138480001</v>
      </c>
      <c r="AN668">
        <v>85.38</v>
      </c>
    </row>
    <row r="669" spans="1:40" x14ac:dyDescent="0.3">
      <c r="A669">
        <v>122.31</v>
      </c>
      <c r="B669">
        <v>2.66</v>
      </c>
      <c r="C669">
        <v>9</v>
      </c>
      <c r="D669">
        <v>0.82</v>
      </c>
      <c r="E669">
        <v>0.09</v>
      </c>
      <c r="F669">
        <v>0.02</v>
      </c>
      <c r="G669" t="s">
        <v>99</v>
      </c>
      <c r="H669">
        <v>0.81</v>
      </c>
      <c r="I669">
        <v>0.63</v>
      </c>
      <c r="J669">
        <v>0.86</v>
      </c>
      <c r="K669">
        <v>0.27</v>
      </c>
      <c r="L669">
        <v>9</v>
      </c>
      <c r="M669">
        <v>1833.43</v>
      </c>
      <c r="N669">
        <v>90</v>
      </c>
      <c r="O669">
        <v>32</v>
      </c>
      <c r="P669">
        <v>3</v>
      </c>
      <c r="Q669">
        <v>3</v>
      </c>
      <c r="R669">
        <v>177</v>
      </c>
      <c r="S669">
        <v>562</v>
      </c>
      <c r="T669">
        <v>6</v>
      </c>
      <c r="U669">
        <v>0.17</v>
      </c>
      <c r="V669">
        <v>1</v>
      </c>
      <c r="W669" t="s">
        <v>4</v>
      </c>
      <c r="X669" t="s">
        <v>103</v>
      </c>
      <c r="Y669" t="s">
        <v>90</v>
      </c>
      <c r="Z669" t="s">
        <v>100</v>
      </c>
      <c r="AA669">
        <v>0.74619999999999997</v>
      </c>
      <c r="AB669">
        <v>0.89180000000000004</v>
      </c>
      <c r="AC669">
        <v>0.16052400000000006</v>
      </c>
      <c r="AD669">
        <v>0.38</v>
      </c>
      <c r="AE669" t="s">
        <v>24</v>
      </c>
      <c r="AF669">
        <v>2.1748017333006298E-2</v>
      </c>
      <c r="AG669" t="s">
        <v>7</v>
      </c>
      <c r="AH669" t="s">
        <v>33</v>
      </c>
      <c r="AI669" t="s">
        <v>38</v>
      </c>
      <c r="AJ669">
        <v>317.5141242937853</v>
      </c>
      <c r="AK669" t="s">
        <v>42</v>
      </c>
      <c r="AL669">
        <v>91.671500000000009</v>
      </c>
      <c r="AM669">
        <v>249007.62678500003</v>
      </c>
      <c r="AN669">
        <v>96.09</v>
      </c>
    </row>
    <row r="670" spans="1:40" x14ac:dyDescent="0.3">
      <c r="A670">
        <v>133.96</v>
      </c>
      <c r="B670">
        <v>4.08</v>
      </c>
      <c r="C670">
        <v>25</v>
      </c>
      <c r="D670">
        <v>0.85</v>
      </c>
      <c r="E670">
        <v>0.03</v>
      </c>
      <c r="F670">
        <v>0.01</v>
      </c>
      <c r="G670" t="s">
        <v>92</v>
      </c>
      <c r="H670">
        <v>2.5099999999999998</v>
      </c>
      <c r="I670">
        <v>0.83</v>
      </c>
      <c r="J670">
        <v>0.82</v>
      </c>
      <c r="K670">
        <v>0.69</v>
      </c>
      <c r="L670">
        <v>6</v>
      </c>
      <c r="M670">
        <v>7815.53</v>
      </c>
      <c r="N670">
        <v>15</v>
      </c>
      <c r="O670">
        <v>7</v>
      </c>
      <c r="P670">
        <v>2</v>
      </c>
      <c r="Q670">
        <v>3</v>
      </c>
      <c r="R670">
        <v>198</v>
      </c>
      <c r="S670">
        <v>24</v>
      </c>
      <c r="T670">
        <v>6</v>
      </c>
      <c r="U670">
        <v>0.54</v>
      </c>
      <c r="V670">
        <v>1</v>
      </c>
      <c r="W670" t="s">
        <v>4</v>
      </c>
      <c r="X670" t="s">
        <v>103</v>
      </c>
      <c r="Y670" t="s">
        <v>96</v>
      </c>
      <c r="Z670" t="s">
        <v>100</v>
      </c>
      <c r="AA670">
        <v>0.82450000000000001</v>
      </c>
      <c r="AB670">
        <v>0.96029999999999993</v>
      </c>
      <c r="AC670">
        <v>0.14404500000000001</v>
      </c>
      <c r="AD670">
        <v>0.73</v>
      </c>
      <c r="AE670" t="s">
        <v>25</v>
      </c>
      <c r="AF670">
        <v>3.045685279187817E-2</v>
      </c>
      <c r="AG670" t="s">
        <v>7</v>
      </c>
      <c r="AH670" t="s">
        <v>33</v>
      </c>
      <c r="AI670" t="s">
        <v>35</v>
      </c>
      <c r="AJ670">
        <v>12.121212121212121</v>
      </c>
      <c r="AK670" t="s">
        <v>40</v>
      </c>
      <c r="AL670">
        <v>156.31059999999999</v>
      </c>
      <c r="AM670">
        <v>1089010.1701440001</v>
      </c>
      <c r="AN670">
        <v>84.389999999999986</v>
      </c>
    </row>
    <row r="671" spans="1:40" x14ac:dyDescent="0.3">
      <c r="A671">
        <v>178.29</v>
      </c>
      <c r="B671">
        <v>4.87</v>
      </c>
      <c r="C671">
        <v>1</v>
      </c>
      <c r="D671">
        <v>0.94</v>
      </c>
      <c r="E671">
        <v>0.04</v>
      </c>
      <c r="F671">
        <v>0.05</v>
      </c>
      <c r="G671" t="s">
        <v>92</v>
      </c>
      <c r="H671">
        <v>4.62</v>
      </c>
      <c r="I671">
        <v>0.71</v>
      </c>
      <c r="J671">
        <v>0.8</v>
      </c>
      <c r="K671">
        <v>0.59</v>
      </c>
      <c r="L671">
        <v>38</v>
      </c>
      <c r="M671">
        <v>7191.01</v>
      </c>
      <c r="N671">
        <v>45</v>
      </c>
      <c r="O671">
        <v>23</v>
      </c>
      <c r="P671">
        <v>0</v>
      </c>
      <c r="Q671">
        <v>0</v>
      </c>
      <c r="R671">
        <v>123</v>
      </c>
      <c r="S671">
        <v>223</v>
      </c>
      <c r="T671">
        <v>10</v>
      </c>
      <c r="U671">
        <v>0.19</v>
      </c>
      <c r="V671">
        <v>1</v>
      </c>
      <c r="W671" t="s">
        <v>4</v>
      </c>
      <c r="X671" t="s">
        <v>89</v>
      </c>
      <c r="Y671" t="s">
        <v>94</v>
      </c>
      <c r="Z671" t="s">
        <v>108</v>
      </c>
      <c r="AA671">
        <v>0.90239999999999987</v>
      </c>
      <c r="AB671">
        <v>0.91199999999999992</v>
      </c>
      <c r="AC671">
        <v>5.4720000000000039E-2</v>
      </c>
      <c r="AD671">
        <v>0.67999999999999994</v>
      </c>
      <c r="AE671" t="s">
        <v>25</v>
      </c>
      <c r="AF671">
        <v>2.7315048516461944E-2</v>
      </c>
      <c r="AG671" t="s">
        <v>7</v>
      </c>
      <c r="AH671" t="s">
        <v>31</v>
      </c>
      <c r="AI671" t="s">
        <v>37</v>
      </c>
      <c r="AJ671">
        <v>181.30081300813009</v>
      </c>
      <c r="AK671" t="s">
        <v>42</v>
      </c>
      <c r="AL671">
        <v>143.8202</v>
      </c>
      <c r="AM671">
        <v>1397633.1326569996</v>
      </c>
      <c r="AN671">
        <v>81.179999999999993</v>
      </c>
    </row>
    <row r="672" spans="1:40" x14ac:dyDescent="0.3">
      <c r="A672">
        <v>128.02000000000001</v>
      </c>
      <c r="B672">
        <v>8.48</v>
      </c>
      <c r="C672">
        <v>1</v>
      </c>
      <c r="D672">
        <v>0.81</v>
      </c>
      <c r="E672">
        <v>0.06</v>
      </c>
      <c r="F672">
        <v>0.04</v>
      </c>
      <c r="G672" t="s">
        <v>92</v>
      </c>
      <c r="H672">
        <v>1.24</v>
      </c>
      <c r="I672">
        <v>0.97</v>
      </c>
      <c r="J672">
        <v>1.1100000000000001</v>
      </c>
      <c r="K672">
        <v>0.31</v>
      </c>
      <c r="L672">
        <v>28</v>
      </c>
      <c r="M672">
        <v>6548.53</v>
      </c>
      <c r="N672">
        <v>60</v>
      </c>
      <c r="O672">
        <v>45</v>
      </c>
      <c r="P672">
        <v>0</v>
      </c>
      <c r="Q672">
        <v>0</v>
      </c>
      <c r="R672">
        <v>22</v>
      </c>
      <c r="S672">
        <v>612</v>
      </c>
      <c r="T672">
        <v>11</v>
      </c>
      <c r="U672">
        <v>0.36</v>
      </c>
      <c r="V672">
        <v>0</v>
      </c>
      <c r="W672" t="s">
        <v>6</v>
      </c>
      <c r="X672" t="s">
        <v>89</v>
      </c>
      <c r="Y672" t="s">
        <v>94</v>
      </c>
      <c r="Z672" t="s">
        <v>95</v>
      </c>
      <c r="AA672">
        <v>0.76139999999999997</v>
      </c>
      <c r="AB672">
        <v>0.90239999999999987</v>
      </c>
      <c r="AC672">
        <v>0.17145599999999994</v>
      </c>
      <c r="AD672">
        <v>0.41000000000000003</v>
      </c>
      <c r="AE672" t="s">
        <v>24</v>
      </c>
      <c r="AF672">
        <v>6.6239650054678953E-2</v>
      </c>
      <c r="AG672" t="s">
        <v>8</v>
      </c>
      <c r="AH672" t="s">
        <v>33</v>
      </c>
      <c r="AI672" t="s">
        <v>36</v>
      </c>
      <c r="AJ672">
        <v>2781.8181818181815</v>
      </c>
      <c r="AK672" t="s">
        <v>42</v>
      </c>
      <c r="AL672">
        <v>130.97059999999999</v>
      </c>
      <c r="AM672">
        <v>922311.2371560001</v>
      </c>
      <c r="AN672">
        <v>84.16</v>
      </c>
    </row>
    <row r="673" spans="1:40" x14ac:dyDescent="0.3">
      <c r="A673">
        <v>453.54</v>
      </c>
      <c r="B673">
        <v>2.08</v>
      </c>
      <c r="C673">
        <v>19</v>
      </c>
      <c r="D673">
        <v>0.82</v>
      </c>
      <c r="E673">
        <v>0.06</v>
      </c>
      <c r="F673">
        <v>0.03</v>
      </c>
      <c r="G673" t="s">
        <v>92</v>
      </c>
      <c r="H673">
        <v>4.13</v>
      </c>
      <c r="I673">
        <v>0.72</v>
      </c>
      <c r="J673">
        <v>0.82</v>
      </c>
      <c r="K673">
        <v>0.13</v>
      </c>
      <c r="L673">
        <v>48</v>
      </c>
      <c r="M673">
        <v>4389.84</v>
      </c>
      <c r="N673">
        <v>60</v>
      </c>
      <c r="O673">
        <v>54</v>
      </c>
      <c r="P673">
        <v>3</v>
      </c>
      <c r="Q673">
        <v>3</v>
      </c>
      <c r="R673">
        <v>890</v>
      </c>
      <c r="S673">
        <v>61</v>
      </c>
      <c r="T673">
        <v>12</v>
      </c>
      <c r="U673">
        <v>0.94</v>
      </c>
      <c r="V673">
        <v>1</v>
      </c>
      <c r="W673" t="s">
        <v>4</v>
      </c>
      <c r="X673" t="s">
        <v>103</v>
      </c>
      <c r="Y673" t="s">
        <v>90</v>
      </c>
      <c r="Z673" t="s">
        <v>107</v>
      </c>
      <c r="AA673">
        <v>0.77079999999999993</v>
      </c>
      <c r="AB673">
        <v>0.91179999999999994</v>
      </c>
      <c r="AC673">
        <v>0.16412400000000005</v>
      </c>
      <c r="AD673">
        <v>0.22</v>
      </c>
      <c r="AE673" t="s">
        <v>26</v>
      </c>
      <c r="AF673">
        <v>4.5861445517484676E-3</v>
      </c>
      <c r="AG673" t="s">
        <v>5</v>
      </c>
      <c r="AH673" t="s">
        <v>32</v>
      </c>
      <c r="AI673" t="s">
        <v>37</v>
      </c>
      <c r="AJ673">
        <v>6.8539325842696632</v>
      </c>
      <c r="AK673" t="s">
        <v>40</v>
      </c>
      <c r="AL673">
        <v>87.796800000000005</v>
      </c>
      <c r="AM673">
        <v>2170280.4158279998</v>
      </c>
      <c r="AN673">
        <v>81.47</v>
      </c>
    </row>
    <row r="674" spans="1:40" x14ac:dyDescent="0.3">
      <c r="A674">
        <v>86.11</v>
      </c>
      <c r="B674">
        <v>7.61</v>
      </c>
      <c r="C674">
        <v>6</v>
      </c>
      <c r="D674">
        <v>0.73</v>
      </c>
      <c r="E674">
        <v>0.05</v>
      </c>
      <c r="F674">
        <v>0.03</v>
      </c>
      <c r="G674" t="s">
        <v>99</v>
      </c>
      <c r="H674">
        <v>1.56</v>
      </c>
      <c r="I674">
        <v>0.76</v>
      </c>
      <c r="J674">
        <v>1.02</v>
      </c>
      <c r="K674">
        <v>0.32</v>
      </c>
      <c r="L674">
        <v>34</v>
      </c>
      <c r="M674">
        <v>3731.03</v>
      </c>
      <c r="N674">
        <v>15</v>
      </c>
      <c r="O674">
        <v>8</v>
      </c>
      <c r="P674">
        <v>1</v>
      </c>
      <c r="Q674">
        <v>2</v>
      </c>
      <c r="R674">
        <v>687</v>
      </c>
      <c r="S674">
        <v>939</v>
      </c>
      <c r="T674">
        <v>9</v>
      </c>
      <c r="U674">
        <v>0.9</v>
      </c>
      <c r="V674">
        <v>0</v>
      </c>
      <c r="W674" t="s">
        <v>6</v>
      </c>
      <c r="X674" t="s">
        <v>93</v>
      </c>
      <c r="Y674" t="s">
        <v>104</v>
      </c>
      <c r="Z674" t="s">
        <v>91</v>
      </c>
      <c r="AA674">
        <v>0.69350000000000001</v>
      </c>
      <c r="AB674">
        <v>0.92149999999999999</v>
      </c>
      <c r="AC674">
        <v>0.248805</v>
      </c>
      <c r="AD674">
        <v>0.4</v>
      </c>
      <c r="AE674" t="s">
        <v>24</v>
      </c>
      <c r="AF674">
        <v>8.8375333875275811E-2</v>
      </c>
      <c r="AG674" t="s">
        <v>8</v>
      </c>
      <c r="AH674" t="s">
        <v>33</v>
      </c>
      <c r="AI674" t="s">
        <v>36</v>
      </c>
      <c r="AJ674">
        <v>136.68122270742359</v>
      </c>
      <c r="AK674" t="s">
        <v>42</v>
      </c>
      <c r="AL674">
        <v>186.55150000000003</v>
      </c>
      <c r="AM674">
        <v>347170.55089600006</v>
      </c>
      <c r="AN674">
        <v>96.34</v>
      </c>
    </row>
    <row r="675" spans="1:40" x14ac:dyDescent="0.3">
      <c r="A675">
        <v>286.02999999999997</v>
      </c>
      <c r="B675">
        <v>5.78</v>
      </c>
      <c r="C675">
        <v>18</v>
      </c>
      <c r="D675">
        <v>0.97</v>
      </c>
      <c r="E675">
        <v>0.04</v>
      </c>
      <c r="F675">
        <v>0.05</v>
      </c>
      <c r="G675" t="s">
        <v>92</v>
      </c>
      <c r="H675">
        <v>1.35</v>
      </c>
      <c r="I675">
        <v>0.94</v>
      </c>
      <c r="J675">
        <v>0.95</v>
      </c>
      <c r="K675">
        <v>0.38</v>
      </c>
      <c r="L675">
        <v>29</v>
      </c>
      <c r="M675">
        <v>944.05</v>
      </c>
      <c r="N675">
        <v>90</v>
      </c>
      <c r="O675">
        <v>21</v>
      </c>
      <c r="P675">
        <v>0</v>
      </c>
      <c r="Q675">
        <v>0</v>
      </c>
      <c r="R675">
        <v>166</v>
      </c>
      <c r="S675">
        <v>325</v>
      </c>
      <c r="T675">
        <v>4</v>
      </c>
      <c r="U675">
        <v>0.95</v>
      </c>
      <c r="V675">
        <v>1</v>
      </c>
      <c r="W675" t="s">
        <v>4</v>
      </c>
      <c r="X675" t="s">
        <v>89</v>
      </c>
      <c r="Y675" t="s">
        <v>94</v>
      </c>
      <c r="Z675" t="s">
        <v>105</v>
      </c>
      <c r="AA675">
        <v>0.93119999999999992</v>
      </c>
      <c r="AB675">
        <v>0.91199999999999992</v>
      </c>
      <c r="AC675">
        <v>2.736000000000002E-2</v>
      </c>
      <c r="AD675">
        <v>0.47</v>
      </c>
      <c r="AE675" t="s">
        <v>24</v>
      </c>
      <c r="AF675">
        <v>2.0207670524070905E-2</v>
      </c>
      <c r="AG675" t="s">
        <v>7</v>
      </c>
      <c r="AH675" t="s">
        <v>31</v>
      </c>
      <c r="AI675" t="s">
        <v>36</v>
      </c>
      <c r="AJ675">
        <v>195.78313253012047</v>
      </c>
      <c r="AK675" t="s">
        <v>42</v>
      </c>
      <c r="AL675">
        <v>18.881</v>
      </c>
      <c r="AM675">
        <v>294355.62124499993</v>
      </c>
      <c r="AN675">
        <v>84.45</v>
      </c>
    </row>
    <row r="676" spans="1:40" x14ac:dyDescent="0.3">
      <c r="A676">
        <v>234.68</v>
      </c>
      <c r="B676">
        <v>3.59</v>
      </c>
      <c r="C676">
        <v>10</v>
      </c>
      <c r="D676">
        <v>0.73</v>
      </c>
      <c r="E676">
        <v>0.1</v>
      </c>
      <c r="F676">
        <v>0.05</v>
      </c>
      <c r="G676" t="s">
        <v>92</v>
      </c>
      <c r="H676">
        <v>4.51</v>
      </c>
      <c r="I676">
        <v>0.78</v>
      </c>
      <c r="J676">
        <v>0.86</v>
      </c>
      <c r="K676">
        <v>0.38</v>
      </c>
      <c r="L676">
        <v>48</v>
      </c>
      <c r="M676">
        <v>3637.82</v>
      </c>
      <c r="N676">
        <v>90</v>
      </c>
      <c r="O676">
        <v>28</v>
      </c>
      <c r="P676">
        <v>1</v>
      </c>
      <c r="Q676">
        <v>2</v>
      </c>
      <c r="R676">
        <v>190</v>
      </c>
      <c r="S676">
        <v>66</v>
      </c>
      <c r="T676">
        <v>2</v>
      </c>
      <c r="U676">
        <v>0.59</v>
      </c>
      <c r="V676">
        <v>0</v>
      </c>
      <c r="W676" t="s">
        <v>6</v>
      </c>
      <c r="X676" t="s">
        <v>93</v>
      </c>
      <c r="Y676" t="s">
        <v>104</v>
      </c>
      <c r="Z676" t="s">
        <v>102</v>
      </c>
      <c r="AA676">
        <v>0.65700000000000003</v>
      </c>
      <c r="AB676">
        <v>0.85499999999999998</v>
      </c>
      <c r="AC676">
        <v>0.23085</v>
      </c>
      <c r="AD676">
        <v>0.53</v>
      </c>
      <c r="AE676" t="s">
        <v>25</v>
      </c>
      <c r="AF676">
        <v>1.5297426282597578E-2</v>
      </c>
      <c r="AG676" t="s">
        <v>5</v>
      </c>
      <c r="AH676" t="s">
        <v>31</v>
      </c>
      <c r="AI676" t="s">
        <v>37</v>
      </c>
      <c r="AJ676">
        <v>34.736842105263158</v>
      </c>
      <c r="AK676" t="s">
        <v>40</v>
      </c>
      <c r="AL676">
        <v>72.756399999999999</v>
      </c>
      <c r="AM676">
        <v>981876.06177600019</v>
      </c>
      <c r="AN676">
        <v>79.489999999999995</v>
      </c>
    </row>
    <row r="677" spans="1:40" x14ac:dyDescent="0.3">
      <c r="A677">
        <v>492.07</v>
      </c>
      <c r="B677">
        <v>5.44</v>
      </c>
      <c r="C677">
        <v>28</v>
      </c>
      <c r="D677">
        <v>0.89</v>
      </c>
      <c r="E677">
        <v>0.08</v>
      </c>
      <c r="F677">
        <v>0.05</v>
      </c>
      <c r="G677" t="s">
        <v>88</v>
      </c>
      <c r="H677">
        <v>0.24</v>
      </c>
      <c r="I677">
        <v>0.7</v>
      </c>
      <c r="J677">
        <v>1.1000000000000001</v>
      </c>
      <c r="K677">
        <v>0.36</v>
      </c>
      <c r="L677">
        <v>3</v>
      </c>
      <c r="M677">
        <v>6058.23</v>
      </c>
      <c r="N677">
        <v>60</v>
      </c>
      <c r="O677">
        <v>26</v>
      </c>
      <c r="P677">
        <v>1</v>
      </c>
      <c r="Q677">
        <v>0</v>
      </c>
      <c r="R677">
        <v>329</v>
      </c>
      <c r="S677">
        <v>298</v>
      </c>
      <c r="T677">
        <v>8</v>
      </c>
      <c r="U677">
        <v>0.5</v>
      </c>
      <c r="V677">
        <v>1</v>
      </c>
      <c r="W677" t="s">
        <v>4</v>
      </c>
      <c r="X677" t="s">
        <v>89</v>
      </c>
      <c r="Y677" t="s">
        <v>104</v>
      </c>
      <c r="Z677" t="s">
        <v>110</v>
      </c>
      <c r="AA677">
        <v>0.81880000000000008</v>
      </c>
      <c r="AB677">
        <v>0.874</v>
      </c>
      <c r="AC677">
        <v>9.6139999999999989E-2</v>
      </c>
      <c r="AD677">
        <v>0.49</v>
      </c>
      <c r="AE677" t="s">
        <v>24</v>
      </c>
      <c r="AF677">
        <v>1.1055337655211658E-2</v>
      </c>
      <c r="AG677" t="s">
        <v>5</v>
      </c>
      <c r="AH677" t="s">
        <v>32</v>
      </c>
      <c r="AI677" t="s">
        <v>38</v>
      </c>
      <c r="AJ677">
        <v>90.577507598784194</v>
      </c>
      <c r="AK677" t="s">
        <v>41</v>
      </c>
      <c r="AL677">
        <v>60.582299999999996</v>
      </c>
      <c r="AM677">
        <v>3368675.7010289999</v>
      </c>
      <c r="AN677">
        <v>72.360000000000014</v>
      </c>
    </row>
    <row r="678" spans="1:40" x14ac:dyDescent="0.3">
      <c r="A678">
        <v>100.42</v>
      </c>
      <c r="B678">
        <v>3.7</v>
      </c>
      <c r="C678">
        <v>11</v>
      </c>
      <c r="D678">
        <v>0.82</v>
      </c>
      <c r="E678">
        <v>0.04</v>
      </c>
      <c r="F678">
        <v>0.01</v>
      </c>
      <c r="G678" t="s">
        <v>92</v>
      </c>
      <c r="H678">
        <v>3.3</v>
      </c>
      <c r="I678">
        <v>0.82</v>
      </c>
      <c r="J678">
        <v>0.82</v>
      </c>
      <c r="K678">
        <v>0.05</v>
      </c>
      <c r="L678">
        <v>16</v>
      </c>
      <c r="M678">
        <v>8992.27</v>
      </c>
      <c r="N678">
        <v>15</v>
      </c>
      <c r="O678">
        <v>35</v>
      </c>
      <c r="P678">
        <v>2</v>
      </c>
      <c r="Q678">
        <v>1</v>
      </c>
      <c r="R678">
        <v>301</v>
      </c>
      <c r="S678">
        <v>158</v>
      </c>
      <c r="T678">
        <v>6</v>
      </c>
      <c r="U678">
        <v>0.85</v>
      </c>
      <c r="V678">
        <v>1</v>
      </c>
      <c r="W678" t="s">
        <v>4</v>
      </c>
      <c r="X678" t="s">
        <v>101</v>
      </c>
      <c r="Y678" t="s">
        <v>96</v>
      </c>
      <c r="Z678" t="s">
        <v>100</v>
      </c>
      <c r="AA678">
        <v>0.7871999999999999</v>
      </c>
      <c r="AB678">
        <v>0.95039999999999991</v>
      </c>
      <c r="AC678">
        <v>0.17107200000000003</v>
      </c>
      <c r="AD678">
        <v>0.1</v>
      </c>
      <c r="AE678" t="s">
        <v>22</v>
      </c>
      <c r="AF678">
        <v>3.6845249950209123E-2</v>
      </c>
      <c r="AG678" t="s">
        <v>7</v>
      </c>
      <c r="AH678" t="s">
        <v>33</v>
      </c>
      <c r="AI678" t="s">
        <v>37</v>
      </c>
      <c r="AJ678">
        <v>52.49169435215947</v>
      </c>
      <c r="AK678" t="s">
        <v>40</v>
      </c>
      <c r="AL678">
        <v>179.84540000000001</v>
      </c>
      <c r="AM678">
        <v>948340.41419000004</v>
      </c>
      <c r="AN678">
        <v>83.3</v>
      </c>
    </row>
    <row r="679" spans="1:40" x14ac:dyDescent="0.3">
      <c r="A679">
        <v>229.04</v>
      </c>
      <c r="B679">
        <v>6.36</v>
      </c>
      <c r="C679">
        <v>1</v>
      </c>
      <c r="D679">
        <v>0.82</v>
      </c>
      <c r="E679">
        <v>7.0000000000000007E-2</v>
      </c>
      <c r="F679">
        <v>0.01</v>
      </c>
      <c r="G679" t="s">
        <v>99</v>
      </c>
      <c r="H679">
        <v>0.22</v>
      </c>
      <c r="I679">
        <v>0.94</v>
      </c>
      <c r="J679">
        <v>0.93</v>
      </c>
      <c r="K679">
        <v>0.46</v>
      </c>
      <c r="L679">
        <v>44</v>
      </c>
      <c r="M679">
        <v>8347.93</v>
      </c>
      <c r="N679">
        <v>30</v>
      </c>
      <c r="O679">
        <v>31</v>
      </c>
      <c r="P679">
        <v>1</v>
      </c>
      <c r="Q679">
        <v>1</v>
      </c>
      <c r="R679">
        <v>625</v>
      </c>
      <c r="S679">
        <v>417</v>
      </c>
      <c r="T679">
        <v>10</v>
      </c>
      <c r="U679">
        <v>0.08</v>
      </c>
      <c r="V679">
        <v>0</v>
      </c>
      <c r="W679" t="s">
        <v>6</v>
      </c>
      <c r="X679" t="s">
        <v>101</v>
      </c>
      <c r="Y679" t="s">
        <v>104</v>
      </c>
      <c r="Z679" t="s">
        <v>108</v>
      </c>
      <c r="AA679">
        <v>0.76259999999999994</v>
      </c>
      <c r="AB679">
        <v>0.92069999999999996</v>
      </c>
      <c r="AC679">
        <v>0.16572600000000001</v>
      </c>
      <c r="AD679">
        <v>0.54</v>
      </c>
      <c r="AE679" t="s">
        <v>25</v>
      </c>
      <c r="AF679">
        <v>2.7768075445337062E-2</v>
      </c>
      <c r="AG679" t="s">
        <v>7</v>
      </c>
      <c r="AH679" t="s">
        <v>31</v>
      </c>
      <c r="AI679" t="s">
        <v>38</v>
      </c>
      <c r="AJ679">
        <v>66.72</v>
      </c>
      <c r="AK679" t="s">
        <v>40</v>
      </c>
      <c r="AL679">
        <v>417.39650000000006</v>
      </c>
      <c r="AM679">
        <v>2065389.0824520001</v>
      </c>
      <c r="AN679">
        <v>97.48</v>
      </c>
    </row>
    <row r="680" spans="1:40" x14ac:dyDescent="0.3">
      <c r="A680">
        <v>486.26</v>
      </c>
      <c r="B680">
        <v>4.9000000000000004</v>
      </c>
      <c r="C680">
        <v>1</v>
      </c>
      <c r="D680">
        <v>0.9</v>
      </c>
      <c r="E680">
        <v>0.03</v>
      </c>
      <c r="F680">
        <v>0.03</v>
      </c>
      <c r="G680" t="s">
        <v>92</v>
      </c>
      <c r="H680">
        <v>4</v>
      </c>
      <c r="I680">
        <v>0.77</v>
      </c>
      <c r="J680">
        <v>1.02</v>
      </c>
      <c r="K680">
        <v>0.84</v>
      </c>
      <c r="L680">
        <v>35</v>
      </c>
      <c r="M680">
        <v>418.94</v>
      </c>
      <c r="N680">
        <v>45</v>
      </c>
      <c r="O680">
        <v>49</v>
      </c>
      <c r="P680">
        <v>1</v>
      </c>
      <c r="Q680">
        <v>1</v>
      </c>
      <c r="R680">
        <v>632</v>
      </c>
      <c r="S680">
        <v>541</v>
      </c>
      <c r="T680">
        <v>1</v>
      </c>
      <c r="U680">
        <v>0.98</v>
      </c>
      <c r="V680">
        <v>0</v>
      </c>
      <c r="W680" t="s">
        <v>6</v>
      </c>
      <c r="X680" t="s">
        <v>101</v>
      </c>
      <c r="Y680" t="s">
        <v>104</v>
      </c>
      <c r="Z680" t="s">
        <v>97</v>
      </c>
      <c r="AA680">
        <v>0.873</v>
      </c>
      <c r="AB680">
        <v>0.94089999999999996</v>
      </c>
      <c r="AC680">
        <v>9.4089999999999979E-2</v>
      </c>
      <c r="AD680">
        <v>0.89999999999999991</v>
      </c>
      <c r="AE680" t="s">
        <v>25</v>
      </c>
      <c r="AF680">
        <v>1.0076913585324724E-2</v>
      </c>
      <c r="AG680" t="s">
        <v>5</v>
      </c>
      <c r="AH680" t="s">
        <v>32</v>
      </c>
      <c r="AI680" t="s">
        <v>37</v>
      </c>
      <c r="AJ680">
        <v>85.601265822784811</v>
      </c>
      <c r="AK680" t="s">
        <v>41</v>
      </c>
      <c r="AL680">
        <v>8.3788</v>
      </c>
      <c r="AM680">
        <v>215983.86986400001</v>
      </c>
      <c r="AN680">
        <v>82.5</v>
      </c>
    </row>
    <row r="681" spans="1:40" x14ac:dyDescent="0.3">
      <c r="A681">
        <v>439.48</v>
      </c>
      <c r="B681">
        <v>2.48</v>
      </c>
      <c r="C681">
        <v>13</v>
      </c>
      <c r="D681">
        <v>0.72</v>
      </c>
      <c r="E681">
        <v>0.01</v>
      </c>
      <c r="F681">
        <v>0.03</v>
      </c>
      <c r="G681" t="s">
        <v>99</v>
      </c>
      <c r="H681">
        <v>4.1500000000000004</v>
      </c>
      <c r="I681">
        <v>0.65</v>
      </c>
      <c r="J681">
        <v>0.96</v>
      </c>
      <c r="K681">
        <v>0.18</v>
      </c>
      <c r="L681">
        <v>11</v>
      </c>
      <c r="M681">
        <v>1474.74</v>
      </c>
      <c r="N681">
        <v>90</v>
      </c>
      <c r="O681">
        <v>30</v>
      </c>
      <c r="P681">
        <v>0</v>
      </c>
      <c r="Q681">
        <v>2</v>
      </c>
      <c r="R681">
        <v>782</v>
      </c>
      <c r="S681">
        <v>378</v>
      </c>
      <c r="T681">
        <v>6</v>
      </c>
      <c r="U681">
        <v>0.46</v>
      </c>
      <c r="V681">
        <v>0</v>
      </c>
      <c r="W681" t="s">
        <v>6</v>
      </c>
      <c r="X681" t="s">
        <v>93</v>
      </c>
      <c r="Y681" t="s">
        <v>94</v>
      </c>
      <c r="Z681" t="s">
        <v>100</v>
      </c>
      <c r="AA681">
        <v>0.71279999999999999</v>
      </c>
      <c r="AB681">
        <v>0.96029999999999993</v>
      </c>
      <c r="AC681">
        <v>0.26888400000000001</v>
      </c>
      <c r="AD681">
        <v>0.22</v>
      </c>
      <c r="AE681" t="s">
        <v>26</v>
      </c>
      <c r="AF681">
        <v>5.6430326749795211E-3</v>
      </c>
      <c r="AG681" t="s">
        <v>5</v>
      </c>
      <c r="AH681" t="s">
        <v>32</v>
      </c>
      <c r="AI681" t="s">
        <v>37</v>
      </c>
      <c r="AJ681">
        <v>48.337595907928389</v>
      </c>
      <c r="AK681" t="s">
        <v>40</v>
      </c>
      <c r="AL681">
        <v>73.737000000000009</v>
      </c>
      <c r="AM681">
        <v>674153.69844800001</v>
      </c>
      <c r="AN681">
        <v>94.95</v>
      </c>
    </row>
    <row r="682" spans="1:40" x14ac:dyDescent="0.3">
      <c r="A682">
        <v>417.68</v>
      </c>
      <c r="B682">
        <v>2.0499999999999998</v>
      </c>
      <c r="C682">
        <v>5</v>
      </c>
      <c r="D682">
        <v>0.88</v>
      </c>
      <c r="E682">
        <v>0.04</v>
      </c>
      <c r="F682">
        <v>0</v>
      </c>
      <c r="G682" t="s">
        <v>99</v>
      </c>
      <c r="H682">
        <v>4.47</v>
      </c>
      <c r="I682">
        <v>0.75</v>
      </c>
      <c r="J682">
        <v>0.9</v>
      </c>
      <c r="K682">
        <v>0.15</v>
      </c>
      <c r="L682">
        <v>43</v>
      </c>
      <c r="M682">
        <v>8500.0300000000007</v>
      </c>
      <c r="N682">
        <v>90</v>
      </c>
      <c r="O682">
        <v>40</v>
      </c>
      <c r="P682">
        <v>2</v>
      </c>
      <c r="Q682">
        <v>2</v>
      </c>
      <c r="R682">
        <v>669</v>
      </c>
      <c r="S682">
        <v>333</v>
      </c>
      <c r="T682">
        <v>2</v>
      </c>
      <c r="U682">
        <v>0.68</v>
      </c>
      <c r="V682">
        <v>0</v>
      </c>
      <c r="W682" t="s">
        <v>6</v>
      </c>
      <c r="X682" t="s">
        <v>93</v>
      </c>
      <c r="Y682" t="s">
        <v>96</v>
      </c>
      <c r="Z682" t="s">
        <v>102</v>
      </c>
      <c r="AA682">
        <v>0.8448</v>
      </c>
      <c r="AB682">
        <v>0.96</v>
      </c>
      <c r="AC682">
        <v>0.1152</v>
      </c>
      <c r="AD682">
        <v>0.19</v>
      </c>
      <c r="AE682" t="s">
        <v>26</v>
      </c>
      <c r="AF682">
        <v>4.9080635893506983E-3</v>
      </c>
      <c r="AG682" t="s">
        <v>5</v>
      </c>
      <c r="AH682" t="s">
        <v>32</v>
      </c>
      <c r="AI682" t="s">
        <v>37</v>
      </c>
      <c r="AJ682">
        <v>49.775784753363226</v>
      </c>
      <c r="AK682" t="s">
        <v>40</v>
      </c>
      <c r="AL682">
        <v>425.00150000000008</v>
      </c>
      <c r="AM682">
        <v>3692766.5737080006</v>
      </c>
      <c r="AN682">
        <v>94.33</v>
      </c>
    </row>
    <row r="683" spans="1:40" x14ac:dyDescent="0.3">
      <c r="A683">
        <v>166.06</v>
      </c>
      <c r="B683">
        <v>5.92</v>
      </c>
      <c r="C683">
        <v>20</v>
      </c>
      <c r="D683">
        <v>0.93</v>
      </c>
      <c r="E683">
        <v>0.04</v>
      </c>
      <c r="F683">
        <v>0</v>
      </c>
      <c r="G683" t="s">
        <v>99</v>
      </c>
      <c r="H683">
        <v>0.93</v>
      </c>
      <c r="I683">
        <v>0.98</v>
      </c>
      <c r="J683">
        <v>1.17</v>
      </c>
      <c r="K683">
        <v>0.47</v>
      </c>
      <c r="L683">
        <v>23</v>
      </c>
      <c r="M683">
        <v>9399.25</v>
      </c>
      <c r="N683">
        <v>90</v>
      </c>
      <c r="O683">
        <v>49</v>
      </c>
      <c r="P683">
        <v>2</v>
      </c>
      <c r="Q683">
        <v>3</v>
      </c>
      <c r="R683">
        <v>486</v>
      </c>
      <c r="S683">
        <v>622</v>
      </c>
      <c r="T683">
        <v>4</v>
      </c>
      <c r="U683">
        <v>0.73</v>
      </c>
      <c r="V683">
        <v>1</v>
      </c>
      <c r="W683" t="s">
        <v>4</v>
      </c>
      <c r="X683" t="s">
        <v>103</v>
      </c>
      <c r="Y683" t="s">
        <v>96</v>
      </c>
      <c r="Z683" t="s">
        <v>105</v>
      </c>
      <c r="AA683">
        <v>0.89280000000000004</v>
      </c>
      <c r="AB683">
        <v>0.96</v>
      </c>
      <c r="AC683">
        <v>6.7199999999999954E-2</v>
      </c>
      <c r="AD683">
        <v>0.51</v>
      </c>
      <c r="AE683" t="s">
        <v>25</v>
      </c>
      <c r="AF683">
        <v>3.5649765145128263E-2</v>
      </c>
      <c r="AG683" t="s">
        <v>7</v>
      </c>
      <c r="AH683" t="s">
        <v>31</v>
      </c>
      <c r="AI683" t="s">
        <v>38</v>
      </c>
      <c r="AJ683">
        <v>127.98353909465021</v>
      </c>
      <c r="AK683" t="s">
        <v>42</v>
      </c>
      <c r="AL683">
        <v>469.96250000000003</v>
      </c>
      <c r="AM683">
        <v>1623746.0844160002</v>
      </c>
      <c r="AN683">
        <v>97.86999999999999</v>
      </c>
    </row>
    <row r="684" spans="1:40" x14ac:dyDescent="0.3">
      <c r="A684">
        <v>126.9</v>
      </c>
      <c r="B684">
        <v>9.1199999999999992</v>
      </c>
      <c r="C684">
        <v>1</v>
      </c>
      <c r="D684">
        <v>0.95</v>
      </c>
      <c r="E684">
        <v>0</v>
      </c>
      <c r="F684">
        <v>0.04</v>
      </c>
      <c r="G684" t="s">
        <v>88</v>
      </c>
      <c r="H684">
        <v>0.62</v>
      </c>
      <c r="I684">
        <v>0.63</v>
      </c>
      <c r="J684">
        <v>1.17</v>
      </c>
      <c r="K684">
        <v>0.37</v>
      </c>
      <c r="L684">
        <v>30</v>
      </c>
      <c r="M684">
        <v>652.51</v>
      </c>
      <c r="N684">
        <v>30</v>
      </c>
      <c r="O684">
        <v>27</v>
      </c>
      <c r="P684">
        <v>3</v>
      </c>
      <c r="Q684">
        <v>3</v>
      </c>
      <c r="R684">
        <v>660</v>
      </c>
      <c r="S684">
        <v>366</v>
      </c>
      <c r="T684">
        <v>2</v>
      </c>
      <c r="U684">
        <v>0.63</v>
      </c>
      <c r="V684">
        <v>1</v>
      </c>
      <c r="W684" t="s">
        <v>4</v>
      </c>
      <c r="X684" t="s">
        <v>103</v>
      </c>
      <c r="Y684" t="s">
        <v>90</v>
      </c>
      <c r="Z684" t="s">
        <v>102</v>
      </c>
      <c r="AA684">
        <v>0.95</v>
      </c>
      <c r="AB684">
        <v>0.96</v>
      </c>
      <c r="AC684">
        <v>4.8000000000000043E-2</v>
      </c>
      <c r="AD684">
        <v>0.41</v>
      </c>
      <c r="AE684" t="s">
        <v>24</v>
      </c>
      <c r="AF684">
        <v>7.1867612293144201E-2</v>
      </c>
      <c r="AG684" t="s">
        <v>8</v>
      </c>
      <c r="AH684" t="s">
        <v>33</v>
      </c>
      <c r="AI684" t="s">
        <v>38</v>
      </c>
      <c r="AJ684">
        <v>55.454545454545453</v>
      </c>
      <c r="AK684" t="s">
        <v>40</v>
      </c>
      <c r="AL684">
        <v>6.5251000000000001</v>
      </c>
      <c r="AM684">
        <v>86123.758419999998</v>
      </c>
      <c r="AN684">
        <v>74.58</v>
      </c>
    </row>
    <row r="685" spans="1:40" x14ac:dyDescent="0.3">
      <c r="A685">
        <v>350.89</v>
      </c>
      <c r="B685">
        <v>4.0999999999999996</v>
      </c>
      <c r="C685">
        <v>20</v>
      </c>
      <c r="D685">
        <v>0.75</v>
      </c>
      <c r="E685">
        <v>0.08</v>
      </c>
      <c r="F685">
        <v>0.04</v>
      </c>
      <c r="G685" t="s">
        <v>88</v>
      </c>
      <c r="H685">
        <v>2.52</v>
      </c>
      <c r="I685">
        <v>0.76</v>
      </c>
      <c r="J685">
        <v>0.97</v>
      </c>
      <c r="K685">
        <v>0.56000000000000005</v>
      </c>
      <c r="L685">
        <v>48</v>
      </c>
      <c r="M685">
        <v>7042.4</v>
      </c>
      <c r="N685">
        <v>30</v>
      </c>
      <c r="O685">
        <v>54</v>
      </c>
      <c r="P685">
        <v>3</v>
      </c>
      <c r="Q685">
        <v>1</v>
      </c>
      <c r="R685">
        <v>849</v>
      </c>
      <c r="S685">
        <v>709</v>
      </c>
      <c r="T685">
        <v>4</v>
      </c>
      <c r="U685">
        <v>0.89</v>
      </c>
      <c r="V685">
        <v>1</v>
      </c>
      <c r="W685" t="s">
        <v>4</v>
      </c>
      <c r="X685" t="s">
        <v>101</v>
      </c>
      <c r="Y685" t="s">
        <v>90</v>
      </c>
      <c r="Z685" t="s">
        <v>105</v>
      </c>
      <c r="AA685">
        <v>0.69000000000000006</v>
      </c>
      <c r="AB685">
        <v>0.88319999999999999</v>
      </c>
      <c r="AC685">
        <v>0.2208</v>
      </c>
      <c r="AD685">
        <v>0.68</v>
      </c>
      <c r="AE685" t="s">
        <v>25</v>
      </c>
      <c r="AF685">
        <v>1.1684573513066773E-2</v>
      </c>
      <c r="AG685" t="s">
        <v>5</v>
      </c>
      <c r="AH685" t="s">
        <v>32</v>
      </c>
      <c r="AI685" t="s">
        <v>35</v>
      </c>
      <c r="AJ685">
        <v>83.510011778563026</v>
      </c>
      <c r="AK685" t="s">
        <v>44</v>
      </c>
      <c r="AL685">
        <v>70.423999999999992</v>
      </c>
      <c r="AM685">
        <v>2767728.7731759995</v>
      </c>
      <c r="AN685">
        <v>70.280000000000015</v>
      </c>
    </row>
    <row r="686" spans="1:40" x14ac:dyDescent="0.3">
      <c r="A686">
        <v>468.22</v>
      </c>
      <c r="B686">
        <v>7.6</v>
      </c>
      <c r="C686">
        <v>3</v>
      </c>
      <c r="D686">
        <v>0.97</v>
      </c>
      <c r="E686">
        <v>0.04</v>
      </c>
      <c r="F686">
        <v>0.02</v>
      </c>
      <c r="G686" t="s">
        <v>92</v>
      </c>
      <c r="H686">
        <v>1.36</v>
      </c>
      <c r="I686">
        <v>0.86</v>
      </c>
      <c r="J686">
        <v>0.96</v>
      </c>
      <c r="K686">
        <v>0.95</v>
      </c>
      <c r="L686">
        <v>5</v>
      </c>
      <c r="M686">
        <v>3720.76</v>
      </c>
      <c r="N686">
        <v>45</v>
      </c>
      <c r="O686">
        <v>8</v>
      </c>
      <c r="P686">
        <v>3</v>
      </c>
      <c r="Q686">
        <v>1</v>
      </c>
      <c r="R686">
        <v>933</v>
      </c>
      <c r="S686">
        <v>439</v>
      </c>
      <c r="T686">
        <v>7</v>
      </c>
      <c r="U686">
        <v>0.28999999999999998</v>
      </c>
      <c r="V686">
        <v>1</v>
      </c>
      <c r="W686" t="s">
        <v>4</v>
      </c>
      <c r="X686" t="s">
        <v>101</v>
      </c>
      <c r="Y686" t="s">
        <v>90</v>
      </c>
      <c r="Z686" t="s">
        <v>106</v>
      </c>
      <c r="AA686">
        <v>0.93119999999999992</v>
      </c>
      <c r="AB686">
        <v>0.94079999999999997</v>
      </c>
      <c r="AC686">
        <v>2.8224000000000023E-2</v>
      </c>
      <c r="AD686">
        <v>1.01</v>
      </c>
      <c r="AE686" t="s">
        <v>25</v>
      </c>
      <c r="AF686">
        <v>1.6231685959591645E-2</v>
      </c>
      <c r="AG686" t="s">
        <v>5</v>
      </c>
      <c r="AH686" t="s">
        <v>32</v>
      </c>
      <c r="AI686" t="s">
        <v>36</v>
      </c>
      <c r="AJ686">
        <v>47.052518756698817</v>
      </c>
      <c r="AK686" t="s">
        <v>40</v>
      </c>
      <c r="AL686">
        <v>74.415200000000013</v>
      </c>
      <c r="AM686">
        <v>1846749.452816</v>
      </c>
      <c r="AN686">
        <v>85.04</v>
      </c>
    </row>
    <row r="687" spans="1:40" x14ac:dyDescent="0.3">
      <c r="A687">
        <v>300.54000000000002</v>
      </c>
      <c r="B687">
        <v>6.93</v>
      </c>
      <c r="C687">
        <v>18</v>
      </c>
      <c r="D687">
        <v>0.9</v>
      </c>
      <c r="E687">
        <v>0.06</v>
      </c>
      <c r="F687">
        <v>0.04</v>
      </c>
      <c r="G687" t="s">
        <v>92</v>
      </c>
      <c r="H687">
        <v>3.03</v>
      </c>
      <c r="I687">
        <v>0.63</v>
      </c>
      <c r="J687">
        <v>0.92</v>
      </c>
      <c r="K687">
        <v>0.76</v>
      </c>
      <c r="L687">
        <v>8</v>
      </c>
      <c r="M687">
        <v>3706.47</v>
      </c>
      <c r="N687">
        <v>90</v>
      </c>
      <c r="O687">
        <v>57</v>
      </c>
      <c r="P687">
        <v>2</v>
      </c>
      <c r="Q687">
        <v>0</v>
      </c>
      <c r="R687">
        <v>442</v>
      </c>
      <c r="S687">
        <v>42</v>
      </c>
      <c r="T687">
        <v>8</v>
      </c>
      <c r="U687">
        <v>0.53</v>
      </c>
      <c r="V687">
        <v>1</v>
      </c>
      <c r="W687" t="s">
        <v>4</v>
      </c>
      <c r="X687" t="s">
        <v>89</v>
      </c>
      <c r="Y687" t="s">
        <v>96</v>
      </c>
      <c r="Z687" t="s">
        <v>110</v>
      </c>
      <c r="AA687">
        <v>0.84599999999999997</v>
      </c>
      <c r="AB687">
        <v>0.90239999999999987</v>
      </c>
      <c r="AC687">
        <v>9.0239999999999973E-2</v>
      </c>
      <c r="AD687">
        <v>0.86</v>
      </c>
      <c r="AE687" t="s">
        <v>25</v>
      </c>
      <c r="AF687">
        <v>2.3058494709522856E-2</v>
      </c>
      <c r="AG687" t="s">
        <v>7</v>
      </c>
      <c r="AH687" t="s">
        <v>32</v>
      </c>
      <c r="AI687" t="s">
        <v>37</v>
      </c>
      <c r="AJ687">
        <v>9.502262443438914</v>
      </c>
      <c r="AK687" t="s">
        <v>40</v>
      </c>
      <c r="AL687">
        <v>74.129400000000004</v>
      </c>
      <c r="AM687">
        <v>1225429.0853039999</v>
      </c>
      <c r="AN687">
        <v>82.37</v>
      </c>
    </row>
    <row r="688" spans="1:40" x14ac:dyDescent="0.3">
      <c r="A688">
        <v>307.23</v>
      </c>
      <c r="B688">
        <v>9.3800000000000008</v>
      </c>
      <c r="C688">
        <v>9</v>
      </c>
      <c r="D688">
        <v>0.96</v>
      </c>
      <c r="E688">
        <v>0.01</v>
      </c>
      <c r="F688">
        <v>0.03</v>
      </c>
      <c r="G688" t="s">
        <v>92</v>
      </c>
      <c r="H688">
        <v>2.57</v>
      </c>
      <c r="I688">
        <v>0.74</v>
      </c>
      <c r="J688">
        <v>1.1399999999999999</v>
      </c>
      <c r="K688">
        <v>0.69</v>
      </c>
      <c r="L688">
        <v>43</v>
      </c>
      <c r="M688">
        <v>6462.43</v>
      </c>
      <c r="N688">
        <v>60</v>
      </c>
      <c r="O688">
        <v>22</v>
      </c>
      <c r="P688">
        <v>1</v>
      </c>
      <c r="Q688">
        <v>1</v>
      </c>
      <c r="R688">
        <v>178</v>
      </c>
      <c r="S688">
        <v>552</v>
      </c>
      <c r="T688">
        <v>3</v>
      </c>
      <c r="U688">
        <v>0.43</v>
      </c>
      <c r="V688">
        <v>1</v>
      </c>
      <c r="W688" t="s">
        <v>4</v>
      </c>
      <c r="X688" t="s">
        <v>101</v>
      </c>
      <c r="Y688" t="s">
        <v>104</v>
      </c>
      <c r="Z688" t="s">
        <v>98</v>
      </c>
      <c r="AA688">
        <v>0.95039999999999991</v>
      </c>
      <c r="AB688">
        <v>0.96029999999999993</v>
      </c>
      <c r="AC688">
        <v>3.8412000000000036E-2</v>
      </c>
      <c r="AD688">
        <v>0.73</v>
      </c>
      <c r="AE688" t="s">
        <v>25</v>
      </c>
      <c r="AF688">
        <v>3.0530872636135794E-2</v>
      </c>
      <c r="AG688" t="s">
        <v>7</v>
      </c>
      <c r="AH688" t="s">
        <v>32</v>
      </c>
      <c r="AI688" t="s">
        <v>35</v>
      </c>
      <c r="AJ688">
        <v>310.11235955056179</v>
      </c>
      <c r="AK688" t="s">
        <v>42</v>
      </c>
      <c r="AL688">
        <v>129.24860000000001</v>
      </c>
      <c r="AM688">
        <v>2065015.5038780002</v>
      </c>
      <c r="AN688">
        <v>84.53</v>
      </c>
    </row>
    <row r="689" spans="1:40" x14ac:dyDescent="0.3">
      <c r="A689">
        <v>175.99</v>
      </c>
      <c r="B689">
        <v>8.39</v>
      </c>
      <c r="C689">
        <v>14</v>
      </c>
      <c r="D689">
        <v>0.85</v>
      </c>
      <c r="E689">
        <v>0.02</v>
      </c>
      <c r="F689">
        <v>0.04</v>
      </c>
      <c r="G689" t="s">
        <v>99</v>
      </c>
      <c r="H689">
        <v>0.72</v>
      </c>
      <c r="I689">
        <v>0.98</v>
      </c>
      <c r="J689">
        <v>1.03</v>
      </c>
      <c r="K689">
        <v>0.42</v>
      </c>
      <c r="L689">
        <v>43</v>
      </c>
      <c r="M689">
        <v>8121.14</v>
      </c>
      <c r="N689">
        <v>90</v>
      </c>
      <c r="O689">
        <v>46</v>
      </c>
      <c r="P689">
        <v>2</v>
      </c>
      <c r="Q689">
        <v>1</v>
      </c>
      <c r="R689">
        <v>411</v>
      </c>
      <c r="S689">
        <v>683</v>
      </c>
      <c r="T689">
        <v>1</v>
      </c>
      <c r="U689">
        <v>0.7</v>
      </c>
      <c r="V689">
        <v>1</v>
      </c>
      <c r="W689" t="s">
        <v>4</v>
      </c>
      <c r="X689" t="s">
        <v>101</v>
      </c>
      <c r="Y689" t="s">
        <v>96</v>
      </c>
      <c r="Z689" t="s">
        <v>97</v>
      </c>
      <c r="AA689">
        <v>0.83299999999999996</v>
      </c>
      <c r="AB689">
        <v>0.94079999999999997</v>
      </c>
      <c r="AC689">
        <v>0.14112000000000002</v>
      </c>
      <c r="AD689">
        <v>0.48</v>
      </c>
      <c r="AE689" t="s">
        <v>24</v>
      </c>
      <c r="AF689">
        <v>4.7673163247911814E-2</v>
      </c>
      <c r="AG689" t="s">
        <v>7</v>
      </c>
      <c r="AH689" t="s">
        <v>31</v>
      </c>
      <c r="AI689" t="s">
        <v>38</v>
      </c>
      <c r="AJ689">
        <v>166.1800486618005</v>
      </c>
      <c r="AK689" t="s">
        <v>42</v>
      </c>
      <c r="AL689">
        <v>406.05700000000002</v>
      </c>
      <c r="AM689">
        <v>1515402.3855720004</v>
      </c>
      <c r="AN689">
        <v>97.88</v>
      </c>
    </row>
    <row r="690" spans="1:40" x14ac:dyDescent="0.3">
      <c r="A690">
        <v>396.27</v>
      </c>
      <c r="B690">
        <v>6.1</v>
      </c>
      <c r="C690">
        <v>27</v>
      </c>
      <c r="D690">
        <v>0.86</v>
      </c>
      <c r="E690">
        <v>0.09</v>
      </c>
      <c r="F690">
        <v>0.02</v>
      </c>
      <c r="G690" t="s">
        <v>99</v>
      </c>
      <c r="H690">
        <v>3.7</v>
      </c>
      <c r="I690">
        <v>0.61</v>
      </c>
      <c r="J690">
        <v>0.84</v>
      </c>
      <c r="K690">
        <v>0.28999999999999998</v>
      </c>
      <c r="L690">
        <v>10</v>
      </c>
      <c r="M690">
        <v>2820.89</v>
      </c>
      <c r="N690">
        <v>45</v>
      </c>
      <c r="O690">
        <v>27</v>
      </c>
      <c r="P690">
        <v>1</v>
      </c>
      <c r="Q690">
        <v>1</v>
      </c>
      <c r="R690">
        <v>167</v>
      </c>
      <c r="S690">
        <v>799</v>
      </c>
      <c r="T690">
        <v>10</v>
      </c>
      <c r="U690">
        <v>0.4</v>
      </c>
      <c r="V690">
        <v>0</v>
      </c>
      <c r="W690" t="s">
        <v>6</v>
      </c>
      <c r="X690" t="s">
        <v>101</v>
      </c>
      <c r="Y690" t="s">
        <v>104</v>
      </c>
      <c r="Z690" t="s">
        <v>108</v>
      </c>
      <c r="AA690">
        <v>0.78259999999999996</v>
      </c>
      <c r="AB690">
        <v>0.89180000000000004</v>
      </c>
      <c r="AC690">
        <v>0.124852</v>
      </c>
      <c r="AD690">
        <v>0.39999999999999997</v>
      </c>
      <c r="AE690" t="s">
        <v>24</v>
      </c>
      <c r="AF690">
        <v>1.539354480530951E-2</v>
      </c>
      <c r="AG690" t="s">
        <v>5</v>
      </c>
      <c r="AH690" t="s">
        <v>32</v>
      </c>
      <c r="AI690" t="s">
        <v>37</v>
      </c>
      <c r="AJ690">
        <v>478.44311377245504</v>
      </c>
      <c r="AK690" t="s">
        <v>42</v>
      </c>
      <c r="AL690">
        <v>141.0445</v>
      </c>
      <c r="AM690">
        <v>1240966.1976129999</v>
      </c>
      <c r="AN690">
        <v>93.199999999999989</v>
      </c>
    </row>
    <row r="691" spans="1:40" x14ac:dyDescent="0.3">
      <c r="A691">
        <v>134.16999999999999</v>
      </c>
      <c r="B691">
        <v>6.91</v>
      </c>
      <c r="C691">
        <v>17</v>
      </c>
      <c r="D691">
        <v>0.98</v>
      </c>
      <c r="E691">
        <v>0.06</v>
      </c>
      <c r="F691">
        <v>0.01</v>
      </c>
      <c r="G691" t="s">
        <v>99</v>
      </c>
      <c r="H691">
        <v>4.0199999999999996</v>
      </c>
      <c r="I691">
        <v>0.9</v>
      </c>
      <c r="J691">
        <v>1.1399999999999999</v>
      </c>
      <c r="K691">
        <v>0.54</v>
      </c>
      <c r="L691">
        <v>28</v>
      </c>
      <c r="M691">
        <v>7083.01</v>
      </c>
      <c r="N691">
        <v>45</v>
      </c>
      <c r="O691">
        <v>58</v>
      </c>
      <c r="P691">
        <v>3</v>
      </c>
      <c r="Q691">
        <v>2</v>
      </c>
      <c r="R691">
        <v>393</v>
      </c>
      <c r="S691">
        <v>883</v>
      </c>
      <c r="T691">
        <v>1</v>
      </c>
      <c r="U691">
        <v>0.89</v>
      </c>
      <c r="V691">
        <v>0</v>
      </c>
      <c r="W691" t="s">
        <v>6</v>
      </c>
      <c r="X691" t="s">
        <v>93</v>
      </c>
      <c r="Y691" t="s">
        <v>90</v>
      </c>
      <c r="Z691" t="s">
        <v>97</v>
      </c>
      <c r="AA691">
        <v>0.92119999999999991</v>
      </c>
      <c r="AB691">
        <v>0.93059999999999998</v>
      </c>
      <c r="AC691">
        <v>1.8612000000000014E-2</v>
      </c>
      <c r="AD691">
        <v>0.61</v>
      </c>
      <c r="AE691" t="s">
        <v>25</v>
      </c>
      <c r="AF691">
        <v>5.1501826041589031E-2</v>
      </c>
      <c r="AG691" t="s">
        <v>8</v>
      </c>
      <c r="AH691" t="s">
        <v>33</v>
      </c>
      <c r="AI691" t="s">
        <v>37</v>
      </c>
      <c r="AJ691">
        <v>224.68193384223918</v>
      </c>
      <c r="AK691" t="s">
        <v>42</v>
      </c>
      <c r="AL691">
        <v>354.15050000000002</v>
      </c>
      <c r="AM691">
        <v>1017215.3110869998</v>
      </c>
      <c r="AN691">
        <v>93.97999999999999</v>
      </c>
    </row>
    <row r="692" spans="1:40" x14ac:dyDescent="0.3">
      <c r="A692">
        <v>195.66</v>
      </c>
      <c r="B692">
        <v>9.09</v>
      </c>
      <c r="C692">
        <v>23</v>
      </c>
      <c r="D692">
        <v>0.97</v>
      </c>
      <c r="E692">
        <v>0.1</v>
      </c>
      <c r="F692">
        <v>0.02</v>
      </c>
      <c r="G692" t="s">
        <v>92</v>
      </c>
      <c r="H692">
        <v>4.82</v>
      </c>
      <c r="I692">
        <v>0.94</v>
      </c>
      <c r="J692">
        <v>1.01</v>
      </c>
      <c r="K692">
        <v>0.89</v>
      </c>
      <c r="L692">
        <v>36</v>
      </c>
      <c r="M692">
        <v>6395.18</v>
      </c>
      <c r="N692">
        <v>60</v>
      </c>
      <c r="O692">
        <v>43</v>
      </c>
      <c r="P692">
        <v>3</v>
      </c>
      <c r="Q692">
        <v>2</v>
      </c>
      <c r="R692">
        <v>407</v>
      </c>
      <c r="S692">
        <v>295</v>
      </c>
      <c r="T692">
        <v>10</v>
      </c>
      <c r="U692">
        <v>0.49</v>
      </c>
      <c r="V692">
        <v>1</v>
      </c>
      <c r="W692" t="s">
        <v>4</v>
      </c>
      <c r="X692" t="s">
        <v>93</v>
      </c>
      <c r="Y692" t="s">
        <v>90</v>
      </c>
      <c r="Z692" t="s">
        <v>108</v>
      </c>
      <c r="AA692">
        <v>0.873</v>
      </c>
      <c r="AB692">
        <v>0.88200000000000001</v>
      </c>
      <c r="AC692">
        <v>2.6460000000000022E-2</v>
      </c>
      <c r="AD692">
        <v>1.01</v>
      </c>
      <c r="AE692" t="s">
        <v>25</v>
      </c>
      <c r="AF692">
        <v>4.6458141674333028E-2</v>
      </c>
      <c r="AG692" t="s">
        <v>7</v>
      </c>
      <c r="AH692" t="s">
        <v>31</v>
      </c>
      <c r="AI692" t="s">
        <v>37</v>
      </c>
      <c r="AJ692">
        <v>72.481572481572485</v>
      </c>
      <c r="AK692" t="s">
        <v>40</v>
      </c>
      <c r="AL692">
        <v>127.90360000000001</v>
      </c>
      <c r="AM692">
        <v>1401581.3942800001</v>
      </c>
      <c r="AN692">
        <v>79.78</v>
      </c>
    </row>
    <row r="693" spans="1:40" x14ac:dyDescent="0.3">
      <c r="A693">
        <v>241.45</v>
      </c>
      <c r="B693">
        <v>4.5999999999999996</v>
      </c>
      <c r="C693">
        <v>14</v>
      </c>
      <c r="D693">
        <v>0.83</v>
      </c>
      <c r="E693">
        <v>0.1</v>
      </c>
      <c r="F693">
        <v>0.02</v>
      </c>
      <c r="G693" t="s">
        <v>92</v>
      </c>
      <c r="H693">
        <v>1.98</v>
      </c>
      <c r="I693">
        <v>0.71</v>
      </c>
      <c r="J693">
        <v>0.97</v>
      </c>
      <c r="K693">
        <v>0.88</v>
      </c>
      <c r="L693">
        <v>10</v>
      </c>
      <c r="M693">
        <v>5221.47</v>
      </c>
      <c r="N693">
        <v>30</v>
      </c>
      <c r="O693">
        <v>14</v>
      </c>
      <c r="P693">
        <v>1</v>
      </c>
      <c r="Q693">
        <v>1</v>
      </c>
      <c r="R693">
        <v>65</v>
      </c>
      <c r="S693">
        <v>526</v>
      </c>
      <c r="T693">
        <v>11</v>
      </c>
      <c r="U693">
        <v>0.54</v>
      </c>
      <c r="V693">
        <v>1</v>
      </c>
      <c r="W693" t="s">
        <v>4</v>
      </c>
      <c r="X693" t="s">
        <v>101</v>
      </c>
      <c r="Y693" t="s">
        <v>104</v>
      </c>
      <c r="Z693" t="s">
        <v>95</v>
      </c>
      <c r="AA693">
        <v>0.747</v>
      </c>
      <c r="AB693">
        <v>0.88200000000000001</v>
      </c>
      <c r="AC693">
        <v>0.14994000000000005</v>
      </c>
      <c r="AD693">
        <v>1</v>
      </c>
      <c r="AE693" t="s">
        <v>25</v>
      </c>
      <c r="AF693">
        <v>1.9051563470697867E-2</v>
      </c>
      <c r="AG693" t="s">
        <v>5</v>
      </c>
      <c r="AH693" t="s">
        <v>31</v>
      </c>
      <c r="AI693" t="s">
        <v>36</v>
      </c>
      <c r="AJ693">
        <v>809.23076923076917</v>
      </c>
      <c r="AK693" t="s">
        <v>42</v>
      </c>
      <c r="AL693">
        <v>104.4294</v>
      </c>
      <c r="AM693">
        <v>1412124.7940999998</v>
      </c>
      <c r="AN693">
        <v>82.62</v>
      </c>
    </row>
    <row r="694" spans="1:40" x14ac:dyDescent="0.3">
      <c r="A694">
        <v>278.42</v>
      </c>
      <c r="B694">
        <v>3.94</v>
      </c>
      <c r="C694">
        <v>29</v>
      </c>
      <c r="D694">
        <v>0.78</v>
      </c>
      <c r="E694">
        <v>0.04</v>
      </c>
      <c r="F694">
        <v>0.03</v>
      </c>
      <c r="G694" t="s">
        <v>92</v>
      </c>
      <c r="H694">
        <v>1.69</v>
      </c>
      <c r="I694">
        <v>0.69</v>
      </c>
      <c r="J694">
        <v>0.94</v>
      </c>
      <c r="K694">
        <v>0.45</v>
      </c>
      <c r="L694">
        <v>14</v>
      </c>
      <c r="M694">
        <v>6064.01</v>
      </c>
      <c r="N694">
        <v>60</v>
      </c>
      <c r="O694">
        <v>20</v>
      </c>
      <c r="P694">
        <v>1</v>
      </c>
      <c r="Q694">
        <v>0</v>
      </c>
      <c r="R694">
        <v>82</v>
      </c>
      <c r="S694">
        <v>690</v>
      </c>
      <c r="T694">
        <v>7</v>
      </c>
      <c r="U694">
        <v>0.49</v>
      </c>
      <c r="V694">
        <v>0</v>
      </c>
      <c r="W694" t="s">
        <v>6</v>
      </c>
      <c r="X694" t="s">
        <v>89</v>
      </c>
      <c r="Y694" t="s">
        <v>104</v>
      </c>
      <c r="Z694" t="s">
        <v>106</v>
      </c>
      <c r="AA694">
        <v>0.74880000000000002</v>
      </c>
      <c r="AB694">
        <v>0.93119999999999992</v>
      </c>
      <c r="AC694">
        <v>0.20486399999999996</v>
      </c>
      <c r="AD694">
        <v>0.52</v>
      </c>
      <c r="AE694" t="s">
        <v>25</v>
      </c>
      <c r="AF694">
        <v>1.415128223547159E-2</v>
      </c>
      <c r="AG694" t="s">
        <v>5</v>
      </c>
      <c r="AH694" t="s">
        <v>31</v>
      </c>
      <c r="AI694" t="s">
        <v>36</v>
      </c>
      <c r="AJ694">
        <v>841.46341463414626</v>
      </c>
      <c r="AK694" t="s">
        <v>42</v>
      </c>
      <c r="AL694">
        <v>121.28020000000001</v>
      </c>
      <c r="AM694">
        <v>1806656.2714900002</v>
      </c>
      <c r="AN694">
        <v>84.509999999999991</v>
      </c>
    </row>
    <row r="695" spans="1:40" x14ac:dyDescent="0.3">
      <c r="A695">
        <v>159.08000000000001</v>
      </c>
      <c r="B695">
        <v>1.1000000000000001</v>
      </c>
      <c r="C695">
        <v>4</v>
      </c>
      <c r="D695">
        <v>0.82</v>
      </c>
      <c r="E695">
        <v>0.03</v>
      </c>
      <c r="F695">
        <v>0.01</v>
      </c>
      <c r="G695" t="s">
        <v>92</v>
      </c>
      <c r="H695">
        <v>0.96</v>
      </c>
      <c r="I695">
        <v>0.97</v>
      </c>
      <c r="J695">
        <v>0.84</v>
      </c>
      <c r="K695">
        <v>0.25</v>
      </c>
      <c r="L695">
        <v>38</v>
      </c>
      <c r="M695">
        <v>278.73</v>
      </c>
      <c r="N695">
        <v>45</v>
      </c>
      <c r="O695">
        <v>52</v>
      </c>
      <c r="P695">
        <v>3</v>
      </c>
      <c r="Q695">
        <v>0</v>
      </c>
      <c r="R695">
        <v>979</v>
      </c>
      <c r="S695">
        <v>694</v>
      </c>
      <c r="T695">
        <v>12</v>
      </c>
      <c r="U695">
        <v>0.62</v>
      </c>
      <c r="V695">
        <v>1</v>
      </c>
      <c r="W695" t="s">
        <v>4</v>
      </c>
      <c r="X695" t="s">
        <v>89</v>
      </c>
      <c r="Y695" t="s">
        <v>90</v>
      </c>
      <c r="Z695" t="s">
        <v>107</v>
      </c>
      <c r="AA695">
        <v>0.79539999999999988</v>
      </c>
      <c r="AB695">
        <v>0.96029999999999993</v>
      </c>
      <c r="AC695">
        <v>0.17285400000000004</v>
      </c>
      <c r="AD695">
        <v>0.28999999999999998</v>
      </c>
      <c r="AE695" t="s">
        <v>26</v>
      </c>
      <c r="AF695">
        <v>6.9147598692481773E-3</v>
      </c>
      <c r="AG695" t="s">
        <v>5</v>
      </c>
      <c r="AH695" t="s">
        <v>31</v>
      </c>
      <c r="AI695" t="s">
        <v>38</v>
      </c>
      <c r="AJ695">
        <v>70.888661899897855</v>
      </c>
      <c r="AK695" t="s">
        <v>40</v>
      </c>
      <c r="AL695">
        <v>5.5746000000000002</v>
      </c>
      <c r="AM695">
        <v>46122.612072000004</v>
      </c>
      <c r="AN695">
        <v>85.94</v>
      </c>
    </row>
    <row r="696" spans="1:40" x14ac:dyDescent="0.3">
      <c r="A696">
        <v>101.68</v>
      </c>
      <c r="B696">
        <v>8.44</v>
      </c>
      <c r="C696">
        <v>5</v>
      </c>
      <c r="D696">
        <v>0.82</v>
      </c>
      <c r="E696">
        <v>0.09</v>
      </c>
      <c r="F696">
        <v>0.05</v>
      </c>
      <c r="G696" t="s">
        <v>88</v>
      </c>
      <c r="H696">
        <v>0.9</v>
      </c>
      <c r="I696">
        <v>0.91</v>
      </c>
      <c r="J696">
        <v>1.18</v>
      </c>
      <c r="K696">
        <v>0.23</v>
      </c>
      <c r="L696">
        <v>37</v>
      </c>
      <c r="M696">
        <v>140.25</v>
      </c>
      <c r="N696">
        <v>60</v>
      </c>
      <c r="O696">
        <v>28</v>
      </c>
      <c r="P696">
        <v>1</v>
      </c>
      <c r="Q696">
        <v>3</v>
      </c>
      <c r="R696">
        <v>769</v>
      </c>
      <c r="S696">
        <v>736</v>
      </c>
      <c r="T696">
        <v>1</v>
      </c>
      <c r="U696">
        <v>0.51</v>
      </c>
      <c r="V696">
        <v>0</v>
      </c>
      <c r="W696" t="s">
        <v>6</v>
      </c>
      <c r="X696" t="s">
        <v>103</v>
      </c>
      <c r="Y696" t="s">
        <v>104</v>
      </c>
      <c r="Z696" t="s">
        <v>97</v>
      </c>
      <c r="AA696">
        <v>0.74619999999999997</v>
      </c>
      <c r="AB696">
        <v>0.86449999999999994</v>
      </c>
      <c r="AC696">
        <v>0.15561000000000005</v>
      </c>
      <c r="AD696">
        <v>0.37</v>
      </c>
      <c r="AE696" t="s">
        <v>24</v>
      </c>
      <c r="AF696">
        <v>8.3005507474429571E-2</v>
      </c>
      <c r="AG696" t="s">
        <v>8</v>
      </c>
      <c r="AH696" t="s">
        <v>33</v>
      </c>
      <c r="AI696" t="s">
        <v>38</v>
      </c>
      <c r="AJ696">
        <v>95.70871261378413</v>
      </c>
      <c r="AK696" t="s">
        <v>45</v>
      </c>
      <c r="AL696">
        <v>1.4025000000000001</v>
      </c>
      <c r="AM696">
        <v>16260.339540000001</v>
      </c>
      <c r="AN696">
        <v>71.399999999999991</v>
      </c>
    </row>
    <row r="697" spans="1:40" x14ac:dyDescent="0.3">
      <c r="A697">
        <v>324.77999999999997</v>
      </c>
      <c r="B697">
        <v>8.2100000000000009</v>
      </c>
      <c r="C697">
        <v>26</v>
      </c>
      <c r="D697">
        <v>0.79</v>
      </c>
      <c r="E697">
        <v>0.1</v>
      </c>
      <c r="F697">
        <v>0.01</v>
      </c>
      <c r="G697" t="s">
        <v>88</v>
      </c>
      <c r="H697">
        <v>1.61</v>
      </c>
      <c r="I697">
        <v>0.65</v>
      </c>
      <c r="J697">
        <v>1.1000000000000001</v>
      </c>
      <c r="K697">
        <v>0.03</v>
      </c>
      <c r="L697">
        <v>47</v>
      </c>
      <c r="M697">
        <v>5549.34</v>
      </c>
      <c r="N697">
        <v>90</v>
      </c>
      <c r="O697">
        <v>24</v>
      </c>
      <c r="P697">
        <v>2</v>
      </c>
      <c r="Q697">
        <v>1</v>
      </c>
      <c r="R697">
        <v>482</v>
      </c>
      <c r="S697">
        <v>838</v>
      </c>
      <c r="T697">
        <v>3</v>
      </c>
      <c r="U697">
        <v>0.94</v>
      </c>
      <c r="V697">
        <v>1</v>
      </c>
      <c r="W697" t="s">
        <v>4</v>
      </c>
      <c r="X697" t="s">
        <v>101</v>
      </c>
      <c r="Y697" t="s">
        <v>96</v>
      </c>
      <c r="Z697" t="s">
        <v>98</v>
      </c>
      <c r="AA697">
        <v>0.71100000000000008</v>
      </c>
      <c r="AB697">
        <v>0.89100000000000001</v>
      </c>
      <c r="AC697">
        <v>0.18710999999999997</v>
      </c>
      <c r="AD697">
        <v>0.14000000000000001</v>
      </c>
      <c r="AE697" t="s">
        <v>22</v>
      </c>
      <c r="AF697">
        <v>2.5278650163187394E-2</v>
      </c>
      <c r="AG697" t="s">
        <v>7</v>
      </c>
      <c r="AH697" t="s">
        <v>32</v>
      </c>
      <c r="AI697" t="s">
        <v>36</v>
      </c>
      <c r="AJ697">
        <v>173.85892116182572</v>
      </c>
      <c r="AK697" t="s">
        <v>42</v>
      </c>
      <c r="AL697">
        <v>55.493400000000001</v>
      </c>
      <c r="AM697">
        <v>2000635.2074879997</v>
      </c>
      <c r="AN697">
        <v>71.190000000000012</v>
      </c>
    </row>
    <row r="698" spans="1:40" x14ac:dyDescent="0.3">
      <c r="A698">
        <v>179.88</v>
      </c>
      <c r="B698">
        <v>1.94</v>
      </c>
      <c r="C698">
        <v>21</v>
      </c>
      <c r="D698">
        <v>0.78</v>
      </c>
      <c r="E698">
        <v>0.06</v>
      </c>
      <c r="F698">
        <v>0.01</v>
      </c>
      <c r="G698" t="s">
        <v>88</v>
      </c>
      <c r="H698">
        <v>4.91</v>
      </c>
      <c r="I698">
        <v>0.68</v>
      </c>
      <c r="J698">
        <v>0.85</v>
      </c>
      <c r="K698">
        <v>0.84</v>
      </c>
      <c r="L698">
        <v>5</v>
      </c>
      <c r="M698">
        <v>5288.67</v>
      </c>
      <c r="N698">
        <v>45</v>
      </c>
      <c r="O698">
        <v>11</v>
      </c>
      <c r="P698">
        <v>3</v>
      </c>
      <c r="Q698">
        <v>2</v>
      </c>
      <c r="R698">
        <v>189</v>
      </c>
      <c r="S698">
        <v>126</v>
      </c>
      <c r="T698">
        <v>11</v>
      </c>
      <c r="U698">
        <v>0.13</v>
      </c>
      <c r="V698">
        <v>0</v>
      </c>
      <c r="W698" t="s">
        <v>6</v>
      </c>
      <c r="X698" t="s">
        <v>93</v>
      </c>
      <c r="Y698" t="s">
        <v>90</v>
      </c>
      <c r="Z698" t="s">
        <v>95</v>
      </c>
      <c r="AA698">
        <v>0.73319999999999996</v>
      </c>
      <c r="AB698">
        <v>0.93059999999999998</v>
      </c>
      <c r="AC698">
        <v>0.20473199999999994</v>
      </c>
      <c r="AD698">
        <v>0.90999999999999992</v>
      </c>
      <c r="AE698" t="s">
        <v>25</v>
      </c>
      <c r="AF698">
        <v>1.0784967756281965E-2</v>
      </c>
      <c r="AG698" t="s">
        <v>5</v>
      </c>
      <c r="AH698" t="s">
        <v>31</v>
      </c>
      <c r="AI698" t="s">
        <v>37</v>
      </c>
      <c r="AJ698">
        <v>66.666666666666657</v>
      </c>
      <c r="AK698" t="s">
        <v>40</v>
      </c>
      <c r="AL698">
        <v>52.886700000000005</v>
      </c>
      <c r="AM698">
        <v>1017989.3276879999</v>
      </c>
      <c r="AN698">
        <v>69.09</v>
      </c>
    </row>
    <row r="699" spans="1:40" x14ac:dyDescent="0.3">
      <c r="A699">
        <v>311.56</v>
      </c>
      <c r="B699">
        <v>6.19</v>
      </c>
      <c r="C699">
        <v>17</v>
      </c>
      <c r="D699">
        <v>0.96</v>
      </c>
      <c r="E699">
        <v>0.08</v>
      </c>
      <c r="F699">
        <v>0.03</v>
      </c>
      <c r="G699" t="s">
        <v>92</v>
      </c>
      <c r="H699">
        <v>0.46</v>
      </c>
      <c r="I699">
        <v>0.85</v>
      </c>
      <c r="J699">
        <v>1</v>
      </c>
      <c r="K699">
        <v>0.26</v>
      </c>
      <c r="L699">
        <v>6</v>
      </c>
      <c r="M699">
        <v>806.22</v>
      </c>
      <c r="N699">
        <v>30</v>
      </c>
      <c r="O699">
        <v>48</v>
      </c>
      <c r="P699">
        <v>2</v>
      </c>
      <c r="Q699">
        <v>1</v>
      </c>
      <c r="R699">
        <v>612</v>
      </c>
      <c r="S699">
        <v>776</v>
      </c>
      <c r="T699">
        <v>5</v>
      </c>
      <c r="U699">
        <v>0.01</v>
      </c>
      <c r="V699">
        <v>0</v>
      </c>
      <c r="W699" t="s">
        <v>6</v>
      </c>
      <c r="X699" t="s">
        <v>101</v>
      </c>
      <c r="Y699" t="s">
        <v>96</v>
      </c>
      <c r="Z699" t="s">
        <v>109</v>
      </c>
      <c r="AA699">
        <v>0.88319999999999999</v>
      </c>
      <c r="AB699">
        <v>0.89239999999999997</v>
      </c>
      <c r="AC699">
        <v>3.5696000000000033E-2</v>
      </c>
      <c r="AD699">
        <v>0.37</v>
      </c>
      <c r="AE699" t="s">
        <v>24</v>
      </c>
      <c r="AF699">
        <v>1.9867762228784183E-2</v>
      </c>
      <c r="AG699" t="s">
        <v>5</v>
      </c>
      <c r="AH699" t="s">
        <v>32</v>
      </c>
      <c r="AI699" t="s">
        <v>38</v>
      </c>
      <c r="AJ699">
        <v>126.79738562091502</v>
      </c>
      <c r="AK699" t="s">
        <v>42</v>
      </c>
      <c r="AL699">
        <v>16.124400000000001</v>
      </c>
      <c r="AM699">
        <v>278835.34330399998</v>
      </c>
      <c r="AN699">
        <v>84.54</v>
      </c>
    </row>
    <row r="700" spans="1:40" x14ac:dyDescent="0.3">
      <c r="A700">
        <v>119.46</v>
      </c>
      <c r="B700">
        <v>5.18</v>
      </c>
      <c r="C700">
        <v>22</v>
      </c>
      <c r="D700">
        <v>0.72</v>
      </c>
      <c r="E700">
        <v>0.08</v>
      </c>
      <c r="F700">
        <v>0.03</v>
      </c>
      <c r="G700" t="s">
        <v>88</v>
      </c>
      <c r="H700">
        <v>1.3</v>
      </c>
      <c r="I700">
        <v>0.77</v>
      </c>
      <c r="J700">
        <v>1.02</v>
      </c>
      <c r="K700">
        <v>0.36</v>
      </c>
      <c r="L700">
        <v>30</v>
      </c>
      <c r="M700">
        <v>4971.0600000000004</v>
      </c>
      <c r="N700">
        <v>30</v>
      </c>
      <c r="O700">
        <v>53</v>
      </c>
      <c r="P700">
        <v>3</v>
      </c>
      <c r="Q700">
        <v>0</v>
      </c>
      <c r="R700">
        <v>203</v>
      </c>
      <c r="S700">
        <v>278</v>
      </c>
      <c r="T700">
        <v>11</v>
      </c>
      <c r="U700">
        <v>0.52</v>
      </c>
      <c r="V700">
        <v>0</v>
      </c>
      <c r="W700" t="s">
        <v>6</v>
      </c>
      <c r="X700" t="s">
        <v>89</v>
      </c>
      <c r="Y700" t="s">
        <v>90</v>
      </c>
      <c r="Z700" t="s">
        <v>95</v>
      </c>
      <c r="AA700">
        <v>0.66239999999999999</v>
      </c>
      <c r="AB700">
        <v>0.89239999999999997</v>
      </c>
      <c r="AC700">
        <v>0.24987200000000004</v>
      </c>
      <c r="AD700">
        <v>0.47</v>
      </c>
      <c r="AE700" t="s">
        <v>24</v>
      </c>
      <c r="AF700">
        <v>4.3361794743010211E-2</v>
      </c>
      <c r="AG700" t="s">
        <v>7</v>
      </c>
      <c r="AH700" t="s">
        <v>33</v>
      </c>
      <c r="AI700" t="s">
        <v>36</v>
      </c>
      <c r="AJ700">
        <v>136.94581280788179</v>
      </c>
      <c r="AK700" t="s">
        <v>42</v>
      </c>
      <c r="AL700">
        <v>49.710600000000007</v>
      </c>
      <c r="AM700">
        <v>659218.35519599996</v>
      </c>
      <c r="AN700">
        <v>71.7</v>
      </c>
    </row>
    <row r="701" spans="1:40" x14ac:dyDescent="0.3">
      <c r="A701">
        <v>266.51</v>
      </c>
      <c r="B701">
        <v>2.0699999999999998</v>
      </c>
      <c r="C701">
        <v>29</v>
      </c>
      <c r="D701">
        <v>0.9</v>
      </c>
      <c r="E701">
        <v>0.04</v>
      </c>
      <c r="F701">
        <v>0.02</v>
      </c>
      <c r="G701" t="s">
        <v>88</v>
      </c>
      <c r="H701">
        <v>0.43</v>
      </c>
      <c r="I701">
        <v>0.8</v>
      </c>
      <c r="J701">
        <v>0.87</v>
      </c>
      <c r="K701">
        <v>0.81</v>
      </c>
      <c r="L701">
        <v>19</v>
      </c>
      <c r="M701">
        <v>7599.53</v>
      </c>
      <c r="N701">
        <v>60</v>
      </c>
      <c r="O701">
        <v>51</v>
      </c>
      <c r="P701">
        <v>0</v>
      </c>
      <c r="Q701">
        <v>2</v>
      </c>
      <c r="R701">
        <v>716</v>
      </c>
      <c r="S701">
        <v>773</v>
      </c>
      <c r="T701">
        <v>5</v>
      </c>
      <c r="U701">
        <v>0.76</v>
      </c>
      <c r="V701">
        <v>0</v>
      </c>
      <c r="W701" t="s">
        <v>6</v>
      </c>
      <c r="X701" t="s">
        <v>93</v>
      </c>
      <c r="Y701" t="s">
        <v>94</v>
      </c>
      <c r="Z701" t="s">
        <v>109</v>
      </c>
      <c r="AA701">
        <v>0.86399999999999999</v>
      </c>
      <c r="AB701">
        <v>0.94079999999999997</v>
      </c>
      <c r="AC701">
        <v>9.4079999999999969E-2</v>
      </c>
      <c r="AD701">
        <v>0.87000000000000011</v>
      </c>
      <c r="AE701" t="s">
        <v>25</v>
      </c>
      <c r="AF701">
        <v>7.7670631496003896E-3</v>
      </c>
      <c r="AG701" t="s">
        <v>5</v>
      </c>
      <c r="AH701" t="s">
        <v>31</v>
      </c>
      <c r="AI701" t="s">
        <v>38</v>
      </c>
      <c r="AJ701">
        <v>107.9608938547486</v>
      </c>
      <c r="AK701" t="s">
        <v>42</v>
      </c>
      <c r="AL701">
        <v>75.9953</v>
      </c>
      <c r="AM701">
        <v>2146950.0720039997</v>
      </c>
      <c r="AN701">
        <v>73.97</v>
      </c>
    </row>
    <row r="702" spans="1:40" x14ac:dyDescent="0.3">
      <c r="A702">
        <v>289.67</v>
      </c>
      <c r="B702">
        <v>9.83</v>
      </c>
      <c r="C702">
        <v>25</v>
      </c>
      <c r="D702">
        <v>0.75</v>
      </c>
      <c r="E702">
        <v>0.06</v>
      </c>
      <c r="F702">
        <v>0.04</v>
      </c>
      <c r="G702" t="s">
        <v>92</v>
      </c>
      <c r="H702">
        <v>1.37</v>
      </c>
      <c r="I702">
        <v>0.98</v>
      </c>
      <c r="J702">
        <v>0.97</v>
      </c>
      <c r="K702">
        <v>0.12</v>
      </c>
      <c r="L702">
        <v>49</v>
      </c>
      <c r="M702">
        <v>5457.9</v>
      </c>
      <c r="N702">
        <v>60</v>
      </c>
      <c r="O702">
        <v>36</v>
      </c>
      <c r="P702">
        <v>2</v>
      </c>
      <c r="Q702">
        <v>2</v>
      </c>
      <c r="R702">
        <v>806</v>
      </c>
      <c r="S702">
        <v>914</v>
      </c>
      <c r="T702">
        <v>11</v>
      </c>
      <c r="U702">
        <v>0.65</v>
      </c>
      <c r="V702">
        <v>0</v>
      </c>
      <c r="W702" t="s">
        <v>6</v>
      </c>
      <c r="X702" t="s">
        <v>93</v>
      </c>
      <c r="Y702" t="s">
        <v>96</v>
      </c>
      <c r="Z702" t="s">
        <v>95</v>
      </c>
      <c r="AA702">
        <v>0.70499999999999996</v>
      </c>
      <c r="AB702">
        <v>0.90239999999999987</v>
      </c>
      <c r="AC702">
        <v>0.22559999999999997</v>
      </c>
      <c r="AD702">
        <v>0.22</v>
      </c>
      <c r="AE702" t="s">
        <v>26</v>
      </c>
      <c r="AF702">
        <v>3.3935167604515482E-2</v>
      </c>
      <c r="AG702" t="s">
        <v>7</v>
      </c>
      <c r="AH702" t="s">
        <v>31</v>
      </c>
      <c r="AI702" t="s">
        <v>36</v>
      </c>
      <c r="AJ702">
        <v>113.39950372208436</v>
      </c>
      <c r="AK702" t="s">
        <v>42</v>
      </c>
      <c r="AL702">
        <v>109.158</v>
      </c>
      <c r="AM702">
        <v>1739205.9772580001</v>
      </c>
      <c r="AN702">
        <v>84.03</v>
      </c>
    </row>
    <row r="703" spans="1:40" x14ac:dyDescent="0.3">
      <c r="A703">
        <v>73.319999999999993</v>
      </c>
      <c r="B703">
        <v>2.93</v>
      </c>
      <c r="C703">
        <v>2</v>
      </c>
      <c r="D703">
        <v>0.8</v>
      </c>
      <c r="E703">
        <v>0.08</v>
      </c>
      <c r="F703">
        <v>0.03</v>
      </c>
      <c r="G703" t="s">
        <v>88</v>
      </c>
      <c r="H703">
        <v>0.46</v>
      </c>
      <c r="I703">
        <v>0.77</v>
      </c>
      <c r="J703">
        <v>1.06</v>
      </c>
      <c r="K703">
        <v>0.46</v>
      </c>
      <c r="L703">
        <v>14</v>
      </c>
      <c r="M703">
        <v>5224.38</v>
      </c>
      <c r="N703">
        <v>60</v>
      </c>
      <c r="O703">
        <v>37</v>
      </c>
      <c r="P703">
        <v>0</v>
      </c>
      <c r="Q703">
        <v>2</v>
      </c>
      <c r="R703">
        <v>393</v>
      </c>
      <c r="S703">
        <v>727</v>
      </c>
      <c r="T703">
        <v>4</v>
      </c>
      <c r="U703">
        <v>0.96</v>
      </c>
      <c r="V703">
        <v>0</v>
      </c>
      <c r="W703" t="s">
        <v>6</v>
      </c>
      <c r="X703" t="s">
        <v>93</v>
      </c>
      <c r="Y703" t="s">
        <v>94</v>
      </c>
      <c r="Z703" t="s">
        <v>105</v>
      </c>
      <c r="AA703">
        <v>0.7360000000000001</v>
      </c>
      <c r="AB703">
        <v>0.89239999999999997</v>
      </c>
      <c r="AC703">
        <v>0.17847999999999997</v>
      </c>
      <c r="AD703">
        <v>0.57000000000000006</v>
      </c>
      <c r="AE703" t="s">
        <v>25</v>
      </c>
      <c r="AF703">
        <v>3.9961811238406988E-2</v>
      </c>
      <c r="AG703" t="s">
        <v>7</v>
      </c>
      <c r="AH703" t="s">
        <v>33</v>
      </c>
      <c r="AI703" t="s">
        <v>38</v>
      </c>
      <c r="AJ703">
        <v>184.98727735368956</v>
      </c>
      <c r="AK703" t="s">
        <v>42</v>
      </c>
      <c r="AL703">
        <v>52.2438</v>
      </c>
      <c r="AM703">
        <v>425240.12952000002</v>
      </c>
      <c r="AN703">
        <v>72.54000000000002</v>
      </c>
    </row>
    <row r="704" spans="1:40" x14ac:dyDescent="0.3">
      <c r="A704">
        <v>201.47</v>
      </c>
      <c r="B704">
        <v>1.61</v>
      </c>
      <c r="C704">
        <v>23</v>
      </c>
      <c r="D704">
        <v>0.72</v>
      </c>
      <c r="E704">
        <v>7.0000000000000007E-2</v>
      </c>
      <c r="F704">
        <v>0.03</v>
      </c>
      <c r="G704" t="s">
        <v>92</v>
      </c>
      <c r="H704">
        <v>2.54</v>
      </c>
      <c r="I704">
        <v>0.95</v>
      </c>
      <c r="J704">
        <v>0.91</v>
      </c>
      <c r="K704">
        <v>0.12</v>
      </c>
      <c r="L704">
        <v>11</v>
      </c>
      <c r="M704">
        <v>7207.29</v>
      </c>
      <c r="N704">
        <v>90</v>
      </c>
      <c r="O704">
        <v>15</v>
      </c>
      <c r="P704">
        <v>3</v>
      </c>
      <c r="Q704">
        <v>3</v>
      </c>
      <c r="R704">
        <v>769</v>
      </c>
      <c r="S704">
        <v>730</v>
      </c>
      <c r="T704">
        <v>8</v>
      </c>
      <c r="U704">
        <v>0.18</v>
      </c>
      <c r="V704">
        <v>0</v>
      </c>
      <c r="W704" t="s">
        <v>6</v>
      </c>
      <c r="X704" t="s">
        <v>103</v>
      </c>
      <c r="Y704" t="s">
        <v>90</v>
      </c>
      <c r="Z704" t="s">
        <v>110</v>
      </c>
      <c r="AA704">
        <v>0.66959999999999997</v>
      </c>
      <c r="AB704">
        <v>0.9020999999999999</v>
      </c>
      <c r="AC704">
        <v>0.25258800000000003</v>
      </c>
      <c r="AD704">
        <v>0.22</v>
      </c>
      <c r="AE704" t="s">
        <v>26</v>
      </c>
      <c r="AF704">
        <v>7.9912642080706819E-3</v>
      </c>
      <c r="AG704" t="s">
        <v>5</v>
      </c>
      <c r="AH704" t="s">
        <v>31</v>
      </c>
      <c r="AI704" t="s">
        <v>35</v>
      </c>
      <c r="AJ704">
        <v>94.92847854356306</v>
      </c>
      <c r="AK704" t="s">
        <v>41</v>
      </c>
      <c r="AL704">
        <v>144.14580000000001</v>
      </c>
      <c r="AM704">
        <v>1597412.3684060001</v>
      </c>
      <c r="AN704">
        <v>82.759999999999991</v>
      </c>
    </row>
    <row r="705" spans="1:40" x14ac:dyDescent="0.3">
      <c r="A705">
        <v>110.49</v>
      </c>
      <c r="B705">
        <v>6.35</v>
      </c>
      <c r="C705">
        <v>22</v>
      </c>
      <c r="D705">
        <v>0.78</v>
      </c>
      <c r="E705">
        <v>0</v>
      </c>
      <c r="F705">
        <v>0.04</v>
      </c>
      <c r="G705" t="s">
        <v>92</v>
      </c>
      <c r="H705">
        <v>2.19</v>
      </c>
      <c r="I705">
        <v>0.86</v>
      </c>
      <c r="J705">
        <v>0.93</v>
      </c>
      <c r="K705">
        <v>0.44</v>
      </c>
      <c r="L705">
        <v>46</v>
      </c>
      <c r="M705">
        <v>1801.26</v>
      </c>
      <c r="N705">
        <v>30</v>
      </c>
      <c r="O705">
        <v>37</v>
      </c>
      <c r="P705">
        <v>2</v>
      </c>
      <c r="Q705">
        <v>1</v>
      </c>
      <c r="R705">
        <v>238</v>
      </c>
      <c r="S705">
        <v>172</v>
      </c>
      <c r="T705">
        <v>3</v>
      </c>
      <c r="U705">
        <v>0.69</v>
      </c>
      <c r="V705">
        <v>0</v>
      </c>
      <c r="W705" t="s">
        <v>6</v>
      </c>
      <c r="X705" t="s">
        <v>101</v>
      </c>
      <c r="Y705" t="s">
        <v>96</v>
      </c>
      <c r="Z705" t="s">
        <v>98</v>
      </c>
      <c r="AA705">
        <v>0.78</v>
      </c>
      <c r="AB705">
        <v>0.96</v>
      </c>
      <c r="AC705">
        <v>0.21119999999999997</v>
      </c>
      <c r="AD705">
        <v>0.48</v>
      </c>
      <c r="AE705" t="s">
        <v>24</v>
      </c>
      <c r="AF705">
        <v>5.7471264367816091E-2</v>
      </c>
      <c r="AG705" t="s">
        <v>8</v>
      </c>
      <c r="AH705" t="s">
        <v>33</v>
      </c>
      <c r="AI705" t="s">
        <v>35</v>
      </c>
      <c r="AJ705">
        <v>72.268907563025209</v>
      </c>
      <c r="AK705" t="s">
        <v>40</v>
      </c>
      <c r="AL705">
        <v>36.025199999999998</v>
      </c>
      <c r="AM705">
        <v>207022.930758</v>
      </c>
      <c r="AN705">
        <v>85.01</v>
      </c>
    </row>
    <row r="706" spans="1:40" x14ac:dyDescent="0.3">
      <c r="A706">
        <v>78.52</v>
      </c>
      <c r="B706">
        <v>7.65</v>
      </c>
      <c r="C706">
        <v>5</v>
      </c>
      <c r="D706">
        <v>0.93</v>
      </c>
      <c r="E706">
        <v>0.03</v>
      </c>
      <c r="F706">
        <v>0</v>
      </c>
      <c r="G706" t="s">
        <v>92</v>
      </c>
      <c r="H706">
        <v>0.87</v>
      </c>
      <c r="I706">
        <v>0.65</v>
      </c>
      <c r="J706">
        <v>0.85</v>
      </c>
      <c r="K706">
        <v>0.05</v>
      </c>
      <c r="L706">
        <v>5</v>
      </c>
      <c r="M706">
        <v>4629.0600000000004</v>
      </c>
      <c r="N706">
        <v>45</v>
      </c>
      <c r="O706">
        <v>37</v>
      </c>
      <c r="P706">
        <v>2</v>
      </c>
      <c r="Q706">
        <v>1</v>
      </c>
      <c r="R706">
        <v>804</v>
      </c>
      <c r="S706">
        <v>795</v>
      </c>
      <c r="T706">
        <v>8</v>
      </c>
      <c r="U706">
        <v>0.82</v>
      </c>
      <c r="V706">
        <v>1</v>
      </c>
      <c r="W706" t="s">
        <v>4</v>
      </c>
      <c r="X706" t="s">
        <v>101</v>
      </c>
      <c r="Y706" t="s">
        <v>96</v>
      </c>
      <c r="Z706" t="s">
        <v>110</v>
      </c>
      <c r="AA706">
        <v>0.90210000000000001</v>
      </c>
      <c r="AB706">
        <v>0.97</v>
      </c>
      <c r="AC706">
        <v>6.7899999999999947E-2</v>
      </c>
      <c r="AD706">
        <v>0.08</v>
      </c>
      <c r="AE706" t="s">
        <v>22</v>
      </c>
      <c r="AF706">
        <v>9.7427407030056049E-2</v>
      </c>
      <c r="AG706" t="s">
        <v>8</v>
      </c>
      <c r="AH706" t="s">
        <v>33</v>
      </c>
      <c r="AI706" t="s">
        <v>38</v>
      </c>
      <c r="AJ706">
        <v>98.880597014925371</v>
      </c>
      <c r="AK706" t="s">
        <v>43</v>
      </c>
      <c r="AL706">
        <v>92.58120000000001</v>
      </c>
      <c r="AM706">
        <v>374471.95238400006</v>
      </c>
      <c r="AN706">
        <v>86.22999999999999</v>
      </c>
    </row>
    <row r="707" spans="1:40" x14ac:dyDescent="0.3">
      <c r="A707">
        <v>495.48</v>
      </c>
      <c r="B707">
        <v>1.29</v>
      </c>
      <c r="C707">
        <v>4</v>
      </c>
      <c r="D707">
        <v>0.97</v>
      </c>
      <c r="E707">
        <v>0.01</v>
      </c>
      <c r="F707">
        <v>0.03</v>
      </c>
      <c r="G707" t="s">
        <v>99</v>
      </c>
      <c r="H707">
        <v>0.87</v>
      </c>
      <c r="I707">
        <v>0.9</v>
      </c>
      <c r="J707">
        <v>0.97</v>
      </c>
      <c r="K707">
        <v>0.52</v>
      </c>
      <c r="L707">
        <v>45</v>
      </c>
      <c r="M707">
        <v>1565.67</v>
      </c>
      <c r="N707">
        <v>45</v>
      </c>
      <c r="O707">
        <v>47</v>
      </c>
      <c r="P707">
        <v>2</v>
      </c>
      <c r="Q707">
        <v>1</v>
      </c>
      <c r="R707">
        <v>845</v>
      </c>
      <c r="S707">
        <v>904</v>
      </c>
      <c r="T707">
        <v>6</v>
      </c>
      <c r="U707">
        <v>0.91</v>
      </c>
      <c r="V707">
        <v>0</v>
      </c>
      <c r="W707" t="s">
        <v>6</v>
      </c>
      <c r="X707" t="s">
        <v>101</v>
      </c>
      <c r="Y707" t="s">
        <v>96</v>
      </c>
      <c r="Z707" t="s">
        <v>100</v>
      </c>
      <c r="AA707">
        <v>0.96029999999999993</v>
      </c>
      <c r="AB707">
        <v>0.96029999999999993</v>
      </c>
      <c r="AC707">
        <v>2.8809000000000022E-2</v>
      </c>
      <c r="AD707">
        <v>0.56000000000000005</v>
      </c>
      <c r="AE707" t="s">
        <v>25</v>
      </c>
      <c r="AF707">
        <v>2.6035359651247277E-3</v>
      </c>
      <c r="AG707" t="s">
        <v>5</v>
      </c>
      <c r="AH707" t="s">
        <v>32</v>
      </c>
      <c r="AI707" t="s">
        <v>38</v>
      </c>
      <c r="AJ707">
        <v>106.98224852071006</v>
      </c>
      <c r="AK707" t="s">
        <v>42</v>
      </c>
      <c r="AL707">
        <v>78.283500000000004</v>
      </c>
      <c r="AM707">
        <v>806875.40331600013</v>
      </c>
      <c r="AN707">
        <v>98.23</v>
      </c>
    </row>
    <row r="708" spans="1:40" x14ac:dyDescent="0.3">
      <c r="A708">
        <v>195.06</v>
      </c>
      <c r="B708">
        <v>6.93</v>
      </c>
      <c r="C708">
        <v>4</v>
      </c>
      <c r="D708">
        <v>0.77</v>
      </c>
      <c r="E708">
        <v>0.02</v>
      </c>
      <c r="F708">
        <v>0.04</v>
      </c>
      <c r="G708" t="s">
        <v>92</v>
      </c>
      <c r="H708">
        <v>3.13</v>
      </c>
      <c r="I708">
        <v>0.81</v>
      </c>
      <c r="J708">
        <v>1.03</v>
      </c>
      <c r="K708">
        <v>0.8</v>
      </c>
      <c r="L708">
        <v>31</v>
      </c>
      <c r="M708">
        <v>5286.02</v>
      </c>
      <c r="N708">
        <v>30</v>
      </c>
      <c r="O708">
        <v>57</v>
      </c>
      <c r="P708">
        <v>1</v>
      </c>
      <c r="Q708">
        <v>0</v>
      </c>
      <c r="R708">
        <v>684</v>
      </c>
      <c r="S708">
        <v>149</v>
      </c>
      <c r="T708">
        <v>4</v>
      </c>
      <c r="U708">
        <v>0.53</v>
      </c>
      <c r="V708">
        <v>0</v>
      </c>
      <c r="W708" t="s">
        <v>6</v>
      </c>
      <c r="X708" t="s">
        <v>89</v>
      </c>
      <c r="Y708" t="s">
        <v>104</v>
      </c>
      <c r="Z708" t="s">
        <v>105</v>
      </c>
      <c r="AA708">
        <v>0.75460000000000005</v>
      </c>
      <c r="AB708">
        <v>0.94079999999999997</v>
      </c>
      <c r="AC708">
        <v>0.21638399999999999</v>
      </c>
      <c r="AD708">
        <v>0.8600000000000001</v>
      </c>
      <c r="AE708" t="s">
        <v>25</v>
      </c>
      <c r="AF708">
        <v>3.5527529990772071E-2</v>
      </c>
      <c r="AG708" t="s">
        <v>7</v>
      </c>
      <c r="AH708" t="s">
        <v>31</v>
      </c>
      <c r="AI708" t="s">
        <v>37</v>
      </c>
      <c r="AJ708">
        <v>21.783625730994153</v>
      </c>
      <c r="AK708" t="s">
        <v>40</v>
      </c>
      <c r="AL708">
        <v>105.72040000000001</v>
      </c>
      <c r="AM708">
        <v>1093074.456028</v>
      </c>
      <c r="AN708">
        <v>83.47</v>
      </c>
    </row>
    <row r="709" spans="1:40" x14ac:dyDescent="0.3">
      <c r="A709">
        <v>414.44</v>
      </c>
      <c r="B709">
        <v>5.79</v>
      </c>
      <c r="C709">
        <v>6</v>
      </c>
      <c r="D709">
        <v>0.84</v>
      </c>
      <c r="E709">
        <v>0.09</v>
      </c>
      <c r="F709">
        <v>0</v>
      </c>
      <c r="G709" t="s">
        <v>88</v>
      </c>
      <c r="H709">
        <v>1.94</v>
      </c>
      <c r="I709">
        <v>0.69</v>
      </c>
      <c r="J709">
        <v>0.85</v>
      </c>
      <c r="K709">
        <v>0.68</v>
      </c>
      <c r="L709">
        <v>44</v>
      </c>
      <c r="M709">
        <v>5960.22</v>
      </c>
      <c r="N709">
        <v>60</v>
      </c>
      <c r="O709">
        <v>15</v>
      </c>
      <c r="P709">
        <v>2</v>
      </c>
      <c r="Q709">
        <v>2</v>
      </c>
      <c r="R709">
        <v>612</v>
      </c>
      <c r="S709">
        <v>896</v>
      </c>
      <c r="T709">
        <v>10</v>
      </c>
      <c r="U709">
        <v>0.36</v>
      </c>
      <c r="V709">
        <v>1</v>
      </c>
      <c r="W709" t="s">
        <v>4</v>
      </c>
      <c r="X709" t="s">
        <v>93</v>
      </c>
      <c r="Y709" t="s">
        <v>96</v>
      </c>
      <c r="Z709" t="s">
        <v>108</v>
      </c>
      <c r="AA709">
        <v>0.76439999999999997</v>
      </c>
      <c r="AB709">
        <v>0.91</v>
      </c>
      <c r="AC709">
        <v>0.14560000000000003</v>
      </c>
      <c r="AD709">
        <v>0.77</v>
      </c>
      <c r="AE709" t="s">
        <v>25</v>
      </c>
      <c r="AF709">
        <v>1.3970659202779654E-2</v>
      </c>
      <c r="AG709" t="s">
        <v>5</v>
      </c>
      <c r="AH709" t="s">
        <v>32</v>
      </c>
      <c r="AI709" t="s">
        <v>36</v>
      </c>
      <c r="AJ709">
        <v>146.40522875816993</v>
      </c>
      <c r="AK709" t="s">
        <v>42</v>
      </c>
      <c r="AL709">
        <v>59.602200000000003</v>
      </c>
      <c r="AM709">
        <v>2692543.0811839998</v>
      </c>
      <c r="AN709">
        <v>71.36</v>
      </c>
    </row>
    <row r="710" spans="1:40" x14ac:dyDescent="0.3">
      <c r="A710">
        <v>164.59</v>
      </c>
      <c r="B710">
        <v>1.93</v>
      </c>
      <c r="C710">
        <v>20</v>
      </c>
      <c r="D710">
        <v>0.84</v>
      </c>
      <c r="E710">
        <v>0</v>
      </c>
      <c r="F710">
        <v>0.02</v>
      </c>
      <c r="G710" t="s">
        <v>88</v>
      </c>
      <c r="H710">
        <v>0.28000000000000003</v>
      </c>
      <c r="I710">
        <v>0.72</v>
      </c>
      <c r="J710">
        <v>1.05</v>
      </c>
      <c r="K710">
        <v>0.51</v>
      </c>
      <c r="L710">
        <v>32</v>
      </c>
      <c r="M710">
        <v>1304.57</v>
      </c>
      <c r="N710">
        <v>15</v>
      </c>
      <c r="O710">
        <v>43</v>
      </c>
      <c r="P710">
        <v>2</v>
      </c>
      <c r="Q710">
        <v>2</v>
      </c>
      <c r="R710">
        <v>732</v>
      </c>
      <c r="S710">
        <v>690</v>
      </c>
      <c r="T710">
        <v>11</v>
      </c>
      <c r="U710">
        <v>0.96</v>
      </c>
      <c r="V710">
        <v>1</v>
      </c>
      <c r="W710" t="s">
        <v>4</v>
      </c>
      <c r="X710" t="s">
        <v>93</v>
      </c>
      <c r="Y710" t="s">
        <v>96</v>
      </c>
      <c r="Z710" t="s">
        <v>95</v>
      </c>
      <c r="AA710">
        <v>0.84</v>
      </c>
      <c r="AB710">
        <v>0.98</v>
      </c>
      <c r="AC710">
        <v>0.15680000000000002</v>
      </c>
      <c r="AD710">
        <v>0.53</v>
      </c>
      <c r="AE710" t="s">
        <v>25</v>
      </c>
      <c r="AF710">
        <v>1.1726107296919619E-2</v>
      </c>
      <c r="AG710" t="s">
        <v>5</v>
      </c>
      <c r="AH710" t="s">
        <v>31</v>
      </c>
      <c r="AI710" t="s">
        <v>38</v>
      </c>
      <c r="AJ710">
        <v>94.262295081967224</v>
      </c>
      <c r="AK710" t="s">
        <v>41</v>
      </c>
      <c r="AL710">
        <v>13.0457</v>
      </c>
      <c r="AM710">
        <v>219027.52722999998</v>
      </c>
      <c r="AN710">
        <v>75.320000000000007</v>
      </c>
    </row>
    <row r="711" spans="1:40" x14ac:dyDescent="0.3">
      <c r="A711">
        <v>356.68</v>
      </c>
      <c r="B711">
        <v>2.5499999999999998</v>
      </c>
      <c r="C711">
        <v>21</v>
      </c>
      <c r="D711">
        <v>0.96</v>
      </c>
      <c r="E711">
        <v>0.02</v>
      </c>
      <c r="F711">
        <v>0.05</v>
      </c>
      <c r="G711" t="s">
        <v>92</v>
      </c>
      <c r="H711">
        <v>4.5999999999999996</v>
      </c>
      <c r="I711">
        <v>0.82</v>
      </c>
      <c r="J711">
        <v>0.96</v>
      </c>
      <c r="K711">
        <v>0.83</v>
      </c>
      <c r="L711">
        <v>24</v>
      </c>
      <c r="M711">
        <v>847.6</v>
      </c>
      <c r="N711">
        <v>60</v>
      </c>
      <c r="O711">
        <v>12</v>
      </c>
      <c r="P711">
        <v>0</v>
      </c>
      <c r="Q711">
        <v>0</v>
      </c>
      <c r="R711">
        <v>275</v>
      </c>
      <c r="S711">
        <v>153</v>
      </c>
      <c r="T711">
        <v>3</v>
      </c>
      <c r="U711">
        <v>0.79</v>
      </c>
      <c r="V711">
        <v>1</v>
      </c>
      <c r="W711" t="s">
        <v>4</v>
      </c>
      <c r="X711" t="s">
        <v>89</v>
      </c>
      <c r="Y711" t="s">
        <v>94</v>
      </c>
      <c r="Z711" t="s">
        <v>98</v>
      </c>
      <c r="AA711">
        <v>0.94079999999999997</v>
      </c>
      <c r="AB711">
        <v>0.93099999999999994</v>
      </c>
      <c r="AC711">
        <v>3.724000000000003E-2</v>
      </c>
      <c r="AD711">
        <v>0.89999999999999991</v>
      </c>
      <c r="AE711" t="s">
        <v>25</v>
      </c>
      <c r="AF711">
        <v>7.1492654480206337E-3</v>
      </c>
      <c r="AG711" t="s">
        <v>5</v>
      </c>
      <c r="AH711" t="s">
        <v>32</v>
      </c>
      <c r="AI711" t="s">
        <v>37</v>
      </c>
      <c r="AJ711">
        <v>55.63636363636364</v>
      </c>
      <c r="AK711" t="s">
        <v>40</v>
      </c>
      <c r="AL711">
        <v>16.952000000000002</v>
      </c>
      <c r="AM711">
        <v>323534.27232000005</v>
      </c>
      <c r="AN711">
        <v>81.800000000000011</v>
      </c>
    </row>
    <row r="712" spans="1:40" x14ac:dyDescent="0.3">
      <c r="A712">
        <v>392.1</v>
      </c>
      <c r="B712">
        <v>6.11</v>
      </c>
      <c r="C712">
        <v>13</v>
      </c>
      <c r="D712">
        <v>0.93</v>
      </c>
      <c r="E712">
        <v>0.03</v>
      </c>
      <c r="F712">
        <v>0.02</v>
      </c>
      <c r="G712" t="s">
        <v>99</v>
      </c>
      <c r="H712">
        <v>2.02</v>
      </c>
      <c r="I712">
        <v>0.84</v>
      </c>
      <c r="J712">
        <v>1.07</v>
      </c>
      <c r="K712">
        <v>0.23</v>
      </c>
      <c r="L712">
        <v>10</v>
      </c>
      <c r="M712">
        <v>1750.66</v>
      </c>
      <c r="N712">
        <v>30</v>
      </c>
      <c r="O712">
        <v>48</v>
      </c>
      <c r="P712">
        <v>2</v>
      </c>
      <c r="Q712">
        <v>3</v>
      </c>
      <c r="R712">
        <v>648</v>
      </c>
      <c r="S712">
        <v>231</v>
      </c>
      <c r="T712">
        <v>10</v>
      </c>
      <c r="U712">
        <v>0.47</v>
      </c>
      <c r="V712">
        <v>1</v>
      </c>
      <c r="W712" t="s">
        <v>4</v>
      </c>
      <c r="X712" t="s">
        <v>103</v>
      </c>
      <c r="Y712" t="s">
        <v>96</v>
      </c>
      <c r="Z712" t="s">
        <v>108</v>
      </c>
      <c r="AA712">
        <v>0.90210000000000001</v>
      </c>
      <c r="AB712">
        <v>0.9506</v>
      </c>
      <c r="AC712">
        <v>6.6541999999999948E-2</v>
      </c>
      <c r="AD712">
        <v>0.28000000000000003</v>
      </c>
      <c r="AE712" t="s">
        <v>26</v>
      </c>
      <c r="AF712">
        <v>1.5582759500127519E-2</v>
      </c>
      <c r="AG712" t="s">
        <v>5</v>
      </c>
      <c r="AH712" t="s">
        <v>32</v>
      </c>
      <c r="AI712" t="s">
        <v>35</v>
      </c>
      <c r="AJ712">
        <v>35.648148148148145</v>
      </c>
      <c r="AK712" t="s">
        <v>40</v>
      </c>
      <c r="AL712">
        <v>87.533000000000015</v>
      </c>
      <c r="AM712">
        <v>720858.84914000018</v>
      </c>
      <c r="AN712">
        <v>96.679999999999993</v>
      </c>
    </row>
    <row r="713" spans="1:40" x14ac:dyDescent="0.3">
      <c r="A713">
        <v>318.04000000000002</v>
      </c>
      <c r="B713">
        <v>3.67</v>
      </c>
      <c r="C713">
        <v>22</v>
      </c>
      <c r="D713">
        <v>0.85</v>
      </c>
      <c r="E713">
        <v>0.06</v>
      </c>
      <c r="F713">
        <v>0.02</v>
      </c>
      <c r="G713" t="s">
        <v>99</v>
      </c>
      <c r="H713">
        <v>2.96</v>
      </c>
      <c r="I713">
        <v>0.99</v>
      </c>
      <c r="J713">
        <v>0.93</v>
      </c>
      <c r="K713">
        <v>0.83</v>
      </c>
      <c r="L713">
        <v>13</v>
      </c>
      <c r="M713">
        <v>5904.74</v>
      </c>
      <c r="N713">
        <v>90</v>
      </c>
      <c r="O713">
        <v>32</v>
      </c>
      <c r="P713">
        <v>1</v>
      </c>
      <c r="Q713">
        <v>0</v>
      </c>
      <c r="R713">
        <v>803</v>
      </c>
      <c r="S713">
        <v>790</v>
      </c>
      <c r="T713">
        <v>12</v>
      </c>
      <c r="U713">
        <v>0.65</v>
      </c>
      <c r="V713">
        <v>1</v>
      </c>
      <c r="W713" t="s">
        <v>4</v>
      </c>
      <c r="X713" t="s">
        <v>89</v>
      </c>
      <c r="Y713" t="s">
        <v>104</v>
      </c>
      <c r="Z713" t="s">
        <v>107</v>
      </c>
      <c r="AA713">
        <v>0.79899999999999993</v>
      </c>
      <c r="AB713">
        <v>0.92119999999999991</v>
      </c>
      <c r="AC713">
        <v>0.13818000000000003</v>
      </c>
      <c r="AD713">
        <v>0.90999999999999992</v>
      </c>
      <c r="AE713" t="s">
        <v>25</v>
      </c>
      <c r="AF713">
        <v>1.1539429002641176E-2</v>
      </c>
      <c r="AG713" t="s">
        <v>5</v>
      </c>
      <c r="AH713" t="s">
        <v>32</v>
      </c>
      <c r="AI713" t="s">
        <v>35</v>
      </c>
      <c r="AJ713">
        <v>98.381070983810716</v>
      </c>
      <c r="AK713" t="s">
        <v>43</v>
      </c>
      <c r="AL713">
        <v>295.23700000000002</v>
      </c>
      <c r="AM713">
        <v>2028493.0553359999</v>
      </c>
      <c r="AN713">
        <v>94.839999999999989</v>
      </c>
    </row>
    <row r="714" spans="1:40" x14ac:dyDescent="0.3">
      <c r="A714">
        <v>262.20999999999998</v>
      </c>
      <c r="B714">
        <v>9.44</v>
      </c>
      <c r="C714">
        <v>5</v>
      </c>
      <c r="D714">
        <v>0.9</v>
      </c>
      <c r="E714">
        <v>0.05</v>
      </c>
      <c r="F714">
        <v>0.05</v>
      </c>
      <c r="G714" t="s">
        <v>99</v>
      </c>
      <c r="H714">
        <v>4.43</v>
      </c>
      <c r="I714">
        <v>0.94</v>
      </c>
      <c r="J714">
        <v>1.03</v>
      </c>
      <c r="K714">
        <v>0.28000000000000003</v>
      </c>
      <c r="L714">
        <v>47</v>
      </c>
      <c r="M714">
        <v>1977.23</v>
      </c>
      <c r="N714">
        <v>60</v>
      </c>
      <c r="O714">
        <v>16</v>
      </c>
      <c r="P714">
        <v>2</v>
      </c>
      <c r="Q714">
        <v>2</v>
      </c>
      <c r="R714">
        <v>80</v>
      </c>
      <c r="S714">
        <v>901</v>
      </c>
      <c r="T714">
        <v>10</v>
      </c>
      <c r="U714">
        <v>0.28000000000000003</v>
      </c>
      <c r="V714">
        <v>1</v>
      </c>
      <c r="W714" t="s">
        <v>4</v>
      </c>
      <c r="X714" t="s">
        <v>93</v>
      </c>
      <c r="Y714" t="s">
        <v>96</v>
      </c>
      <c r="Z714" t="s">
        <v>108</v>
      </c>
      <c r="AA714">
        <v>0.85499999999999998</v>
      </c>
      <c r="AB714">
        <v>0.90249999999999997</v>
      </c>
      <c r="AC714">
        <v>9.0249999999999969E-2</v>
      </c>
      <c r="AD714">
        <v>0.38</v>
      </c>
      <c r="AE714" t="s">
        <v>24</v>
      </c>
      <c r="AF714">
        <v>3.6001678044315623E-2</v>
      </c>
      <c r="AG714" t="s">
        <v>7</v>
      </c>
      <c r="AH714" t="s">
        <v>31</v>
      </c>
      <c r="AI714" t="s">
        <v>37</v>
      </c>
      <c r="AJ714">
        <v>1126.25</v>
      </c>
      <c r="AK714" t="s">
        <v>42</v>
      </c>
      <c r="AL714">
        <v>98.861500000000007</v>
      </c>
      <c r="AM714">
        <v>570416.51943599992</v>
      </c>
      <c r="AN714">
        <v>93.07</v>
      </c>
    </row>
    <row r="715" spans="1:40" x14ac:dyDescent="0.3">
      <c r="A715">
        <v>235.33</v>
      </c>
      <c r="B715">
        <v>8.3699999999999992</v>
      </c>
      <c r="C715">
        <v>23</v>
      </c>
      <c r="D715">
        <v>0.95</v>
      </c>
      <c r="E715">
        <v>0.02</v>
      </c>
      <c r="F715">
        <v>0.01</v>
      </c>
      <c r="G715" t="s">
        <v>88</v>
      </c>
      <c r="H715">
        <v>2.0099999999999998</v>
      </c>
      <c r="I715">
        <v>0.68</v>
      </c>
      <c r="J715">
        <v>1.05</v>
      </c>
      <c r="K715">
        <v>0.36</v>
      </c>
      <c r="L715">
        <v>13</v>
      </c>
      <c r="M715">
        <v>2824.91</v>
      </c>
      <c r="N715">
        <v>45</v>
      </c>
      <c r="O715">
        <v>12</v>
      </c>
      <c r="P715">
        <v>0</v>
      </c>
      <c r="Q715">
        <v>3</v>
      </c>
      <c r="R715">
        <v>100</v>
      </c>
      <c r="S715">
        <v>923</v>
      </c>
      <c r="T715">
        <v>2</v>
      </c>
      <c r="U715">
        <v>0.61</v>
      </c>
      <c r="V715">
        <v>0</v>
      </c>
      <c r="W715" t="s">
        <v>6</v>
      </c>
      <c r="X715" t="s">
        <v>103</v>
      </c>
      <c r="Y715" t="s">
        <v>94</v>
      </c>
      <c r="Z715" t="s">
        <v>102</v>
      </c>
      <c r="AA715">
        <v>0.93099999999999994</v>
      </c>
      <c r="AB715">
        <v>0.97019999999999995</v>
      </c>
      <c r="AC715">
        <v>4.8510000000000039E-2</v>
      </c>
      <c r="AD715">
        <v>0.39</v>
      </c>
      <c r="AE715" t="s">
        <v>24</v>
      </c>
      <c r="AF715">
        <v>3.5567076020906807E-2</v>
      </c>
      <c r="AG715" t="s">
        <v>7</v>
      </c>
      <c r="AH715" t="s">
        <v>31</v>
      </c>
      <c r="AI715" t="s">
        <v>35</v>
      </c>
      <c r="AJ715">
        <v>923</v>
      </c>
      <c r="AK715" t="s">
        <v>42</v>
      </c>
      <c r="AL715">
        <v>28.249099999999999</v>
      </c>
      <c r="AM715">
        <v>684767.361775</v>
      </c>
      <c r="AN715">
        <v>73.19</v>
      </c>
    </row>
    <row r="716" spans="1:40" x14ac:dyDescent="0.3">
      <c r="A716">
        <v>206.99</v>
      </c>
      <c r="B716">
        <v>9.85</v>
      </c>
      <c r="C716">
        <v>25</v>
      </c>
      <c r="D716">
        <v>0.7</v>
      </c>
      <c r="E716">
        <v>0.02</v>
      </c>
      <c r="F716">
        <v>0</v>
      </c>
      <c r="G716" t="s">
        <v>99</v>
      </c>
      <c r="H716">
        <v>4.0999999999999996</v>
      </c>
      <c r="I716">
        <v>0.91</v>
      </c>
      <c r="J716">
        <v>1.08</v>
      </c>
      <c r="K716">
        <v>0.13</v>
      </c>
      <c r="L716">
        <v>36</v>
      </c>
      <c r="M716">
        <v>7055.2</v>
      </c>
      <c r="N716">
        <v>90</v>
      </c>
      <c r="O716">
        <v>59</v>
      </c>
      <c r="P716">
        <v>2</v>
      </c>
      <c r="Q716">
        <v>3</v>
      </c>
      <c r="R716">
        <v>615</v>
      </c>
      <c r="S716">
        <v>597</v>
      </c>
      <c r="T716">
        <v>6</v>
      </c>
      <c r="U716">
        <v>0.54</v>
      </c>
      <c r="V716">
        <v>1</v>
      </c>
      <c r="W716" t="s">
        <v>4</v>
      </c>
      <c r="X716" t="s">
        <v>103</v>
      </c>
      <c r="Y716" t="s">
        <v>96</v>
      </c>
      <c r="Z716" t="s">
        <v>100</v>
      </c>
      <c r="AA716">
        <v>0.68599999999999994</v>
      </c>
      <c r="AB716">
        <v>0.98</v>
      </c>
      <c r="AC716">
        <v>0.29400000000000004</v>
      </c>
      <c r="AD716">
        <v>0.15</v>
      </c>
      <c r="AE716" t="s">
        <v>22</v>
      </c>
      <c r="AF716">
        <v>4.7586839943958639E-2</v>
      </c>
      <c r="AG716" t="s">
        <v>7</v>
      </c>
      <c r="AH716" t="s">
        <v>31</v>
      </c>
      <c r="AI716" t="s">
        <v>37</v>
      </c>
      <c r="AJ716">
        <v>97.073170731707307</v>
      </c>
      <c r="AK716" t="s">
        <v>43</v>
      </c>
      <c r="AL716">
        <v>352.76</v>
      </c>
      <c r="AM716">
        <v>1489932.69814</v>
      </c>
      <c r="AN716">
        <v>95.3</v>
      </c>
    </row>
    <row r="717" spans="1:40" x14ac:dyDescent="0.3">
      <c r="A717">
        <v>468.29</v>
      </c>
      <c r="B717">
        <v>3.34</v>
      </c>
      <c r="C717">
        <v>26</v>
      </c>
      <c r="D717">
        <v>0.82</v>
      </c>
      <c r="E717">
        <v>0.02</v>
      </c>
      <c r="F717">
        <v>0.04</v>
      </c>
      <c r="G717" t="s">
        <v>99</v>
      </c>
      <c r="H717">
        <v>4.57</v>
      </c>
      <c r="I717">
        <v>0.6</v>
      </c>
      <c r="J717">
        <v>1.1000000000000001</v>
      </c>
      <c r="K717">
        <v>0.1</v>
      </c>
      <c r="L717">
        <v>22</v>
      </c>
      <c r="M717">
        <v>2558.61</v>
      </c>
      <c r="N717">
        <v>30</v>
      </c>
      <c r="O717">
        <v>39</v>
      </c>
      <c r="P717">
        <v>2</v>
      </c>
      <c r="Q717">
        <v>2</v>
      </c>
      <c r="R717">
        <v>85</v>
      </c>
      <c r="S717">
        <v>639</v>
      </c>
      <c r="T717">
        <v>1</v>
      </c>
      <c r="U717">
        <v>0.04</v>
      </c>
      <c r="V717">
        <v>1</v>
      </c>
      <c r="W717" t="s">
        <v>4</v>
      </c>
      <c r="X717" t="s">
        <v>93</v>
      </c>
      <c r="Y717" t="s">
        <v>96</v>
      </c>
      <c r="Z717" t="s">
        <v>97</v>
      </c>
      <c r="AA717">
        <v>0.80359999999999998</v>
      </c>
      <c r="AB717">
        <v>0.94079999999999997</v>
      </c>
      <c r="AC717">
        <v>0.16934400000000005</v>
      </c>
      <c r="AD717">
        <v>0.16</v>
      </c>
      <c r="AE717" t="s">
        <v>26</v>
      </c>
      <c r="AF717">
        <v>7.1323325289884467E-3</v>
      </c>
      <c r="AG717" t="s">
        <v>5</v>
      </c>
      <c r="AH717" t="s">
        <v>32</v>
      </c>
      <c r="AI717" t="s">
        <v>37</v>
      </c>
      <c r="AJ717">
        <v>751.76470588235293</v>
      </c>
      <c r="AK717" t="s">
        <v>42</v>
      </c>
      <c r="AL717">
        <v>127.93050000000001</v>
      </c>
      <c r="AM717">
        <v>1270232.4977200001</v>
      </c>
      <c r="AN717">
        <v>94.029999999999987</v>
      </c>
    </row>
    <row r="718" spans="1:40" x14ac:dyDescent="0.3">
      <c r="A718">
        <v>423.78</v>
      </c>
      <c r="B718">
        <v>9.73</v>
      </c>
      <c r="C718">
        <v>23</v>
      </c>
      <c r="D718">
        <v>0.97</v>
      </c>
      <c r="E718">
        <v>0.05</v>
      </c>
      <c r="F718">
        <v>0.04</v>
      </c>
      <c r="G718" t="s">
        <v>92</v>
      </c>
      <c r="H718">
        <v>0.87</v>
      </c>
      <c r="I718">
        <v>0.65</v>
      </c>
      <c r="J718">
        <v>0.85</v>
      </c>
      <c r="K718">
        <v>0.93</v>
      </c>
      <c r="L718">
        <v>9</v>
      </c>
      <c r="M718">
        <v>4035.52</v>
      </c>
      <c r="N718">
        <v>15</v>
      </c>
      <c r="O718">
        <v>58</v>
      </c>
      <c r="P718">
        <v>0</v>
      </c>
      <c r="Q718">
        <v>0</v>
      </c>
      <c r="R718">
        <v>625</v>
      </c>
      <c r="S718">
        <v>619</v>
      </c>
      <c r="T718">
        <v>10</v>
      </c>
      <c r="U718">
        <v>0.87</v>
      </c>
      <c r="V718">
        <v>1</v>
      </c>
      <c r="W718" t="s">
        <v>4</v>
      </c>
      <c r="X718" t="s">
        <v>89</v>
      </c>
      <c r="Y718" t="s">
        <v>94</v>
      </c>
      <c r="Z718" t="s">
        <v>108</v>
      </c>
      <c r="AA718">
        <v>0.92149999999999999</v>
      </c>
      <c r="AB718">
        <v>0.91199999999999992</v>
      </c>
      <c r="AC718">
        <v>2.7360000000000023E-2</v>
      </c>
      <c r="AD718">
        <v>1.02</v>
      </c>
      <c r="AE718" t="s">
        <v>25</v>
      </c>
      <c r="AF718">
        <v>2.2960026428807404E-2</v>
      </c>
      <c r="AG718" t="s">
        <v>7</v>
      </c>
      <c r="AH718" t="s">
        <v>32</v>
      </c>
      <c r="AI718" t="s">
        <v>38</v>
      </c>
      <c r="AJ718">
        <v>99.039999999999992</v>
      </c>
      <c r="AK718" t="s">
        <v>43</v>
      </c>
      <c r="AL718">
        <v>80.710400000000007</v>
      </c>
      <c r="AM718">
        <v>1864176.2896759999</v>
      </c>
      <c r="AN718">
        <v>84.83</v>
      </c>
    </row>
    <row r="719" spans="1:40" x14ac:dyDescent="0.3">
      <c r="A719">
        <v>484.26</v>
      </c>
      <c r="B719">
        <v>4.88</v>
      </c>
      <c r="C719">
        <v>7</v>
      </c>
      <c r="D719">
        <v>0.92</v>
      </c>
      <c r="E719">
        <v>0.03</v>
      </c>
      <c r="F719">
        <v>0.02</v>
      </c>
      <c r="G719" t="s">
        <v>99</v>
      </c>
      <c r="H719">
        <v>4.46</v>
      </c>
      <c r="I719">
        <v>0.68</v>
      </c>
      <c r="J719">
        <v>1.19</v>
      </c>
      <c r="K719">
        <v>0.19</v>
      </c>
      <c r="L719">
        <v>19</v>
      </c>
      <c r="M719">
        <v>9295.57</v>
      </c>
      <c r="N719">
        <v>60</v>
      </c>
      <c r="O719">
        <v>51</v>
      </c>
      <c r="P719">
        <v>3</v>
      </c>
      <c r="Q719">
        <v>1</v>
      </c>
      <c r="R719">
        <v>454</v>
      </c>
      <c r="S719">
        <v>444</v>
      </c>
      <c r="T719">
        <v>8</v>
      </c>
      <c r="U719">
        <v>0.49</v>
      </c>
      <c r="V719">
        <v>1</v>
      </c>
      <c r="W719" t="s">
        <v>4</v>
      </c>
      <c r="X719" t="s">
        <v>101</v>
      </c>
      <c r="Y719" t="s">
        <v>90</v>
      </c>
      <c r="Z719" t="s">
        <v>110</v>
      </c>
      <c r="AA719">
        <v>0.89239999999999997</v>
      </c>
      <c r="AB719">
        <v>0.9506</v>
      </c>
      <c r="AC719">
        <v>7.6047999999999963E-2</v>
      </c>
      <c r="AD719">
        <v>0.24</v>
      </c>
      <c r="AE719" t="s">
        <v>26</v>
      </c>
      <c r="AF719">
        <v>1.0077231239416843E-2</v>
      </c>
      <c r="AG719" t="s">
        <v>5</v>
      </c>
      <c r="AH719" t="s">
        <v>32</v>
      </c>
      <c r="AI719" t="s">
        <v>37</v>
      </c>
      <c r="AJ719">
        <v>97.797356828193841</v>
      </c>
      <c r="AK719" t="s">
        <v>43</v>
      </c>
      <c r="AL719">
        <v>464.77850000000001</v>
      </c>
      <c r="AM719">
        <v>4727054.339102</v>
      </c>
      <c r="AN719">
        <v>94.24</v>
      </c>
    </row>
    <row r="720" spans="1:40" x14ac:dyDescent="0.3">
      <c r="A720">
        <v>105.93</v>
      </c>
      <c r="B720">
        <v>4.13</v>
      </c>
      <c r="C720">
        <v>20</v>
      </c>
      <c r="D720">
        <v>0.86</v>
      </c>
      <c r="E720">
        <v>0.09</v>
      </c>
      <c r="F720">
        <v>0.03</v>
      </c>
      <c r="G720" t="s">
        <v>99</v>
      </c>
      <c r="H720">
        <v>0.6</v>
      </c>
      <c r="I720">
        <v>0.84</v>
      </c>
      <c r="J720">
        <v>1.1399999999999999</v>
      </c>
      <c r="K720">
        <v>0.33</v>
      </c>
      <c r="L720">
        <v>7</v>
      </c>
      <c r="M720">
        <v>8267.4699999999993</v>
      </c>
      <c r="N720">
        <v>90</v>
      </c>
      <c r="O720">
        <v>36</v>
      </c>
      <c r="P720">
        <v>2</v>
      </c>
      <c r="Q720">
        <v>1</v>
      </c>
      <c r="R720">
        <v>206</v>
      </c>
      <c r="S720">
        <v>554</v>
      </c>
      <c r="T720">
        <v>5</v>
      </c>
      <c r="U720">
        <v>0.48</v>
      </c>
      <c r="V720">
        <v>1</v>
      </c>
      <c r="W720" t="s">
        <v>4</v>
      </c>
      <c r="X720" t="s">
        <v>101</v>
      </c>
      <c r="Y720" t="s">
        <v>96</v>
      </c>
      <c r="Z720" t="s">
        <v>109</v>
      </c>
      <c r="AA720">
        <v>0.78259999999999996</v>
      </c>
      <c r="AB720">
        <v>0.88270000000000004</v>
      </c>
      <c r="AC720">
        <v>0.12357800000000001</v>
      </c>
      <c r="AD720">
        <v>0.45</v>
      </c>
      <c r="AE720" t="s">
        <v>24</v>
      </c>
      <c r="AF720">
        <v>3.8988010950627768E-2</v>
      </c>
      <c r="AG720" t="s">
        <v>7</v>
      </c>
      <c r="AH720" t="s">
        <v>33</v>
      </c>
      <c r="AI720" t="s">
        <v>38</v>
      </c>
      <c r="AJ720">
        <v>268.93203883495147</v>
      </c>
      <c r="AK720" t="s">
        <v>42</v>
      </c>
      <c r="AL720">
        <v>413.37349999999998</v>
      </c>
      <c r="AM720">
        <v>981280.51341200003</v>
      </c>
      <c r="AN720">
        <v>96.1</v>
      </c>
    </row>
    <row r="721" spans="1:40" x14ac:dyDescent="0.3">
      <c r="A721">
        <v>378.89</v>
      </c>
      <c r="B721">
        <v>1.45</v>
      </c>
      <c r="C721">
        <v>1</v>
      </c>
      <c r="D721">
        <v>0.86</v>
      </c>
      <c r="E721">
        <v>0.05</v>
      </c>
      <c r="F721">
        <v>0.04</v>
      </c>
      <c r="G721" t="s">
        <v>99</v>
      </c>
      <c r="H721">
        <v>1.38</v>
      </c>
      <c r="I721">
        <v>0.68</v>
      </c>
      <c r="J721">
        <v>1.02</v>
      </c>
      <c r="K721">
        <v>0.53</v>
      </c>
      <c r="L721">
        <v>15</v>
      </c>
      <c r="M721">
        <v>2629.18</v>
      </c>
      <c r="N721">
        <v>90</v>
      </c>
      <c r="O721">
        <v>46</v>
      </c>
      <c r="P721">
        <v>3</v>
      </c>
      <c r="Q721">
        <v>1</v>
      </c>
      <c r="R721">
        <v>193</v>
      </c>
      <c r="S721">
        <v>463</v>
      </c>
      <c r="T721">
        <v>7</v>
      </c>
      <c r="U721">
        <v>0.28000000000000003</v>
      </c>
      <c r="V721">
        <v>0</v>
      </c>
      <c r="W721" t="s">
        <v>6</v>
      </c>
      <c r="X721" t="s">
        <v>101</v>
      </c>
      <c r="Y721" t="s">
        <v>90</v>
      </c>
      <c r="Z721" t="s">
        <v>106</v>
      </c>
      <c r="AA721">
        <v>0.81699999999999995</v>
      </c>
      <c r="AB721">
        <v>0.91199999999999992</v>
      </c>
      <c r="AC721">
        <v>0.12768000000000002</v>
      </c>
      <c r="AD721">
        <v>0.62</v>
      </c>
      <c r="AE721" t="s">
        <v>25</v>
      </c>
      <c r="AF721">
        <v>3.8269682493599724E-3</v>
      </c>
      <c r="AG721" t="s">
        <v>5</v>
      </c>
      <c r="AH721" t="s">
        <v>32</v>
      </c>
      <c r="AI721" t="s">
        <v>36</v>
      </c>
      <c r="AJ721">
        <v>239.89637305699483</v>
      </c>
      <c r="AK721" t="s">
        <v>42</v>
      </c>
      <c r="AL721">
        <v>131.459</v>
      </c>
      <c r="AM721">
        <v>1085967.2274819999</v>
      </c>
      <c r="AN721">
        <v>96.320000000000007</v>
      </c>
    </row>
    <row r="722" spans="1:40" x14ac:dyDescent="0.3">
      <c r="A722">
        <v>472.25</v>
      </c>
      <c r="B722">
        <v>1.47</v>
      </c>
      <c r="C722">
        <v>14</v>
      </c>
      <c r="D722">
        <v>0.8</v>
      </c>
      <c r="E722">
        <v>0.01</v>
      </c>
      <c r="F722">
        <v>0.04</v>
      </c>
      <c r="G722" t="s">
        <v>92</v>
      </c>
      <c r="H722">
        <v>4.04</v>
      </c>
      <c r="I722">
        <v>0.75</v>
      </c>
      <c r="J722">
        <v>1.1599999999999999</v>
      </c>
      <c r="K722">
        <v>0.35</v>
      </c>
      <c r="L722">
        <v>17</v>
      </c>
      <c r="M722">
        <v>6016</v>
      </c>
      <c r="N722">
        <v>45</v>
      </c>
      <c r="O722">
        <v>30</v>
      </c>
      <c r="P722">
        <v>0</v>
      </c>
      <c r="Q722">
        <v>0</v>
      </c>
      <c r="R722">
        <v>86</v>
      </c>
      <c r="S722">
        <v>859</v>
      </c>
      <c r="T722">
        <v>12</v>
      </c>
      <c r="U722">
        <v>0.2</v>
      </c>
      <c r="V722">
        <v>1</v>
      </c>
      <c r="W722" t="s">
        <v>4</v>
      </c>
      <c r="X722" t="s">
        <v>89</v>
      </c>
      <c r="Y722" t="s">
        <v>94</v>
      </c>
      <c r="Z722" t="s">
        <v>107</v>
      </c>
      <c r="AA722">
        <v>0.79200000000000004</v>
      </c>
      <c r="AB722">
        <v>0.95039999999999991</v>
      </c>
      <c r="AC722">
        <v>0.19007999999999994</v>
      </c>
      <c r="AD722">
        <v>0.39999999999999997</v>
      </c>
      <c r="AE722" t="s">
        <v>24</v>
      </c>
      <c r="AF722">
        <v>3.1127580730545262E-3</v>
      </c>
      <c r="AG722" t="s">
        <v>5</v>
      </c>
      <c r="AH722" t="s">
        <v>32</v>
      </c>
      <c r="AI722" t="s">
        <v>37</v>
      </c>
      <c r="AJ722">
        <v>998.83720930232562</v>
      </c>
      <c r="AK722" t="s">
        <v>42</v>
      </c>
      <c r="AL722">
        <v>120.32000000000001</v>
      </c>
      <c r="AM722">
        <v>2983267.2778000003</v>
      </c>
      <c r="AN722">
        <v>82.859999999999985</v>
      </c>
    </row>
    <row r="723" spans="1:40" x14ac:dyDescent="0.3">
      <c r="A723">
        <v>131.55000000000001</v>
      </c>
      <c r="B723">
        <v>7.23</v>
      </c>
      <c r="C723">
        <v>24</v>
      </c>
      <c r="D723">
        <v>0.86</v>
      </c>
      <c r="E723">
        <v>7.0000000000000007E-2</v>
      </c>
      <c r="F723">
        <v>0.01</v>
      </c>
      <c r="G723" t="s">
        <v>92</v>
      </c>
      <c r="H723">
        <v>4.5</v>
      </c>
      <c r="I723">
        <v>0.7</v>
      </c>
      <c r="J723">
        <v>0.95</v>
      </c>
      <c r="K723">
        <v>0.87</v>
      </c>
      <c r="L723">
        <v>46</v>
      </c>
      <c r="M723">
        <v>6691.46</v>
      </c>
      <c r="N723">
        <v>60</v>
      </c>
      <c r="O723">
        <v>34</v>
      </c>
      <c r="P723">
        <v>0</v>
      </c>
      <c r="Q723">
        <v>2</v>
      </c>
      <c r="R723">
        <v>457</v>
      </c>
      <c r="S723">
        <v>76</v>
      </c>
      <c r="T723">
        <v>12</v>
      </c>
      <c r="U723">
        <v>0.28999999999999998</v>
      </c>
      <c r="V723">
        <v>0</v>
      </c>
      <c r="W723" t="s">
        <v>6</v>
      </c>
      <c r="X723" t="s">
        <v>93</v>
      </c>
      <c r="Y723" t="s">
        <v>94</v>
      </c>
      <c r="Z723" t="s">
        <v>107</v>
      </c>
      <c r="AA723">
        <v>0.79979999999999996</v>
      </c>
      <c r="AB723">
        <v>0.92069999999999996</v>
      </c>
      <c r="AC723">
        <v>0.12889800000000001</v>
      </c>
      <c r="AD723">
        <v>0.95</v>
      </c>
      <c r="AE723" t="s">
        <v>25</v>
      </c>
      <c r="AF723">
        <v>5.4960091220068411E-2</v>
      </c>
      <c r="AG723" t="s">
        <v>8</v>
      </c>
      <c r="AH723" t="s">
        <v>33</v>
      </c>
      <c r="AI723" t="s">
        <v>37</v>
      </c>
      <c r="AJ723">
        <v>16.630196936542667</v>
      </c>
      <c r="AK723" t="s">
        <v>40</v>
      </c>
      <c r="AL723">
        <v>133.82920000000001</v>
      </c>
      <c r="AM723">
        <v>950828.15674000012</v>
      </c>
      <c r="AN723">
        <v>81.199999999999989</v>
      </c>
    </row>
    <row r="724" spans="1:40" x14ac:dyDescent="0.3">
      <c r="A724">
        <v>79.92</v>
      </c>
      <c r="B724">
        <v>5.12</v>
      </c>
      <c r="C724">
        <v>4</v>
      </c>
      <c r="D724">
        <v>0.9</v>
      </c>
      <c r="E724">
        <v>0.03</v>
      </c>
      <c r="F724">
        <v>0</v>
      </c>
      <c r="G724" t="s">
        <v>99</v>
      </c>
      <c r="H724">
        <v>3.42</v>
      </c>
      <c r="I724">
        <v>0.73</v>
      </c>
      <c r="J724">
        <v>0.81</v>
      </c>
      <c r="K724">
        <v>0.9</v>
      </c>
      <c r="L724">
        <v>14</v>
      </c>
      <c r="M724">
        <v>9012.39</v>
      </c>
      <c r="N724">
        <v>15</v>
      </c>
      <c r="O724">
        <v>51</v>
      </c>
      <c r="P724">
        <v>3</v>
      </c>
      <c r="Q724">
        <v>0</v>
      </c>
      <c r="R724">
        <v>306</v>
      </c>
      <c r="S724">
        <v>831</v>
      </c>
      <c r="T724">
        <v>7</v>
      </c>
      <c r="U724">
        <v>0.65</v>
      </c>
      <c r="V724">
        <v>0</v>
      </c>
      <c r="W724" t="s">
        <v>6</v>
      </c>
      <c r="X724" t="s">
        <v>89</v>
      </c>
      <c r="Y724" t="s">
        <v>90</v>
      </c>
      <c r="Z724" t="s">
        <v>106</v>
      </c>
      <c r="AA724">
        <v>0.873</v>
      </c>
      <c r="AB724">
        <v>0.97</v>
      </c>
      <c r="AC724">
        <v>9.6999999999999975E-2</v>
      </c>
      <c r="AD724">
        <v>0.93</v>
      </c>
      <c r="AE724" t="s">
        <v>25</v>
      </c>
      <c r="AF724">
        <v>6.4064064064064064E-2</v>
      </c>
      <c r="AG724" t="s">
        <v>8</v>
      </c>
      <c r="AH724" t="s">
        <v>33</v>
      </c>
      <c r="AI724" t="s">
        <v>37</v>
      </c>
      <c r="AJ724">
        <v>271.56862745098039</v>
      </c>
      <c r="AK724" t="s">
        <v>42</v>
      </c>
      <c r="AL724">
        <v>450.61950000000002</v>
      </c>
      <c r="AM724">
        <v>742334.40109199996</v>
      </c>
      <c r="AN724">
        <v>95.679999999999993</v>
      </c>
    </row>
    <row r="725" spans="1:40" x14ac:dyDescent="0.3">
      <c r="A725">
        <v>383.5</v>
      </c>
      <c r="B725">
        <v>3.04</v>
      </c>
      <c r="C725">
        <v>17</v>
      </c>
      <c r="D725">
        <v>0.83</v>
      </c>
      <c r="E725">
        <v>7.0000000000000007E-2</v>
      </c>
      <c r="F725">
        <v>0.02</v>
      </c>
      <c r="G725" t="s">
        <v>88</v>
      </c>
      <c r="H725">
        <v>0.52</v>
      </c>
      <c r="I725">
        <v>0.98</v>
      </c>
      <c r="J725">
        <v>1.0900000000000001</v>
      </c>
      <c r="K725">
        <v>0.33</v>
      </c>
      <c r="L725">
        <v>41</v>
      </c>
      <c r="M725">
        <v>5519.93</v>
      </c>
      <c r="N725">
        <v>90</v>
      </c>
      <c r="O725">
        <v>44</v>
      </c>
      <c r="P725">
        <v>1</v>
      </c>
      <c r="Q725">
        <v>1</v>
      </c>
      <c r="R725">
        <v>397</v>
      </c>
      <c r="S725">
        <v>15</v>
      </c>
      <c r="T725">
        <v>11</v>
      </c>
      <c r="U725">
        <v>0.1</v>
      </c>
      <c r="V725">
        <v>0</v>
      </c>
      <c r="W725" t="s">
        <v>6</v>
      </c>
      <c r="X725" t="s">
        <v>101</v>
      </c>
      <c r="Y725" t="s">
        <v>104</v>
      </c>
      <c r="Z725" t="s">
        <v>95</v>
      </c>
      <c r="AA725">
        <v>0.77189999999999992</v>
      </c>
      <c r="AB725">
        <v>0.91139999999999988</v>
      </c>
      <c r="AC725">
        <v>0.15493800000000002</v>
      </c>
      <c r="AD725">
        <v>0.42000000000000004</v>
      </c>
      <c r="AE725" t="s">
        <v>24</v>
      </c>
      <c r="AF725">
        <v>7.9269882659713173E-3</v>
      </c>
      <c r="AG725" t="s">
        <v>5</v>
      </c>
      <c r="AH725" t="s">
        <v>32</v>
      </c>
      <c r="AI725" t="s">
        <v>38</v>
      </c>
      <c r="AJ725">
        <v>3.7783375314861463</v>
      </c>
      <c r="AK725" t="s">
        <v>40</v>
      </c>
      <c r="AL725">
        <v>55.199300000000001</v>
      </c>
      <c r="AM725">
        <v>2307472.7266500005</v>
      </c>
      <c r="AN725">
        <v>72.98</v>
      </c>
    </row>
    <row r="726" spans="1:40" x14ac:dyDescent="0.3">
      <c r="A726">
        <v>308.51</v>
      </c>
      <c r="B726">
        <v>6.53</v>
      </c>
      <c r="C726">
        <v>21</v>
      </c>
      <c r="D726">
        <v>0.91</v>
      </c>
      <c r="E726">
        <v>0.03</v>
      </c>
      <c r="F726">
        <v>0.04</v>
      </c>
      <c r="G726" t="s">
        <v>88</v>
      </c>
      <c r="H726">
        <v>2.61</v>
      </c>
      <c r="I726">
        <v>1</v>
      </c>
      <c r="J726">
        <v>1.18</v>
      </c>
      <c r="K726">
        <v>0.09</v>
      </c>
      <c r="L726">
        <v>48</v>
      </c>
      <c r="M726">
        <v>5656.74</v>
      </c>
      <c r="N726">
        <v>45</v>
      </c>
      <c r="O726">
        <v>35</v>
      </c>
      <c r="P726">
        <v>1</v>
      </c>
      <c r="Q726">
        <v>1</v>
      </c>
      <c r="R726">
        <v>331</v>
      </c>
      <c r="S726">
        <v>813</v>
      </c>
      <c r="T726">
        <v>10</v>
      </c>
      <c r="U726">
        <v>0.33</v>
      </c>
      <c r="V726">
        <v>0</v>
      </c>
      <c r="W726" t="s">
        <v>6</v>
      </c>
      <c r="X726" t="s">
        <v>101</v>
      </c>
      <c r="Y726" t="s">
        <v>104</v>
      </c>
      <c r="Z726" t="s">
        <v>108</v>
      </c>
      <c r="AA726">
        <v>0.88270000000000004</v>
      </c>
      <c r="AB726">
        <v>0.93119999999999992</v>
      </c>
      <c r="AC726">
        <v>8.3807999999999966E-2</v>
      </c>
      <c r="AD726">
        <v>0.16</v>
      </c>
      <c r="AE726" t="s">
        <v>26</v>
      </c>
      <c r="AF726">
        <v>2.1166250688794529E-2</v>
      </c>
      <c r="AG726" t="s">
        <v>7</v>
      </c>
      <c r="AH726" t="s">
        <v>32</v>
      </c>
      <c r="AI726" t="s">
        <v>35</v>
      </c>
      <c r="AJ726">
        <v>245.61933534743204</v>
      </c>
      <c r="AK726" t="s">
        <v>42</v>
      </c>
      <c r="AL726">
        <v>56.567399999999999</v>
      </c>
      <c r="AM726">
        <v>1867394.7890400002</v>
      </c>
      <c r="AN726">
        <v>71.69</v>
      </c>
    </row>
    <row r="727" spans="1:40" x14ac:dyDescent="0.3">
      <c r="A727">
        <v>428.82</v>
      </c>
      <c r="B727">
        <v>3.28</v>
      </c>
      <c r="C727">
        <v>14</v>
      </c>
      <c r="D727">
        <v>0.96</v>
      </c>
      <c r="E727">
        <v>0.06</v>
      </c>
      <c r="F727">
        <v>0.04</v>
      </c>
      <c r="G727" t="s">
        <v>92</v>
      </c>
      <c r="H727">
        <v>2.86</v>
      </c>
      <c r="I727">
        <v>0.87</v>
      </c>
      <c r="J727">
        <v>0.86</v>
      </c>
      <c r="K727">
        <v>0.21</v>
      </c>
      <c r="L727">
        <v>2</v>
      </c>
      <c r="M727">
        <v>8895.6299999999992</v>
      </c>
      <c r="N727">
        <v>60</v>
      </c>
      <c r="O727">
        <v>57</v>
      </c>
      <c r="P727">
        <v>0</v>
      </c>
      <c r="Q727">
        <v>1</v>
      </c>
      <c r="R727">
        <v>430</v>
      </c>
      <c r="S727">
        <v>250</v>
      </c>
      <c r="T727">
        <v>6</v>
      </c>
      <c r="U727">
        <v>0.98</v>
      </c>
      <c r="V727">
        <v>1</v>
      </c>
      <c r="W727" t="s">
        <v>4</v>
      </c>
      <c r="X727" t="s">
        <v>101</v>
      </c>
      <c r="Y727" t="s">
        <v>94</v>
      </c>
      <c r="Z727" t="s">
        <v>100</v>
      </c>
      <c r="AA727">
        <v>0.90239999999999987</v>
      </c>
      <c r="AB727">
        <v>0.90239999999999987</v>
      </c>
      <c r="AC727">
        <v>3.6096000000000024E-2</v>
      </c>
      <c r="AD727">
        <v>0.31</v>
      </c>
      <c r="AE727" t="s">
        <v>24</v>
      </c>
      <c r="AF727">
        <v>7.6488969730889415E-3</v>
      </c>
      <c r="AG727" t="s">
        <v>5</v>
      </c>
      <c r="AH727" t="s">
        <v>32</v>
      </c>
      <c r="AI727" t="s">
        <v>35</v>
      </c>
      <c r="AJ727">
        <v>58.139534883720934</v>
      </c>
      <c r="AK727" t="s">
        <v>40</v>
      </c>
      <c r="AL727">
        <v>177.9126</v>
      </c>
      <c r="AM727">
        <v>4196288.9033639999</v>
      </c>
      <c r="AN727">
        <v>82.54</v>
      </c>
    </row>
    <row r="728" spans="1:40" x14ac:dyDescent="0.3">
      <c r="A728">
        <v>112.9</v>
      </c>
      <c r="B728">
        <v>6.2</v>
      </c>
      <c r="C728">
        <v>16</v>
      </c>
      <c r="D728">
        <v>0.75</v>
      </c>
      <c r="E728">
        <v>0.08</v>
      </c>
      <c r="F728">
        <v>0.05</v>
      </c>
      <c r="G728" t="s">
        <v>99</v>
      </c>
      <c r="H728">
        <v>1.41</v>
      </c>
      <c r="I728">
        <v>0.83</v>
      </c>
      <c r="J728">
        <v>1.06</v>
      </c>
      <c r="K728">
        <v>0.47</v>
      </c>
      <c r="L728">
        <v>14</v>
      </c>
      <c r="M728">
        <v>638.38</v>
      </c>
      <c r="N728">
        <v>60</v>
      </c>
      <c r="O728">
        <v>50</v>
      </c>
      <c r="P728">
        <v>1</v>
      </c>
      <c r="Q728">
        <v>0</v>
      </c>
      <c r="R728">
        <v>555</v>
      </c>
      <c r="S728">
        <v>64</v>
      </c>
      <c r="T728">
        <v>5</v>
      </c>
      <c r="U728">
        <v>0.27</v>
      </c>
      <c r="V728">
        <v>0</v>
      </c>
      <c r="W728" t="s">
        <v>6</v>
      </c>
      <c r="X728" t="s">
        <v>89</v>
      </c>
      <c r="Y728" t="s">
        <v>104</v>
      </c>
      <c r="Z728" t="s">
        <v>109</v>
      </c>
      <c r="AA728">
        <v>0.69000000000000006</v>
      </c>
      <c r="AB728">
        <v>0.874</v>
      </c>
      <c r="AC728">
        <v>0.2185</v>
      </c>
      <c r="AD728">
        <v>0.6</v>
      </c>
      <c r="AE728" t="s">
        <v>25</v>
      </c>
      <c r="AF728">
        <v>5.4915854738706818E-2</v>
      </c>
      <c r="AG728" t="s">
        <v>8</v>
      </c>
      <c r="AH728" t="s">
        <v>33</v>
      </c>
      <c r="AI728" t="s">
        <v>36</v>
      </c>
      <c r="AJ728">
        <v>11.531531531531531</v>
      </c>
      <c r="AK728" t="s">
        <v>40</v>
      </c>
      <c r="AL728">
        <v>31.919</v>
      </c>
      <c r="AM728">
        <v>81477.708039999998</v>
      </c>
      <c r="AN728">
        <v>95.190000000000012</v>
      </c>
    </row>
    <row r="729" spans="1:40" x14ac:dyDescent="0.3">
      <c r="A729">
        <v>407.87</v>
      </c>
      <c r="B729">
        <v>4.2300000000000004</v>
      </c>
      <c r="C729">
        <v>14</v>
      </c>
      <c r="D729">
        <v>0.84</v>
      </c>
      <c r="E729">
        <v>0.09</v>
      </c>
      <c r="F729">
        <v>0.04</v>
      </c>
      <c r="G729" t="s">
        <v>88</v>
      </c>
      <c r="H729">
        <v>4.96</v>
      </c>
      <c r="I729">
        <v>0.88</v>
      </c>
      <c r="J729">
        <v>1.1299999999999999</v>
      </c>
      <c r="K729">
        <v>0.28999999999999998</v>
      </c>
      <c r="L729">
        <v>4</v>
      </c>
      <c r="M729">
        <v>6318.6</v>
      </c>
      <c r="N729">
        <v>15</v>
      </c>
      <c r="O729">
        <v>21</v>
      </c>
      <c r="P729">
        <v>1</v>
      </c>
      <c r="Q729">
        <v>0</v>
      </c>
      <c r="R729">
        <v>643</v>
      </c>
      <c r="S729">
        <v>392</v>
      </c>
      <c r="T729">
        <v>2</v>
      </c>
      <c r="U729">
        <v>0.97</v>
      </c>
      <c r="V729">
        <v>1</v>
      </c>
      <c r="W729" t="s">
        <v>4</v>
      </c>
      <c r="X729" t="s">
        <v>89</v>
      </c>
      <c r="Y729" t="s">
        <v>104</v>
      </c>
      <c r="Z729" t="s">
        <v>102</v>
      </c>
      <c r="AA729">
        <v>0.76439999999999997</v>
      </c>
      <c r="AB729">
        <v>0.87360000000000004</v>
      </c>
      <c r="AC729">
        <v>0.13977600000000004</v>
      </c>
      <c r="AD729">
        <v>0.42</v>
      </c>
      <c r="AE729" t="s">
        <v>24</v>
      </c>
      <c r="AF729">
        <v>1.0370951528673353E-2</v>
      </c>
      <c r="AG729" t="s">
        <v>5</v>
      </c>
      <c r="AH729" t="s">
        <v>32</v>
      </c>
      <c r="AI729" t="s">
        <v>37</v>
      </c>
      <c r="AJ729">
        <v>60.964230171073098</v>
      </c>
      <c r="AK729" t="s">
        <v>40</v>
      </c>
      <c r="AL729">
        <v>63.186000000000007</v>
      </c>
      <c r="AM729">
        <v>2912302.7883640006</v>
      </c>
      <c r="AN729">
        <v>67.540000000000006</v>
      </c>
    </row>
    <row r="730" spans="1:40" x14ac:dyDescent="0.3">
      <c r="A730">
        <v>140.72999999999999</v>
      </c>
      <c r="B730">
        <v>8.41</v>
      </c>
      <c r="C730">
        <v>16</v>
      </c>
      <c r="D730">
        <v>0.82</v>
      </c>
      <c r="E730">
        <v>0.03</v>
      </c>
      <c r="F730">
        <v>0.03</v>
      </c>
      <c r="G730" t="s">
        <v>99</v>
      </c>
      <c r="H730">
        <v>1.68</v>
      </c>
      <c r="I730">
        <v>0.91</v>
      </c>
      <c r="J730">
        <v>1.1599999999999999</v>
      </c>
      <c r="K730">
        <v>0.45</v>
      </c>
      <c r="L730">
        <v>3</v>
      </c>
      <c r="M730">
        <v>4224.83</v>
      </c>
      <c r="N730">
        <v>45</v>
      </c>
      <c r="O730">
        <v>14</v>
      </c>
      <c r="P730">
        <v>0</v>
      </c>
      <c r="Q730">
        <v>1</v>
      </c>
      <c r="R730">
        <v>315</v>
      </c>
      <c r="S730">
        <v>443</v>
      </c>
      <c r="T730">
        <v>3</v>
      </c>
      <c r="U730">
        <v>0.1</v>
      </c>
      <c r="V730">
        <v>0</v>
      </c>
      <c r="W730" t="s">
        <v>6</v>
      </c>
      <c r="X730" t="s">
        <v>101</v>
      </c>
      <c r="Y730" t="s">
        <v>94</v>
      </c>
      <c r="Z730" t="s">
        <v>98</v>
      </c>
      <c r="AA730">
        <v>0.79539999999999988</v>
      </c>
      <c r="AB730">
        <v>0.94089999999999996</v>
      </c>
      <c r="AC730">
        <v>0.16936200000000004</v>
      </c>
      <c r="AD730">
        <v>0.51</v>
      </c>
      <c r="AE730" t="s">
        <v>25</v>
      </c>
      <c r="AF730">
        <v>5.9759823776025019E-2</v>
      </c>
      <c r="AG730" t="s">
        <v>8</v>
      </c>
      <c r="AH730" t="s">
        <v>33</v>
      </c>
      <c r="AI730" t="s">
        <v>36</v>
      </c>
      <c r="AJ730">
        <v>140.63492063492063</v>
      </c>
      <c r="AK730" t="s">
        <v>42</v>
      </c>
      <c r="AL730">
        <v>211.2415</v>
      </c>
      <c r="AM730">
        <v>630449.91548199987</v>
      </c>
      <c r="AN730">
        <v>96.820000000000007</v>
      </c>
    </row>
    <row r="731" spans="1:40" x14ac:dyDescent="0.3">
      <c r="A731">
        <v>123.65</v>
      </c>
      <c r="B731">
        <v>8.39</v>
      </c>
      <c r="C731">
        <v>24</v>
      </c>
      <c r="D731">
        <v>0.91</v>
      </c>
      <c r="E731">
        <v>0.03</v>
      </c>
      <c r="F731">
        <v>0.02</v>
      </c>
      <c r="G731" t="s">
        <v>92</v>
      </c>
      <c r="H731">
        <v>1.05</v>
      </c>
      <c r="I731">
        <v>0.9</v>
      </c>
      <c r="J731">
        <v>0.91</v>
      </c>
      <c r="K731">
        <v>0.76</v>
      </c>
      <c r="L731">
        <v>3</v>
      </c>
      <c r="M731">
        <v>9106.66</v>
      </c>
      <c r="N731">
        <v>15</v>
      </c>
      <c r="O731">
        <v>29</v>
      </c>
      <c r="P731">
        <v>2</v>
      </c>
      <c r="Q731">
        <v>3</v>
      </c>
      <c r="R731">
        <v>975</v>
      </c>
      <c r="S731">
        <v>479</v>
      </c>
      <c r="T731">
        <v>3</v>
      </c>
      <c r="U731">
        <v>0.79</v>
      </c>
      <c r="V731">
        <v>1</v>
      </c>
      <c r="W731" t="s">
        <v>4</v>
      </c>
      <c r="X731" t="s">
        <v>103</v>
      </c>
      <c r="Y731" t="s">
        <v>96</v>
      </c>
      <c r="Z731" t="s">
        <v>98</v>
      </c>
      <c r="AA731">
        <v>0.88270000000000004</v>
      </c>
      <c r="AB731">
        <v>0.9506</v>
      </c>
      <c r="AC731">
        <v>8.5553999999999963E-2</v>
      </c>
      <c r="AD731">
        <v>0.81</v>
      </c>
      <c r="AE731" t="s">
        <v>25</v>
      </c>
      <c r="AF731">
        <v>6.7852810351799436E-2</v>
      </c>
      <c r="AG731" t="s">
        <v>8</v>
      </c>
      <c r="AH731" t="s">
        <v>33</v>
      </c>
      <c r="AI731" t="s">
        <v>36</v>
      </c>
      <c r="AJ731">
        <v>49.128205128205124</v>
      </c>
      <c r="AK731" t="s">
        <v>40</v>
      </c>
      <c r="AL731">
        <v>182.13319999999999</v>
      </c>
      <c r="AM731">
        <v>1182525.1643000001</v>
      </c>
      <c r="AN731">
        <v>85.649999999999991</v>
      </c>
    </row>
    <row r="732" spans="1:40" x14ac:dyDescent="0.3">
      <c r="A732">
        <v>123.92</v>
      </c>
      <c r="B732">
        <v>5.3</v>
      </c>
      <c r="C732">
        <v>20</v>
      </c>
      <c r="D732">
        <v>0.77</v>
      </c>
      <c r="E732">
        <v>0.05</v>
      </c>
      <c r="F732">
        <v>0.04</v>
      </c>
      <c r="G732" t="s">
        <v>88</v>
      </c>
      <c r="H732">
        <v>0.55000000000000004</v>
      </c>
      <c r="I732">
        <v>0.63</v>
      </c>
      <c r="J732">
        <v>0.85</v>
      </c>
      <c r="K732">
        <v>0.42</v>
      </c>
      <c r="L732">
        <v>11</v>
      </c>
      <c r="M732">
        <v>9609.35</v>
      </c>
      <c r="N732">
        <v>90</v>
      </c>
      <c r="O732">
        <v>49</v>
      </c>
      <c r="P732">
        <v>2</v>
      </c>
      <c r="Q732">
        <v>1</v>
      </c>
      <c r="R732">
        <v>355</v>
      </c>
      <c r="S732">
        <v>80</v>
      </c>
      <c r="T732">
        <v>5</v>
      </c>
      <c r="U732">
        <v>0.44</v>
      </c>
      <c r="V732">
        <v>1</v>
      </c>
      <c r="W732" t="s">
        <v>4</v>
      </c>
      <c r="X732" t="s">
        <v>101</v>
      </c>
      <c r="Y732" t="s">
        <v>96</v>
      </c>
      <c r="Z732" t="s">
        <v>109</v>
      </c>
      <c r="AA732">
        <v>0.73149999999999993</v>
      </c>
      <c r="AB732">
        <v>0.91199999999999992</v>
      </c>
      <c r="AC732">
        <v>0.20975999999999997</v>
      </c>
      <c r="AD732">
        <v>0.51</v>
      </c>
      <c r="AE732" t="s">
        <v>25</v>
      </c>
      <c r="AF732">
        <v>4.2769528728211749E-2</v>
      </c>
      <c r="AG732" t="s">
        <v>7</v>
      </c>
      <c r="AH732" t="s">
        <v>33</v>
      </c>
      <c r="AI732" t="s">
        <v>38</v>
      </c>
      <c r="AJ732">
        <v>22.535211267605636</v>
      </c>
      <c r="AK732" t="s">
        <v>40</v>
      </c>
      <c r="AL732">
        <v>96.093500000000006</v>
      </c>
      <c r="AM732">
        <v>1298059.2673000002</v>
      </c>
      <c r="AN732">
        <v>73.150000000000006</v>
      </c>
    </row>
    <row r="733" spans="1:40" x14ac:dyDescent="0.3">
      <c r="A733">
        <v>416.56</v>
      </c>
      <c r="B733">
        <v>4.16</v>
      </c>
      <c r="C733">
        <v>29</v>
      </c>
      <c r="D733">
        <v>0.89</v>
      </c>
      <c r="E733">
        <v>0.09</v>
      </c>
      <c r="F733">
        <v>0.04</v>
      </c>
      <c r="G733" t="s">
        <v>92</v>
      </c>
      <c r="H733">
        <v>1.89</v>
      </c>
      <c r="I733">
        <v>0.72</v>
      </c>
      <c r="J733">
        <v>0.9</v>
      </c>
      <c r="K733">
        <v>0.2</v>
      </c>
      <c r="L733">
        <v>5</v>
      </c>
      <c r="M733">
        <v>1785.45</v>
      </c>
      <c r="N733">
        <v>30</v>
      </c>
      <c r="O733">
        <v>15</v>
      </c>
      <c r="P733">
        <v>2</v>
      </c>
      <c r="Q733">
        <v>2</v>
      </c>
      <c r="R733">
        <v>724</v>
      </c>
      <c r="S733">
        <v>615</v>
      </c>
      <c r="T733">
        <v>2</v>
      </c>
      <c r="U733">
        <v>0.19</v>
      </c>
      <c r="V733">
        <v>1</v>
      </c>
      <c r="W733" t="s">
        <v>4</v>
      </c>
      <c r="X733" t="s">
        <v>93</v>
      </c>
      <c r="Y733" t="s">
        <v>96</v>
      </c>
      <c r="Z733" t="s">
        <v>102</v>
      </c>
      <c r="AA733">
        <v>0.80990000000000006</v>
      </c>
      <c r="AB733">
        <v>0.87360000000000004</v>
      </c>
      <c r="AC733">
        <v>9.6095999999999987E-2</v>
      </c>
      <c r="AD733">
        <v>0.33</v>
      </c>
      <c r="AE733" t="s">
        <v>24</v>
      </c>
      <c r="AF733">
        <v>9.9865565584789703E-3</v>
      </c>
      <c r="AG733" t="s">
        <v>5</v>
      </c>
      <c r="AH733" t="s">
        <v>32</v>
      </c>
      <c r="AI733" t="s">
        <v>36</v>
      </c>
      <c r="AJ733">
        <v>84.944751381215468</v>
      </c>
      <c r="AK733" t="s">
        <v>44</v>
      </c>
      <c r="AL733">
        <v>35.709000000000003</v>
      </c>
      <c r="AM733">
        <v>840485.62372800009</v>
      </c>
      <c r="AN733">
        <v>82.609999999999985</v>
      </c>
    </row>
    <row r="734" spans="1:40" x14ac:dyDescent="0.3">
      <c r="A734">
        <v>349.34</v>
      </c>
      <c r="B734">
        <v>4.26</v>
      </c>
      <c r="C734">
        <v>28</v>
      </c>
      <c r="D734">
        <v>0.96</v>
      </c>
      <c r="E734">
        <v>0.09</v>
      </c>
      <c r="F734">
        <v>0.03</v>
      </c>
      <c r="G734" t="s">
        <v>99</v>
      </c>
      <c r="H734">
        <v>3.46</v>
      </c>
      <c r="I734">
        <v>0.74</v>
      </c>
      <c r="J734">
        <v>1.03</v>
      </c>
      <c r="K734">
        <v>0.36</v>
      </c>
      <c r="L734">
        <v>48</v>
      </c>
      <c r="M734">
        <v>2886.54</v>
      </c>
      <c r="N734">
        <v>30</v>
      </c>
      <c r="O734">
        <v>57</v>
      </c>
      <c r="P734">
        <v>1</v>
      </c>
      <c r="Q734">
        <v>0</v>
      </c>
      <c r="R734">
        <v>819</v>
      </c>
      <c r="S734">
        <v>459</v>
      </c>
      <c r="T734">
        <v>11</v>
      </c>
      <c r="U734">
        <v>0.79</v>
      </c>
      <c r="V734">
        <v>0</v>
      </c>
      <c r="W734" t="s">
        <v>6</v>
      </c>
      <c r="X734" t="s">
        <v>89</v>
      </c>
      <c r="Y734" t="s">
        <v>104</v>
      </c>
      <c r="Z734" t="s">
        <v>95</v>
      </c>
      <c r="AA734">
        <v>0.87360000000000004</v>
      </c>
      <c r="AB734">
        <v>0.88270000000000004</v>
      </c>
      <c r="AC734">
        <v>3.5308000000000034E-2</v>
      </c>
      <c r="AD734">
        <v>0.48</v>
      </c>
      <c r="AE734" t="s">
        <v>24</v>
      </c>
      <c r="AF734">
        <v>1.2194423770538731E-2</v>
      </c>
      <c r="AG734" t="s">
        <v>5</v>
      </c>
      <c r="AH734" t="s">
        <v>32</v>
      </c>
      <c r="AI734" t="s">
        <v>37</v>
      </c>
      <c r="AJ734">
        <v>56.043956043956044</v>
      </c>
      <c r="AK734" t="s">
        <v>40</v>
      </c>
      <c r="AL734">
        <v>144.327</v>
      </c>
      <c r="AM734">
        <v>1129558.45096</v>
      </c>
      <c r="AN734">
        <v>93.24</v>
      </c>
    </row>
    <row r="735" spans="1:40" x14ac:dyDescent="0.3">
      <c r="A735">
        <v>285.38</v>
      </c>
      <c r="B735">
        <v>8.25</v>
      </c>
      <c r="C735">
        <v>8</v>
      </c>
      <c r="D735">
        <v>0.83</v>
      </c>
      <c r="E735">
        <v>0.01</v>
      </c>
      <c r="F735">
        <v>0</v>
      </c>
      <c r="G735" t="s">
        <v>92</v>
      </c>
      <c r="H735">
        <v>1.1599999999999999</v>
      </c>
      <c r="I735">
        <v>0.75</v>
      </c>
      <c r="J735">
        <v>1.17</v>
      </c>
      <c r="K735">
        <v>0.74</v>
      </c>
      <c r="L735">
        <v>29</v>
      </c>
      <c r="M735">
        <v>2807.23</v>
      </c>
      <c r="N735">
        <v>15</v>
      </c>
      <c r="O735">
        <v>17</v>
      </c>
      <c r="P735">
        <v>3</v>
      </c>
      <c r="Q735">
        <v>3</v>
      </c>
      <c r="R735">
        <v>650</v>
      </c>
      <c r="S735">
        <v>489</v>
      </c>
      <c r="T735">
        <v>1</v>
      </c>
      <c r="U735">
        <v>0.01</v>
      </c>
      <c r="V735">
        <v>1</v>
      </c>
      <c r="W735" t="s">
        <v>4</v>
      </c>
      <c r="X735" t="s">
        <v>103</v>
      </c>
      <c r="Y735" t="s">
        <v>90</v>
      </c>
      <c r="Z735" t="s">
        <v>97</v>
      </c>
      <c r="AA735">
        <v>0.82169999999999999</v>
      </c>
      <c r="AB735">
        <v>0.99</v>
      </c>
      <c r="AC735">
        <v>0.16830000000000003</v>
      </c>
      <c r="AD735">
        <v>0.75</v>
      </c>
      <c r="AE735" t="s">
        <v>25</v>
      </c>
      <c r="AF735">
        <v>2.8908823323288247E-2</v>
      </c>
      <c r="AG735" t="s">
        <v>7</v>
      </c>
      <c r="AH735" t="s">
        <v>31</v>
      </c>
      <c r="AI735" t="s">
        <v>36</v>
      </c>
      <c r="AJ735">
        <v>75.230769230769241</v>
      </c>
      <c r="AK735" t="s">
        <v>40</v>
      </c>
      <c r="AL735">
        <v>56.144600000000004</v>
      </c>
      <c r="AM735">
        <v>809201.33579000004</v>
      </c>
      <c r="AN735">
        <v>86.539999999999992</v>
      </c>
    </row>
    <row r="736" spans="1:40" x14ac:dyDescent="0.3">
      <c r="A736">
        <v>211.47</v>
      </c>
      <c r="B736">
        <v>3.95</v>
      </c>
      <c r="C736">
        <v>24</v>
      </c>
      <c r="D736">
        <v>0.97</v>
      </c>
      <c r="E736">
        <v>0.01</v>
      </c>
      <c r="F736">
        <v>0.05</v>
      </c>
      <c r="G736" t="s">
        <v>92</v>
      </c>
      <c r="H736">
        <v>3.85</v>
      </c>
      <c r="I736">
        <v>0.74</v>
      </c>
      <c r="J736">
        <v>1.03</v>
      </c>
      <c r="K736">
        <v>0.42</v>
      </c>
      <c r="L736">
        <v>28</v>
      </c>
      <c r="M736">
        <v>1096.21</v>
      </c>
      <c r="N736">
        <v>15</v>
      </c>
      <c r="O736">
        <v>12</v>
      </c>
      <c r="P736">
        <v>1</v>
      </c>
      <c r="Q736">
        <v>3</v>
      </c>
      <c r="R736">
        <v>811</v>
      </c>
      <c r="S736">
        <v>152</v>
      </c>
      <c r="T736">
        <v>4</v>
      </c>
      <c r="U736">
        <v>0.35</v>
      </c>
      <c r="V736">
        <v>0</v>
      </c>
      <c r="W736" t="s">
        <v>6</v>
      </c>
      <c r="X736" t="s">
        <v>103</v>
      </c>
      <c r="Y736" t="s">
        <v>104</v>
      </c>
      <c r="Z736" t="s">
        <v>105</v>
      </c>
      <c r="AA736">
        <v>0.96029999999999993</v>
      </c>
      <c r="AB736">
        <v>0.9405</v>
      </c>
      <c r="AC736">
        <v>2.8215000000000021E-2</v>
      </c>
      <c r="AD736">
        <v>0.48</v>
      </c>
      <c r="AE736" t="s">
        <v>24</v>
      </c>
      <c r="AF736">
        <v>1.8678772402704876E-2</v>
      </c>
      <c r="AG736" t="s">
        <v>5</v>
      </c>
      <c r="AH736" t="s">
        <v>31</v>
      </c>
      <c r="AI736" t="s">
        <v>37</v>
      </c>
      <c r="AJ736">
        <v>18.7422934648582</v>
      </c>
      <c r="AK736" t="s">
        <v>40</v>
      </c>
      <c r="AL736">
        <v>21.924200000000003</v>
      </c>
      <c r="AM736">
        <v>245762.667812</v>
      </c>
      <c r="AN736">
        <v>82.85</v>
      </c>
    </row>
    <row r="737" spans="1:40" x14ac:dyDescent="0.3">
      <c r="A737">
        <v>444.74</v>
      </c>
      <c r="B737">
        <v>2.88</v>
      </c>
      <c r="C737">
        <v>3</v>
      </c>
      <c r="D737">
        <v>1</v>
      </c>
      <c r="E737">
        <v>0.05</v>
      </c>
      <c r="F737">
        <v>0.02</v>
      </c>
      <c r="G737" t="s">
        <v>92</v>
      </c>
      <c r="H737">
        <v>0.68</v>
      </c>
      <c r="I737">
        <v>0.91</v>
      </c>
      <c r="J737">
        <v>1.17</v>
      </c>
      <c r="K737">
        <v>0.25</v>
      </c>
      <c r="L737">
        <v>23</v>
      </c>
      <c r="M737">
        <v>4881.1400000000003</v>
      </c>
      <c r="N737">
        <v>30</v>
      </c>
      <c r="O737">
        <v>53</v>
      </c>
      <c r="P737">
        <v>2</v>
      </c>
      <c r="Q737">
        <v>2</v>
      </c>
      <c r="R737">
        <v>734</v>
      </c>
      <c r="S737">
        <v>31</v>
      </c>
      <c r="T737">
        <v>10</v>
      </c>
      <c r="U737">
        <v>0.6</v>
      </c>
      <c r="V737">
        <v>0</v>
      </c>
      <c r="W737" t="s">
        <v>6</v>
      </c>
      <c r="X737" t="s">
        <v>93</v>
      </c>
      <c r="Y737" t="s">
        <v>96</v>
      </c>
      <c r="Z737" t="s">
        <v>108</v>
      </c>
      <c r="AA737">
        <v>0.95</v>
      </c>
      <c r="AB737">
        <v>0.93099999999999994</v>
      </c>
      <c r="AC737">
        <v>0</v>
      </c>
      <c r="AD737">
        <v>0.32</v>
      </c>
      <c r="AE737" t="s">
        <v>24</v>
      </c>
      <c r="AF737">
        <v>6.4756936637136303E-3</v>
      </c>
      <c r="AG737" t="s">
        <v>5</v>
      </c>
      <c r="AH737" t="s">
        <v>32</v>
      </c>
      <c r="AI737" t="s">
        <v>38</v>
      </c>
      <c r="AJ737">
        <v>4.223433242506812</v>
      </c>
      <c r="AK737" t="s">
        <v>40</v>
      </c>
      <c r="AL737">
        <v>97.622800000000012</v>
      </c>
      <c r="AM737">
        <v>2322900.5491160005</v>
      </c>
      <c r="AN737">
        <v>85.419999999999987</v>
      </c>
    </row>
    <row r="738" spans="1:40" x14ac:dyDescent="0.3">
      <c r="A738">
        <v>226.6</v>
      </c>
      <c r="B738">
        <v>1.76</v>
      </c>
      <c r="C738">
        <v>25</v>
      </c>
      <c r="D738">
        <v>0.73</v>
      </c>
      <c r="E738">
        <v>0.01</v>
      </c>
      <c r="F738">
        <v>0.02</v>
      </c>
      <c r="G738" t="s">
        <v>92</v>
      </c>
      <c r="H738">
        <v>2.2000000000000002</v>
      </c>
      <c r="I738">
        <v>0.9</v>
      </c>
      <c r="J738">
        <v>1.1100000000000001</v>
      </c>
      <c r="K738">
        <v>0.43</v>
      </c>
      <c r="L738">
        <v>30</v>
      </c>
      <c r="M738">
        <v>5179.51</v>
      </c>
      <c r="N738">
        <v>90</v>
      </c>
      <c r="O738">
        <v>55</v>
      </c>
      <c r="P738">
        <v>0</v>
      </c>
      <c r="Q738">
        <v>1</v>
      </c>
      <c r="R738">
        <v>659</v>
      </c>
      <c r="S738">
        <v>570</v>
      </c>
      <c r="T738">
        <v>3</v>
      </c>
      <c r="U738">
        <v>0.23</v>
      </c>
      <c r="V738">
        <v>1</v>
      </c>
      <c r="W738" t="s">
        <v>4</v>
      </c>
      <c r="X738" t="s">
        <v>101</v>
      </c>
      <c r="Y738" t="s">
        <v>94</v>
      </c>
      <c r="Z738" t="s">
        <v>98</v>
      </c>
      <c r="AA738">
        <v>0.72270000000000001</v>
      </c>
      <c r="AB738">
        <v>0.97019999999999995</v>
      </c>
      <c r="AC738">
        <v>0.26195400000000002</v>
      </c>
      <c r="AD738">
        <v>0.45999999999999996</v>
      </c>
      <c r="AE738" t="s">
        <v>24</v>
      </c>
      <c r="AF738">
        <v>7.7669902912621365E-3</v>
      </c>
      <c r="AG738" t="s">
        <v>5</v>
      </c>
      <c r="AH738" t="s">
        <v>31</v>
      </c>
      <c r="AI738" t="s">
        <v>35</v>
      </c>
      <c r="AJ738">
        <v>86.494688922610024</v>
      </c>
      <c r="AK738" t="s">
        <v>41</v>
      </c>
      <c r="AL738">
        <v>103.59020000000001</v>
      </c>
      <c r="AM738">
        <v>1209000.83558</v>
      </c>
      <c r="AN738">
        <v>85.1</v>
      </c>
    </row>
    <row r="739" spans="1:40" x14ac:dyDescent="0.3">
      <c r="A739">
        <v>417.47</v>
      </c>
      <c r="B739">
        <v>5.2</v>
      </c>
      <c r="C739">
        <v>19</v>
      </c>
      <c r="D739">
        <v>0.77</v>
      </c>
      <c r="E739">
        <v>0.03</v>
      </c>
      <c r="F739">
        <v>0.03</v>
      </c>
      <c r="G739" t="s">
        <v>88</v>
      </c>
      <c r="H739">
        <v>3.51</v>
      </c>
      <c r="I739">
        <v>0.6</v>
      </c>
      <c r="J739">
        <v>1.04</v>
      </c>
      <c r="K739">
        <v>0.45</v>
      </c>
      <c r="L739">
        <v>23</v>
      </c>
      <c r="M739">
        <v>5772.48</v>
      </c>
      <c r="N739">
        <v>15</v>
      </c>
      <c r="O739">
        <v>18</v>
      </c>
      <c r="P739">
        <v>0</v>
      </c>
      <c r="Q739">
        <v>1</v>
      </c>
      <c r="R739">
        <v>270</v>
      </c>
      <c r="S739">
        <v>431</v>
      </c>
      <c r="T739">
        <v>11</v>
      </c>
      <c r="U739">
        <v>0.33</v>
      </c>
      <c r="V739">
        <v>0</v>
      </c>
      <c r="W739" t="s">
        <v>6</v>
      </c>
      <c r="X739" t="s">
        <v>101</v>
      </c>
      <c r="Y739" t="s">
        <v>94</v>
      </c>
      <c r="Z739" t="s">
        <v>95</v>
      </c>
      <c r="AA739">
        <v>0.74690000000000001</v>
      </c>
      <c r="AB739">
        <v>0.94089999999999996</v>
      </c>
      <c r="AC739">
        <v>0.21640699999999996</v>
      </c>
      <c r="AD739">
        <v>0.51</v>
      </c>
      <c r="AE739" t="s">
        <v>25</v>
      </c>
      <c r="AF739">
        <v>1.245598486118763E-2</v>
      </c>
      <c r="AG739" t="s">
        <v>5</v>
      </c>
      <c r="AH739" t="s">
        <v>32</v>
      </c>
      <c r="AI739" t="s">
        <v>37</v>
      </c>
      <c r="AJ739">
        <v>159.62962962962962</v>
      </c>
      <c r="AK739" t="s">
        <v>42</v>
      </c>
      <c r="AL739">
        <v>57.724799999999995</v>
      </c>
      <c r="AM739">
        <v>2554514.4903300004</v>
      </c>
      <c r="AN739">
        <v>70.989999999999995</v>
      </c>
    </row>
    <row r="740" spans="1:40" x14ac:dyDescent="0.3">
      <c r="A740">
        <v>247.61</v>
      </c>
      <c r="B740">
        <v>5.34</v>
      </c>
      <c r="C740">
        <v>1</v>
      </c>
      <c r="D740">
        <v>0.99</v>
      </c>
      <c r="E740">
        <v>0.01</v>
      </c>
      <c r="F740">
        <v>0.03</v>
      </c>
      <c r="G740" t="s">
        <v>99</v>
      </c>
      <c r="H740">
        <v>0.68</v>
      </c>
      <c r="I740">
        <v>0.72</v>
      </c>
      <c r="J740">
        <v>0.81</v>
      </c>
      <c r="K740">
        <v>0.3</v>
      </c>
      <c r="L740">
        <v>41</v>
      </c>
      <c r="M740">
        <v>6663.29</v>
      </c>
      <c r="N740">
        <v>90</v>
      </c>
      <c r="O740">
        <v>40</v>
      </c>
      <c r="P740">
        <v>0</v>
      </c>
      <c r="Q740">
        <v>1</v>
      </c>
      <c r="R740">
        <v>355</v>
      </c>
      <c r="S740">
        <v>657</v>
      </c>
      <c r="T740">
        <v>3</v>
      </c>
      <c r="U740">
        <v>0.09</v>
      </c>
      <c r="V740">
        <v>1</v>
      </c>
      <c r="W740" t="s">
        <v>4</v>
      </c>
      <c r="X740" t="s">
        <v>101</v>
      </c>
      <c r="Y740" t="s">
        <v>94</v>
      </c>
      <c r="Z740" t="s">
        <v>98</v>
      </c>
      <c r="AA740">
        <v>0.98009999999999997</v>
      </c>
      <c r="AB740">
        <v>0.96029999999999993</v>
      </c>
      <c r="AC740">
        <v>9.6030000000000091E-3</v>
      </c>
      <c r="AD740">
        <v>0.33999999999999997</v>
      </c>
      <c r="AE740" t="s">
        <v>24</v>
      </c>
      <c r="AF740">
        <v>2.1566172610153062E-2</v>
      </c>
      <c r="AG740" t="s">
        <v>7</v>
      </c>
      <c r="AH740" t="s">
        <v>31</v>
      </c>
      <c r="AI740" t="s">
        <v>38</v>
      </c>
      <c r="AJ740">
        <v>185.07042253521126</v>
      </c>
      <c r="AK740" t="s">
        <v>42</v>
      </c>
      <c r="AL740">
        <v>333.16450000000003</v>
      </c>
      <c r="AM740">
        <v>1716229.6583720001</v>
      </c>
      <c r="AN740">
        <v>98.42</v>
      </c>
    </row>
    <row r="741" spans="1:40" x14ac:dyDescent="0.3">
      <c r="A741">
        <v>219.62</v>
      </c>
      <c r="B741">
        <v>8.57</v>
      </c>
      <c r="C741">
        <v>2</v>
      </c>
      <c r="D741">
        <v>0.99</v>
      </c>
      <c r="E741">
        <v>0.06</v>
      </c>
      <c r="F741">
        <v>0.01</v>
      </c>
      <c r="G741" t="s">
        <v>88</v>
      </c>
      <c r="H741">
        <v>2.99</v>
      </c>
      <c r="I741">
        <v>0.85</v>
      </c>
      <c r="J741">
        <v>0.93</v>
      </c>
      <c r="K741">
        <v>1</v>
      </c>
      <c r="L741">
        <v>22</v>
      </c>
      <c r="M741">
        <v>722.88</v>
      </c>
      <c r="N741">
        <v>90</v>
      </c>
      <c r="O741">
        <v>27</v>
      </c>
      <c r="P741">
        <v>1</v>
      </c>
      <c r="Q741">
        <v>2</v>
      </c>
      <c r="R741">
        <v>693</v>
      </c>
      <c r="S741">
        <v>401</v>
      </c>
      <c r="T741">
        <v>12</v>
      </c>
      <c r="U741">
        <v>0.85</v>
      </c>
      <c r="V741">
        <v>1</v>
      </c>
      <c r="W741" t="s">
        <v>4</v>
      </c>
      <c r="X741" t="s">
        <v>93</v>
      </c>
      <c r="Y741" t="s">
        <v>104</v>
      </c>
      <c r="Z741" t="s">
        <v>107</v>
      </c>
      <c r="AA741">
        <v>0.93059999999999998</v>
      </c>
      <c r="AB741">
        <v>0.93059999999999998</v>
      </c>
      <c r="AC741">
        <v>9.306000000000007E-3</v>
      </c>
      <c r="AD741">
        <v>1.07</v>
      </c>
      <c r="AE741" t="s">
        <v>25</v>
      </c>
      <c r="AF741">
        <v>3.9021946999362539E-2</v>
      </c>
      <c r="AG741" t="s">
        <v>7</v>
      </c>
      <c r="AH741" t="s">
        <v>31</v>
      </c>
      <c r="AI741" t="s">
        <v>35</v>
      </c>
      <c r="AJ741">
        <v>57.864357864357864</v>
      </c>
      <c r="AK741" t="s">
        <v>40</v>
      </c>
      <c r="AL741">
        <v>7.2287999999999997</v>
      </c>
      <c r="AM741">
        <v>169892.39106800003</v>
      </c>
      <c r="AN741">
        <v>71.009999999999991</v>
      </c>
    </row>
    <row r="742" spans="1:40" x14ac:dyDescent="0.3">
      <c r="A742">
        <v>258.20999999999998</v>
      </c>
      <c r="B742">
        <v>2.99</v>
      </c>
      <c r="C742">
        <v>15</v>
      </c>
      <c r="D742">
        <v>0.73</v>
      </c>
      <c r="E742">
        <v>0.09</v>
      </c>
      <c r="F742">
        <v>0.04</v>
      </c>
      <c r="G742" t="s">
        <v>99</v>
      </c>
      <c r="H742">
        <v>3.99</v>
      </c>
      <c r="I742">
        <v>0.65</v>
      </c>
      <c r="J742">
        <v>0.82</v>
      </c>
      <c r="K742">
        <v>0.77</v>
      </c>
      <c r="L742">
        <v>43</v>
      </c>
      <c r="M742">
        <v>6262.59</v>
      </c>
      <c r="N742">
        <v>45</v>
      </c>
      <c r="O742">
        <v>38</v>
      </c>
      <c r="P742">
        <v>3</v>
      </c>
      <c r="Q742">
        <v>0</v>
      </c>
      <c r="R742">
        <v>668</v>
      </c>
      <c r="S742">
        <v>752</v>
      </c>
      <c r="T742">
        <v>10</v>
      </c>
      <c r="U742">
        <v>0.42</v>
      </c>
      <c r="V742">
        <v>1</v>
      </c>
      <c r="W742" t="s">
        <v>4</v>
      </c>
      <c r="X742" t="s">
        <v>89</v>
      </c>
      <c r="Y742" t="s">
        <v>90</v>
      </c>
      <c r="Z742" t="s">
        <v>108</v>
      </c>
      <c r="AA742">
        <v>0.6643</v>
      </c>
      <c r="AB742">
        <v>0.87360000000000004</v>
      </c>
      <c r="AC742">
        <v>0.23587200000000003</v>
      </c>
      <c r="AD742">
        <v>0.9</v>
      </c>
      <c r="AE742" t="s">
        <v>25</v>
      </c>
      <c r="AF742">
        <v>1.1579721931760972E-2</v>
      </c>
      <c r="AG742" t="s">
        <v>5</v>
      </c>
      <c r="AH742" t="s">
        <v>31</v>
      </c>
      <c r="AI742" t="s">
        <v>37</v>
      </c>
      <c r="AJ742">
        <v>112.57485029940119</v>
      </c>
      <c r="AK742" t="s">
        <v>42</v>
      </c>
      <c r="AL742">
        <v>313.12950000000001</v>
      </c>
      <c r="AM742">
        <v>1827615.335865</v>
      </c>
      <c r="AN742">
        <v>92.51</v>
      </c>
    </row>
    <row r="743" spans="1:40" x14ac:dyDescent="0.3">
      <c r="A743">
        <v>185.62</v>
      </c>
      <c r="B743">
        <v>4.43</v>
      </c>
      <c r="C743">
        <v>22</v>
      </c>
      <c r="D743">
        <v>0.7</v>
      </c>
      <c r="E743">
        <v>0.1</v>
      </c>
      <c r="F743">
        <v>0.01</v>
      </c>
      <c r="G743" t="s">
        <v>99</v>
      </c>
      <c r="H743">
        <v>2.98</v>
      </c>
      <c r="I743">
        <v>0.63</v>
      </c>
      <c r="J743">
        <v>0.93</v>
      </c>
      <c r="K743">
        <v>0.69</v>
      </c>
      <c r="L743">
        <v>12</v>
      </c>
      <c r="M743">
        <v>9146.7099999999991</v>
      </c>
      <c r="N743">
        <v>90</v>
      </c>
      <c r="O743">
        <v>42</v>
      </c>
      <c r="P743">
        <v>2</v>
      </c>
      <c r="Q743">
        <v>0</v>
      </c>
      <c r="R743">
        <v>158</v>
      </c>
      <c r="S743">
        <v>621</v>
      </c>
      <c r="T743">
        <v>11</v>
      </c>
      <c r="U743">
        <v>0.15</v>
      </c>
      <c r="V743">
        <v>0</v>
      </c>
      <c r="W743" t="s">
        <v>6</v>
      </c>
      <c r="X743" t="s">
        <v>89</v>
      </c>
      <c r="Y743" t="s">
        <v>96</v>
      </c>
      <c r="Z743" t="s">
        <v>95</v>
      </c>
      <c r="AA743">
        <v>0.63</v>
      </c>
      <c r="AB743">
        <v>0.89100000000000001</v>
      </c>
      <c r="AC743">
        <v>0.26730000000000009</v>
      </c>
      <c r="AD743">
        <v>0.79999999999999993</v>
      </c>
      <c r="AE743" t="s">
        <v>25</v>
      </c>
      <c r="AF743">
        <v>2.386596271953453E-2</v>
      </c>
      <c r="AG743" t="s">
        <v>7</v>
      </c>
      <c r="AH743" t="s">
        <v>31</v>
      </c>
      <c r="AI743" t="s">
        <v>35</v>
      </c>
      <c r="AJ743">
        <v>393.03797468354429</v>
      </c>
      <c r="AK743" t="s">
        <v>42</v>
      </c>
      <c r="AL743">
        <v>457.33549999999997</v>
      </c>
      <c r="AM743">
        <v>1885040.062774</v>
      </c>
      <c r="AN743">
        <v>93.820000000000022</v>
      </c>
    </row>
    <row r="744" spans="1:40" x14ac:dyDescent="0.3">
      <c r="A744">
        <v>386.42</v>
      </c>
      <c r="B744">
        <v>8.2799999999999994</v>
      </c>
      <c r="C744">
        <v>28</v>
      </c>
      <c r="D744">
        <v>0.75</v>
      </c>
      <c r="E744">
        <v>0.04</v>
      </c>
      <c r="F744">
        <v>0.01</v>
      </c>
      <c r="G744" t="s">
        <v>99</v>
      </c>
      <c r="H744">
        <v>2.56</v>
      </c>
      <c r="I744">
        <v>0.93</v>
      </c>
      <c r="J744">
        <v>0.82</v>
      </c>
      <c r="K744">
        <v>0.85</v>
      </c>
      <c r="L744">
        <v>27</v>
      </c>
      <c r="M744">
        <v>4604.41</v>
      </c>
      <c r="N744">
        <v>60</v>
      </c>
      <c r="O744">
        <v>31</v>
      </c>
      <c r="P744">
        <v>0</v>
      </c>
      <c r="Q744">
        <v>2</v>
      </c>
      <c r="R744">
        <v>898</v>
      </c>
      <c r="S744">
        <v>477</v>
      </c>
      <c r="T744">
        <v>6</v>
      </c>
      <c r="U744">
        <v>0.2</v>
      </c>
      <c r="V744">
        <v>1</v>
      </c>
      <c r="W744" t="s">
        <v>4</v>
      </c>
      <c r="X744" t="s">
        <v>93</v>
      </c>
      <c r="Y744" t="s">
        <v>94</v>
      </c>
      <c r="Z744" t="s">
        <v>100</v>
      </c>
      <c r="AA744">
        <v>0.72</v>
      </c>
      <c r="AB744">
        <v>0.95039999999999991</v>
      </c>
      <c r="AC744">
        <v>0.23759999999999998</v>
      </c>
      <c r="AD744">
        <v>0.9</v>
      </c>
      <c r="AE744" t="s">
        <v>25</v>
      </c>
      <c r="AF744">
        <v>2.1427462346669424E-2</v>
      </c>
      <c r="AG744" t="s">
        <v>7</v>
      </c>
      <c r="AH744" t="s">
        <v>32</v>
      </c>
      <c r="AI744" t="s">
        <v>35</v>
      </c>
      <c r="AJ744">
        <v>53.118040089086861</v>
      </c>
      <c r="AK744" t="s">
        <v>40</v>
      </c>
      <c r="AL744">
        <v>230.22050000000002</v>
      </c>
      <c r="AM744">
        <v>1868447.9230140003</v>
      </c>
      <c r="AN744">
        <v>96.039999999999992</v>
      </c>
    </row>
    <row r="745" spans="1:40" x14ac:dyDescent="0.3">
      <c r="A745">
        <v>276.22000000000003</v>
      </c>
      <c r="B745">
        <v>8.41</v>
      </c>
      <c r="C745">
        <v>10</v>
      </c>
      <c r="D745">
        <v>1</v>
      </c>
      <c r="E745">
        <v>0.06</v>
      </c>
      <c r="F745">
        <v>0.02</v>
      </c>
      <c r="G745" t="s">
        <v>99</v>
      </c>
      <c r="H745">
        <v>4.1900000000000004</v>
      </c>
      <c r="I745">
        <v>0.78</v>
      </c>
      <c r="J745">
        <v>0.87</v>
      </c>
      <c r="K745">
        <v>0.67</v>
      </c>
      <c r="L745">
        <v>40</v>
      </c>
      <c r="M745">
        <v>1156.45</v>
      </c>
      <c r="N745">
        <v>30</v>
      </c>
      <c r="O745">
        <v>41</v>
      </c>
      <c r="P745">
        <v>2</v>
      </c>
      <c r="Q745">
        <v>0</v>
      </c>
      <c r="R745">
        <v>427</v>
      </c>
      <c r="S745">
        <v>302</v>
      </c>
      <c r="T745">
        <v>12</v>
      </c>
      <c r="U745">
        <v>0.28000000000000003</v>
      </c>
      <c r="V745">
        <v>1</v>
      </c>
      <c r="W745" t="s">
        <v>4</v>
      </c>
      <c r="X745" t="s">
        <v>89</v>
      </c>
      <c r="Y745" t="s">
        <v>96</v>
      </c>
      <c r="Z745" t="s">
        <v>107</v>
      </c>
      <c r="AA745">
        <v>0.94</v>
      </c>
      <c r="AB745">
        <v>0.92119999999999991</v>
      </c>
      <c r="AC745">
        <v>0</v>
      </c>
      <c r="AD745">
        <v>0.75</v>
      </c>
      <c r="AE745" t="s">
        <v>25</v>
      </c>
      <c r="AF745">
        <v>3.0446745347911083E-2</v>
      </c>
      <c r="AG745" t="s">
        <v>7</v>
      </c>
      <c r="AH745" t="s">
        <v>31</v>
      </c>
      <c r="AI745" t="s">
        <v>37</v>
      </c>
      <c r="AJ745">
        <v>70.725995316159256</v>
      </c>
      <c r="AK745" t="s">
        <v>40</v>
      </c>
      <c r="AL745">
        <v>57.822500000000005</v>
      </c>
      <c r="AM745">
        <v>345070.35825600009</v>
      </c>
      <c r="AN745">
        <v>93.61</v>
      </c>
    </row>
    <row r="746" spans="1:40" x14ac:dyDescent="0.3">
      <c r="A746">
        <v>154.5</v>
      </c>
      <c r="B746">
        <v>4.46</v>
      </c>
      <c r="C746">
        <v>18</v>
      </c>
      <c r="D746">
        <v>0.75</v>
      </c>
      <c r="E746">
        <v>0.09</v>
      </c>
      <c r="F746">
        <v>0.04</v>
      </c>
      <c r="G746" t="s">
        <v>99</v>
      </c>
      <c r="H746">
        <v>4.93</v>
      </c>
      <c r="I746">
        <v>0.94</v>
      </c>
      <c r="J746">
        <v>0.96</v>
      </c>
      <c r="K746">
        <v>0.79</v>
      </c>
      <c r="L746">
        <v>46</v>
      </c>
      <c r="M746">
        <v>950.85</v>
      </c>
      <c r="N746">
        <v>30</v>
      </c>
      <c r="O746">
        <v>40</v>
      </c>
      <c r="P746">
        <v>2</v>
      </c>
      <c r="Q746">
        <v>2</v>
      </c>
      <c r="R746">
        <v>38</v>
      </c>
      <c r="S746">
        <v>721</v>
      </c>
      <c r="T746">
        <v>9</v>
      </c>
      <c r="U746">
        <v>0.23</v>
      </c>
      <c r="V746">
        <v>0</v>
      </c>
      <c r="W746" t="s">
        <v>6</v>
      </c>
      <c r="X746" t="s">
        <v>93</v>
      </c>
      <c r="Y746" t="s">
        <v>96</v>
      </c>
      <c r="Z746" t="s">
        <v>91</v>
      </c>
      <c r="AA746">
        <v>0.6825</v>
      </c>
      <c r="AB746">
        <v>0.87360000000000004</v>
      </c>
      <c r="AC746">
        <v>0.21840000000000001</v>
      </c>
      <c r="AD746">
        <v>0.92</v>
      </c>
      <c r="AE746" t="s">
        <v>25</v>
      </c>
      <c r="AF746">
        <v>2.8867313915857604E-2</v>
      </c>
      <c r="AG746" t="s">
        <v>7</v>
      </c>
      <c r="AH746" t="s">
        <v>31</v>
      </c>
      <c r="AI746" t="s">
        <v>37</v>
      </c>
      <c r="AJ746">
        <v>1897.3684210526314</v>
      </c>
      <c r="AK746" t="s">
        <v>42</v>
      </c>
      <c r="AL746">
        <v>47.542500000000004</v>
      </c>
      <c r="AM746">
        <v>166066.92345000003</v>
      </c>
      <c r="AN746">
        <v>91.57</v>
      </c>
    </row>
    <row r="747" spans="1:40" x14ac:dyDescent="0.3">
      <c r="A747">
        <v>454.81</v>
      </c>
      <c r="B747">
        <v>5.13</v>
      </c>
      <c r="C747">
        <v>22</v>
      </c>
      <c r="D747">
        <v>0.85</v>
      </c>
      <c r="E747">
        <v>0.01</v>
      </c>
      <c r="F747">
        <v>0.05</v>
      </c>
      <c r="G747" t="s">
        <v>88</v>
      </c>
      <c r="H747">
        <v>0.91</v>
      </c>
      <c r="I747">
        <v>0.93</v>
      </c>
      <c r="J747">
        <v>1.01</v>
      </c>
      <c r="K747">
        <v>0.41</v>
      </c>
      <c r="L747">
        <v>49</v>
      </c>
      <c r="M747">
        <v>2889.35</v>
      </c>
      <c r="N747">
        <v>15</v>
      </c>
      <c r="O747">
        <v>25</v>
      </c>
      <c r="P747">
        <v>1</v>
      </c>
      <c r="Q747">
        <v>2</v>
      </c>
      <c r="R747">
        <v>623</v>
      </c>
      <c r="S747">
        <v>855</v>
      </c>
      <c r="T747">
        <v>10</v>
      </c>
      <c r="U747">
        <v>0.5</v>
      </c>
      <c r="V747">
        <v>0</v>
      </c>
      <c r="W747" t="s">
        <v>6</v>
      </c>
      <c r="X747" t="s">
        <v>93</v>
      </c>
      <c r="Y747" t="s">
        <v>104</v>
      </c>
      <c r="Z747" t="s">
        <v>108</v>
      </c>
      <c r="AA747">
        <v>0.84150000000000003</v>
      </c>
      <c r="AB747">
        <v>0.9405</v>
      </c>
      <c r="AC747">
        <v>0.14107500000000001</v>
      </c>
      <c r="AD747">
        <v>0.47</v>
      </c>
      <c r="AE747" t="s">
        <v>24</v>
      </c>
      <c r="AF747">
        <v>1.1279435368615465E-2</v>
      </c>
      <c r="AG747" t="s">
        <v>5</v>
      </c>
      <c r="AH747" t="s">
        <v>32</v>
      </c>
      <c r="AI747" t="s">
        <v>38</v>
      </c>
      <c r="AJ747">
        <v>137.23916532905295</v>
      </c>
      <c r="AK747" t="s">
        <v>42</v>
      </c>
      <c r="AL747">
        <v>28.8935</v>
      </c>
      <c r="AM747">
        <v>1392988.7609519998</v>
      </c>
      <c r="AN747">
        <v>73.790000000000006</v>
      </c>
    </row>
    <row r="748" spans="1:40" x14ac:dyDescent="0.3">
      <c r="A748">
        <v>222.75</v>
      </c>
      <c r="B748">
        <v>3.73</v>
      </c>
      <c r="C748">
        <v>14</v>
      </c>
      <c r="D748">
        <v>0.95</v>
      </c>
      <c r="E748">
        <v>7.0000000000000007E-2</v>
      </c>
      <c r="F748">
        <v>0.04</v>
      </c>
      <c r="G748" t="s">
        <v>99</v>
      </c>
      <c r="H748">
        <v>3.46</v>
      </c>
      <c r="I748">
        <v>0.96</v>
      </c>
      <c r="J748">
        <v>0.89</v>
      </c>
      <c r="K748">
        <v>0.5</v>
      </c>
      <c r="L748">
        <v>15</v>
      </c>
      <c r="M748">
        <v>7549.99</v>
      </c>
      <c r="N748">
        <v>15</v>
      </c>
      <c r="O748">
        <v>43</v>
      </c>
      <c r="P748">
        <v>0</v>
      </c>
      <c r="Q748">
        <v>3</v>
      </c>
      <c r="R748">
        <v>472</v>
      </c>
      <c r="S748">
        <v>989</v>
      </c>
      <c r="T748">
        <v>10</v>
      </c>
      <c r="U748">
        <v>0.91</v>
      </c>
      <c r="V748">
        <v>0</v>
      </c>
      <c r="W748" t="s">
        <v>6</v>
      </c>
      <c r="X748" t="s">
        <v>103</v>
      </c>
      <c r="Y748" t="s">
        <v>94</v>
      </c>
      <c r="Z748" t="s">
        <v>108</v>
      </c>
      <c r="AA748">
        <v>0.88349999999999995</v>
      </c>
      <c r="AB748">
        <v>0.89279999999999993</v>
      </c>
      <c r="AC748">
        <v>4.4640000000000041E-2</v>
      </c>
      <c r="AD748">
        <v>0.61</v>
      </c>
      <c r="AE748" t="s">
        <v>25</v>
      </c>
      <c r="AF748">
        <v>1.6745230078563413E-2</v>
      </c>
      <c r="AG748" t="s">
        <v>5</v>
      </c>
      <c r="AH748" t="s">
        <v>31</v>
      </c>
      <c r="AI748" t="s">
        <v>37</v>
      </c>
      <c r="AJ748">
        <v>209.53389830508473</v>
      </c>
      <c r="AK748" t="s">
        <v>42</v>
      </c>
      <c r="AL748">
        <v>377.49950000000001</v>
      </c>
      <c r="AM748">
        <v>1867146.8162749999</v>
      </c>
      <c r="AN748">
        <v>93.64</v>
      </c>
    </row>
    <row r="749" spans="1:40" x14ac:dyDescent="0.3">
      <c r="A749">
        <v>294.60000000000002</v>
      </c>
      <c r="B749">
        <v>9.39</v>
      </c>
      <c r="C749">
        <v>17</v>
      </c>
      <c r="D749">
        <v>0.71</v>
      </c>
      <c r="E749">
        <v>0.04</v>
      </c>
      <c r="F749">
        <v>0.05</v>
      </c>
      <c r="G749" t="s">
        <v>92</v>
      </c>
      <c r="H749">
        <v>0.4</v>
      </c>
      <c r="I749">
        <v>0.62</v>
      </c>
      <c r="J749">
        <v>1.0900000000000001</v>
      </c>
      <c r="K749">
        <v>0.05</v>
      </c>
      <c r="L749">
        <v>47</v>
      </c>
      <c r="M749">
        <v>2683.9</v>
      </c>
      <c r="N749">
        <v>45</v>
      </c>
      <c r="O749">
        <v>23</v>
      </c>
      <c r="P749">
        <v>1</v>
      </c>
      <c r="Q749">
        <v>3</v>
      </c>
      <c r="R749">
        <v>817</v>
      </c>
      <c r="S749">
        <v>130</v>
      </c>
      <c r="T749">
        <v>11</v>
      </c>
      <c r="U749">
        <v>0.18</v>
      </c>
      <c r="V749">
        <v>0</v>
      </c>
      <c r="W749" t="s">
        <v>6</v>
      </c>
      <c r="X749" t="s">
        <v>103</v>
      </c>
      <c r="Y749" t="s">
        <v>104</v>
      </c>
      <c r="Z749" t="s">
        <v>95</v>
      </c>
      <c r="AA749">
        <v>0.68159999999999998</v>
      </c>
      <c r="AB749">
        <v>0.91199999999999992</v>
      </c>
      <c r="AC749">
        <v>0.26448000000000005</v>
      </c>
      <c r="AD749">
        <v>0.14000000000000001</v>
      </c>
      <c r="AE749" t="s">
        <v>22</v>
      </c>
      <c r="AF749">
        <v>3.1873727087576374E-2</v>
      </c>
      <c r="AG749" t="s">
        <v>7</v>
      </c>
      <c r="AH749" t="s">
        <v>31</v>
      </c>
      <c r="AI749" t="s">
        <v>38</v>
      </c>
      <c r="AJ749">
        <v>15.911872705018359</v>
      </c>
      <c r="AK749" t="s">
        <v>40</v>
      </c>
      <c r="AL749">
        <v>53.678000000000004</v>
      </c>
      <c r="AM749">
        <v>861893.89939999999</v>
      </c>
      <c r="AN749">
        <v>85.399999999999991</v>
      </c>
    </row>
    <row r="750" spans="1:40" x14ac:dyDescent="0.3">
      <c r="A750">
        <v>457.91</v>
      </c>
      <c r="B750">
        <v>2.0699999999999998</v>
      </c>
      <c r="C750">
        <v>27</v>
      </c>
      <c r="D750">
        <v>0.88</v>
      </c>
      <c r="E750">
        <v>0.02</v>
      </c>
      <c r="F750">
        <v>0.01</v>
      </c>
      <c r="G750" t="s">
        <v>88</v>
      </c>
      <c r="H750">
        <v>0.21</v>
      </c>
      <c r="I750">
        <v>0.67</v>
      </c>
      <c r="J750">
        <v>1.04</v>
      </c>
      <c r="K750">
        <v>0.28000000000000003</v>
      </c>
      <c r="L750">
        <v>23</v>
      </c>
      <c r="M750">
        <v>8161.88</v>
      </c>
      <c r="N750">
        <v>45</v>
      </c>
      <c r="O750">
        <v>22</v>
      </c>
      <c r="P750">
        <v>2</v>
      </c>
      <c r="Q750">
        <v>0</v>
      </c>
      <c r="R750">
        <v>985</v>
      </c>
      <c r="S750">
        <v>748</v>
      </c>
      <c r="T750">
        <v>2</v>
      </c>
      <c r="U750">
        <v>0.45</v>
      </c>
      <c r="V750">
        <v>1</v>
      </c>
      <c r="W750" t="s">
        <v>4</v>
      </c>
      <c r="X750" t="s">
        <v>89</v>
      </c>
      <c r="Y750" t="s">
        <v>96</v>
      </c>
      <c r="Z750" t="s">
        <v>102</v>
      </c>
      <c r="AA750">
        <v>0.86239999999999994</v>
      </c>
      <c r="AB750">
        <v>0.97019999999999995</v>
      </c>
      <c r="AC750">
        <v>0.116424</v>
      </c>
      <c r="AD750">
        <v>0.31000000000000005</v>
      </c>
      <c r="AE750" t="s">
        <v>24</v>
      </c>
      <c r="AF750">
        <v>4.5205389705400617E-3</v>
      </c>
      <c r="AG750" t="s">
        <v>5</v>
      </c>
      <c r="AH750" t="s">
        <v>32</v>
      </c>
      <c r="AI750" t="s">
        <v>38</v>
      </c>
      <c r="AJ750">
        <v>75.939086294416242</v>
      </c>
      <c r="AK750" t="s">
        <v>40</v>
      </c>
      <c r="AL750">
        <v>81.618800000000007</v>
      </c>
      <c r="AM750">
        <v>3849612.206946</v>
      </c>
      <c r="AN750">
        <v>74.989999999999995</v>
      </c>
    </row>
    <row r="751" spans="1:40" x14ac:dyDescent="0.3">
      <c r="A751">
        <v>330.91</v>
      </c>
      <c r="B751">
        <v>9.4</v>
      </c>
      <c r="C751">
        <v>13</v>
      </c>
      <c r="D751">
        <v>0.78</v>
      </c>
      <c r="E751">
        <v>0.04</v>
      </c>
      <c r="F751">
        <v>0</v>
      </c>
      <c r="G751" t="s">
        <v>88</v>
      </c>
      <c r="H751">
        <v>1.4</v>
      </c>
      <c r="I751">
        <v>0.72</v>
      </c>
      <c r="J751">
        <v>1.08</v>
      </c>
      <c r="K751">
        <v>0.37</v>
      </c>
      <c r="L751">
        <v>44</v>
      </c>
      <c r="M751">
        <v>8214.6299999999992</v>
      </c>
      <c r="N751">
        <v>60</v>
      </c>
      <c r="O751">
        <v>22</v>
      </c>
      <c r="P751">
        <v>2</v>
      </c>
      <c r="Q751">
        <v>3</v>
      </c>
      <c r="R751">
        <v>892</v>
      </c>
      <c r="S751">
        <v>930</v>
      </c>
      <c r="T751">
        <v>5</v>
      </c>
      <c r="U751">
        <v>0.66</v>
      </c>
      <c r="V751">
        <v>0</v>
      </c>
      <c r="W751" t="s">
        <v>6</v>
      </c>
      <c r="X751" t="s">
        <v>103</v>
      </c>
      <c r="Y751" t="s">
        <v>96</v>
      </c>
      <c r="Z751" t="s">
        <v>109</v>
      </c>
      <c r="AA751">
        <v>0.74880000000000002</v>
      </c>
      <c r="AB751">
        <v>0.96</v>
      </c>
      <c r="AC751">
        <v>0.21119999999999997</v>
      </c>
      <c r="AD751">
        <v>0.41</v>
      </c>
      <c r="AE751" t="s">
        <v>24</v>
      </c>
      <c r="AF751">
        <v>2.8406515366716026E-2</v>
      </c>
      <c r="AG751" t="s">
        <v>7</v>
      </c>
      <c r="AH751" t="s">
        <v>32</v>
      </c>
      <c r="AI751" t="s">
        <v>36</v>
      </c>
      <c r="AJ751">
        <v>104.26008968609865</v>
      </c>
      <c r="AK751" t="s">
        <v>42</v>
      </c>
      <c r="AL751">
        <v>82.146299999999997</v>
      </c>
      <c r="AM751">
        <v>2827126.753612</v>
      </c>
      <c r="AN751">
        <v>73.400000000000006</v>
      </c>
    </row>
    <row r="752" spans="1:40" x14ac:dyDescent="0.3">
      <c r="A752">
        <v>102.6</v>
      </c>
      <c r="B752">
        <v>7.15</v>
      </c>
      <c r="C752">
        <v>1</v>
      </c>
      <c r="D752">
        <v>0.96</v>
      </c>
      <c r="E752">
        <v>0.01</v>
      </c>
      <c r="F752">
        <v>0.03</v>
      </c>
      <c r="G752" t="s">
        <v>99</v>
      </c>
      <c r="H752">
        <v>4.8499999999999996</v>
      </c>
      <c r="I752">
        <v>0.65</v>
      </c>
      <c r="J752">
        <v>1.0900000000000001</v>
      </c>
      <c r="K752">
        <v>0.63</v>
      </c>
      <c r="L752">
        <v>41</v>
      </c>
      <c r="M752">
        <v>4625.41</v>
      </c>
      <c r="N752">
        <v>15</v>
      </c>
      <c r="O752">
        <v>50</v>
      </c>
      <c r="P752">
        <v>2</v>
      </c>
      <c r="Q752">
        <v>0</v>
      </c>
      <c r="R752">
        <v>775</v>
      </c>
      <c r="S752">
        <v>987</v>
      </c>
      <c r="T752">
        <v>2</v>
      </c>
      <c r="U752">
        <v>0.18</v>
      </c>
      <c r="V752">
        <v>0</v>
      </c>
      <c r="W752" t="s">
        <v>6</v>
      </c>
      <c r="X752" t="s">
        <v>89</v>
      </c>
      <c r="Y752" t="s">
        <v>96</v>
      </c>
      <c r="Z752" t="s">
        <v>102</v>
      </c>
      <c r="AA752">
        <v>0.95039999999999991</v>
      </c>
      <c r="AB752">
        <v>0.96029999999999993</v>
      </c>
      <c r="AC752">
        <v>3.8412000000000036E-2</v>
      </c>
      <c r="AD752">
        <v>0.67</v>
      </c>
      <c r="AE752" t="s">
        <v>25</v>
      </c>
      <c r="AF752">
        <v>6.9688109161793382E-2</v>
      </c>
      <c r="AG752" t="s">
        <v>8</v>
      </c>
      <c r="AH752" t="s">
        <v>33</v>
      </c>
      <c r="AI752" t="s">
        <v>37</v>
      </c>
      <c r="AJ752">
        <v>127.35483870967741</v>
      </c>
      <c r="AK752" t="s">
        <v>42</v>
      </c>
      <c r="AL752">
        <v>231.2705</v>
      </c>
      <c r="AM752">
        <v>493790.97133999993</v>
      </c>
      <c r="AN752">
        <v>94.25</v>
      </c>
    </row>
    <row r="753" spans="1:40" x14ac:dyDescent="0.3">
      <c r="A753">
        <v>472.92</v>
      </c>
      <c r="B753">
        <v>5.78</v>
      </c>
      <c r="C753">
        <v>5</v>
      </c>
      <c r="D753">
        <v>0.79</v>
      </c>
      <c r="E753">
        <v>7.0000000000000007E-2</v>
      </c>
      <c r="F753">
        <v>0.01</v>
      </c>
      <c r="G753" t="s">
        <v>92</v>
      </c>
      <c r="H753">
        <v>2.76</v>
      </c>
      <c r="I753">
        <v>0.79</v>
      </c>
      <c r="J753">
        <v>1.0900000000000001</v>
      </c>
      <c r="K753">
        <v>0.46</v>
      </c>
      <c r="L753">
        <v>44</v>
      </c>
      <c r="M753">
        <v>3077.81</v>
      </c>
      <c r="N753">
        <v>30</v>
      </c>
      <c r="O753">
        <v>10</v>
      </c>
      <c r="P753">
        <v>0</v>
      </c>
      <c r="Q753">
        <v>2</v>
      </c>
      <c r="R753">
        <v>795</v>
      </c>
      <c r="S753">
        <v>447</v>
      </c>
      <c r="T753">
        <v>6</v>
      </c>
      <c r="U753">
        <v>0.15</v>
      </c>
      <c r="V753">
        <v>0</v>
      </c>
      <c r="W753" t="s">
        <v>6</v>
      </c>
      <c r="X753" t="s">
        <v>93</v>
      </c>
      <c r="Y753" t="s">
        <v>94</v>
      </c>
      <c r="Z753" t="s">
        <v>100</v>
      </c>
      <c r="AA753">
        <v>0.73470000000000002</v>
      </c>
      <c r="AB753">
        <v>0.92069999999999996</v>
      </c>
      <c r="AC753">
        <v>0.19334699999999994</v>
      </c>
      <c r="AD753">
        <v>0.54</v>
      </c>
      <c r="AE753" t="s">
        <v>25</v>
      </c>
      <c r="AF753">
        <v>1.2221940285883448E-2</v>
      </c>
      <c r="AG753" t="s">
        <v>5</v>
      </c>
      <c r="AH753" t="s">
        <v>32</v>
      </c>
      <c r="AI753" t="s">
        <v>35</v>
      </c>
      <c r="AJ753">
        <v>56.226415094339622</v>
      </c>
      <c r="AK753" t="s">
        <v>40</v>
      </c>
      <c r="AL753">
        <v>61.556199999999997</v>
      </c>
      <c r="AM753">
        <v>1572090.199</v>
      </c>
      <c r="AN753">
        <v>82.94</v>
      </c>
    </row>
    <row r="754" spans="1:40" x14ac:dyDescent="0.3">
      <c r="A754">
        <v>332.47</v>
      </c>
      <c r="B754">
        <v>1.29</v>
      </c>
      <c r="C754">
        <v>26</v>
      </c>
      <c r="D754">
        <v>0.91</v>
      </c>
      <c r="E754">
        <v>0.03</v>
      </c>
      <c r="F754">
        <v>0.04</v>
      </c>
      <c r="G754" t="s">
        <v>92</v>
      </c>
      <c r="H754">
        <v>1.34</v>
      </c>
      <c r="I754">
        <v>0.92</v>
      </c>
      <c r="J754">
        <v>1.17</v>
      </c>
      <c r="K754">
        <v>0.61</v>
      </c>
      <c r="L754">
        <v>19</v>
      </c>
      <c r="M754">
        <v>6016.9</v>
      </c>
      <c r="N754">
        <v>60</v>
      </c>
      <c r="O754">
        <v>55</v>
      </c>
      <c r="P754">
        <v>0</v>
      </c>
      <c r="Q754">
        <v>0</v>
      </c>
      <c r="R754">
        <v>900</v>
      </c>
      <c r="S754">
        <v>760</v>
      </c>
      <c r="T754">
        <v>1</v>
      </c>
      <c r="U754">
        <v>0.16</v>
      </c>
      <c r="V754">
        <v>0</v>
      </c>
      <c r="W754" t="s">
        <v>6</v>
      </c>
      <c r="X754" t="s">
        <v>89</v>
      </c>
      <c r="Y754" t="s">
        <v>94</v>
      </c>
      <c r="Z754" t="s">
        <v>97</v>
      </c>
      <c r="AA754">
        <v>0.88270000000000004</v>
      </c>
      <c r="AB754">
        <v>0.93119999999999992</v>
      </c>
      <c r="AC754">
        <v>8.3807999999999966E-2</v>
      </c>
      <c r="AD754">
        <v>0.67999999999999994</v>
      </c>
      <c r="AE754" t="s">
        <v>25</v>
      </c>
      <c r="AF754">
        <v>3.8800493277588955E-3</v>
      </c>
      <c r="AG754" t="s">
        <v>5</v>
      </c>
      <c r="AH754" t="s">
        <v>32</v>
      </c>
      <c r="AI754" t="s">
        <v>36</v>
      </c>
      <c r="AJ754">
        <v>84.444444444444443</v>
      </c>
      <c r="AK754" t="s">
        <v>44</v>
      </c>
      <c r="AL754">
        <v>120.33799999999999</v>
      </c>
      <c r="AM754">
        <v>2140598.7032059995</v>
      </c>
      <c r="AN754">
        <v>84.96</v>
      </c>
    </row>
    <row r="755" spans="1:40" x14ac:dyDescent="0.3">
      <c r="A755">
        <v>200.71</v>
      </c>
      <c r="B755">
        <v>5.28</v>
      </c>
      <c r="C755">
        <v>13</v>
      </c>
      <c r="D755">
        <v>0.9</v>
      </c>
      <c r="E755">
        <v>0.03</v>
      </c>
      <c r="F755">
        <v>0.03</v>
      </c>
      <c r="G755" t="s">
        <v>99</v>
      </c>
      <c r="H755">
        <v>0.66</v>
      </c>
      <c r="I755">
        <v>0.98</v>
      </c>
      <c r="J755">
        <v>0.89</v>
      </c>
      <c r="K755">
        <v>0.71</v>
      </c>
      <c r="L755">
        <v>44</v>
      </c>
      <c r="M755">
        <v>8124.25</v>
      </c>
      <c r="N755">
        <v>15</v>
      </c>
      <c r="O755">
        <v>36</v>
      </c>
      <c r="P755">
        <v>0</v>
      </c>
      <c r="Q755">
        <v>3</v>
      </c>
      <c r="R755">
        <v>570</v>
      </c>
      <c r="S755">
        <v>798</v>
      </c>
      <c r="T755">
        <v>1</v>
      </c>
      <c r="U755">
        <v>0.88</v>
      </c>
      <c r="V755">
        <v>1</v>
      </c>
      <c r="W755" t="s">
        <v>4</v>
      </c>
      <c r="X755" t="s">
        <v>103</v>
      </c>
      <c r="Y755" t="s">
        <v>94</v>
      </c>
      <c r="Z755" t="s">
        <v>97</v>
      </c>
      <c r="AA755">
        <v>0.873</v>
      </c>
      <c r="AB755">
        <v>0.94089999999999996</v>
      </c>
      <c r="AC755">
        <v>9.4089999999999979E-2</v>
      </c>
      <c r="AD755">
        <v>0.77</v>
      </c>
      <c r="AE755" t="s">
        <v>25</v>
      </c>
      <c r="AF755">
        <v>2.6306611529071794E-2</v>
      </c>
      <c r="AG755" t="s">
        <v>7</v>
      </c>
      <c r="AH755" t="s">
        <v>31</v>
      </c>
      <c r="AI755" t="s">
        <v>38</v>
      </c>
      <c r="AJ755">
        <v>140</v>
      </c>
      <c r="AK755" t="s">
        <v>42</v>
      </c>
      <c r="AL755">
        <v>406.21250000000003</v>
      </c>
      <c r="AM755">
        <v>1728864.1724219997</v>
      </c>
      <c r="AN755">
        <v>97.84</v>
      </c>
    </row>
    <row r="756" spans="1:40" x14ac:dyDescent="0.3">
      <c r="A756">
        <v>112.67</v>
      </c>
      <c r="B756">
        <v>4.67</v>
      </c>
      <c r="C756">
        <v>27</v>
      </c>
      <c r="D756">
        <v>0.77</v>
      </c>
      <c r="E756">
        <v>0.01</v>
      </c>
      <c r="F756">
        <v>0.05</v>
      </c>
      <c r="G756" t="s">
        <v>99</v>
      </c>
      <c r="H756">
        <v>4.5999999999999996</v>
      </c>
      <c r="I756">
        <v>0.96</v>
      </c>
      <c r="J756">
        <v>0.91</v>
      </c>
      <c r="K756">
        <v>0.04</v>
      </c>
      <c r="L756">
        <v>11</v>
      </c>
      <c r="M756">
        <v>739.25</v>
      </c>
      <c r="N756">
        <v>60</v>
      </c>
      <c r="O756">
        <v>57</v>
      </c>
      <c r="P756">
        <v>2</v>
      </c>
      <c r="Q756">
        <v>0</v>
      </c>
      <c r="R756">
        <v>198</v>
      </c>
      <c r="S756">
        <v>110</v>
      </c>
      <c r="T756">
        <v>9</v>
      </c>
      <c r="U756">
        <v>0.71</v>
      </c>
      <c r="V756">
        <v>0</v>
      </c>
      <c r="W756" t="s">
        <v>6</v>
      </c>
      <c r="X756" t="s">
        <v>89</v>
      </c>
      <c r="Y756" t="s">
        <v>96</v>
      </c>
      <c r="Z756" t="s">
        <v>91</v>
      </c>
      <c r="AA756">
        <v>0.76229999999999998</v>
      </c>
      <c r="AB756">
        <v>0.9405</v>
      </c>
      <c r="AC756">
        <v>0.21631499999999998</v>
      </c>
      <c r="AD756">
        <v>0.1</v>
      </c>
      <c r="AE756" t="s">
        <v>22</v>
      </c>
      <c r="AF756">
        <v>4.1448477855684743E-2</v>
      </c>
      <c r="AG756" t="s">
        <v>7</v>
      </c>
      <c r="AH756" t="s">
        <v>33</v>
      </c>
      <c r="AI756" t="s">
        <v>37</v>
      </c>
      <c r="AJ756">
        <v>55.555555555555557</v>
      </c>
      <c r="AK756" t="s">
        <v>40</v>
      </c>
      <c r="AL756">
        <v>36.962499999999999</v>
      </c>
      <c r="AM756">
        <v>88336.103489999994</v>
      </c>
      <c r="AN756">
        <v>94.100000000000009</v>
      </c>
    </row>
    <row r="757" spans="1:40" x14ac:dyDescent="0.3">
      <c r="A757">
        <v>407.31</v>
      </c>
      <c r="B757">
        <v>2.4500000000000002</v>
      </c>
      <c r="C757">
        <v>25</v>
      </c>
      <c r="D757">
        <v>0.71</v>
      </c>
      <c r="E757">
        <v>0.09</v>
      </c>
      <c r="F757">
        <v>0.01</v>
      </c>
      <c r="G757" t="s">
        <v>92</v>
      </c>
      <c r="H757">
        <v>1.81</v>
      </c>
      <c r="I757">
        <v>0.78</v>
      </c>
      <c r="J757">
        <v>0.84</v>
      </c>
      <c r="K757">
        <v>0.26</v>
      </c>
      <c r="L757">
        <v>38</v>
      </c>
      <c r="M757">
        <v>9538.89</v>
      </c>
      <c r="N757">
        <v>90</v>
      </c>
      <c r="O757">
        <v>40</v>
      </c>
      <c r="P757">
        <v>2</v>
      </c>
      <c r="Q757">
        <v>3</v>
      </c>
      <c r="R757">
        <v>74</v>
      </c>
      <c r="S757">
        <v>904</v>
      </c>
      <c r="T757">
        <v>10</v>
      </c>
      <c r="U757">
        <v>0.34</v>
      </c>
      <c r="V757">
        <v>0</v>
      </c>
      <c r="W757" t="s">
        <v>6</v>
      </c>
      <c r="X757" t="s">
        <v>103</v>
      </c>
      <c r="Y757" t="s">
        <v>96</v>
      </c>
      <c r="Z757" t="s">
        <v>108</v>
      </c>
      <c r="AA757">
        <v>0.64610000000000001</v>
      </c>
      <c r="AB757">
        <v>0.90090000000000003</v>
      </c>
      <c r="AC757">
        <v>0.26126100000000002</v>
      </c>
      <c r="AD757">
        <v>0.36</v>
      </c>
      <c r="AE757" t="s">
        <v>24</v>
      </c>
      <c r="AF757">
        <v>6.0150745132699912E-3</v>
      </c>
      <c r="AG757" t="s">
        <v>5</v>
      </c>
      <c r="AH757" t="s">
        <v>32</v>
      </c>
      <c r="AI757" t="s">
        <v>36</v>
      </c>
      <c r="AJ757">
        <v>1221.6216216216217</v>
      </c>
      <c r="AK757" t="s">
        <v>42</v>
      </c>
      <c r="AL757">
        <v>190.77779999999998</v>
      </c>
      <c r="AM757">
        <v>4274019.3369119987</v>
      </c>
      <c r="AN757">
        <v>83.289999999999992</v>
      </c>
    </row>
    <row r="758" spans="1:40" x14ac:dyDescent="0.3">
      <c r="A758">
        <v>329.03</v>
      </c>
      <c r="B758">
        <v>6.91</v>
      </c>
      <c r="C758">
        <v>14</v>
      </c>
      <c r="D758">
        <v>0.82</v>
      </c>
      <c r="E758">
        <v>0.05</v>
      </c>
      <c r="F758">
        <v>0.02</v>
      </c>
      <c r="G758" t="s">
        <v>88</v>
      </c>
      <c r="H758">
        <v>1.53</v>
      </c>
      <c r="I758">
        <v>0.85</v>
      </c>
      <c r="J758">
        <v>1.04</v>
      </c>
      <c r="K758">
        <v>0.17</v>
      </c>
      <c r="L758">
        <v>40</v>
      </c>
      <c r="M758">
        <v>6494.41</v>
      </c>
      <c r="N758">
        <v>90</v>
      </c>
      <c r="O758">
        <v>11</v>
      </c>
      <c r="P758">
        <v>3</v>
      </c>
      <c r="Q758">
        <v>2</v>
      </c>
      <c r="R758">
        <v>468</v>
      </c>
      <c r="S758">
        <v>196</v>
      </c>
      <c r="T758">
        <v>5</v>
      </c>
      <c r="U758">
        <v>0.9</v>
      </c>
      <c r="V758">
        <v>1</v>
      </c>
      <c r="W758" t="s">
        <v>4</v>
      </c>
      <c r="X758" t="s">
        <v>93</v>
      </c>
      <c r="Y758" t="s">
        <v>90</v>
      </c>
      <c r="Z758" t="s">
        <v>109</v>
      </c>
      <c r="AA758">
        <v>0.77899999999999991</v>
      </c>
      <c r="AB758">
        <v>0.93099999999999994</v>
      </c>
      <c r="AC758">
        <v>0.16758000000000003</v>
      </c>
      <c r="AD758">
        <v>0.24000000000000002</v>
      </c>
      <c r="AE758" t="s">
        <v>26</v>
      </c>
      <c r="AF758">
        <v>2.1001124517521202E-2</v>
      </c>
      <c r="AG758" t="s">
        <v>7</v>
      </c>
      <c r="AH758" t="s">
        <v>32</v>
      </c>
      <c r="AI758" t="s">
        <v>36</v>
      </c>
      <c r="AJ758">
        <v>41.880341880341881</v>
      </c>
      <c r="AK758" t="s">
        <v>40</v>
      </c>
      <c r="AL758">
        <v>64.944100000000006</v>
      </c>
      <c r="AM758">
        <v>2286510.6352789998</v>
      </c>
      <c r="AN758">
        <v>72.570000000000007</v>
      </c>
    </row>
    <row r="759" spans="1:40" x14ac:dyDescent="0.3">
      <c r="A759">
        <v>290.06</v>
      </c>
      <c r="B759">
        <v>9.74</v>
      </c>
      <c r="C759">
        <v>24</v>
      </c>
      <c r="D759">
        <v>0.79</v>
      </c>
      <c r="E759">
        <v>0.06</v>
      </c>
      <c r="F759">
        <v>0.03</v>
      </c>
      <c r="G759" t="s">
        <v>88</v>
      </c>
      <c r="H759">
        <v>4.29</v>
      </c>
      <c r="I759">
        <v>0.69</v>
      </c>
      <c r="J759">
        <v>0.96</v>
      </c>
      <c r="K759">
        <v>0.19</v>
      </c>
      <c r="L759">
        <v>43</v>
      </c>
      <c r="M759">
        <v>4041.66</v>
      </c>
      <c r="N759">
        <v>60</v>
      </c>
      <c r="O759">
        <v>39</v>
      </c>
      <c r="P759">
        <v>0</v>
      </c>
      <c r="Q759">
        <v>1</v>
      </c>
      <c r="R759">
        <v>685</v>
      </c>
      <c r="S759">
        <v>168</v>
      </c>
      <c r="T759">
        <v>9</v>
      </c>
      <c r="U759">
        <v>0.95</v>
      </c>
      <c r="V759">
        <v>0</v>
      </c>
      <c r="W759" t="s">
        <v>6</v>
      </c>
      <c r="X759" t="s">
        <v>101</v>
      </c>
      <c r="Y759" t="s">
        <v>94</v>
      </c>
      <c r="Z759" t="s">
        <v>91</v>
      </c>
      <c r="AA759">
        <v>0.74260000000000004</v>
      </c>
      <c r="AB759">
        <v>0.91179999999999994</v>
      </c>
      <c r="AC759">
        <v>0.19147799999999995</v>
      </c>
      <c r="AD759">
        <v>0.28000000000000003</v>
      </c>
      <c r="AE759" t="s">
        <v>26</v>
      </c>
      <c r="AF759">
        <v>3.3579259463559261E-2</v>
      </c>
      <c r="AG759" t="s">
        <v>7</v>
      </c>
      <c r="AH759" t="s">
        <v>31</v>
      </c>
      <c r="AI759" t="s">
        <v>37</v>
      </c>
      <c r="AJ759">
        <v>24.525547445255473</v>
      </c>
      <c r="AK759" t="s">
        <v>40</v>
      </c>
      <c r="AL759">
        <v>40.416600000000003</v>
      </c>
      <c r="AM759">
        <v>1277898.3543120001</v>
      </c>
      <c r="AN759">
        <v>69.31</v>
      </c>
    </row>
    <row r="760" spans="1:40" x14ac:dyDescent="0.3">
      <c r="A760">
        <v>452.25</v>
      </c>
      <c r="B760">
        <v>6.06</v>
      </c>
      <c r="C760">
        <v>3</v>
      </c>
      <c r="D760">
        <v>0.94</v>
      </c>
      <c r="E760">
        <v>0.06</v>
      </c>
      <c r="F760">
        <v>0.01</v>
      </c>
      <c r="G760" t="s">
        <v>99</v>
      </c>
      <c r="H760">
        <v>3.02</v>
      </c>
      <c r="I760">
        <v>0.76</v>
      </c>
      <c r="J760">
        <v>1</v>
      </c>
      <c r="K760">
        <v>0.5</v>
      </c>
      <c r="L760">
        <v>3</v>
      </c>
      <c r="M760">
        <v>5109.59</v>
      </c>
      <c r="N760">
        <v>15</v>
      </c>
      <c r="O760">
        <v>52</v>
      </c>
      <c r="P760">
        <v>2</v>
      </c>
      <c r="Q760">
        <v>2</v>
      </c>
      <c r="R760">
        <v>233</v>
      </c>
      <c r="S760">
        <v>527</v>
      </c>
      <c r="T760">
        <v>12</v>
      </c>
      <c r="U760">
        <v>0.4</v>
      </c>
      <c r="V760">
        <v>1</v>
      </c>
      <c r="W760" t="s">
        <v>4</v>
      </c>
      <c r="X760" t="s">
        <v>93</v>
      </c>
      <c r="Y760" t="s">
        <v>96</v>
      </c>
      <c r="Z760" t="s">
        <v>107</v>
      </c>
      <c r="AA760">
        <v>0.88359999999999994</v>
      </c>
      <c r="AB760">
        <v>0.93059999999999998</v>
      </c>
      <c r="AC760">
        <v>5.5836000000000045E-2</v>
      </c>
      <c r="AD760">
        <v>0.56999999999999995</v>
      </c>
      <c r="AE760" t="s">
        <v>25</v>
      </c>
      <c r="AF760">
        <v>1.3399668325041459E-2</v>
      </c>
      <c r="AG760" t="s">
        <v>5</v>
      </c>
      <c r="AH760" t="s">
        <v>32</v>
      </c>
      <c r="AI760" t="s">
        <v>37</v>
      </c>
      <c r="AJ760">
        <v>226.18025751072963</v>
      </c>
      <c r="AK760" t="s">
        <v>42</v>
      </c>
      <c r="AL760">
        <v>255.47950000000003</v>
      </c>
      <c r="AM760">
        <v>2472851.7183250003</v>
      </c>
      <c r="AN760">
        <v>94.97999999999999</v>
      </c>
    </row>
    <row r="761" spans="1:40" x14ac:dyDescent="0.3">
      <c r="A761">
        <v>404.87</v>
      </c>
      <c r="B761">
        <v>7.43</v>
      </c>
      <c r="C761">
        <v>15</v>
      </c>
      <c r="D761">
        <v>0.94</v>
      </c>
      <c r="E761">
        <v>0.04</v>
      </c>
      <c r="F761">
        <v>0.03</v>
      </c>
      <c r="G761" t="s">
        <v>88</v>
      </c>
      <c r="H761">
        <v>0.84</v>
      </c>
      <c r="I761">
        <v>0.95</v>
      </c>
      <c r="J761">
        <v>0.87</v>
      </c>
      <c r="K761">
        <v>0.74</v>
      </c>
      <c r="L761">
        <v>16</v>
      </c>
      <c r="M761">
        <v>3917.37</v>
      </c>
      <c r="N761">
        <v>90</v>
      </c>
      <c r="O761">
        <v>15</v>
      </c>
      <c r="P761">
        <v>2</v>
      </c>
      <c r="Q761">
        <v>3</v>
      </c>
      <c r="R761">
        <v>485</v>
      </c>
      <c r="S761">
        <v>691</v>
      </c>
      <c r="T761">
        <v>12</v>
      </c>
      <c r="U761">
        <v>0.51</v>
      </c>
      <c r="V761">
        <v>0</v>
      </c>
      <c r="W761" t="s">
        <v>6</v>
      </c>
      <c r="X761" t="s">
        <v>103</v>
      </c>
      <c r="Y761" t="s">
        <v>96</v>
      </c>
      <c r="Z761" t="s">
        <v>107</v>
      </c>
      <c r="AA761">
        <v>0.90239999999999987</v>
      </c>
      <c r="AB761">
        <v>0.93119999999999992</v>
      </c>
      <c r="AC761">
        <v>5.5872000000000047E-2</v>
      </c>
      <c r="AD761">
        <v>0.81</v>
      </c>
      <c r="AE761" t="s">
        <v>25</v>
      </c>
      <c r="AF761">
        <v>1.8351569639637414E-2</v>
      </c>
      <c r="AG761" t="s">
        <v>5</v>
      </c>
      <c r="AH761" t="s">
        <v>32</v>
      </c>
      <c r="AI761" t="s">
        <v>38</v>
      </c>
      <c r="AJ761">
        <v>142.4742268041237</v>
      </c>
      <c r="AK761" t="s">
        <v>42</v>
      </c>
      <c r="AL761">
        <v>39.173699999999997</v>
      </c>
      <c r="AM761">
        <v>1697093.3588489997</v>
      </c>
      <c r="AN761">
        <v>73.36</v>
      </c>
    </row>
    <row r="762" spans="1:40" x14ac:dyDescent="0.3">
      <c r="A762">
        <v>118.25</v>
      </c>
      <c r="B762">
        <v>1.62</v>
      </c>
      <c r="C762">
        <v>19</v>
      </c>
      <c r="D762">
        <v>0.84</v>
      </c>
      <c r="E762">
        <v>0.02</v>
      </c>
      <c r="F762">
        <v>0.02</v>
      </c>
      <c r="G762" t="s">
        <v>88</v>
      </c>
      <c r="H762">
        <v>2.11</v>
      </c>
      <c r="I762">
        <v>0.61</v>
      </c>
      <c r="J762">
        <v>1.06</v>
      </c>
      <c r="K762">
        <v>0.27</v>
      </c>
      <c r="L762">
        <v>32</v>
      </c>
      <c r="M762">
        <v>4184.8500000000004</v>
      </c>
      <c r="N762">
        <v>90</v>
      </c>
      <c r="O762">
        <v>23</v>
      </c>
      <c r="P762">
        <v>3</v>
      </c>
      <c r="Q762">
        <v>0</v>
      </c>
      <c r="R762">
        <v>335</v>
      </c>
      <c r="S762">
        <v>896</v>
      </c>
      <c r="T762">
        <v>8</v>
      </c>
      <c r="U762">
        <v>0.36</v>
      </c>
      <c r="V762">
        <v>1</v>
      </c>
      <c r="W762" t="s">
        <v>4</v>
      </c>
      <c r="X762" t="s">
        <v>89</v>
      </c>
      <c r="Y762" t="s">
        <v>90</v>
      </c>
      <c r="Z762" t="s">
        <v>110</v>
      </c>
      <c r="AA762">
        <v>0.82319999999999993</v>
      </c>
      <c r="AB762">
        <v>0.96039999999999992</v>
      </c>
      <c r="AC762">
        <v>0.15366400000000002</v>
      </c>
      <c r="AD762">
        <v>0.31</v>
      </c>
      <c r="AE762" t="s">
        <v>24</v>
      </c>
      <c r="AF762">
        <v>1.3699788583509514E-2</v>
      </c>
      <c r="AG762" t="s">
        <v>5</v>
      </c>
      <c r="AH762" t="s">
        <v>33</v>
      </c>
      <c r="AI762" t="s">
        <v>35</v>
      </c>
      <c r="AJ762">
        <v>267.46268656716421</v>
      </c>
      <c r="AK762" t="s">
        <v>42</v>
      </c>
      <c r="AL762">
        <v>41.848500000000001</v>
      </c>
      <c r="AM762">
        <v>514699.69165000017</v>
      </c>
      <c r="AN762">
        <v>72.89</v>
      </c>
    </row>
    <row r="763" spans="1:40" x14ac:dyDescent="0.3">
      <c r="A763">
        <v>190.27</v>
      </c>
      <c r="B763">
        <v>4.76</v>
      </c>
      <c r="C763">
        <v>17</v>
      </c>
      <c r="D763">
        <v>0.88</v>
      </c>
      <c r="E763">
        <v>7.0000000000000007E-2</v>
      </c>
      <c r="F763">
        <v>0.02</v>
      </c>
      <c r="G763" t="s">
        <v>92</v>
      </c>
      <c r="H763">
        <v>4.6399999999999997</v>
      </c>
      <c r="I763">
        <v>0.81</v>
      </c>
      <c r="J763">
        <v>1.05</v>
      </c>
      <c r="K763">
        <v>0.82</v>
      </c>
      <c r="L763">
        <v>38</v>
      </c>
      <c r="M763">
        <v>5996.6</v>
      </c>
      <c r="N763">
        <v>60</v>
      </c>
      <c r="O763">
        <v>18</v>
      </c>
      <c r="P763">
        <v>3</v>
      </c>
      <c r="Q763">
        <v>3</v>
      </c>
      <c r="R763">
        <v>528</v>
      </c>
      <c r="S763">
        <v>189</v>
      </c>
      <c r="T763">
        <v>9</v>
      </c>
      <c r="U763">
        <v>0.23</v>
      </c>
      <c r="V763">
        <v>1</v>
      </c>
      <c r="W763" t="s">
        <v>4</v>
      </c>
      <c r="X763" t="s">
        <v>103</v>
      </c>
      <c r="Y763" t="s">
        <v>90</v>
      </c>
      <c r="Z763" t="s">
        <v>91</v>
      </c>
      <c r="AA763">
        <v>0.81839999999999991</v>
      </c>
      <c r="AB763">
        <v>0.91139999999999988</v>
      </c>
      <c r="AC763">
        <v>0.10936799999999999</v>
      </c>
      <c r="AD763">
        <v>0.90999999999999992</v>
      </c>
      <c r="AE763" t="s">
        <v>25</v>
      </c>
      <c r="AF763">
        <v>2.5017080990171858E-2</v>
      </c>
      <c r="AG763" t="s">
        <v>7</v>
      </c>
      <c r="AH763" t="s">
        <v>31</v>
      </c>
      <c r="AI763" t="s">
        <v>37</v>
      </c>
      <c r="AJ763">
        <v>35.795454545454547</v>
      </c>
      <c r="AK763" t="s">
        <v>40</v>
      </c>
      <c r="AL763">
        <v>119.93200000000002</v>
      </c>
      <c r="AM763">
        <v>1243798.2484360004</v>
      </c>
      <c r="AN763">
        <v>80.859999999999985</v>
      </c>
    </row>
    <row r="764" spans="1:40" x14ac:dyDescent="0.3">
      <c r="A764">
        <v>161.82</v>
      </c>
      <c r="B764">
        <v>2.0499999999999998</v>
      </c>
      <c r="C764">
        <v>3</v>
      </c>
      <c r="D764">
        <v>0.88</v>
      </c>
      <c r="E764">
        <v>0.01</v>
      </c>
      <c r="F764">
        <v>0.02</v>
      </c>
      <c r="G764" t="s">
        <v>88</v>
      </c>
      <c r="H764">
        <v>4.51</v>
      </c>
      <c r="I764">
        <v>0.95</v>
      </c>
      <c r="J764">
        <v>0.91</v>
      </c>
      <c r="K764">
        <v>0.89</v>
      </c>
      <c r="L764">
        <v>9</v>
      </c>
      <c r="M764">
        <v>696.38</v>
      </c>
      <c r="N764">
        <v>90</v>
      </c>
      <c r="O764">
        <v>30</v>
      </c>
      <c r="P764">
        <v>2</v>
      </c>
      <c r="Q764">
        <v>3</v>
      </c>
      <c r="R764">
        <v>582</v>
      </c>
      <c r="S764">
        <v>440</v>
      </c>
      <c r="T764">
        <v>9</v>
      </c>
      <c r="U764">
        <v>0.78</v>
      </c>
      <c r="V764">
        <v>0</v>
      </c>
      <c r="W764" t="s">
        <v>6</v>
      </c>
      <c r="X764" t="s">
        <v>103</v>
      </c>
      <c r="Y764" t="s">
        <v>96</v>
      </c>
      <c r="Z764" t="s">
        <v>91</v>
      </c>
      <c r="AA764">
        <v>0.87119999999999997</v>
      </c>
      <c r="AB764">
        <v>0.97019999999999995</v>
      </c>
      <c r="AC764">
        <v>0.11642399999999999</v>
      </c>
      <c r="AD764">
        <v>0.92</v>
      </c>
      <c r="AE764" t="s">
        <v>25</v>
      </c>
      <c r="AF764">
        <v>1.2668396984303547E-2</v>
      </c>
      <c r="AG764" t="s">
        <v>5</v>
      </c>
      <c r="AH764" t="s">
        <v>31</v>
      </c>
      <c r="AI764" t="s">
        <v>37</v>
      </c>
      <c r="AJ764">
        <v>75.601374570446737</v>
      </c>
      <c r="AK764" t="s">
        <v>40</v>
      </c>
      <c r="AL764">
        <v>6.9638</v>
      </c>
      <c r="AM764">
        <v>116090.41791199999</v>
      </c>
      <c r="AN764">
        <v>70.789999999999992</v>
      </c>
    </row>
    <row r="765" spans="1:40" x14ac:dyDescent="0.3">
      <c r="A765">
        <v>384.78</v>
      </c>
      <c r="B765">
        <v>6.52</v>
      </c>
      <c r="C765">
        <v>16</v>
      </c>
      <c r="D765">
        <v>0.95</v>
      </c>
      <c r="E765">
        <v>0.01</v>
      </c>
      <c r="F765">
        <v>0</v>
      </c>
      <c r="G765" t="s">
        <v>92</v>
      </c>
      <c r="H765">
        <v>0.35</v>
      </c>
      <c r="I765">
        <v>0.65</v>
      </c>
      <c r="J765">
        <v>0.99</v>
      </c>
      <c r="K765">
        <v>0.35</v>
      </c>
      <c r="L765">
        <v>41</v>
      </c>
      <c r="M765">
        <v>1836.23</v>
      </c>
      <c r="N765">
        <v>30</v>
      </c>
      <c r="O765">
        <v>58</v>
      </c>
      <c r="P765">
        <v>0</v>
      </c>
      <c r="Q765">
        <v>1</v>
      </c>
      <c r="R765">
        <v>201</v>
      </c>
      <c r="S765">
        <v>221</v>
      </c>
      <c r="T765">
        <v>8</v>
      </c>
      <c r="U765">
        <v>0.65</v>
      </c>
      <c r="V765">
        <v>1</v>
      </c>
      <c r="W765" t="s">
        <v>4</v>
      </c>
      <c r="X765" t="s">
        <v>101</v>
      </c>
      <c r="Y765" t="s">
        <v>94</v>
      </c>
      <c r="Z765" t="s">
        <v>110</v>
      </c>
      <c r="AA765">
        <v>0.9405</v>
      </c>
      <c r="AB765">
        <v>0.99</v>
      </c>
      <c r="AC765">
        <v>4.9500000000000044E-2</v>
      </c>
      <c r="AD765">
        <v>0.36</v>
      </c>
      <c r="AE765" t="s">
        <v>24</v>
      </c>
      <c r="AF765">
        <v>1.6944747648006655E-2</v>
      </c>
      <c r="AG765" t="s">
        <v>5</v>
      </c>
      <c r="AH765" t="s">
        <v>32</v>
      </c>
      <c r="AI765" t="s">
        <v>38</v>
      </c>
      <c r="AJ765">
        <v>109.95024875621891</v>
      </c>
      <c r="AK765" t="s">
        <v>42</v>
      </c>
      <c r="AL765">
        <v>36.724600000000002</v>
      </c>
      <c r="AM765">
        <v>713649.44325399981</v>
      </c>
      <c r="AN765">
        <v>87.35</v>
      </c>
    </row>
    <row r="766" spans="1:40" x14ac:dyDescent="0.3">
      <c r="A766">
        <v>65.09</v>
      </c>
      <c r="B766">
        <v>9.4499999999999993</v>
      </c>
      <c r="C766">
        <v>14</v>
      </c>
      <c r="D766">
        <v>0.83</v>
      </c>
      <c r="E766">
        <v>7.0000000000000007E-2</v>
      </c>
      <c r="F766">
        <v>0.03</v>
      </c>
      <c r="G766" t="s">
        <v>99</v>
      </c>
      <c r="H766">
        <v>1.34</v>
      </c>
      <c r="I766">
        <v>0.99</v>
      </c>
      <c r="J766">
        <v>1.1599999999999999</v>
      </c>
      <c r="K766">
        <v>0.68</v>
      </c>
      <c r="L766">
        <v>38</v>
      </c>
      <c r="M766">
        <v>2347.69</v>
      </c>
      <c r="N766">
        <v>90</v>
      </c>
      <c r="O766">
        <v>18</v>
      </c>
      <c r="P766">
        <v>1</v>
      </c>
      <c r="Q766">
        <v>0</v>
      </c>
      <c r="R766">
        <v>881</v>
      </c>
      <c r="S766">
        <v>933</v>
      </c>
      <c r="T766">
        <v>3</v>
      </c>
      <c r="U766">
        <v>0.37</v>
      </c>
      <c r="V766">
        <v>1</v>
      </c>
      <c r="W766" t="s">
        <v>4</v>
      </c>
      <c r="X766" t="s">
        <v>89</v>
      </c>
      <c r="Y766" t="s">
        <v>104</v>
      </c>
      <c r="Z766" t="s">
        <v>98</v>
      </c>
      <c r="AA766">
        <v>0.77189999999999992</v>
      </c>
      <c r="AB766">
        <v>0.9020999999999999</v>
      </c>
      <c r="AC766">
        <v>0.15335700000000002</v>
      </c>
      <c r="AD766">
        <v>0.78</v>
      </c>
      <c r="AE766" t="s">
        <v>25</v>
      </c>
      <c r="AF766">
        <v>0.14518359194960823</v>
      </c>
      <c r="AG766" t="s">
        <v>9</v>
      </c>
      <c r="AH766" t="s">
        <v>33</v>
      </c>
      <c r="AI766" t="s">
        <v>36</v>
      </c>
      <c r="AJ766">
        <v>105.90238365493758</v>
      </c>
      <c r="AK766" t="s">
        <v>42</v>
      </c>
      <c r="AL766">
        <v>117.3845</v>
      </c>
      <c r="AM766">
        <v>168211.38522199998</v>
      </c>
      <c r="AN766">
        <v>95.960000000000008</v>
      </c>
    </row>
    <row r="767" spans="1:40" x14ac:dyDescent="0.3">
      <c r="A767">
        <v>306.45</v>
      </c>
      <c r="B767">
        <v>6.96</v>
      </c>
      <c r="C767">
        <v>12</v>
      </c>
      <c r="D767">
        <v>0.78</v>
      </c>
      <c r="E767">
        <v>0.02</v>
      </c>
      <c r="F767">
        <v>0.02</v>
      </c>
      <c r="G767" t="s">
        <v>99</v>
      </c>
      <c r="H767">
        <v>0.77</v>
      </c>
      <c r="I767">
        <v>0.6</v>
      </c>
      <c r="J767">
        <v>1.1100000000000001</v>
      </c>
      <c r="K767">
        <v>0.12</v>
      </c>
      <c r="L767">
        <v>5</v>
      </c>
      <c r="M767">
        <v>4134.3900000000003</v>
      </c>
      <c r="N767">
        <v>60</v>
      </c>
      <c r="O767">
        <v>21</v>
      </c>
      <c r="P767">
        <v>1</v>
      </c>
      <c r="Q767">
        <v>3</v>
      </c>
      <c r="R767">
        <v>97</v>
      </c>
      <c r="S767">
        <v>685</v>
      </c>
      <c r="T767">
        <v>7</v>
      </c>
      <c r="U767">
        <v>0.01</v>
      </c>
      <c r="V767">
        <v>1</v>
      </c>
      <c r="W767" t="s">
        <v>4</v>
      </c>
      <c r="X767" t="s">
        <v>103</v>
      </c>
      <c r="Y767" t="s">
        <v>104</v>
      </c>
      <c r="Z767" t="s">
        <v>106</v>
      </c>
      <c r="AA767">
        <v>0.76439999999999997</v>
      </c>
      <c r="AB767">
        <v>0.96039999999999992</v>
      </c>
      <c r="AC767">
        <v>0.21128799999999995</v>
      </c>
      <c r="AD767">
        <v>0.16</v>
      </c>
      <c r="AE767" t="s">
        <v>26</v>
      </c>
      <c r="AF767">
        <v>2.2711698482623593E-2</v>
      </c>
      <c r="AG767" t="s">
        <v>7</v>
      </c>
      <c r="AH767" t="s">
        <v>32</v>
      </c>
      <c r="AI767" t="s">
        <v>38</v>
      </c>
      <c r="AJ767">
        <v>706.18556701030923</v>
      </c>
      <c r="AK767" t="s">
        <v>42</v>
      </c>
      <c r="AL767">
        <v>206.71950000000004</v>
      </c>
      <c r="AM767">
        <v>1317874.6069499999</v>
      </c>
      <c r="AN767">
        <v>98.22999999999999</v>
      </c>
    </row>
    <row r="768" spans="1:40" x14ac:dyDescent="0.3">
      <c r="A768">
        <v>393.11</v>
      </c>
      <c r="B768">
        <v>1.69</v>
      </c>
      <c r="C768">
        <v>28</v>
      </c>
      <c r="D768">
        <v>0.78</v>
      </c>
      <c r="E768">
        <v>0.03</v>
      </c>
      <c r="F768">
        <v>0</v>
      </c>
      <c r="G768" t="s">
        <v>92</v>
      </c>
      <c r="H768">
        <v>2.67</v>
      </c>
      <c r="I768">
        <v>0.95</v>
      </c>
      <c r="J768">
        <v>0.89</v>
      </c>
      <c r="K768">
        <v>0.74</v>
      </c>
      <c r="L768">
        <v>1</v>
      </c>
      <c r="M768">
        <v>3773.47</v>
      </c>
      <c r="N768">
        <v>90</v>
      </c>
      <c r="O768">
        <v>22</v>
      </c>
      <c r="P768">
        <v>1</v>
      </c>
      <c r="Q768">
        <v>2</v>
      </c>
      <c r="R768">
        <v>467</v>
      </c>
      <c r="S768">
        <v>649</v>
      </c>
      <c r="T768">
        <v>4</v>
      </c>
      <c r="U768">
        <v>0.76</v>
      </c>
      <c r="V768">
        <v>1</v>
      </c>
      <c r="W768" t="s">
        <v>4</v>
      </c>
      <c r="X768" t="s">
        <v>93</v>
      </c>
      <c r="Y768" t="s">
        <v>104</v>
      </c>
      <c r="Z768" t="s">
        <v>105</v>
      </c>
      <c r="AA768">
        <v>0.75660000000000005</v>
      </c>
      <c r="AB768">
        <v>0.97</v>
      </c>
      <c r="AC768">
        <v>0.21339999999999998</v>
      </c>
      <c r="AD768">
        <v>0.77</v>
      </c>
      <c r="AE768" t="s">
        <v>25</v>
      </c>
      <c r="AF768">
        <v>4.2990511561649411E-3</v>
      </c>
      <c r="AG768" t="s">
        <v>5</v>
      </c>
      <c r="AH768" t="s">
        <v>32</v>
      </c>
      <c r="AI768" t="s">
        <v>35</v>
      </c>
      <c r="AJ768">
        <v>138.97216274089936</v>
      </c>
      <c r="AK768" t="s">
        <v>42</v>
      </c>
      <c r="AL768">
        <v>75.469399999999993</v>
      </c>
      <c r="AM768">
        <v>1527986.916925</v>
      </c>
      <c r="AN768">
        <v>84.429999999999993</v>
      </c>
    </row>
    <row r="769" spans="1:40" x14ac:dyDescent="0.3">
      <c r="A769">
        <v>444.54</v>
      </c>
      <c r="B769">
        <v>4.1900000000000004</v>
      </c>
      <c r="C769">
        <v>12</v>
      </c>
      <c r="D769">
        <v>0.86</v>
      </c>
      <c r="E769">
        <v>0.05</v>
      </c>
      <c r="F769">
        <v>0.02</v>
      </c>
      <c r="G769" t="s">
        <v>92</v>
      </c>
      <c r="H769">
        <v>3.75</v>
      </c>
      <c r="I769">
        <v>0.74</v>
      </c>
      <c r="J769">
        <v>1.1499999999999999</v>
      </c>
      <c r="K769">
        <v>0.17</v>
      </c>
      <c r="L769">
        <v>35</v>
      </c>
      <c r="M769">
        <v>7249.83</v>
      </c>
      <c r="N769">
        <v>90</v>
      </c>
      <c r="O769">
        <v>29</v>
      </c>
      <c r="P769">
        <v>0</v>
      </c>
      <c r="Q769">
        <v>2</v>
      </c>
      <c r="R769">
        <v>167</v>
      </c>
      <c r="S769">
        <v>817</v>
      </c>
      <c r="T769">
        <v>8</v>
      </c>
      <c r="U769">
        <v>0.48</v>
      </c>
      <c r="V769">
        <v>1</v>
      </c>
      <c r="W769" t="s">
        <v>4</v>
      </c>
      <c r="X769" t="s">
        <v>93</v>
      </c>
      <c r="Y769" t="s">
        <v>94</v>
      </c>
      <c r="Z769" t="s">
        <v>110</v>
      </c>
      <c r="AA769">
        <v>0.81699999999999995</v>
      </c>
      <c r="AB769">
        <v>0.93099999999999994</v>
      </c>
      <c r="AC769">
        <v>0.13034000000000001</v>
      </c>
      <c r="AD769">
        <v>0.24000000000000002</v>
      </c>
      <c r="AE769" t="s">
        <v>26</v>
      </c>
      <c r="AF769">
        <v>9.4254735231925138E-3</v>
      </c>
      <c r="AG769" t="s">
        <v>5</v>
      </c>
      <c r="AH769" t="s">
        <v>32</v>
      </c>
      <c r="AI769" t="s">
        <v>37</v>
      </c>
      <c r="AJ769">
        <v>489.22155688622757</v>
      </c>
      <c r="AK769" t="s">
        <v>42</v>
      </c>
      <c r="AL769">
        <v>144.9966</v>
      </c>
      <c r="AM769">
        <v>3448616.5252739997</v>
      </c>
      <c r="AN769">
        <v>82.35</v>
      </c>
    </row>
    <row r="770" spans="1:40" x14ac:dyDescent="0.3">
      <c r="A770">
        <v>203.94</v>
      </c>
      <c r="B770">
        <v>5.96</v>
      </c>
      <c r="C770">
        <v>29</v>
      </c>
      <c r="D770">
        <v>0.83</v>
      </c>
      <c r="E770">
        <v>0.04</v>
      </c>
      <c r="F770">
        <v>0.01</v>
      </c>
      <c r="G770" t="s">
        <v>99</v>
      </c>
      <c r="H770">
        <v>1.48</v>
      </c>
      <c r="I770">
        <v>0.65</v>
      </c>
      <c r="J770">
        <v>0.83</v>
      </c>
      <c r="K770">
        <v>0.69</v>
      </c>
      <c r="L770">
        <v>35</v>
      </c>
      <c r="M770">
        <v>2665.88</v>
      </c>
      <c r="N770">
        <v>45</v>
      </c>
      <c r="O770">
        <v>24</v>
      </c>
      <c r="P770">
        <v>2</v>
      </c>
      <c r="Q770">
        <v>3</v>
      </c>
      <c r="R770">
        <v>282</v>
      </c>
      <c r="S770">
        <v>739</v>
      </c>
      <c r="T770">
        <v>7</v>
      </c>
      <c r="U770">
        <v>7.0000000000000007E-2</v>
      </c>
      <c r="V770">
        <v>0</v>
      </c>
      <c r="W770" t="s">
        <v>6</v>
      </c>
      <c r="X770" t="s">
        <v>103</v>
      </c>
      <c r="Y770" t="s">
        <v>96</v>
      </c>
      <c r="Z770" t="s">
        <v>106</v>
      </c>
      <c r="AA770">
        <v>0.79679999999999995</v>
      </c>
      <c r="AB770">
        <v>0.95039999999999991</v>
      </c>
      <c r="AC770">
        <v>0.16156800000000004</v>
      </c>
      <c r="AD770">
        <v>0.74</v>
      </c>
      <c r="AE770" t="s">
        <v>25</v>
      </c>
      <c r="AF770">
        <v>2.9224281651466118E-2</v>
      </c>
      <c r="AG770" t="s">
        <v>7</v>
      </c>
      <c r="AH770" t="s">
        <v>31</v>
      </c>
      <c r="AI770" t="s">
        <v>36</v>
      </c>
      <c r="AJ770">
        <v>262.05673758865248</v>
      </c>
      <c r="AK770" t="s">
        <v>42</v>
      </c>
      <c r="AL770">
        <v>133.29400000000001</v>
      </c>
      <c r="AM770">
        <v>571002.87618400005</v>
      </c>
      <c r="AN770">
        <v>97.11999999999999</v>
      </c>
    </row>
    <row r="771" spans="1:40" x14ac:dyDescent="0.3">
      <c r="A771">
        <v>419.57</v>
      </c>
      <c r="B771">
        <v>4.63</v>
      </c>
      <c r="C771">
        <v>11</v>
      </c>
      <c r="D771">
        <v>0.83</v>
      </c>
      <c r="E771">
        <v>7.0000000000000007E-2</v>
      </c>
      <c r="F771">
        <v>0.02</v>
      </c>
      <c r="G771" t="s">
        <v>92</v>
      </c>
      <c r="H771">
        <v>3.79</v>
      </c>
      <c r="I771">
        <v>0.66</v>
      </c>
      <c r="J771">
        <v>0.97</v>
      </c>
      <c r="K771">
        <v>0.42</v>
      </c>
      <c r="L771">
        <v>12</v>
      </c>
      <c r="M771">
        <v>665.01</v>
      </c>
      <c r="N771">
        <v>60</v>
      </c>
      <c r="O771">
        <v>28</v>
      </c>
      <c r="P771">
        <v>1</v>
      </c>
      <c r="Q771">
        <v>3</v>
      </c>
      <c r="R771">
        <v>949</v>
      </c>
      <c r="S771">
        <v>662</v>
      </c>
      <c r="T771">
        <v>12</v>
      </c>
      <c r="U771">
        <v>0.12</v>
      </c>
      <c r="V771">
        <v>0</v>
      </c>
      <c r="W771" t="s">
        <v>6</v>
      </c>
      <c r="X771" t="s">
        <v>103</v>
      </c>
      <c r="Y771" t="s">
        <v>104</v>
      </c>
      <c r="Z771" t="s">
        <v>107</v>
      </c>
      <c r="AA771">
        <v>0.77189999999999992</v>
      </c>
      <c r="AB771">
        <v>0.91139999999999988</v>
      </c>
      <c r="AC771">
        <v>0.15493800000000002</v>
      </c>
      <c r="AD771">
        <v>0.51</v>
      </c>
      <c r="AE771" t="s">
        <v>25</v>
      </c>
      <c r="AF771">
        <v>1.1035107371833067E-2</v>
      </c>
      <c r="AG771" t="s">
        <v>5</v>
      </c>
      <c r="AH771" t="s">
        <v>32</v>
      </c>
      <c r="AI771" t="s">
        <v>37</v>
      </c>
      <c r="AJ771">
        <v>69.757639620653322</v>
      </c>
      <c r="AK771" t="s">
        <v>40</v>
      </c>
      <c r="AL771">
        <v>13.3002</v>
      </c>
      <c r="AM771">
        <v>304174.99141899997</v>
      </c>
      <c r="AN771">
        <v>81.709999999999994</v>
      </c>
    </row>
    <row r="772" spans="1:40" x14ac:dyDescent="0.3">
      <c r="A772">
        <v>99.78</v>
      </c>
      <c r="B772">
        <v>8.5</v>
      </c>
      <c r="C772">
        <v>17</v>
      </c>
      <c r="D772">
        <v>0.73</v>
      </c>
      <c r="E772">
        <v>0.06</v>
      </c>
      <c r="F772">
        <v>0.01</v>
      </c>
      <c r="G772" t="s">
        <v>99</v>
      </c>
      <c r="H772">
        <v>3.34</v>
      </c>
      <c r="I772">
        <v>0.88</v>
      </c>
      <c r="J772">
        <v>0.83</v>
      </c>
      <c r="K772">
        <v>0.93</v>
      </c>
      <c r="L772">
        <v>36</v>
      </c>
      <c r="M772">
        <v>648.88</v>
      </c>
      <c r="N772">
        <v>60</v>
      </c>
      <c r="O772">
        <v>52</v>
      </c>
      <c r="P772">
        <v>1</v>
      </c>
      <c r="Q772">
        <v>3</v>
      </c>
      <c r="R772">
        <v>977</v>
      </c>
      <c r="S772">
        <v>442</v>
      </c>
      <c r="T772">
        <v>9</v>
      </c>
      <c r="U772">
        <v>0.63</v>
      </c>
      <c r="V772">
        <v>0</v>
      </c>
      <c r="W772" t="s">
        <v>6</v>
      </c>
      <c r="X772" t="s">
        <v>103</v>
      </c>
      <c r="Y772" t="s">
        <v>104</v>
      </c>
      <c r="Z772" t="s">
        <v>91</v>
      </c>
      <c r="AA772">
        <v>0.68619999999999992</v>
      </c>
      <c r="AB772">
        <v>0.93059999999999998</v>
      </c>
      <c r="AC772">
        <v>0.25126200000000004</v>
      </c>
      <c r="AD772">
        <v>1</v>
      </c>
      <c r="AE772" t="s">
        <v>25</v>
      </c>
      <c r="AF772">
        <v>8.5187412307075563E-2</v>
      </c>
      <c r="AG772" t="s">
        <v>8</v>
      </c>
      <c r="AH772" t="s">
        <v>33</v>
      </c>
      <c r="AI772" t="s">
        <v>37</v>
      </c>
      <c r="AJ772">
        <v>45.240532241555783</v>
      </c>
      <c r="AK772" t="s">
        <v>40</v>
      </c>
      <c r="AL772">
        <v>32.444000000000003</v>
      </c>
      <c r="AM772">
        <v>69316.522951999999</v>
      </c>
      <c r="AN772">
        <v>94.659999999999982</v>
      </c>
    </row>
    <row r="773" spans="1:40" x14ac:dyDescent="0.3">
      <c r="A773">
        <v>430.9</v>
      </c>
      <c r="B773">
        <v>8.33</v>
      </c>
      <c r="C773">
        <v>8</v>
      </c>
      <c r="D773">
        <v>0.92</v>
      </c>
      <c r="E773">
        <v>0.06</v>
      </c>
      <c r="F773">
        <v>0.03</v>
      </c>
      <c r="G773" t="s">
        <v>99</v>
      </c>
      <c r="H773">
        <v>3.64</v>
      </c>
      <c r="I773">
        <v>0.95</v>
      </c>
      <c r="J773">
        <v>1.17</v>
      </c>
      <c r="K773">
        <v>0.46</v>
      </c>
      <c r="L773">
        <v>21</v>
      </c>
      <c r="M773">
        <v>212</v>
      </c>
      <c r="N773">
        <v>45</v>
      </c>
      <c r="O773">
        <v>50</v>
      </c>
      <c r="P773">
        <v>0</v>
      </c>
      <c r="Q773">
        <v>3</v>
      </c>
      <c r="R773">
        <v>341</v>
      </c>
      <c r="S773">
        <v>653</v>
      </c>
      <c r="T773">
        <v>8</v>
      </c>
      <c r="U773">
        <v>0.55000000000000004</v>
      </c>
      <c r="V773">
        <v>0</v>
      </c>
      <c r="W773" t="s">
        <v>6</v>
      </c>
      <c r="X773" t="s">
        <v>103</v>
      </c>
      <c r="Y773" t="s">
        <v>94</v>
      </c>
      <c r="Z773" t="s">
        <v>110</v>
      </c>
      <c r="AA773">
        <v>0.86480000000000001</v>
      </c>
      <c r="AB773">
        <v>0.91179999999999994</v>
      </c>
      <c r="AC773">
        <v>7.2943999999999967E-2</v>
      </c>
      <c r="AD773">
        <v>0.55000000000000004</v>
      </c>
      <c r="AE773" t="s">
        <v>25</v>
      </c>
      <c r="AF773">
        <v>1.9331631469018336E-2</v>
      </c>
      <c r="AG773" t="s">
        <v>5</v>
      </c>
      <c r="AH773" t="s">
        <v>32</v>
      </c>
      <c r="AI773" t="s">
        <v>37</v>
      </c>
      <c r="AJ773">
        <v>191.49560117302053</v>
      </c>
      <c r="AK773" t="s">
        <v>42</v>
      </c>
      <c r="AL773">
        <v>10.600000000000001</v>
      </c>
      <c r="AM773">
        <v>99614.341519999987</v>
      </c>
      <c r="AN773">
        <v>93.96</v>
      </c>
    </row>
    <row r="774" spans="1:40" x14ac:dyDescent="0.3">
      <c r="A774">
        <v>107.37</v>
      </c>
      <c r="B774">
        <v>6.51</v>
      </c>
      <c r="C774">
        <v>17</v>
      </c>
      <c r="D774">
        <v>0.76</v>
      </c>
      <c r="E774">
        <v>7.0000000000000007E-2</v>
      </c>
      <c r="F774">
        <v>0.03</v>
      </c>
      <c r="G774" t="s">
        <v>99</v>
      </c>
      <c r="H774">
        <v>4.74</v>
      </c>
      <c r="I774">
        <v>0.86</v>
      </c>
      <c r="J774">
        <v>0.82</v>
      </c>
      <c r="K774">
        <v>0.03</v>
      </c>
      <c r="L774">
        <v>48</v>
      </c>
      <c r="M774">
        <v>476.46</v>
      </c>
      <c r="N774">
        <v>45</v>
      </c>
      <c r="O774">
        <v>37</v>
      </c>
      <c r="P774">
        <v>2</v>
      </c>
      <c r="Q774">
        <v>2</v>
      </c>
      <c r="R774">
        <v>291</v>
      </c>
      <c r="S774">
        <v>875</v>
      </c>
      <c r="T774">
        <v>3</v>
      </c>
      <c r="U774">
        <v>0.24</v>
      </c>
      <c r="V774">
        <v>1</v>
      </c>
      <c r="W774" t="s">
        <v>4</v>
      </c>
      <c r="X774" t="s">
        <v>93</v>
      </c>
      <c r="Y774" t="s">
        <v>96</v>
      </c>
      <c r="Z774" t="s">
        <v>98</v>
      </c>
      <c r="AA774">
        <v>0.70679999999999998</v>
      </c>
      <c r="AB774">
        <v>0.9020999999999999</v>
      </c>
      <c r="AC774">
        <v>0.21650399999999997</v>
      </c>
      <c r="AD774">
        <v>0.13</v>
      </c>
      <c r="AE774" t="s">
        <v>22</v>
      </c>
      <c r="AF774">
        <v>6.0631461302039669E-2</v>
      </c>
      <c r="AG774" t="s">
        <v>8</v>
      </c>
      <c r="AH774" t="s">
        <v>33</v>
      </c>
      <c r="AI774" t="s">
        <v>37</v>
      </c>
      <c r="AJ774">
        <v>300.68728522336767</v>
      </c>
      <c r="AK774" t="s">
        <v>42</v>
      </c>
      <c r="AL774">
        <v>23.823</v>
      </c>
      <c r="AM774">
        <v>56307.262896</v>
      </c>
      <c r="AN774">
        <v>92.56</v>
      </c>
    </row>
    <row r="775" spans="1:40" x14ac:dyDescent="0.3">
      <c r="A775">
        <v>228.78</v>
      </c>
      <c r="B775">
        <v>4.3600000000000003</v>
      </c>
      <c r="C775">
        <v>21</v>
      </c>
      <c r="D775">
        <v>0.76</v>
      </c>
      <c r="E775">
        <v>0.03</v>
      </c>
      <c r="F775">
        <v>0.03</v>
      </c>
      <c r="G775" t="s">
        <v>99</v>
      </c>
      <c r="H775">
        <v>2.12</v>
      </c>
      <c r="I775">
        <v>0.97</v>
      </c>
      <c r="J775">
        <v>0.86</v>
      </c>
      <c r="K775">
        <v>0.48</v>
      </c>
      <c r="L775">
        <v>43</v>
      </c>
      <c r="M775">
        <v>8600.74</v>
      </c>
      <c r="N775">
        <v>30</v>
      </c>
      <c r="O775">
        <v>49</v>
      </c>
      <c r="P775">
        <v>2</v>
      </c>
      <c r="Q775">
        <v>1</v>
      </c>
      <c r="R775">
        <v>666</v>
      </c>
      <c r="S775">
        <v>772</v>
      </c>
      <c r="T775">
        <v>5</v>
      </c>
      <c r="U775">
        <v>0.14000000000000001</v>
      </c>
      <c r="V775">
        <v>0</v>
      </c>
      <c r="W775" t="s">
        <v>6</v>
      </c>
      <c r="X775" t="s">
        <v>101</v>
      </c>
      <c r="Y775" t="s">
        <v>96</v>
      </c>
      <c r="Z775" t="s">
        <v>109</v>
      </c>
      <c r="AA775">
        <v>0.73719999999999997</v>
      </c>
      <c r="AB775">
        <v>0.94089999999999996</v>
      </c>
      <c r="AC775">
        <v>0.22581599999999996</v>
      </c>
      <c r="AD775">
        <v>0.54</v>
      </c>
      <c r="AE775" t="s">
        <v>25</v>
      </c>
      <c r="AF775">
        <v>1.9057609930938021E-2</v>
      </c>
      <c r="AG775" t="s">
        <v>5</v>
      </c>
      <c r="AH775" t="s">
        <v>31</v>
      </c>
      <c r="AI775" t="s">
        <v>35</v>
      </c>
      <c r="AJ775">
        <v>115.91591591591592</v>
      </c>
      <c r="AK775" t="s">
        <v>42</v>
      </c>
      <c r="AL775">
        <v>430.03700000000003</v>
      </c>
      <c r="AM775">
        <v>2086177.6723039998</v>
      </c>
      <c r="AN775">
        <v>96.38</v>
      </c>
    </row>
    <row r="776" spans="1:40" x14ac:dyDescent="0.3">
      <c r="A776">
        <v>408.78</v>
      </c>
      <c r="B776">
        <v>3.3</v>
      </c>
      <c r="C776">
        <v>25</v>
      </c>
      <c r="D776">
        <v>0.82</v>
      </c>
      <c r="E776">
        <v>0.03</v>
      </c>
      <c r="F776">
        <v>0.04</v>
      </c>
      <c r="G776" t="s">
        <v>99</v>
      </c>
      <c r="H776">
        <v>1.71</v>
      </c>
      <c r="I776">
        <v>0.94</v>
      </c>
      <c r="J776">
        <v>1.17</v>
      </c>
      <c r="K776">
        <v>0.8</v>
      </c>
      <c r="L776">
        <v>8</v>
      </c>
      <c r="M776">
        <v>7002.7</v>
      </c>
      <c r="N776">
        <v>90</v>
      </c>
      <c r="O776">
        <v>21</v>
      </c>
      <c r="P776">
        <v>0</v>
      </c>
      <c r="Q776">
        <v>3</v>
      </c>
      <c r="R776">
        <v>172</v>
      </c>
      <c r="S776">
        <v>899</v>
      </c>
      <c r="T776">
        <v>3</v>
      </c>
      <c r="U776">
        <v>0.88</v>
      </c>
      <c r="V776">
        <v>0</v>
      </c>
      <c r="W776" t="s">
        <v>6</v>
      </c>
      <c r="X776" t="s">
        <v>103</v>
      </c>
      <c r="Y776" t="s">
        <v>94</v>
      </c>
      <c r="Z776" t="s">
        <v>98</v>
      </c>
      <c r="AA776">
        <v>0.79539999999999988</v>
      </c>
      <c r="AB776">
        <v>0.93119999999999992</v>
      </c>
      <c r="AC776">
        <v>0.16761600000000001</v>
      </c>
      <c r="AD776">
        <v>0.87000000000000011</v>
      </c>
      <c r="AE776" t="s">
        <v>25</v>
      </c>
      <c r="AF776">
        <v>8.0728019961837667E-3</v>
      </c>
      <c r="AG776" t="s">
        <v>5</v>
      </c>
      <c r="AH776" t="s">
        <v>32</v>
      </c>
      <c r="AI776" t="s">
        <v>36</v>
      </c>
      <c r="AJ776">
        <v>522.67441860465112</v>
      </c>
      <c r="AK776" t="s">
        <v>42</v>
      </c>
      <c r="AL776">
        <v>350.13499999999999</v>
      </c>
      <c r="AM776">
        <v>3063307.2806959995</v>
      </c>
      <c r="AN776">
        <v>96.59</v>
      </c>
    </row>
    <row r="777" spans="1:40" x14ac:dyDescent="0.3">
      <c r="A777">
        <v>117.46</v>
      </c>
      <c r="B777">
        <v>1.95</v>
      </c>
      <c r="C777">
        <v>23</v>
      </c>
      <c r="D777">
        <v>0.77</v>
      </c>
      <c r="E777">
        <v>0.04</v>
      </c>
      <c r="F777">
        <v>0.02</v>
      </c>
      <c r="G777" t="s">
        <v>99</v>
      </c>
      <c r="H777">
        <v>3.42</v>
      </c>
      <c r="I777">
        <v>0.6</v>
      </c>
      <c r="J777">
        <v>1.03</v>
      </c>
      <c r="K777">
        <v>0.65</v>
      </c>
      <c r="L777">
        <v>27</v>
      </c>
      <c r="M777">
        <v>9959.7199999999993</v>
      </c>
      <c r="N777">
        <v>15</v>
      </c>
      <c r="O777">
        <v>59</v>
      </c>
      <c r="P777">
        <v>1</v>
      </c>
      <c r="Q777">
        <v>0</v>
      </c>
      <c r="R777">
        <v>183</v>
      </c>
      <c r="S777">
        <v>110</v>
      </c>
      <c r="T777">
        <v>11</v>
      </c>
      <c r="U777">
        <v>0.13</v>
      </c>
      <c r="V777">
        <v>0</v>
      </c>
      <c r="W777" t="s">
        <v>6</v>
      </c>
      <c r="X777" t="s">
        <v>89</v>
      </c>
      <c r="Y777" t="s">
        <v>104</v>
      </c>
      <c r="Z777" t="s">
        <v>95</v>
      </c>
      <c r="AA777">
        <v>0.73919999999999997</v>
      </c>
      <c r="AB777">
        <v>0.94079999999999997</v>
      </c>
      <c r="AC777">
        <v>0.21638399999999997</v>
      </c>
      <c r="AD777">
        <v>0.71</v>
      </c>
      <c r="AE777" t="s">
        <v>25</v>
      </c>
      <c r="AF777">
        <v>1.6601396219989784E-2</v>
      </c>
      <c r="AG777" t="s">
        <v>5</v>
      </c>
      <c r="AH777" t="s">
        <v>33</v>
      </c>
      <c r="AI777" t="s">
        <v>37</v>
      </c>
      <c r="AJ777">
        <v>60.10928961748634</v>
      </c>
      <c r="AK777" t="s">
        <v>40</v>
      </c>
      <c r="AL777">
        <v>497.98599999999999</v>
      </c>
      <c r="AM777">
        <v>1240566.8541359997</v>
      </c>
      <c r="AN777">
        <v>94.97999999999999</v>
      </c>
    </row>
    <row r="778" spans="1:40" x14ac:dyDescent="0.3">
      <c r="A778">
        <v>153.16</v>
      </c>
      <c r="B778">
        <v>4.1900000000000004</v>
      </c>
      <c r="C778">
        <v>20</v>
      </c>
      <c r="D778">
        <v>0.88</v>
      </c>
      <c r="E778">
        <v>0.03</v>
      </c>
      <c r="F778">
        <v>0.03</v>
      </c>
      <c r="G778" t="s">
        <v>88</v>
      </c>
      <c r="H778">
        <v>4.04</v>
      </c>
      <c r="I778">
        <v>0.87</v>
      </c>
      <c r="J778">
        <v>1.1200000000000001</v>
      </c>
      <c r="K778">
        <v>0.97</v>
      </c>
      <c r="L778">
        <v>9</v>
      </c>
      <c r="M778">
        <v>301.10000000000002</v>
      </c>
      <c r="N778">
        <v>15</v>
      </c>
      <c r="O778">
        <v>27</v>
      </c>
      <c r="P778">
        <v>2</v>
      </c>
      <c r="Q778">
        <v>1</v>
      </c>
      <c r="R778">
        <v>117</v>
      </c>
      <c r="S778">
        <v>329</v>
      </c>
      <c r="T778">
        <v>12</v>
      </c>
      <c r="U778">
        <v>0.09</v>
      </c>
      <c r="V778">
        <v>0</v>
      </c>
      <c r="W778" t="s">
        <v>6</v>
      </c>
      <c r="X778" t="s">
        <v>101</v>
      </c>
      <c r="Y778" t="s">
        <v>96</v>
      </c>
      <c r="Z778" t="s">
        <v>107</v>
      </c>
      <c r="AA778">
        <v>0.85360000000000003</v>
      </c>
      <c r="AB778">
        <v>0.94089999999999996</v>
      </c>
      <c r="AC778">
        <v>0.11290799999999998</v>
      </c>
      <c r="AD778">
        <v>1.03</v>
      </c>
      <c r="AE778" t="s">
        <v>25</v>
      </c>
      <c r="AF778">
        <v>2.7357012274745369E-2</v>
      </c>
      <c r="AG778" t="s">
        <v>7</v>
      </c>
      <c r="AH778" t="s">
        <v>31</v>
      </c>
      <c r="AI778" t="s">
        <v>37</v>
      </c>
      <c r="AJ778">
        <v>281.19658119658118</v>
      </c>
      <c r="AK778" t="s">
        <v>42</v>
      </c>
      <c r="AL778">
        <v>3.0110000000000001</v>
      </c>
      <c r="AM778">
        <v>48898.850888000001</v>
      </c>
      <c r="AN778">
        <v>70.459999999999994</v>
      </c>
    </row>
    <row r="779" spans="1:40" x14ac:dyDescent="0.3">
      <c r="A779">
        <v>375.01</v>
      </c>
      <c r="B779">
        <v>4.72</v>
      </c>
      <c r="C779">
        <v>11</v>
      </c>
      <c r="D779">
        <v>0.81</v>
      </c>
      <c r="E779">
        <v>0.1</v>
      </c>
      <c r="F779">
        <v>0.04</v>
      </c>
      <c r="G779" t="s">
        <v>88</v>
      </c>
      <c r="H779">
        <v>0.96</v>
      </c>
      <c r="I779">
        <v>0.72</v>
      </c>
      <c r="J779">
        <v>0.81</v>
      </c>
      <c r="K779">
        <v>0.84</v>
      </c>
      <c r="L779">
        <v>28</v>
      </c>
      <c r="M779">
        <v>8505.1200000000008</v>
      </c>
      <c r="N779">
        <v>45</v>
      </c>
      <c r="O779">
        <v>14</v>
      </c>
      <c r="P779">
        <v>2</v>
      </c>
      <c r="Q779">
        <v>2</v>
      </c>
      <c r="R779">
        <v>910</v>
      </c>
      <c r="S779">
        <v>107</v>
      </c>
      <c r="T779">
        <v>9</v>
      </c>
      <c r="U779">
        <v>0.62</v>
      </c>
      <c r="V779">
        <v>1</v>
      </c>
      <c r="W779" t="s">
        <v>4</v>
      </c>
      <c r="X779" t="s">
        <v>93</v>
      </c>
      <c r="Y779" t="s">
        <v>96</v>
      </c>
      <c r="Z779" t="s">
        <v>91</v>
      </c>
      <c r="AA779">
        <v>0.72900000000000009</v>
      </c>
      <c r="AB779">
        <v>0.86399999999999999</v>
      </c>
      <c r="AC779">
        <v>0.16415999999999994</v>
      </c>
      <c r="AD779">
        <v>0.98</v>
      </c>
      <c r="AE779" t="s">
        <v>25</v>
      </c>
      <c r="AF779">
        <v>1.2586331031172501E-2</v>
      </c>
      <c r="AG779" t="s">
        <v>5</v>
      </c>
      <c r="AH779" t="s">
        <v>32</v>
      </c>
      <c r="AI779" t="s">
        <v>38</v>
      </c>
      <c r="AJ779">
        <v>11.758241758241757</v>
      </c>
      <c r="AK779" t="s">
        <v>40</v>
      </c>
      <c r="AL779">
        <v>85.051200000000009</v>
      </c>
      <c r="AM779">
        <v>3636128.0097599998</v>
      </c>
      <c r="AN779">
        <v>71.240000000000009</v>
      </c>
    </row>
    <row r="780" spans="1:40" x14ac:dyDescent="0.3">
      <c r="A780">
        <v>374.02</v>
      </c>
      <c r="B780">
        <v>7.08</v>
      </c>
      <c r="C780">
        <v>25</v>
      </c>
      <c r="D780">
        <v>0.83</v>
      </c>
      <c r="E780">
        <v>0.08</v>
      </c>
      <c r="F780">
        <v>0.02</v>
      </c>
      <c r="G780" t="s">
        <v>99</v>
      </c>
      <c r="H780">
        <v>4.2300000000000004</v>
      </c>
      <c r="I780">
        <v>0.78</v>
      </c>
      <c r="J780">
        <v>0.97</v>
      </c>
      <c r="K780">
        <v>0.53</v>
      </c>
      <c r="L780">
        <v>30</v>
      </c>
      <c r="M780">
        <v>6990.96</v>
      </c>
      <c r="N780">
        <v>60</v>
      </c>
      <c r="O780">
        <v>55</v>
      </c>
      <c r="P780">
        <v>1</v>
      </c>
      <c r="Q780">
        <v>3</v>
      </c>
      <c r="R780">
        <v>310</v>
      </c>
      <c r="S780">
        <v>857</v>
      </c>
      <c r="T780">
        <v>1</v>
      </c>
      <c r="U780">
        <v>0.25</v>
      </c>
      <c r="V780">
        <v>1</v>
      </c>
      <c r="W780" t="s">
        <v>4</v>
      </c>
      <c r="X780" t="s">
        <v>103</v>
      </c>
      <c r="Y780" t="s">
        <v>104</v>
      </c>
      <c r="Z780" t="s">
        <v>97</v>
      </c>
      <c r="AA780">
        <v>0.76359999999999995</v>
      </c>
      <c r="AB780">
        <v>0.90160000000000007</v>
      </c>
      <c r="AC780">
        <v>0.15327200000000005</v>
      </c>
      <c r="AD780">
        <v>0.63</v>
      </c>
      <c r="AE780" t="s">
        <v>25</v>
      </c>
      <c r="AF780">
        <v>1.8929469012352283E-2</v>
      </c>
      <c r="AG780" t="s">
        <v>5</v>
      </c>
      <c r="AH780" t="s">
        <v>32</v>
      </c>
      <c r="AI780" t="s">
        <v>37</v>
      </c>
      <c r="AJ780">
        <v>276.45161290322579</v>
      </c>
      <c r="AK780" t="s">
        <v>42</v>
      </c>
      <c r="AL780">
        <v>349.548</v>
      </c>
      <c r="AM780">
        <v>2876615.9352120003</v>
      </c>
      <c r="AN780">
        <v>92.970000000000013</v>
      </c>
    </row>
    <row r="781" spans="1:40" x14ac:dyDescent="0.3">
      <c r="A781">
        <v>338.52</v>
      </c>
      <c r="B781">
        <v>6.92</v>
      </c>
      <c r="C781">
        <v>25</v>
      </c>
      <c r="D781">
        <v>0.86</v>
      </c>
      <c r="E781">
        <v>0.02</v>
      </c>
      <c r="F781">
        <v>0.04</v>
      </c>
      <c r="G781" t="s">
        <v>88</v>
      </c>
      <c r="H781">
        <v>0.28999999999999998</v>
      </c>
      <c r="I781">
        <v>0.64</v>
      </c>
      <c r="J781">
        <v>1.19</v>
      </c>
      <c r="K781">
        <v>0.21</v>
      </c>
      <c r="L781">
        <v>14</v>
      </c>
      <c r="M781">
        <v>6439.39</v>
      </c>
      <c r="N781">
        <v>60</v>
      </c>
      <c r="O781">
        <v>46</v>
      </c>
      <c r="P781">
        <v>0</v>
      </c>
      <c r="Q781">
        <v>3</v>
      </c>
      <c r="R781">
        <v>340</v>
      </c>
      <c r="S781">
        <v>288</v>
      </c>
      <c r="T781">
        <v>7</v>
      </c>
      <c r="U781">
        <v>0.66</v>
      </c>
      <c r="V781">
        <v>0</v>
      </c>
      <c r="W781" t="s">
        <v>6</v>
      </c>
      <c r="X781" t="s">
        <v>103</v>
      </c>
      <c r="Y781" t="s">
        <v>94</v>
      </c>
      <c r="Z781" t="s">
        <v>106</v>
      </c>
      <c r="AA781">
        <v>0.84279999999999999</v>
      </c>
      <c r="AB781">
        <v>0.94079999999999997</v>
      </c>
      <c r="AC781">
        <v>0.13171200000000002</v>
      </c>
      <c r="AD781">
        <v>0.27</v>
      </c>
      <c r="AE781" t="s">
        <v>26</v>
      </c>
      <c r="AF781">
        <v>2.0441923667730122E-2</v>
      </c>
      <c r="AG781" t="s">
        <v>7</v>
      </c>
      <c r="AH781" t="s">
        <v>32</v>
      </c>
      <c r="AI781" t="s">
        <v>38</v>
      </c>
      <c r="AJ781">
        <v>84.705882352941174</v>
      </c>
      <c r="AK781" t="s">
        <v>44</v>
      </c>
      <c r="AL781">
        <v>64.393900000000002</v>
      </c>
      <c r="AM781">
        <v>2310720.3982839999</v>
      </c>
      <c r="AN781">
        <v>74.31</v>
      </c>
    </row>
    <row r="782" spans="1:40" x14ac:dyDescent="0.3">
      <c r="A782">
        <v>362.28</v>
      </c>
      <c r="B782">
        <v>1.63</v>
      </c>
      <c r="C782">
        <v>2</v>
      </c>
      <c r="D782">
        <v>0.76</v>
      </c>
      <c r="E782">
        <v>0</v>
      </c>
      <c r="F782">
        <v>0.02</v>
      </c>
      <c r="G782" t="s">
        <v>92</v>
      </c>
      <c r="H782">
        <v>0.03</v>
      </c>
      <c r="I782">
        <v>0.71</v>
      </c>
      <c r="J782">
        <v>1.03</v>
      </c>
      <c r="K782">
        <v>0</v>
      </c>
      <c r="L782">
        <v>23</v>
      </c>
      <c r="M782">
        <v>3629.67</v>
      </c>
      <c r="N782">
        <v>30</v>
      </c>
      <c r="O782">
        <v>42</v>
      </c>
      <c r="P782">
        <v>1</v>
      </c>
      <c r="Q782">
        <v>3</v>
      </c>
      <c r="R782">
        <v>153</v>
      </c>
      <c r="S782">
        <v>707</v>
      </c>
      <c r="T782">
        <v>9</v>
      </c>
      <c r="U782">
        <v>0.49</v>
      </c>
      <c r="V782">
        <v>0</v>
      </c>
      <c r="W782" t="s">
        <v>6</v>
      </c>
      <c r="X782" t="s">
        <v>103</v>
      </c>
      <c r="Y782" t="s">
        <v>104</v>
      </c>
      <c r="Z782" t="s">
        <v>91</v>
      </c>
      <c r="AA782">
        <v>0.76</v>
      </c>
      <c r="AB782">
        <v>0.98</v>
      </c>
      <c r="AC782">
        <v>0.23519999999999999</v>
      </c>
      <c r="AD782">
        <v>0.02</v>
      </c>
      <c r="AE782" t="s">
        <v>22</v>
      </c>
      <c r="AF782">
        <v>4.4992823230650325E-3</v>
      </c>
      <c r="AG782" t="s">
        <v>5</v>
      </c>
      <c r="AH782" t="s">
        <v>32</v>
      </c>
      <c r="AI782" t="s">
        <v>38</v>
      </c>
      <c r="AJ782">
        <v>462.09150326797379</v>
      </c>
      <c r="AK782" t="s">
        <v>42</v>
      </c>
      <c r="AL782">
        <v>72.593400000000003</v>
      </c>
      <c r="AM782">
        <v>1341328.7953199998</v>
      </c>
      <c r="AN782">
        <v>87.570000000000007</v>
      </c>
    </row>
    <row r="783" spans="1:40" x14ac:dyDescent="0.3">
      <c r="A783">
        <v>294.23</v>
      </c>
      <c r="B783">
        <v>4.5599999999999996</v>
      </c>
      <c r="C783">
        <v>10</v>
      </c>
      <c r="D783">
        <v>0.75</v>
      </c>
      <c r="E783">
        <v>0</v>
      </c>
      <c r="F783">
        <v>0.02</v>
      </c>
      <c r="G783" t="s">
        <v>92</v>
      </c>
      <c r="H783">
        <v>0.79</v>
      </c>
      <c r="I783">
        <v>0.85</v>
      </c>
      <c r="J783">
        <v>1.1399999999999999</v>
      </c>
      <c r="K783">
        <v>0.98</v>
      </c>
      <c r="L783">
        <v>29</v>
      </c>
      <c r="M783">
        <v>3829.6</v>
      </c>
      <c r="N783">
        <v>15</v>
      </c>
      <c r="O783">
        <v>48</v>
      </c>
      <c r="P783">
        <v>3</v>
      </c>
      <c r="Q783">
        <v>3</v>
      </c>
      <c r="R783">
        <v>67</v>
      </c>
      <c r="S783">
        <v>864</v>
      </c>
      <c r="T783">
        <v>3</v>
      </c>
      <c r="U783">
        <v>0.21</v>
      </c>
      <c r="V783">
        <v>1</v>
      </c>
      <c r="W783" t="s">
        <v>4</v>
      </c>
      <c r="X783" t="s">
        <v>103</v>
      </c>
      <c r="Y783" t="s">
        <v>90</v>
      </c>
      <c r="Z783" t="s">
        <v>98</v>
      </c>
      <c r="AA783">
        <v>0.75</v>
      </c>
      <c r="AB783">
        <v>0.98</v>
      </c>
      <c r="AC783">
        <v>0.245</v>
      </c>
      <c r="AD783">
        <v>1</v>
      </c>
      <c r="AE783" t="s">
        <v>25</v>
      </c>
      <c r="AF783">
        <v>1.5498079733541784E-2</v>
      </c>
      <c r="AG783" t="s">
        <v>5</v>
      </c>
      <c r="AH783" t="s">
        <v>31</v>
      </c>
      <c r="AI783" t="s">
        <v>38</v>
      </c>
      <c r="AJ783">
        <v>1289.5522388059701</v>
      </c>
      <c r="AK783" t="s">
        <v>42</v>
      </c>
      <c r="AL783">
        <v>76.591999999999999</v>
      </c>
      <c r="AM783">
        <v>1149400.1129940001</v>
      </c>
      <c r="AN783">
        <v>86.81</v>
      </c>
    </row>
    <row r="784" spans="1:40" x14ac:dyDescent="0.3">
      <c r="A784">
        <v>163.31</v>
      </c>
      <c r="B784">
        <v>2.64</v>
      </c>
      <c r="C784">
        <v>10</v>
      </c>
      <c r="D784">
        <v>0.96</v>
      </c>
      <c r="E784">
        <v>0.02</v>
      </c>
      <c r="F784">
        <v>0.04</v>
      </c>
      <c r="G784" t="s">
        <v>99</v>
      </c>
      <c r="H784">
        <v>4.8899999999999997</v>
      </c>
      <c r="I784">
        <v>0.69</v>
      </c>
      <c r="J784">
        <v>1.19</v>
      </c>
      <c r="K784">
        <v>0.94</v>
      </c>
      <c r="L784">
        <v>26</v>
      </c>
      <c r="M784">
        <v>8471.06</v>
      </c>
      <c r="N784">
        <v>60</v>
      </c>
      <c r="O784">
        <v>44</v>
      </c>
      <c r="P784">
        <v>2</v>
      </c>
      <c r="Q784">
        <v>0</v>
      </c>
      <c r="R784">
        <v>307</v>
      </c>
      <c r="S784">
        <v>152</v>
      </c>
      <c r="T784">
        <v>7</v>
      </c>
      <c r="U784">
        <v>7.0000000000000007E-2</v>
      </c>
      <c r="V784">
        <v>0</v>
      </c>
      <c r="W784" t="s">
        <v>6</v>
      </c>
      <c r="X784" t="s">
        <v>89</v>
      </c>
      <c r="Y784" t="s">
        <v>96</v>
      </c>
      <c r="Z784" t="s">
        <v>106</v>
      </c>
      <c r="AA784">
        <v>0.94079999999999997</v>
      </c>
      <c r="AB784">
        <v>0.94079999999999997</v>
      </c>
      <c r="AC784">
        <v>3.7632000000000033E-2</v>
      </c>
      <c r="AD784">
        <v>1</v>
      </c>
      <c r="AE784" t="s">
        <v>25</v>
      </c>
      <c r="AF784">
        <v>1.6165574673933012E-2</v>
      </c>
      <c r="AG784" t="s">
        <v>5</v>
      </c>
      <c r="AH784" t="s">
        <v>31</v>
      </c>
      <c r="AI784" t="s">
        <v>37</v>
      </c>
      <c r="AJ784">
        <v>49.511400651465799</v>
      </c>
      <c r="AK784" t="s">
        <v>40</v>
      </c>
      <c r="AL784">
        <v>423.553</v>
      </c>
      <c r="AM784">
        <v>1466852.8618339999</v>
      </c>
      <c r="AN784">
        <v>93.71</v>
      </c>
    </row>
    <row r="785" spans="1:40" x14ac:dyDescent="0.3">
      <c r="A785">
        <v>205.56</v>
      </c>
      <c r="B785">
        <v>2.41</v>
      </c>
      <c r="C785">
        <v>11</v>
      </c>
      <c r="D785">
        <v>0.83</v>
      </c>
      <c r="E785">
        <v>0.01</v>
      </c>
      <c r="F785">
        <v>0.01</v>
      </c>
      <c r="G785" t="s">
        <v>88</v>
      </c>
      <c r="H785">
        <v>2.62</v>
      </c>
      <c r="I785">
        <v>0.86</v>
      </c>
      <c r="J785">
        <v>1.07</v>
      </c>
      <c r="K785">
        <v>0.27</v>
      </c>
      <c r="L785">
        <v>22</v>
      </c>
      <c r="M785">
        <v>7163.49</v>
      </c>
      <c r="N785">
        <v>30</v>
      </c>
      <c r="O785">
        <v>12</v>
      </c>
      <c r="P785">
        <v>0</v>
      </c>
      <c r="Q785">
        <v>3</v>
      </c>
      <c r="R785">
        <v>871</v>
      </c>
      <c r="S785">
        <v>354</v>
      </c>
      <c r="T785">
        <v>7</v>
      </c>
      <c r="U785">
        <v>7.0000000000000007E-2</v>
      </c>
      <c r="V785">
        <v>0</v>
      </c>
      <c r="W785" t="s">
        <v>6</v>
      </c>
      <c r="X785" t="s">
        <v>103</v>
      </c>
      <c r="Y785" t="s">
        <v>94</v>
      </c>
      <c r="Z785" t="s">
        <v>106</v>
      </c>
      <c r="AA785">
        <v>0.82169999999999999</v>
      </c>
      <c r="AB785">
        <v>0.98009999999999997</v>
      </c>
      <c r="AC785">
        <v>0.16661700000000004</v>
      </c>
      <c r="AD785">
        <v>0.29000000000000004</v>
      </c>
      <c r="AE785" t="s">
        <v>26</v>
      </c>
      <c r="AF785">
        <v>1.1724070830900954E-2</v>
      </c>
      <c r="AG785" t="s">
        <v>5</v>
      </c>
      <c r="AH785" t="s">
        <v>31</v>
      </c>
      <c r="AI785" t="s">
        <v>35</v>
      </c>
      <c r="AJ785">
        <v>40.642939150401837</v>
      </c>
      <c r="AK785" t="s">
        <v>40</v>
      </c>
      <c r="AL785">
        <v>71.634900000000002</v>
      </c>
      <c r="AM785">
        <v>1502059.9507319997</v>
      </c>
      <c r="AN785">
        <v>72.88</v>
      </c>
    </row>
    <row r="786" spans="1:40" x14ac:dyDescent="0.3">
      <c r="A786">
        <v>131.72</v>
      </c>
      <c r="B786">
        <v>8.4499999999999993</v>
      </c>
      <c r="C786">
        <v>28</v>
      </c>
      <c r="D786">
        <v>0.82</v>
      </c>
      <c r="E786">
        <v>0.05</v>
      </c>
      <c r="F786">
        <v>0.02</v>
      </c>
      <c r="G786" t="s">
        <v>92</v>
      </c>
      <c r="H786">
        <v>0.23</v>
      </c>
      <c r="I786">
        <v>0.97</v>
      </c>
      <c r="J786">
        <v>0.93</v>
      </c>
      <c r="K786">
        <v>0.64</v>
      </c>
      <c r="L786">
        <v>15</v>
      </c>
      <c r="M786">
        <v>6736.13</v>
      </c>
      <c r="N786">
        <v>30</v>
      </c>
      <c r="O786">
        <v>23</v>
      </c>
      <c r="P786">
        <v>1</v>
      </c>
      <c r="Q786">
        <v>2</v>
      </c>
      <c r="R786">
        <v>197</v>
      </c>
      <c r="S786">
        <v>870</v>
      </c>
      <c r="T786">
        <v>11</v>
      </c>
      <c r="U786">
        <v>0.59</v>
      </c>
      <c r="V786">
        <v>0</v>
      </c>
      <c r="W786" t="s">
        <v>6</v>
      </c>
      <c r="X786" t="s">
        <v>93</v>
      </c>
      <c r="Y786" t="s">
        <v>104</v>
      </c>
      <c r="Z786" t="s">
        <v>95</v>
      </c>
      <c r="AA786">
        <v>0.77899999999999991</v>
      </c>
      <c r="AB786">
        <v>0.93099999999999994</v>
      </c>
      <c r="AC786">
        <v>0.16758000000000003</v>
      </c>
      <c r="AD786">
        <v>0.71</v>
      </c>
      <c r="AE786" t="s">
        <v>25</v>
      </c>
      <c r="AF786">
        <v>6.4151229881566948E-2</v>
      </c>
      <c r="AG786" t="s">
        <v>8</v>
      </c>
      <c r="AH786" t="s">
        <v>33</v>
      </c>
      <c r="AI786" t="s">
        <v>38</v>
      </c>
      <c r="AJ786">
        <v>441.62436548223349</v>
      </c>
      <c r="AK786" t="s">
        <v>42</v>
      </c>
      <c r="AL786">
        <v>134.7226</v>
      </c>
      <c r="AM786">
        <v>949528.18516400002</v>
      </c>
      <c r="AN786">
        <v>85.86999999999999</v>
      </c>
    </row>
    <row r="787" spans="1:40" x14ac:dyDescent="0.3">
      <c r="A787">
        <v>458.8</v>
      </c>
      <c r="B787">
        <v>1.38</v>
      </c>
      <c r="C787">
        <v>6</v>
      </c>
      <c r="D787">
        <v>0.71</v>
      </c>
      <c r="E787">
        <v>0.09</v>
      </c>
      <c r="F787">
        <v>0.01</v>
      </c>
      <c r="G787" t="s">
        <v>92</v>
      </c>
      <c r="H787">
        <v>4.99</v>
      </c>
      <c r="I787">
        <v>0.6</v>
      </c>
      <c r="J787">
        <v>0.92</v>
      </c>
      <c r="K787">
        <v>0.73</v>
      </c>
      <c r="L787">
        <v>9</v>
      </c>
      <c r="M787">
        <v>403.43</v>
      </c>
      <c r="N787">
        <v>45</v>
      </c>
      <c r="O787">
        <v>46</v>
      </c>
      <c r="P787">
        <v>1</v>
      </c>
      <c r="Q787">
        <v>0</v>
      </c>
      <c r="R787">
        <v>449</v>
      </c>
      <c r="S787">
        <v>365</v>
      </c>
      <c r="T787">
        <v>2</v>
      </c>
      <c r="U787">
        <v>0.76</v>
      </c>
      <c r="V787">
        <v>0</v>
      </c>
      <c r="W787" t="s">
        <v>6</v>
      </c>
      <c r="X787" t="s">
        <v>89</v>
      </c>
      <c r="Y787" t="s">
        <v>104</v>
      </c>
      <c r="Z787" t="s">
        <v>102</v>
      </c>
      <c r="AA787">
        <v>0.64610000000000001</v>
      </c>
      <c r="AB787">
        <v>0.90090000000000003</v>
      </c>
      <c r="AC787">
        <v>0.26126100000000002</v>
      </c>
      <c r="AD787">
        <v>0.83</v>
      </c>
      <c r="AE787" t="s">
        <v>25</v>
      </c>
      <c r="AF787">
        <v>3.0078465562336527E-3</v>
      </c>
      <c r="AG787" t="s">
        <v>5</v>
      </c>
      <c r="AH787" t="s">
        <v>32</v>
      </c>
      <c r="AI787" t="s">
        <v>37</v>
      </c>
      <c r="AJ787">
        <v>81.291759465478847</v>
      </c>
      <c r="AK787" t="s">
        <v>44</v>
      </c>
      <c r="AL787">
        <v>8.0686</v>
      </c>
      <c r="AM787">
        <v>203656.90924000001</v>
      </c>
      <c r="AN787">
        <v>80.109999999999985</v>
      </c>
    </row>
    <row r="788" spans="1:40" x14ac:dyDescent="0.3">
      <c r="A788">
        <v>312.52999999999997</v>
      </c>
      <c r="B788">
        <v>4.7699999999999996</v>
      </c>
      <c r="C788">
        <v>4</v>
      </c>
      <c r="D788">
        <v>0.85</v>
      </c>
      <c r="E788">
        <v>7.0000000000000007E-2</v>
      </c>
      <c r="F788">
        <v>0.02</v>
      </c>
      <c r="G788" t="s">
        <v>92</v>
      </c>
      <c r="H788">
        <v>3.72</v>
      </c>
      <c r="I788">
        <v>0.91</v>
      </c>
      <c r="J788">
        <v>0.83</v>
      </c>
      <c r="K788">
        <v>0.57999999999999996</v>
      </c>
      <c r="L788">
        <v>26</v>
      </c>
      <c r="M788">
        <v>1924.76</v>
      </c>
      <c r="N788">
        <v>15</v>
      </c>
      <c r="O788">
        <v>51</v>
      </c>
      <c r="P788">
        <v>0</v>
      </c>
      <c r="Q788">
        <v>1</v>
      </c>
      <c r="R788">
        <v>497</v>
      </c>
      <c r="S788">
        <v>904</v>
      </c>
      <c r="T788">
        <v>5</v>
      </c>
      <c r="U788">
        <v>0.69</v>
      </c>
      <c r="V788">
        <v>0</v>
      </c>
      <c r="W788" t="s">
        <v>6</v>
      </c>
      <c r="X788" t="s">
        <v>101</v>
      </c>
      <c r="Y788" t="s">
        <v>94</v>
      </c>
      <c r="Z788" t="s">
        <v>109</v>
      </c>
      <c r="AA788">
        <v>0.79049999999999998</v>
      </c>
      <c r="AB788">
        <v>0.91139999999999988</v>
      </c>
      <c r="AC788">
        <v>0.13671</v>
      </c>
      <c r="AD788">
        <v>0.66999999999999993</v>
      </c>
      <c r="AE788" t="s">
        <v>25</v>
      </c>
      <c r="AF788">
        <v>1.5262534796659521E-2</v>
      </c>
      <c r="AG788" t="s">
        <v>5</v>
      </c>
      <c r="AH788" t="s">
        <v>32</v>
      </c>
      <c r="AI788" t="s">
        <v>37</v>
      </c>
      <c r="AJ788">
        <v>181.89134808853117</v>
      </c>
      <c r="AK788" t="s">
        <v>42</v>
      </c>
      <c r="AL788">
        <v>38.495200000000004</v>
      </c>
      <c r="AM788">
        <v>655746.06208399986</v>
      </c>
      <c r="AN788">
        <v>81.779999999999987</v>
      </c>
    </row>
    <row r="789" spans="1:40" x14ac:dyDescent="0.3">
      <c r="A789">
        <v>230.38</v>
      </c>
      <c r="B789">
        <v>2.5099999999999998</v>
      </c>
      <c r="C789">
        <v>24</v>
      </c>
      <c r="D789">
        <v>0.87</v>
      </c>
      <c r="E789">
        <v>0.02</v>
      </c>
      <c r="F789">
        <v>0.01</v>
      </c>
      <c r="G789" t="s">
        <v>92</v>
      </c>
      <c r="H789">
        <v>4.1900000000000004</v>
      </c>
      <c r="I789">
        <v>0.86</v>
      </c>
      <c r="J789">
        <v>0.97</v>
      </c>
      <c r="K789">
        <v>0.84</v>
      </c>
      <c r="L789">
        <v>17</v>
      </c>
      <c r="M789">
        <v>9629.98</v>
      </c>
      <c r="N789">
        <v>30</v>
      </c>
      <c r="O789">
        <v>53</v>
      </c>
      <c r="P789">
        <v>2</v>
      </c>
      <c r="Q789">
        <v>1</v>
      </c>
      <c r="R789">
        <v>399</v>
      </c>
      <c r="S789">
        <v>600</v>
      </c>
      <c r="T789">
        <v>10</v>
      </c>
      <c r="U789">
        <v>0.59</v>
      </c>
      <c r="V789">
        <v>0</v>
      </c>
      <c r="W789" t="s">
        <v>6</v>
      </c>
      <c r="X789" t="s">
        <v>101</v>
      </c>
      <c r="Y789" t="s">
        <v>96</v>
      </c>
      <c r="Z789" t="s">
        <v>108</v>
      </c>
      <c r="AA789">
        <v>0.85260000000000002</v>
      </c>
      <c r="AB789">
        <v>0.97019999999999995</v>
      </c>
      <c r="AC789">
        <v>0.12612600000000002</v>
      </c>
      <c r="AD789">
        <v>0.87</v>
      </c>
      <c r="AE789" t="s">
        <v>25</v>
      </c>
      <c r="AF789">
        <v>1.089504297248025E-2</v>
      </c>
      <c r="AG789" t="s">
        <v>5</v>
      </c>
      <c r="AH789" t="s">
        <v>31</v>
      </c>
      <c r="AI789" t="s">
        <v>37</v>
      </c>
      <c r="AJ789">
        <v>150.37593984962405</v>
      </c>
      <c r="AK789" t="s">
        <v>42</v>
      </c>
      <c r="AL789">
        <v>192.59960000000001</v>
      </c>
      <c r="AM789">
        <v>2285323.3416159996</v>
      </c>
      <c r="AN789">
        <v>83.01</v>
      </c>
    </row>
    <row r="790" spans="1:40" x14ac:dyDescent="0.3">
      <c r="A790">
        <v>257.89999999999998</v>
      </c>
      <c r="B790">
        <v>8.91</v>
      </c>
      <c r="C790">
        <v>12</v>
      </c>
      <c r="D790">
        <v>0.87</v>
      </c>
      <c r="E790">
        <v>0.04</v>
      </c>
      <c r="F790">
        <v>0.03</v>
      </c>
      <c r="G790" t="s">
        <v>88</v>
      </c>
      <c r="H790">
        <v>1.06</v>
      </c>
      <c r="I790">
        <v>0.62</v>
      </c>
      <c r="J790">
        <v>1.17</v>
      </c>
      <c r="K790">
        <v>0.08</v>
      </c>
      <c r="L790">
        <v>9</v>
      </c>
      <c r="M790">
        <v>4598.28</v>
      </c>
      <c r="N790">
        <v>30</v>
      </c>
      <c r="O790">
        <v>42</v>
      </c>
      <c r="P790">
        <v>0</v>
      </c>
      <c r="Q790">
        <v>1</v>
      </c>
      <c r="R790">
        <v>29</v>
      </c>
      <c r="S790">
        <v>878</v>
      </c>
      <c r="T790">
        <v>7</v>
      </c>
      <c r="U790">
        <v>0.21</v>
      </c>
      <c r="V790">
        <v>1</v>
      </c>
      <c r="W790" t="s">
        <v>4</v>
      </c>
      <c r="X790" t="s">
        <v>101</v>
      </c>
      <c r="Y790" t="s">
        <v>94</v>
      </c>
      <c r="Z790" t="s">
        <v>106</v>
      </c>
      <c r="AA790">
        <v>0.83519999999999994</v>
      </c>
      <c r="AB790">
        <v>0.93119999999999992</v>
      </c>
      <c r="AC790">
        <v>0.121056</v>
      </c>
      <c r="AD790">
        <v>0.15000000000000002</v>
      </c>
      <c r="AE790" t="s">
        <v>26</v>
      </c>
      <c r="AF790">
        <v>3.4548274525009699E-2</v>
      </c>
      <c r="AG790" t="s">
        <v>7</v>
      </c>
      <c r="AH790" t="s">
        <v>31</v>
      </c>
      <c r="AI790" t="s">
        <v>36</v>
      </c>
      <c r="AJ790">
        <v>3027.5862068965516</v>
      </c>
      <c r="AK790" t="s">
        <v>42</v>
      </c>
      <c r="AL790">
        <v>45.982799999999997</v>
      </c>
      <c r="AM790">
        <v>1268960.61112</v>
      </c>
      <c r="AN790">
        <v>73.14</v>
      </c>
    </row>
    <row r="791" spans="1:40" x14ac:dyDescent="0.3">
      <c r="A791">
        <v>476.28</v>
      </c>
      <c r="B791">
        <v>6.01</v>
      </c>
      <c r="C791">
        <v>11</v>
      </c>
      <c r="D791">
        <v>0.91</v>
      </c>
      <c r="E791">
        <v>0.05</v>
      </c>
      <c r="F791">
        <v>0.04</v>
      </c>
      <c r="G791" t="s">
        <v>92</v>
      </c>
      <c r="H791">
        <v>0.53</v>
      </c>
      <c r="I791">
        <v>0.92</v>
      </c>
      <c r="J791">
        <v>0.99</v>
      </c>
      <c r="K791">
        <v>0.9</v>
      </c>
      <c r="L791">
        <v>3</v>
      </c>
      <c r="M791">
        <v>7835.79</v>
      </c>
      <c r="N791">
        <v>30</v>
      </c>
      <c r="O791">
        <v>34</v>
      </c>
      <c r="P791">
        <v>3</v>
      </c>
      <c r="Q791">
        <v>3</v>
      </c>
      <c r="R791">
        <v>221</v>
      </c>
      <c r="S791">
        <v>364</v>
      </c>
      <c r="T791">
        <v>2</v>
      </c>
      <c r="U791">
        <v>0.86</v>
      </c>
      <c r="V791">
        <v>1</v>
      </c>
      <c r="W791" t="s">
        <v>4</v>
      </c>
      <c r="X791" t="s">
        <v>103</v>
      </c>
      <c r="Y791" t="s">
        <v>90</v>
      </c>
      <c r="Z791" t="s">
        <v>102</v>
      </c>
      <c r="AA791">
        <v>0.86449999999999994</v>
      </c>
      <c r="AB791">
        <v>0.91199999999999992</v>
      </c>
      <c r="AC791">
        <v>8.2079999999999959E-2</v>
      </c>
      <c r="AD791">
        <v>0.99</v>
      </c>
      <c r="AE791" t="s">
        <v>25</v>
      </c>
      <c r="AF791">
        <v>1.2618627697992778E-2</v>
      </c>
      <c r="AG791" t="s">
        <v>5</v>
      </c>
      <c r="AH791" t="s">
        <v>32</v>
      </c>
      <c r="AI791" t="s">
        <v>38</v>
      </c>
      <c r="AJ791">
        <v>164.70588235294116</v>
      </c>
      <c r="AK791" t="s">
        <v>42</v>
      </c>
      <c r="AL791">
        <v>156.7158</v>
      </c>
      <c r="AM791">
        <v>4068074.5310760001</v>
      </c>
      <c r="AN791">
        <v>85.169999999999987</v>
      </c>
    </row>
    <row r="792" spans="1:40" x14ac:dyDescent="0.3">
      <c r="A792">
        <v>119.01</v>
      </c>
      <c r="B792">
        <v>3.08</v>
      </c>
      <c r="C792">
        <v>23</v>
      </c>
      <c r="D792">
        <v>0.75</v>
      </c>
      <c r="E792">
        <v>0.08</v>
      </c>
      <c r="F792">
        <v>0.04</v>
      </c>
      <c r="G792" t="s">
        <v>92</v>
      </c>
      <c r="H792">
        <v>2.58</v>
      </c>
      <c r="I792">
        <v>0.69</v>
      </c>
      <c r="J792">
        <v>1.1599999999999999</v>
      </c>
      <c r="K792">
        <v>0.39</v>
      </c>
      <c r="L792">
        <v>16</v>
      </c>
      <c r="M792">
        <v>3954.32</v>
      </c>
      <c r="N792">
        <v>15</v>
      </c>
      <c r="O792">
        <v>53</v>
      </c>
      <c r="P792">
        <v>0</v>
      </c>
      <c r="Q792">
        <v>1</v>
      </c>
      <c r="R792">
        <v>545</v>
      </c>
      <c r="S792">
        <v>439</v>
      </c>
      <c r="T792">
        <v>10</v>
      </c>
      <c r="U792">
        <v>0.63</v>
      </c>
      <c r="V792">
        <v>1</v>
      </c>
      <c r="W792" t="s">
        <v>4</v>
      </c>
      <c r="X792" t="s">
        <v>101</v>
      </c>
      <c r="Y792" t="s">
        <v>94</v>
      </c>
      <c r="Z792" t="s">
        <v>108</v>
      </c>
      <c r="AA792">
        <v>0.69000000000000006</v>
      </c>
      <c r="AB792">
        <v>0.88319999999999999</v>
      </c>
      <c r="AC792">
        <v>0.2208</v>
      </c>
      <c r="AD792">
        <v>0.51</v>
      </c>
      <c r="AE792" t="s">
        <v>25</v>
      </c>
      <c r="AF792">
        <v>2.5880178136291069E-2</v>
      </c>
      <c r="AG792" t="s">
        <v>7</v>
      </c>
      <c r="AH792" t="s">
        <v>33</v>
      </c>
      <c r="AI792" t="s">
        <v>35</v>
      </c>
      <c r="AJ792">
        <v>80.550458715596335</v>
      </c>
      <c r="AK792" t="s">
        <v>44</v>
      </c>
      <c r="AL792">
        <v>79.086400000000012</v>
      </c>
      <c r="AM792">
        <v>527161.28529999999</v>
      </c>
      <c r="AN792">
        <v>82.22</v>
      </c>
    </row>
    <row r="793" spans="1:40" x14ac:dyDescent="0.3">
      <c r="A793">
        <v>313.8</v>
      </c>
      <c r="B793">
        <v>5.52</v>
      </c>
      <c r="C793">
        <v>23</v>
      </c>
      <c r="D793">
        <v>0.78</v>
      </c>
      <c r="E793">
        <v>0.08</v>
      </c>
      <c r="F793">
        <v>0.02</v>
      </c>
      <c r="G793" t="s">
        <v>92</v>
      </c>
      <c r="H793">
        <v>3.86</v>
      </c>
      <c r="I793">
        <v>0.71</v>
      </c>
      <c r="J793">
        <v>1.1299999999999999</v>
      </c>
      <c r="K793">
        <v>0.48</v>
      </c>
      <c r="L793">
        <v>13</v>
      </c>
      <c r="M793">
        <v>7666.8</v>
      </c>
      <c r="N793">
        <v>45</v>
      </c>
      <c r="O793">
        <v>29</v>
      </c>
      <c r="P793">
        <v>3</v>
      </c>
      <c r="Q793">
        <v>0</v>
      </c>
      <c r="R793">
        <v>612</v>
      </c>
      <c r="S793">
        <v>48</v>
      </c>
      <c r="T793">
        <v>10</v>
      </c>
      <c r="U793">
        <v>0.69</v>
      </c>
      <c r="V793">
        <v>0</v>
      </c>
      <c r="W793" t="s">
        <v>6</v>
      </c>
      <c r="X793" t="s">
        <v>89</v>
      </c>
      <c r="Y793" t="s">
        <v>90</v>
      </c>
      <c r="Z793" t="s">
        <v>108</v>
      </c>
      <c r="AA793">
        <v>0.71760000000000002</v>
      </c>
      <c r="AB793">
        <v>0.90160000000000007</v>
      </c>
      <c r="AC793">
        <v>0.198352</v>
      </c>
      <c r="AD793">
        <v>0.57999999999999996</v>
      </c>
      <c r="AE793" t="s">
        <v>25</v>
      </c>
      <c r="AF793">
        <v>1.7590822179732311E-2</v>
      </c>
      <c r="AG793" t="s">
        <v>5</v>
      </c>
      <c r="AH793" t="s">
        <v>32</v>
      </c>
      <c r="AI793" t="s">
        <v>37</v>
      </c>
      <c r="AJ793">
        <v>7.8431372549019605</v>
      </c>
      <c r="AK793" t="s">
        <v>40</v>
      </c>
      <c r="AL793">
        <v>153.33600000000001</v>
      </c>
      <c r="AM793">
        <v>2646603.5853600008</v>
      </c>
      <c r="AN793">
        <v>81.34</v>
      </c>
    </row>
    <row r="794" spans="1:40" x14ac:dyDescent="0.3">
      <c r="A794">
        <v>277.64999999999998</v>
      </c>
      <c r="B794">
        <v>7.58</v>
      </c>
      <c r="C794">
        <v>27</v>
      </c>
      <c r="D794">
        <v>0.94</v>
      </c>
      <c r="E794">
        <v>0.09</v>
      </c>
      <c r="F794">
        <v>0.05</v>
      </c>
      <c r="G794" t="s">
        <v>99</v>
      </c>
      <c r="H794">
        <v>3.19</v>
      </c>
      <c r="I794">
        <v>0.64</v>
      </c>
      <c r="J794">
        <v>1.19</v>
      </c>
      <c r="K794">
        <v>0.44</v>
      </c>
      <c r="L794">
        <v>26</v>
      </c>
      <c r="M794">
        <v>1280.2</v>
      </c>
      <c r="N794">
        <v>90</v>
      </c>
      <c r="O794">
        <v>37</v>
      </c>
      <c r="P794">
        <v>2</v>
      </c>
      <c r="Q794">
        <v>0</v>
      </c>
      <c r="R794">
        <v>972</v>
      </c>
      <c r="S794">
        <v>312</v>
      </c>
      <c r="T794">
        <v>2</v>
      </c>
      <c r="U794">
        <v>0.22</v>
      </c>
      <c r="V794">
        <v>1</v>
      </c>
      <c r="W794" t="s">
        <v>4</v>
      </c>
      <c r="X794" t="s">
        <v>89</v>
      </c>
      <c r="Y794" t="s">
        <v>96</v>
      </c>
      <c r="Z794" t="s">
        <v>102</v>
      </c>
      <c r="AA794">
        <v>0.85539999999999994</v>
      </c>
      <c r="AB794">
        <v>0.86449999999999994</v>
      </c>
      <c r="AC794">
        <v>5.1870000000000048E-2</v>
      </c>
      <c r="AD794">
        <v>0.58000000000000007</v>
      </c>
      <c r="AE794" t="s">
        <v>25</v>
      </c>
      <c r="AF794">
        <v>2.730055825679813E-2</v>
      </c>
      <c r="AG794" t="s">
        <v>7</v>
      </c>
      <c r="AH794" t="s">
        <v>31</v>
      </c>
      <c r="AI794" t="s">
        <v>37</v>
      </c>
      <c r="AJ794">
        <v>32.098765432098766</v>
      </c>
      <c r="AK794" t="s">
        <v>40</v>
      </c>
      <c r="AL794">
        <v>64.010000000000005</v>
      </c>
      <c r="AM794">
        <v>405291.90826999996</v>
      </c>
      <c r="AN794">
        <v>93.11</v>
      </c>
    </row>
    <row r="795" spans="1:40" x14ac:dyDescent="0.3">
      <c r="A795">
        <v>325.14999999999998</v>
      </c>
      <c r="B795">
        <v>9.6199999999999992</v>
      </c>
      <c r="C795">
        <v>26</v>
      </c>
      <c r="D795">
        <v>0.98</v>
      </c>
      <c r="E795">
        <v>0.05</v>
      </c>
      <c r="F795">
        <v>0.03</v>
      </c>
      <c r="G795" t="s">
        <v>92</v>
      </c>
      <c r="H795">
        <v>3.16</v>
      </c>
      <c r="I795">
        <v>0.81</v>
      </c>
      <c r="J795">
        <v>1.18</v>
      </c>
      <c r="K795">
        <v>0.53</v>
      </c>
      <c r="L795">
        <v>17</v>
      </c>
      <c r="M795">
        <v>517.07000000000005</v>
      </c>
      <c r="N795">
        <v>60</v>
      </c>
      <c r="O795">
        <v>52</v>
      </c>
      <c r="P795">
        <v>1</v>
      </c>
      <c r="Q795">
        <v>1</v>
      </c>
      <c r="R795">
        <v>737</v>
      </c>
      <c r="S795">
        <v>558</v>
      </c>
      <c r="T795">
        <v>11</v>
      </c>
      <c r="U795">
        <v>0.26</v>
      </c>
      <c r="V795">
        <v>0</v>
      </c>
      <c r="W795" t="s">
        <v>6</v>
      </c>
      <c r="X795" t="s">
        <v>101</v>
      </c>
      <c r="Y795" t="s">
        <v>104</v>
      </c>
      <c r="Z795" t="s">
        <v>95</v>
      </c>
      <c r="AA795">
        <v>0.93099999999999994</v>
      </c>
      <c r="AB795">
        <v>0.92149999999999999</v>
      </c>
      <c r="AC795">
        <v>1.8430000000000016E-2</v>
      </c>
      <c r="AD795">
        <v>0.61</v>
      </c>
      <c r="AE795" t="s">
        <v>25</v>
      </c>
      <c r="AF795">
        <v>2.9586344763955098E-2</v>
      </c>
      <c r="AG795" t="s">
        <v>7</v>
      </c>
      <c r="AH795" t="s">
        <v>32</v>
      </c>
      <c r="AI795" t="s">
        <v>37</v>
      </c>
      <c r="AJ795">
        <v>75.712347354138402</v>
      </c>
      <c r="AK795" t="s">
        <v>40</v>
      </c>
      <c r="AL795">
        <v>10.341400000000002</v>
      </c>
      <c r="AM795">
        <v>181606.22621999998</v>
      </c>
      <c r="AN795">
        <v>82.74</v>
      </c>
    </row>
    <row r="796" spans="1:40" x14ac:dyDescent="0.3">
      <c r="A796">
        <v>58.15</v>
      </c>
      <c r="B796">
        <v>2.98</v>
      </c>
      <c r="C796">
        <v>25</v>
      </c>
      <c r="D796">
        <v>0.74</v>
      </c>
      <c r="E796">
        <v>7.0000000000000007E-2</v>
      </c>
      <c r="F796">
        <v>0.02</v>
      </c>
      <c r="G796" t="s">
        <v>92</v>
      </c>
      <c r="H796">
        <v>3.79</v>
      </c>
      <c r="I796">
        <v>0.8</v>
      </c>
      <c r="J796">
        <v>1.08</v>
      </c>
      <c r="K796">
        <v>0.6</v>
      </c>
      <c r="L796">
        <v>32</v>
      </c>
      <c r="M796">
        <v>4715.1499999999996</v>
      </c>
      <c r="N796">
        <v>15</v>
      </c>
      <c r="O796">
        <v>17</v>
      </c>
      <c r="P796">
        <v>3</v>
      </c>
      <c r="Q796">
        <v>1</v>
      </c>
      <c r="R796">
        <v>573</v>
      </c>
      <c r="S796">
        <v>434</v>
      </c>
      <c r="T796">
        <v>6</v>
      </c>
      <c r="U796">
        <v>0.91</v>
      </c>
      <c r="V796">
        <v>1</v>
      </c>
      <c r="W796" t="s">
        <v>4</v>
      </c>
      <c r="X796" t="s">
        <v>101</v>
      </c>
      <c r="Y796" t="s">
        <v>90</v>
      </c>
      <c r="Z796" t="s">
        <v>100</v>
      </c>
      <c r="AA796">
        <v>0.68819999999999992</v>
      </c>
      <c r="AB796">
        <v>0.91139999999999988</v>
      </c>
      <c r="AC796">
        <v>0.23696399999999998</v>
      </c>
      <c r="AD796">
        <v>0.69</v>
      </c>
      <c r="AE796" t="s">
        <v>25</v>
      </c>
      <c r="AF796">
        <v>5.1246775580395532E-2</v>
      </c>
      <c r="AG796" t="s">
        <v>8</v>
      </c>
      <c r="AH796" t="s">
        <v>33</v>
      </c>
      <c r="AI796" t="s">
        <v>37</v>
      </c>
      <c r="AJ796">
        <v>75.741710296684118</v>
      </c>
      <c r="AK796" t="s">
        <v>40</v>
      </c>
      <c r="AL796">
        <v>94.302999999999997</v>
      </c>
      <c r="AM796">
        <v>298961.42079499998</v>
      </c>
      <c r="AN796">
        <v>81.709999999999994</v>
      </c>
    </row>
    <row r="797" spans="1:40" x14ac:dyDescent="0.3">
      <c r="A797">
        <v>442.46</v>
      </c>
      <c r="B797">
        <v>8.98</v>
      </c>
      <c r="C797">
        <v>13</v>
      </c>
      <c r="D797">
        <v>0.85</v>
      </c>
      <c r="E797">
        <v>0.01</v>
      </c>
      <c r="F797">
        <v>0.04</v>
      </c>
      <c r="G797" t="s">
        <v>88</v>
      </c>
      <c r="H797">
        <v>1.1399999999999999</v>
      </c>
      <c r="I797">
        <v>0.74</v>
      </c>
      <c r="J797">
        <v>1.1499999999999999</v>
      </c>
      <c r="K797">
        <v>0.71</v>
      </c>
      <c r="L797">
        <v>24</v>
      </c>
      <c r="M797">
        <v>5957.3</v>
      </c>
      <c r="N797">
        <v>15</v>
      </c>
      <c r="O797">
        <v>26</v>
      </c>
      <c r="P797">
        <v>3</v>
      </c>
      <c r="Q797">
        <v>0</v>
      </c>
      <c r="R797">
        <v>659</v>
      </c>
      <c r="S797">
        <v>357</v>
      </c>
      <c r="T797">
        <v>2</v>
      </c>
      <c r="U797">
        <v>0.48</v>
      </c>
      <c r="V797">
        <v>1</v>
      </c>
      <c r="W797" t="s">
        <v>4</v>
      </c>
      <c r="X797" t="s">
        <v>89</v>
      </c>
      <c r="Y797" t="s">
        <v>90</v>
      </c>
      <c r="Z797" t="s">
        <v>102</v>
      </c>
      <c r="AA797">
        <v>0.84150000000000003</v>
      </c>
      <c r="AB797">
        <v>0.95039999999999991</v>
      </c>
      <c r="AC797">
        <v>0.14256000000000002</v>
      </c>
      <c r="AD797">
        <v>0.76</v>
      </c>
      <c r="AE797" t="s">
        <v>25</v>
      </c>
      <c r="AF797">
        <v>2.0295619943045701E-2</v>
      </c>
      <c r="AG797" t="s">
        <v>7</v>
      </c>
      <c r="AH797" t="s">
        <v>32</v>
      </c>
      <c r="AI797" t="s">
        <v>36</v>
      </c>
      <c r="AJ797">
        <v>54.172989377845212</v>
      </c>
      <c r="AK797" t="s">
        <v>40</v>
      </c>
      <c r="AL797">
        <v>59.573</v>
      </c>
      <c r="AM797">
        <v>2767729.9669880001</v>
      </c>
      <c r="AN797">
        <v>73.760000000000005</v>
      </c>
    </row>
    <row r="798" spans="1:40" x14ac:dyDescent="0.3">
      <c r="A798">
        <v>469.45</v>
      </c>
      <c r="B798">
        <v>9.41</v>
      </c>
      <c r="C798">
        <v>5</v>
      </c>
      <c r="D798">
        <v>0.76</v>
      </c>
      <c r="E798">
        <v>0.06</v>
      </c>
      <c r="F798">
        <v>0.04</v>
      </c>
      <c r="G798" t="s">
        <v>92</v>
      </c>
      <c r="H798">
        <v>3.31</v>
      </c>
      <c r="I798">
        <v>0.67</v>
      </c>
      <c r="J798">
        <v>1.1000000000000001</v>
      </c>
      <c r="K798">
        <v>0.52</v>
      </c>
      <c r="L798">
        <v>36</v>
      </c>
      <c r="M798">
        <v>3304.65</v>
      </c>
      <c r="N798">
        <v>15</v>
      </c>
      <c r="O798">
        <v>38</v>
      </c>
      <c r="P798">
        <v>0</v>
      </c>
      <c r="Q798">
        <v>2</v>
      </c>
      <c r="R798">
        <v>674</v>
      </c>
      <c r="S798">
        <v>438</v>
      </c>
      <c r="T798">
        <v>10</v>
      </c>
      <c r="U798">
        <v>0.55000000000000004</v>
      </c>
      <c r="V798">
        <v>1</v>
      </c>
      <c r="W798" t="s">
        <v>4</v>
      </c>
      <c r="X798" t="s">
        <v>93</v>
      </c>
      <c r="Y798" t="s">
        <v>94</v>
      </c>
      <c r="Z798" t="s">
        <v>108</v>
      </c>
      <c r="AA798">
        <v>0.71439999999999992</v>
      </c>
      <c r="AB798">
        <v>0.90239999999999987</v>
      </c>
      <c r="AC798">
        <v>0.21657599999999996</v>
      </c>
      <c r="AD798">
        <v>0.62</v>
      </c>
      <c r="AE798" t="s">
        <v>25</v>
      </c>
      <c r="AF798">
        <v>2.0044733198423689E-2</v>
      </c>
      <c r="AG798" t="s">
        <v>7</v>
      </c>
      <c r="AH798" t="s">
        <v>32</v>
      </c>
      <c r="AI798" t="s">
        <v>37</v>
      </c>
      <c r="AJ798">
        <v>64.985163204747778</v>
      </c>
      <c r="AK798" t="s">
        <v>40</v>
      </c>
      <c r="AL798">
        <v>66.093000000000004</v>
      </c>
      <c r="AM798">
        <v>1706601.9073399999</v>
      </c>
      <c r="AN798">
        <v>82.09</v>
      </c>
    </row>
    <row r="799" spans="1:40" x14ac:dyDescent="0.3">
      <c r="A799">
        <v>304.31</v>
      </c>
      <c r="B799">
        <v>9.25</v>
      </c>
      <c r="C799">
        <v>6</v>
      </c>
      <c r="D799">
        <v>0.72</v>
      </c>
      <c r="E799">
        <v>0.02</v>
      </c>
      <c r="F799">
        <v>0.04</v>
      </c>
      <c r="G799" t="s">
        <v>92</v>
      </c>
      <c r="H799">
        <v>1.96</v>
      </c>
      <c r="I799">
        <v>0.94</v>
      </c>
      <c r="J799">
        <v>1.08</v>
      </c>
      <c r="K799">
        <v>0.68</v>
      </c>
      <c r="L799">
        <v>22</v>
      </c>
      <c r="M799">
        <v>7188.45</v>
      </c>
      <c r="N799">
        <v>90</v>
      </c>
      <c r="O799">
        <v>23</v>
      </c>
      <c r="P799">
        <v>0</v>
      </c>
      <c r="Q799">
        <v>1</v>
      </c>
      <c r="R799">
        <v>229</v>
      </c>
      <c r="S799">
        <v>295</v>
      </c>
      <c r="T799">
        <v>1</v>
      </c>
      <c r="U799">
        <v>0.11</v>
      </c>
      <c r="V799">
        <v>1</v>
      </c>
      <c r="W799" t="s">
        <v>4</v>
      </c>
      <c r="X799" t="s">
        <v>101</v>
      </c>
      <c r="Y799" t="s">
        <v>94</v>
      </c>
      <c r="Z799" t="s">
        <v>97</v>
      </c>
      <c r="AA799">
        <v>0.7056</v>
      </c>
      <c r="AB799">
        <v>0.94079999999999997</v>
      </c>
      <c r="AC799">
        <v>0.26342400000000005</v>
      </c>
      <c r="AD799">
        <v>0.74</v>
      </c>
      <c r="AE799" t="s">
        <v>25</v>
      </c>
      <c r="AF799">
        <v>3.0396635010351288E-2</v>
      </c>
      <c r="AG799" t="s">
        <v>7</v>
      </c>
      <c r="AH799" t="s">
        <v>32</v>
      </c>
      <c r="AI799" t="s">
        <v>36</v>
      </c>
      <c r="AJ799">
        <v>128.82096069868996</v>
      </c>
      <c r="AK799" t="s">
        <v>42</v>
      </c>
      <c r="AL799">
        <v>143.76900000000001</v>
      </c>
      <c r="AM799">
        <v>2318923.9506220003</v>
      </c>
      <c r="AN799">
        <v>84.64</v>
      </c>
    </row>
    <row r="800" spans="1:40" x14ac:dyDescent="0.3">
      <c r="A800">
        <v>363.49</v>
      </c>
      <c r="B800">
        <v>6.72</v>
      </c>
      <c r="C800">
        <v>1</v>
      </c>
      <c r="D800">
        <v>0.8</v>
      </c>
      <c r="E800">
        <v>0.04</v>
      </c>
      <c r="F800">
        <v>0.01</v>
      </c>
      <c r="G800" t="s">
        <v>92</v>
      </c>
      <c r="H800">
        <v>0.35</v>
      </c>
      <c r="I800">
        <v>0.95</v>
      </c>
      <c r="J800">
        <v>1.0900000000000001</v>
      </c>
      <c r="K800">
        <v>0.34</v>
      </c>
      <c r="L800">
        <v>9</v>
      </c>
      <c r="M800">
        <v>5008.6099999999997</v>
      </c>
      <c r="N800">
        <v>60</v>
      </c>
      <c r="O800">
        <v>48</v>
      </c>
      <c r="P800">
        <v>1</v>
      </c>
      <c r="Q800">
        <v>0</v>
      </c>
      <c r="R800">
        <v>987</v>
      </c>
      <c r="S800">
        <v>464</v>
      </c>
      <c r="T800">
        <v>3</v>
      </c>
      <c r="U800">
        <v>0.39</v>
      </c>
      <c r="V800">
        <v>1</v>
      </c>
      <c r="W800" t="s">
        <v>4</v>
      </c>
      <c r="X800" t="s">
        <v>89</v>
      </c>
      <c r="Y800" t="s">
        <v>104</v>
      </c>
      <c r="Z800" t="s">
        <v>98</v>
      </c>
      <c r="AA800">
        <v>0.76800000000000002</v>
      </c>
      <c r="AB800">
        <v>0.95039999999999991</v>
      </c>
      <c r="AC800">
        <v>0.19007999999999994</v>
      </c>
      <c r="AD800">
        <v>0.39</v>
      </c>
      <c r="AE800" t="s">
        <v>24</v>
      </c>
      <c r="AF800">
        <v>1.8487441195081018E-2</v>
      </c>
      <c r="AG800" t="s">
        <v>5</v>
      </c>
      <c r="AH800" t="s">
        <v>32</v>
      </c>
      <c r="AI800" t="s">
        <v>38</v>
      </c>
      <c r="AJ800">
        <v>47.011144883485308</v>
      </c>
      <c r="AK800" t="s">
        <v>40</v>
      </c>
      <c r="AL800">
        <v>100.17219999999999</v>
      </c>
      <c r="AM800">
        <v>1911711.3479749998</v>
      </c>
      <c r="AN800">
        <v>86.25</v>
      </c>
    </row>
    <row r="801" spans="1:40" x14ac:dyDescent="0.3">
      <c r="A801">
        <v>465.12</v>
      </c>
      <c r="B801">
        <v>6.67</v>
      </c>
      <c r="C801">
        <v>6</v>
      </c>
      <c r="D801">
        <v>0.74</v>
      </c>
      <c r="E801">
        <v>0.06</v>
      </c>
      <c r="F801">
        <v>0.02</v>
      </c>
      <c r="G801" t="s">
        <v>99</v>
      </c>
      <c r="H801">
        <v>1.01</v>
      </c>
      <c r="I801">
        <v>0.82</v>
      </c>
      <c r="J801">
        <v>1.0900000000000001</v>
      </c>
      <c r="K801">
        <v>0.94</v>
      </c>
      <c r="L801">
        <v>22</v>
      </c>
      <c r="M801">
        <v>9290.34</v>
      </c>
      <c r="N801">
        <v>60</v>
      </c>
      <c r="O801">
        <v>44</v>
      </c>
      <c r="P801">
        <v>2</v>
      </c>
      <c r="Q801">
        <v>1</v>
      </c>
      <c r="R801">
        <v>883</v>
      </c>
      <c r="S801">
        <v>333</v>
      </c>
      <c r="T801">
        <v>12</v>
      </c>
      <c r="U801">
        <v>0.89</v>
      </c>
      <c r="V801">
        <v>0</v>
      </c>
      <c r="W801" t="s">
        <v>6</v>
      </c>
      <c r="X801" t="s">
        <v>101</v>
      </c>
      <c r="Y801" t="s">
        <v>96</v>
      </c>
      <c r="Z801" t="s">
        <v>107</v>
      </c>
      <c r="AA801">
        <v>0.6956</v>
      </c>
      <c r="AB801">
        <v>0.92119999999999991</v>
      </c>
      <c r="AC801">
        <v>0.239512</v>
      </c>
      <c r="AD801">
        <v>1.02</v>
      </c>
      <c r="AE801" t="s">
        <v>25</v>
      </c>
      <c r="AF801">
        <v>1.4340385276917784E-2</v>
      </c>
      <c r="AG801" t="s">
        <v>5</v>
      </c>
      <c r="AH801" t="s">
        <v>32</v>
      </c>
      <c r="AI801" t="s">
        <v>36</v>
      </c>
      <c r="AJ801">
        <v>37.712344280860705</v>
      </c>
      <c r="AK801" t="s">
        <v>40</v>
      </c>
      <c r="AL801">
        <v>464.51700000000005</v>
      </c>
      <c r="AM801">
        <v>4667286.6884880001</v>
      </c>
      <c r="AN801">
        <v>96.789999999999992</v>
      </c>
    </row>
    <row r="802" spans="1:40" x14ac:dyDescent="0.3">
      <c r="A802">
        <v>368.26</v>
      </c>
      <c r="B802">
        <v>4.63</v>
      </c>
      <c r="C802">
        <v>18</v>
      </c>
      <c r="D802">
        <v>0.91</v>
      </c>
      <c r="E802">
        <v>0.03</v>
      </c>
      <c r="F802">
        <v>0.04</v>
      </c>
      <c r="G802" t="s">
        <v>88</v>
      </c>
      <c r="H802">
        <v>3.97</v>
      </c>
      <c r="I802">
        <v>0.7</v>
      </c>
      <c r="J802">
        <v>0.95</v>
      </c>
      <c r="K802">
        <v>0.06</v>
      </c>
      <c r="L802">
        <v>41</v>
      </c>
      <c r="M802">
        <v>941.41</v>
      </c>
      <c r="N802">
        <v>30</v>
      </c>
      <c r="O802">
        <v>12</v>
      </c>
      <c r="P802">
        <v>3</v>
      </c>
      <c r="Q802">
        <v>0</v>
      </c>
      <c r="R802">
        <v>182</v>
      </c>
      <c r="S802">
        <v>528</v>
      </c>
      <c r="T802">
        <v>1</v>
      </c>
      <c r="U802">
        <v>0.9</v>
      </c>
      <c r="V802">
        <v>1</v>
      </c>
      <c r="W802" t="s">
        <v>4</v>
      </c>
      <c r="X802" t="s">
        <v>89</v>
      </c>
      <c r="Y802" t="s">
        <v>90</v>
      </c>
      <c r="Z802" t="s">
        <v>97</v>
      </c>
      <c r="AA802">
        <v>0.88270000000000004</v>
      </c>
      <c r="AB802">
        <v>0.93119999999999992</v>
      </c>
      <c r="AC802">
        <v>8.3807999999999966E-2</v>
      </c>
      <c r="AD802">
        <v>0.13</v>
      </c>
      <c r="AE802" t="s">
        <v>22</v>
      </c>
      <c r="AF802">
        <v>1.2572638896431869E-2</v>
      </c>
      <c r="AG802" t="s">
        <v>5</v>
      </c>
      <c r="AH802" t="s">
        <v>32</v>
      </c>
      <c r="AI802" t="s">
        <v>37</v>
      </c>
      <c r="AJ802">
        <v>290.1098901098901</v>
      </c>
      <c r="AK802" t="s">
        <v>42</v>
      </c>
      <c r="AL802">
        <v>9.4140999999999995</v>
      </c>
      <c r="AM802">
        <v>370990.155806</v>
      </c>
      <c r="AN802">
        <v>70.33</v>
      </c>
    </row>
    <row r="803" spans="1:40" x14ac:dyDescent="0.3">
      <c r="A803">
        <v>118.64</v>
      </c>
      <c r="B803">
        <v>7.77</v>
      </c>
      <c r="C803">
        <v>22</v>
      </c>
      <c r="D803">
        <v>0.86</v>
      </c>
      <c r="E803">
        <v>0.01</v>
      </c>
      <c r="F803">
        <v>0.03</v>
      </c>
      <c r="G803" t="s">
        <v>88</v>
      </c>
      <c r="H803">
        <v>4.4800000000000004</v>
      </c>
      <c r="I803">
        <v>0.64</v>
      </c>
      <c r="J803">
        <v>0.97</v>
      </c>
      <c r="K803">
        <v>0.55000000000000004</v>
      </c>
      <c r="L803">
        <v>46</v>
      </c>
      <c r="M803">
        <v>759.03</v>
      </c>
      <c r="N803">
        <v>30</v>
      </c>
      <c r="O803">
        <v>7</v>
      </c>
      <c r="P803">
        <v>1</v>
      </c>
      <c r="Q803">
        <v>3</v>
      </c>
      <c r="R803">
        <v>983</v>
      </c>
      <c r="S803">
        <v>362</v>
      </c>
      <c r="T803">
        <v>6</v>
      </c>
      <c r="U803">
        <v>0.73</v>
      </c>
      <c r="V803">
        <v>0</v>
      </c>
      <c r="W803" t="s">
        <v>6</v>
      </c>
      <c r="X803" t="s">
        <v>103</v>
      </c>
      <c r="Y803" t="s">
        <v>104</v>
      </c>
      <c r="Z803" t="s">
        <v>100</v>
      </c>
      <c r="AA803">
        <v>0.85139999999999993</v>
      </c>
      <c r="AB803">
        <v>0.96029999999999993</v>
      </c>
      <c r="AC803">
        <v>0.13444200000000001</v>
      </c>
      <c r="AD803">
        <v>0.59000000000000008</v>
      </c>
      <c r="AE803" t="s">
        <v>25</v>
      </c>
      <c r="AF803">
        <v>6.5492245448415365E-2</v>
      </c>
      <c r="AG803" t="s">
        <v>8</v>
      </c>
      <c r="AH803" t="s">
        <v>33</v>
      </c>
      <c r="AI803" t="s">
        <v>37</v>
      </c>
      <c r="AJ803">
        <v>36.826042726347914</v>
      </c>
      <c r="AK803" t="s">
        <v>40</v>
      </c>
      <c r="AL803">
        <v>7.5903</v>
      </c>
      <c r="AM803">
        <v>93671.592411999984</v>
      </c>
      <c r="AN803">
        <v>70.62</v>
      </c>
    </row>
    <row r="804" spans="1:40" x14ac:dyDescent="0.3">
      <c r="A804">
        <v>309.33</v>
      </c>
      <c r="B804">
        <v>5.78</v>
      </c>
      <c r="C804">
        <v>9</v>
      </c>
      <c r="D804">
        <v>0.74</v>
      </c>
      <c r="E804">
        <v>0</v>
      </c>
      <c r="F804">
        <v>0.03</v>
      </c>
      <c r="G804" t="s">
        <v>99</v>
      </c>
      <c r="H804">
        <v>1.41</v>
      </c>
      <c r="I804">
        <v>0.95</v>
      </c>
      <c r="J804">
        <v>0.92</v>
      </c>
      <c r="K804">
        <v>0.09</v>
      </c>
      <c r="L804">
        <v>20</v>
      </c>
      <c r="M804">
        <v>9060.7099999999991</v>
      </c>
      <c r="N804">
        <v>45</v>
      </c>
      <c r="O804">
        <v>43</v>
      </c>
      <c r="P804">
        <v>3</v>
      </c>
      <c r="Q804">
        <v>1</v>
      </c>
      <c r="R804">
        <v>10</v>
      </c>
      <c r="S804">
        <v>824</v>
      </c>
      <c r="T804">
        <v>4</v>
      </c>
      <c r="U804">
        <v>0.55000000000000004</v>
      </c>
      <c r="V804">
        <v>0</v>
      </c>
      <c r="W804" t="s">
        <v>6</v>
      </c>
      <c r="X804" t="s">
        <v>101</v>
      </c>
      <c r="Y804" t="s">
        <v>90</v>
      </c>
      <c r="Z804" t="s">
        <v>105</v>
      </c>
      <c r="AA804">
        <v>0.74</v>
      </c>
      <c r="AB804">
        <v>0.97</v>
      </c>
      <c r="AC804">
        <v>0.25219999999999998</v>
      </c>
      <c r="AD804">
        <v>0.12</v>
      </c>
      <c r="AE804" t="s">
        <v>22</v>
      </c>
      <c r="AF804">
        <v>1.8685546180454534E-2</v>
      </c>
      <c r="AG804" t="s">
        <v>5</v>
      </c>
      <c r="AH804" t="s">
        <v>32</v>
      </c>
      <c r="AI804" t="s">
        <v>36</v>
      </c>
      <c r="AJ804">
        <v>8240</v>
      </c>
      <c r="AK804" t="s">
        <v>42</v>
      </c>
      <c r="AL804">
        <v>453.03549999999996</v>
      </c>
      <c r="AM804">
        <v>2887293.665635</v>
      </c>
      <c r="AN804">
        <v>97.99</v>
      </c>
    </row>
    <row r="805" spans="1:40" x14ac:dyDescent="0.3">
      <c r="A805">
        <v>323.02</v>
      </c>
      <c r="B805">
        <v>7.1</v>
      </c>
      <c r="C805">
        <v>24</v>
      </c>
      <c r="D805">
        <v>0.7</v>
      </c>
      <c r="E805">
        <v>0</v>
      </c>
      <c r="F805">
        <v>0.03</v>
      </c>
      <c r="G805" t="s">
        <v>99</v>
      </c>
      <c r="H805">
        <v>0.95</v>
      </c>
      <c r="I805">
        <v>0.64</v>
      </c>
      <c r="J805">
        <v>0.86</v>
      </c>
      <c r="K805">
        <v>0.44</v>
      </c>
      <c r="L805">
        <v>3</v>
      </c>
      <c r="M805">
        <v>6724.16</v>
      </c>
      <c r="N805">
        <v>15</v>
      </c>
      <c r="O805">
        <v>10</v>
      </c>
      <c r="P805">
        <v>1</v>
      </c>
      <c r="Q805">
        <v>1</v>
      </c>
      <c r="R805">
        <v>477</v>
      </c>
      <c r="S805">
        <v>312</v>
      </c>
      <c r="T805">
        <v>2</v>
      </c>
      <c r="U805">
        <v>0.93</v>
      </c>
      <c r="V805">
        <v>1</v>
      </c>
      <c r="W805" t="s">
        <v>4</v>
      </c>
      <c r="X805" t="s">
        <v>101</v>
      </c>
      <c r="Y805" t="s">
        <v>104</v>
      </c>
      <c r="Z805" t="s">
        <v>102</v>
      </c>
      <c r="AA805">
        <v>0.7</v>
      </c>
      <c r="AB805">
        <v>0.97</v>
      </c>
      <c r="AC805">
        <v>0.29100000000000004</v>
      </c>
      <c r="AD805">
        <v>0.47</v>
      </c>
      <c r="AE805" t="s">
        <v>24</v>
      </c>
      <c r="AF805">
        <v>2.1980063153984274E-2</v>
      </c>
      <c r="AG805" t="s">
        <v>7</v>
      </c>
      <c r="AH805" t="s">
        <v>32</v>
      </c>
      <c r="AI805" t="s">
        <v>38</v>
      </c>
      <c r="AJ805">
        <v>65.408805031446533</v>
      </c>
      <c r="AK805" t="s">
        <v>40</v>
      </c>
      <c r="AL805">
        <v>336.20800000000003</v>
      </c>
      <c r="AM805">
        <v>2237541.6534760003</v>
      </c>
      <c r="AN805">
        <v>98.449999999999989</v>
      </c>
    </row>
    <row r="806" spans="1:40" x14ac:dyDescent="0.3">
      <c r="A806">
        <v>240.86</v>
      </c>
      <c r="B806">
        <v>4.8600000000000003</v>
      </c>
      <c r="C806">
        <v>25</v>
      </c>
      <c r="D806">
        <v>0.94</v>
      </c>
      <c r="E806">
        <v>0</v>
      </c>
      <c r="F806">
        <v>0.04</v>
      </c>
      <c r="G806" t="s">
        <v>88</v>
      </c>
      <c r="H806">
        <v>0.13</v>
      </c>
      <c r="I806">
        <v>0.61</v>
      </c>
      <c r="J806">
        <v>0.98</v>
      </c>
      <c r="K806">
        <v>0.26</v>
      </c>
      <c r="L806">
        <v>36</v>
      </c>
      <c r="M806">
        <v>6744.07</v>
      </c>
      <c r="N806">
        <v>45</v>
      </c>
      <c r="O806">
        <v>37</v>
      </c>
      <c r="P806">
        <v>0</v>
      </c>
      <c r="Q806">
        <v>2</v>
      </c>
      <c r="R806">
        <v>34</v>
      </c>
      <c r="S806">
        <v>219</v>
      </c>
      <c r="T806">
        <v>12</v>
      </c>
      <c r="U806">
        <v>0.87</v>
      </c>
      <c r="V806">
        <v>0</v>
      </c>
      <c r="W806" t="s">
        <v>6</v>
      </c>
      <c r="X806" t="s">
        <v>93</v>
      </c>
      <c r="Y806" t="s">
        <v>94</v>
      </c>
      <c r="Z806" t="s">
        <v>107</v>
      </c>
      <c r="AA806">
        <v>0.94</v>
      </c>
      <c r="AB806">
        <v>0.96</v>
      </c>
      <c r="AC806">
        <v>5.7600000000000047E-2</v>
      </c>
      <c r="AD806">
        <v>0.3</v>
      </c>
      <c r="AE806" t="s">
        <v>26</v>
      </c>
      <c r="AF806">
        <v>2.0177696587229097E-2</v>
      </c>
      <c r="AG806" t="s">
        <v>7</v>
      </c>
      <c r="AH806" t="s">
        <v>31</v>
      </c>
      <c r="AI806" t="s">
        <v>38</v>
      </c>
      <c r="AJ806">
        <v>644.11764705882354</v>
      </c>
      <c r="AK806" t="s">
        <v>42</v>
      </c>
      <c r="AL806">
        <v>67.440699999999993</v>
      </c>
      <c r="AM806">
        <v>1689419.8351440001</v>
      </c>
      <c r="AN806">
        <v>75.070000000000007</v>
      </c>
    </row>
    <row r="807" spans="1:40" x14ac:dyDescent="0.3">
      <c r="A807">
        <v>381.4</v>
      </c>
      <c r="B807">
        <v>7.58</v>
      </c>
      <c r="C807">
        <v>29</v>
      </c>
      <c r="D807">
        <v>0.75</v>
      </c>
      <c r="E807">
        <v>0.01</v>
      </c>
      <c r="F807">
        <v>0.01</v>
      </c>
      <c r="G807" t="s">
        <v>92</v>
      </c>
      <c r="H807">
        <v>4.74</v>
      </c>
      <c r="I807">
        <v>0.79</v>
      </c>
      <c r="J807">
        <v>1.1599999999999999</v>
      </c>
      <c r="K807">
        <v>0.94</v>
      </c>
      <c r="L807">
        <v>33</v>
      </c>
      <c r="M807">
        <v>372.8</v>
      </c>
      <c r="N807">
        <v>15</v>
      </c>
      <c r="O807">
        <v>17</v>
      </c>
      <c r="P807">
        <v>0</v>
      </c>
      <c r="Q807">
        <v>2</v>
      </c>
      <c r="R807">
        <v>213</v>
      </c>
      <c r="S807">
        <v>600</v>
      </c>
      <c r="T807">
        <v>7</v>
      </c>
      <c r="U807">
        <v>0.85</v>
      </c>
      <c r="V807">
        <v>0</v>
      </c>
      <c r="W807" t="s">
        <v>6</v>
      </c>
      <c r="X807" t="s">
        <v>93</v>
      </c>
      <c r="Y807" t="s">
        <v>94</v>
      </c>
      <c r="Z807" t="s">
        <v>106</v>
      </c>
      <c r="AA807">
        <v>0.74249999999999994</v>
      </c>
      <c r="AB807">
        <v>0.98009999999999997</v>
      </c>
      <c r="AC807">
        <v>0.24502499999999999</v>
      </c>
      <c r="AD807">
        <v>0.96</v>
      </c>
      <c r="AE807" t="s">
        <v>25</v>
      </c>
      <c r="AF807">
        <v>1.9874147876245411E-2</v>
      </c>
      <c r="AG807" t="s">
        <v>5</v>
      </c>
      <c r="AH807" t="s">
        <v>32</v>
      </c>
      <c r="AI807" t="s">
        <v>37</v>
      </c>
      <c r="AJ807">
        <v>281.6901408450704</v>
      </c>
      <c r="AK807" t="s">
        <v>42</v>
      </c>
      <c r="AL807">
        <v>7.4560000000000004</v>
      </c>
      <c r="AM807">
        <v>145073.25112</v>
      </c>
      <c r="AN807">
        <v>82.759999999999991</v>
      </c>
    </row>
    <row r="808" spans="1:40" x14ac:dyDescent="0.3">
      <c r="A808">
        <v>470.47</v>
      </c>
      <c r="B808">
        <v>8.42</v>
      </c>
      <c r="C808">
        <v>15</v>
      </c>
      <c r="D808">
        <v>0.88</v>
      </c>
      <c r="E808">
        <v>0.02</v>
      </c>
      <c r="F808">
        <v>0.03</v>
      </c>
      <c r="G808" t="s">
        <v>88</v>
      </c>
      <c r="H808">
        <v>3.42</v>
      </c>
      <c r="I808">
        <v>0.89</v>
      </c>
      <c r="J808">
        <v>1.06</v>
      </c>
      <c r="K808">
        <v>0.01</v>
      </c>
      <c r="L808">
        <v>18</v>
      </c>
      <c r="M808">
        <v>9382.98</v>
      </c>
      <c r="N808">
        <v>60</v>
      </c>
      <c r="O808">
        <v>23</v>
      </c>
      <c r="P808">
        <v>2</v>
      </c>
      <c r="Q808">
        <v>2</v>
      </c>
      <c r="R808">
        <v>889</v>
      </c>
      <c r="S808">
        <v>903</v>
      </c>
      <c r="T808">
        <v>7</v>
      </c>
      <c r="U808">
        <v>0.88</v>
      </c>
      <c r="V808">
        <v>1</v>
      </c>
      <c r="W808" t="s">
        <v>4</v>
      </c>
      <c r="X808" t="s">
        <v>93</v>
      </c>
      <c r="Y808" t="s">
        <v>96</v>
      </c>
      <c r="Z808" t="s">
        <v>106</v>
      </c>
      <c r="AA808">
        <v>0.86239999999999994</v>
      </c>
      <c r="AB808">
        <v>0.9506</v>
      </c>
      <c r="AC808">
        <v>0.11407199999999999</v>
      </c>
      <c r="AD808">
        <v>6.0000000000000005E-2</v>
      </c>
      <c r="AE808" t="s">
        <v>22</v>
      </c>
      <c r="AF808">
        <v>1.7896996620400875E-2</v>
      </c>
      <c r="AG808" t="s">
        <v>5</v>
      </c>
      <c r="AH808" t="s">
        <v>32</v>
      </c>
      <c r="AI808" t="s">
        <v>37</v>
      </c>
      <c r="AJ808">
        <v>101.5748031496063</v>
      </c>
      <c r="AK808" t="s">
        <v>42</v>
      </c>
      <c r="AL808">
        <v>93.829799999999992</v>
      </c>
      <c r="AM808">
        <v>4635257.1405780008</v>
      </c>
      <c r="AN808">
        <v>71.38</v>
      </c>
    </row>
    <row r="809" spans="1:40" x14ac:dyDescent="0.3">
      <c r="A809">
        <v>466.51</v>
      </c>
      <c r="B809">
        <v>2.3199999999999998</v>
      </c>
      <c r="C809">
        <v>26</v>
      </c>
      <c r="D809">
        <v>0.8</v>
      </c>
      <c r="E809">
        <v>0.02</v>
      </c>
      <c r="F809">
        <v>0.01</v>
      </c>
      <c r="G809" t="s">
        <v>99</v>
      </c>
      <c r="H809">
        <v>4.79</v>
      </c>
      <c r="I809">
        <v>0.78</v>
      </c>
      <c r="J809">
        <v>0.82</v>
      </c>
      <c r="K809">
        <v>0.39</v>
      </c>
      <c r="L809">
        <v>36</v>
      </c>
      <c r="M809">
        <v>7741.07</v>
      </c>
      <c r="N809">
        <v>45</v>
      </c>
      <c r="O809">
        <v>13</v>
      </c>
      <c r="P809">
        <v>0</v>
      </c>
      <c r="Q809">
        <v>2</v>
      </c>
      <c r="R809">
        <v>880</v>
      </c>
      <c r="S809">
        <v>876</v>
      </c>
      <c r="T809">
        <v>8</v>
      </c>
      <c r="U809">
        <v>0.45</v>
      </c>
      <c r="V809">
        <v>0</v>
      </c>
      <c r="W809" t="s">
        <v>6</v>
      </c>
      <c r="X809" t="s">
        <v>93</v>
      </c>
      <c r="Y809" t="s">
        <v>94</v>
      </c>
      <c r="Z809" t="s">
        <v>110</v>
      </c>
      <c r="AA809">
        <v>0.78400000000000003</v>
      </c>
      <c r="AB809">
        <v>0.97019999999999995</v>
      </c>
      <c r="AC809">
        <v>0.19403999999999996</v>
      </c>
      <c r="AD809">
        <v>0.42000000000000004</v>
      </c>
      <c r="AE809" t="s">
        <v>24</v>
      </c>
      <c r="AF809">
        <v>4.9730981115088634E-3</v>
      </c>
      <c r="AG809" t="s">
        <v>5</v>
      </c>
      <c r="AH809" t="s">
        <v>32</v>
      </c>
      <c r="AI809" t="s">
        <v>37</v>
      </c>
      <c r="AJ809">
        <v>99.545454545454547</v>
      </c>
      <c r="AK809" t="s">
        <v>43</v>
      </c>
      <c r="AL809">
        <v>387.05349999999999</v>
      </c>
      <c r="AM809">
        <v>3720056.9078289997</v>
      </c>
      <c r="AN809">
        <v>94.41</v>
      </c>
    </row>
    <row r="810" spans="1:40" x14ac:dyDescent="0.3">
      <c r="A810">
        <v>252.88</v>
      </c>
      <c r="B810">
        <v>8.5</v>
      </c>
      <c r="C810">
        <v>8</v>
      </c>
      <c r="D810">
        <v>0.88</v>
      </c>
      <c r="E810">
        <v>0.1</v>
      </c>
      <c r="F810">
        <v>0.03</v>
      </c>
      <c r="G810" t="s">
        <v>92</v>
      </c>
      <c r="H810">
        <v>4.32</v>
      </c>
      <c r="I810">
        <v>0.62</v>
      </c>
      <c r="J810">
        <v>1.1200000000000001</v>
      </c>
      <c r="K810">
        <v>0.78</v>
      </c>
      <c r="L810">
        <v>10</v>
      </c>
      <c r="M810">
        <v>7666.72</v>
      </c>
      <c r="N810">
        <v>60</v>
      </c>
      <c r="O810">
        <v>58</v>
      </c>
      <c r="P810">
        <v>1</v>
      </c>
      <c r="Q810">
        <v>1</v>
      </c>
      <c r="R810">
        <v>210</v>
      </c>
      <c r="S810">
        <v>878</v>
      </c>
      <c r="T810">
        <v>12</v>
      </c>
      <c r="U810">
        <v>0.53</v>
      </c>
      <c r="V810">
        <v>1</v>
      </c>
      <c r="W810" t="s">
        <v>4</v>
      </c>
      <c r="X810" t="s">
        <v>101</v>
      </c>
      <c r="Y810" t="s">
        <v>104</v>
      </c>
      <c r="Z810" t="s">
        <v>107</v>
      </c>
      <c r="AA810">
        <v>0.79200000000000004</v>
      </c>
      <c r="AB810">
        <v>0.873</v>
      </c>
      <c r="AC810">
        <v>0.10475999999999999</v>
      </c>
      <c r="AD810">
        <v>0.91</v>
      </c>
      <c r="AE810" t="s">
        <v>25</v>
      </c>
      <c r="AF810">
        <v>3.3612780765580511E-2</v>
      </c>
      <c r="AG810" t="s">
        <v>7</v>
      </c>
      <c r="AH810" t="s">
        <v>31</v>
      </c>
      <c r="AI810" t="s">
        <v>37</v>
      </c>
      <c r="AJ810">
        <v>418.09523809523813</v>
      </c>
      <c r="AK810" t="s">
        <v>42</v>
      </c>
      <c r="AL810">
        <v>153.33440000000002</v>
      </c>
      <c r="AM810">
        <v>2190974.1568</v>
      </c>
      <c r="AN810">
        <v>80.08</v>
      </c>
    </row>
    <row r="811" spans="1:40" x14ac:dyDescent="0.3">
      <c r="A811">
        <v>100.96</v>
      </c>
      <c r="B811">
        <v>5.86</v>
      </c>
      <c r="C811">
        <v>19</v>
      </c>
      <c r="D811">
        <v>0.79</v>
      </c>
      <c r="E811">
        <v>0.03</v>
      </c>
      <c r="F811">
        <v>0.04</v>
      </c>
      <c r="G811" t="s">
        <v>88</v>
      </c>
      <c r="H811">
        <v>1.7</v>
      </c>
      <c r="I811">
        <v>0.88</v>
      </c>
      <c r="J811">
        <v>1.17</v>
      </c>
      <c r="K811">
        <v>0.19</v>
      </c>
      <c r="L811">
        <v>36</v>
      </c>
      <c r="M811">
        <v>9128.1</v>
      </c>
      <c r="N811">
        <v>30</v>
      </c>
      <c r="O811">
        <v>41</v>
      </c>
      <c r="P811">
        <v>3</v>
      </c>
      <c r="Q811">
        <v>1</v>
      </c>
      <c r="R811">
        <v>914</v>
      </c>
      <c r="S811">
        <v>453</v>
      </c>
      <c r="T811">
        <v>12</v>
      </c>
      <c r="U811">
        <v>0.42</v>
      </c>
      <c r="V811">
        <v>1</v>
      </c>
      <c r="W811" t="s">
        <v>4</v>
      </c>
      <c r="X811" t="s">
        <v>101</v>
      </c>
      <c r="Y811" t="s">
        <v>90</v>
      </c>
      <c r="Z811" t="s">
        <v>107</v>
      </c>
      <c r="AA811">
        <v>0.76629999999999998</v>
      </c>
      <c r="AB811">
        <v>0.93119999999999992</v>
      </c>
      <c r="AC811">
        <v>0.19555199999999995</v>
      </c>
      <c r="AD811">
        <v>0.26</v>
      </c>
      <c r="AE811" t="s">
        <v>26</v>
      </c>
      <c r="AF811">
        <v>5.8042789223454842E-2</v>
      </c>
      <c r="AG811" t="s">
        <v>8</v>
      </c>
      <c r="AH811" t="s">
        <v>33</v>
      </c>
      <c r="AI811" t="s">
        <v>36</v>
      </c>
      <c r="AJ811">
        <v>49.562363238512035</v>
      </c>
      <c r="AK811" t="s">
        <v>40</v>
      </c>
      <c r="AL811">
        <v>91.281000000000006</v>
      </c>
      <c r="AM811">
        <v>986177.79796</v>
      </c>
      <c r="AN811">
        <v>72.599999999999994</v>
      </c>
    </row>
    <row r="812" spans="1:40" x14ac:dyDescent="0.3">
      <c r="A812">
        <v>493.18</v>
      </c>
      <c r="B812">
        <v>8.6</v>
      </c>
      <c r="C812">
        <v>24</v>
      </c>
      <c r="D812">
        <v>0.73</v>
      </c>
      <c r="E812">
        <v>0.01</v>
      </c>
      <c r="F812">
        <v>0</v>
      </c>
      <c r="G812" t="s">
        <v>92</v>
      </c>
      <c r="H812">
        <v>0.56000000000000005</v>
      </c>
      <c r="I812">
        <v>0.86</v>
      </c>
      <c r="J812">
        <v>1.1299999999999999</v>
      </c>
      <c r="K812">
        <v>0.82</v>
      </c>
      <c r="L812">
        <v>21</v>
      </c>
      <c r="M812">
        <v>5823.72</v>
      </c>
      <c r="N812">
        <v>60</v>
      </c>
      <c r="O812">
        <v>8</v>
      </c>
      <c r="P812">
        <v>1</v>
      </c>
      <c r="Q812">
        <v>2</v>
      </c>
      <c r="R812">
        <v>947</v>
      </c>
      <c r="S812">
        <v>142</v>
      </c>
      <c r="T812">
        <v>7</v>
      </c>
      <c r="U812">
        <v>0.74</v>
      </c>
      <c r="V812">
        <v>1</v>
      </c>
      <c r="W812" t="s">
        <v>4</v>
      </c>
      <c r="X812" t="s">
        <v>93</v>
      </c>
      <c r="Y812" t="s">
        <v>104</v>
      </c>
      <c r="Z812" t="s">
        <v>106</v>
      </c>
      <c r="AA812">
        <v>0.72270000000000001</v>
      </c>
      <c r="AB812">
        <v>0.99</v>
      </c>
      <c r="AC812">
        <v>0.26730000000000004</v>
      </c>
      <c r="AD812">
        <v>0.83</v>
      </c>
      <c r="AE812" t="s">
        <v>25</v>
      </c>
      <c r="AF812">
        <v>1.7437852305446287E-2</v>
      </c>
      <c r="AG812" t="s">
        <v>5</v>
      </c>
      <c r="AH812" t="s">
        <v>32</v>
      </c>
      <c r="AI812" t="s">
        <v>38</v>
      </c>
      <c r="AJ812">
        <v>14.994720168954592</v>
      </c>
      <c r="AK812" t="s">
        <v>40</v>
      </c>
      <c r="AL812">
        <v>116.4744</v>
      </c>
      <c r="AM812">
        <v>2900985.6499120006</v>
      </c>
      <c r="AN812">
        <v>87.14</v>
      </c>
    </row>
    <row r="813" spans="1:40" x14ac:dyDescent="0.3">
      <c r="A813">
        <v>427.5</v>
      </c>
      <c r="B813">
        <v>4.88</v>
      </c>
      <c r="C813">
        <v>16</v>
      </c>
      <c r="D813">
        <v>0.77</v>
      </c>
      <c r="E813">
        <v>0.05</v>
      </c>
      <c r="F813">
        <v>0.03</v>
      </c>
      <c r="G813" t="s">
        <v>92</v>
      </c>
      <c r="H813">
        <v>2.5</v>
      </c>
      <c r="I813">
        <v>0.87</v>
      </c>
      <c r="J813">
        <v>1.0900000000000001</v>
      </c>
      <c r="K813">
        <v>0.86</v>
      </c>
      <c r="L813">
        <v>25</v>
      </c>
      <c r="M813">
        <v>4007.2</v>
      </c>
      <c r="N813">
        <v>90</v>
      </c>
      <c r="O813">
        <v>46</v>
      </c>
      <c r="P813">
        <v>2</v>
      </c>
      <c r="Q813">
        <v>2</v>
      </c>
      <c r="R813">
        <v>200</v>
      </c>
      <c r="S813">
        <v>185</v>
      </c>
      <c r="T813">
        <v>1</v>
      </c>
      <c r="U813">
        <v>0.59</v>
      </c>
      <c r="V813">
        <v>1</v>
      </c>
      <c r="W813" t="s">
        <v>4</v>
      </c>
      <c r="X813" t="s">
        <v>93</v>
      </c>
      <c r="Y813" t="s">
        <v>96</v>
      </c>
      <c r="Z813" t="s">
        <v>97</v>
      </c>
      <c r="AA813">
        <v>0.73149999999999993</v>
      </c>
      <c r="AB813">
        <v>0.92149999999999999</v>
      </c>
      <c r="AC813">
        <v>0.21194499999999997</v>
      </c>
      <c r="AD813">
        <v>0.94</v>
      </c>
      <c r="AE813" t="s">
        <v>25</v>
      </c>
      <c r="AF813">
        <v>1.1415204678362573E-2</v>
      </c>
      <c r="AG813" t="s">
        <v>5</v>
      </c>
      <c r="AH813" t="s">
        <v>32</v>
      </c>
      <c r="AI813" t="s">
        <v>35</v>
      </c>
      <c r="AJ813">
        <v>92.5</v>
      </c>
      <c r="AK813" t="s">
        <v>41</v>
      </c>
      <c r="AL813">
        <v>80.143999999999991</v>
      </c>
      <c r="AM813">
        <v>1850225.7590000001</v>
      </c>
      <c r="AN813">
        <v>83.399999999999991</v>
      </c>
    </row>
    <row r="814" spans="1:40" x14ac:dyDescent="0.3">
      <c r="A814">
        <v>106.1</v>
      </c>
      <c r="B814">
        <v>4.41</v>
      </c>
      <c r="C814">
        <v>6</v>
      </c>
      <c r="D814">
        <v>0.76</v>
      </c>
      <c r="E814">
        <v>0.09</v>
      </c>
      <c r="F814">
        <v>0.02</v>
      </c>
      <c r="G814" t="s">
        <v>99</v>
      </c>
      <c r="H814">
        <v>0.13</v>
      </c>
      <c r="I814">
        <v>0.68</v>
      </c>
      <c r="J814">
        <v>0.86</v>
      </c>
      <c r="K814">
        <v>0.71</v>
      </c>
      <c r="L814">
        <v>49</v>
      </c>
      <c r="M814">
        <v>4858.72</v>
      </c>
      <c r="N814">
        <v>45</v>
      </c>
      <c r="O814">
        <v>43</v>
      </c>
      <c r="P814">
        <v>0</v>
      </c>
      <c r="Q814">
        <v>1</v>
      </c>
      <c r="R814">
        <v>882</v>
      </c>
      <c r="S814">
        <v>96</v>
      </c>
      <c r="T814">
        <v>3</v>
      </c>
      <c r="U814">
        <v>7.0000000000000007E-2</v>
      </c>
      <c r="V814">
        <v>1</v>
      </c>
      <c r="W814" t="s">
        <v>4</v>
      </c>
      <c r="X814" t="s">
        <v>101</v>
      </c>
      <c r="Y814" t="s">
        <v>94</v>
      </c>
      <c r="Z814" t="s">
        <v>98</v>
      </c>
      <c r="AA814">
        <v>0.69159999999999999</v>
      </c>
      <c r="AB814">
        <v>0.89180000000000004</v>
      </c>
      <c r="AC814">
        <v>0.214032</v>
      </c>
      <c r="AD814">
        <v>0.82</v>
      </c>
      <c r="AE814" t="s">
        <v>25</v>
      </c>
      <c r="AF814">
        <v>4.156456173421301E-2</v>
      </c>
      <c r="AG814" t="s">
        <v>7</v>
      </c>
      <c r="AH814" t="s">
        <v>33</v>
      </c>
      <c r="AI814" t="s">
        <v>38</v>
      </c>
      <c r="AJ814">
        <v>10.884353741496598</v>
      </c>
      <c r="AK814" t="s">
        <v>40</v>
      </c>
      <c r="AL814">
        <v>242.93600000000004</v>
      </c>
      <c r="AM814">
        <v>572459.52497999999</v>
      </c>
      <c r="AN814">
        <v>96.77</v>
      </c>
    </row>
    <row r="815" spans="1:40" x14ac:dyDescent="0.3">
      <c r="A815">
        <v>464.38</v>
      </c>
      <c r="B815">
        <v>9.24</v>
      </c>
      <c r="C815">
        <v>29</v>
      </c>
      <c r="D815">
        <v>0.83</v>
      </c>
      <c r="E815">
        <v>7.0000000000000007E-2</v>
      </c>
      <c r="F815">
        <v>0.01</v>
      </c>
      <c r="G815" t="s">
        <v>88</v>
      </c>
      <c r="H815">
        <v>0.75</v>
      </c>
      <c r="I815">
        <v>0.92</v>
      </c>
      <c r="J815">
        <v>0.94</v>
      </c>
      <c r="K815">
        <v>0.21</v>
      </c>
      <c r="L815">
        <v>40</v>
      </c>
      <c r="M815">
        <v>7794.68</v>
      </c>
      <c r="N815">
        <v>15</v>
      </c>
      <c r="O815">
        <v>43</v>
      </c>
      <c r="P815">
        <v>0</v>
      </c>
      <c r="Q815">
        <v>3</v>
      </c>
      <c r="R815">
        <v>418</v>
      </c>
      <c r="S815">
        <v>770</v>
      </c>
      <c r="T815">
        <v>1</v>
      </c>
      <c r="U815">
        <v>0.14000000000000001</v>
      </c>
      <c r="V815">
        <v>0</v>
      </c>
      <c r="W815" t="s">
        <v>6</v>
      </c>
      <c r="X815" t="s">
        <v>103</v>
      </c>
      <c r="Y815" t="s">
        <v>94</v>
      </c>
      <c r="Z815" t="s">
        <v>97</v>
      </c>
      <c r="AA815">
        <v>0.77189999999999992</v>
      </c>
      <c r="AB815">
        <v>0.92069999999999996</v>
      </c>
      <c r="AC815">
        <v>0.15651900000000002</v>
      </c>
      <c r="AD815">
        <v>0.28999999999999998</v>
      </c>
      <c r="AE815" t="s">
        <v>26</v>
      </c>
      <c r="AF815">
        <v>1.9897497738920713E-2</v>
      </c>
      <c r="AG815" t="s">
        <v>5</v>
      </c>
      <c r="AH815" t="s">
        <v>32</v>
      </c>
      <c r="AI815" t="s">
        <v>38</v>
      </c>
      <c r="AJ815">
        <v>184.21052631578948</v>
      </c>
      <c r="AK815" t="s">
        <v>42</v>
      </c>
      <c r="AL815">
        <v>77.94680000000001</v>
      </c>
      <c r="AM815">
        <v>3909353.890772</v>
      </c>
      <c r="AN815">
        <v>72.95</v>
      </c>
    </row>
    <row r="816" spans="1:40" x14ac:dyDescent="0.3">
      <c r="A816">
        <v>441.45</v>
      </c>
      <c r="B816">
        <v>3.26</v>
      </c>
      <c r="C816">
        <v>6</v>
      </c>
      <c r="D816">
        <v>0.9</v>
      </c>
      <c r="E816">
        <v>0.03</v>
      </c>
      <c r="F816">
        <v>0.02</v>
      </c>
      <c r="G816" t="s">
        <v>99</v>
      </c>
      <c r="H816">
        <v>1.17</v>
      </c>
      <c r="I816">
        <v>0.79</v>
      </c>
      <c r="J816">
        <v>1.03</v>
      </c>
      <c r="K816">
        <v>0.27</v>
      </c>
      <c r="L816">
        <v>9</v>
      </c>
      <c r="M816">
        <v>7710.43</v>
      </c>
      <c r="N816">
        <v>60</v>
      </c>
      <c r="O816">
        <v>16</v>
      </c>
      <c r="P816">
        <v>3</v>
      </c>
      <c r="Q816">
        <v>0</v>
      </c>
      <c r="R816">
        <v>487</v>
      </c>
      <c r="S816">
        <v>467</v>
      </c>
      <c r="T816">
        <v>2</v>
      </c>
      <c r="U816">
        <v>0.19</v>
      </c>
      <c r="V816">
        <v>1</v>
      </c>
      <c r="W816" t="s">
        <v>4</v>
      </c>
      <c r="X816" t="s">
        <v>89</v>
      </c>
      <c r="Y816" t="s">
        <v>90</v>
      </c>
      <c r="Z816" t="s">
        <v>102</v>
      </c>
      <c r="AA816">
        <v>0.873</v>
      </c>
      <c r="AB816">
        <v>0.9506</v>
      </c>
      <c r="AC816">
        <v>9.5059999999999978E-2</v>
      </c>
      <c r="AD816">
        <v>0.32</v>
      </c>
      <c r="AE816" t="s">
        <v>24</v>
      </c>
      <c r="AF816">
        <v>7.3847547853664059E-3</v>
      </c>
      <c r="AG816" t="s">
        <v>5</v>
      </c>
      <c r="AH816" t="s">
        <v>32</v>
      </c>
      <c r="AI816" t="s">
        <v>36</v>
      </c>
      <c r="AJ816">
        <v>95.893223819301838</v>
      </c>
      <c r="AK816" t="s">
        <v>45</v>
      </c>
      <c r="AL816">
        <v>385.52150000000006</v>
      </c>
      <c r="AM816">
        <v>3574353.6411049995</v>
      </c>
      <c r="AN816">
        <v>97.53</v>
      </c>
    </row>
    <row r="817" spans="1:40" x14ac:dyDescent="0.3">
      <c r="A817">
        <v>283.48</v>
      </c>
      <c r="B817">
        <v>8.6</v>
      </c>
      <c r="C817">
        <v>22</v>
      </c>
      <c r="D817">
        <v>0.78</v>
      </c>
      <c r="E817">
        <v>0.06</v>
      </c>
      <c r="F817">
        <v>0.01</v>
      </c>
      <c r="G817" t="s">
        <v>88</v>
      </c>
      <c r="H817">
        <v>3.33</v>
      </c>
      <c r="I817">
        <v>0.81</v>
      </c>
      <c r="J817">
        <v>0.83</v>
      </c>
      <c r="K817">
        <v>0.17</v>
      </c>
      <c r="L817">
        <v>48</v>
      </c>
      <c r="M817">
        <v>6134.91</v>
      </c>
      <c r="N817">
        <v>45</v>
      </c>
      <c r="O817">
        <v>18</v>
      </c>
      <c r="P817">
        <v>2</v>
      </c>
      <c r="Q817">
        <v>2</v>
      </c>
      <c r="R817">
        <v>313</v>
      </c>
      <c r="S817">
        <v>226</v>
      </c>
      <c r="T817">
        <v>1</v>
      </c>
      <c r="U817">
        <v>0.67</v>
      </c>
      <c r="V817">
        <v>1</v>
      </c>
      <c r="W817" t="s">
        <v>4</v>
      </c>
      <c r="X817" t="s">
        <v>93</v>
      </c>
      <c r="Y817" t="s">
        <v>96</v>
      </c>
      <c r="Z817" t="s">
        <v>97</v>
      </c>
      <c r="AA817">
        <v>0.73319999999999996</v>
      </c>
      <c r="AB817">
        <v>0.93059999999999998</v>
      </c>
      <c r="AC817">
        <v>0.20473199999999994</v>
      </c>
      <c r="AD817">
        <v>0.24</v>
      </c>
      <c r="AE817" t="s">
        <v>26</v>
      </c>
      <c r="AF817">
        <v>3.0337237194863833E-2</v>
      </c>
      <c r="AG817" t="s">
        <v>7</v>
      </c>
      <c r="AH817" t="s">
        <v>31</v>
      </c>
      <c r="AI817" t="s">
        <v>37</v>
      </c>
      <c r="AJ817">
        <v>72.204472843450489</v>
      </c>
      <c r="AK817" t="s">
        <v>40</v>
      </c>
      <c r="AL817">
        <v>61.3491</v>
      </c>
      <c r="AM817">
        <v>1860943.2157440002</v>
      </c>
      <c r="AN817">
        <v>70.67</v>
      </c>
    </row>
    <row r="818" spans="1:40" x14ac:dyDescent="0.3">
      <c r="A818">
        <v>316.07</v>
      </c>
      <c r="B818">
        <v>5.36</v>
      </c>
      <c r="C818">
        <v>3</v>
      </c>
      <c r="D818">
        <v>0.7</v>
      </c>
      <c r="E818">
        <v>7.0000000000000007E-2</v>
      </c>
      <c r="F818">
        <v>0.02</v>
      </c>
      <c r="G818" t="s">
        <v>88</v>
      </c>
      <c r="H818">
        <v>2.5499999999999998</v>
      </c>
      <c r="I818">
        <v>0.82</v>
      </c>
      <c r="J818">
        <v>0.84</v>
      </c>
      <c r="K818">
        <v>0.18</v>
      </c>
      <c r="L818">
        <v>27</v>
      </c>
      <c r="M818">
        <v>2259</v>
      </c>
      <c r="N818">
        <v>15</v>
      </c>
      <c r="O818">
        <v>23</v>
      </c>
      <c r="P818">
        <v>2</v>
      </c>
      <c r="Q818">
        <v>0</v>
      </c>
      <c r="R818">
        <v>960</v>
      </c>
      <c r="S818">
        <v>415</v>
      </c>
      <c r="T818">
        <v>12</v>
      </c>
      <c r="U818">
        <v>0.11</v>
      </c>
      <c r="V818">
        <v>0</v>
      </c>
      <c r="W818" t="s">
        <v>6</v>
      </c>
      <c r="X818" t="s">
        <v>89</v>
      </c>
      <c r="Y818" t="s">
        <v>96</v>
      </c>
      <c r="Z818" t="s">
        <v>107</v>
      </c>
      <c r="AA818">
        <v>0.65099999999999991</v>
      </c>
      <c r="AB818">
        <v>0.91139999999999988</v>
      </c>
      <c r="AC818">
        <v>0.27342</v>
      </c>
      <c r="AD818">
        <v>0.27</v>
      </c>
      <c r="AE818" t="s">
        <v>26</v>
      </c>
      <c r="AF818">
        <v>1.69582687379378E-2</v>
      </c>
      <c r="AG818" t="s">
        <v>5</v>
      </c>
      <c r="AH818" t="s">
        <v>32</v>
      </c>
      <c r="AI818" t="s">
        <v>35</v>
      </c>
      <c r="AJ818">
        <v>43.229166666666671</v>
      </c>
      <c r="AK818" t="s">
        <v>40</v>
      </c>
      <c r="AL818">
        <v>22.59</v>
      </c>
      <c r="AM818">
        <v>778301.03127000004</v>
      </c>
      <c r="AN818">
        <v>70.95</v>
      </c>
    </row>
    <row r="819" spans="1:40" x14ac:dyDescent="0.3">
      <c r="A819">
        <v>229.55</v>
      </c>
      <c r="B819">
        <v>5.63</v>
      </c>
      <c r="C819">
        <v>10</v>
      </c>
      <c r="D819">
        <v>0.86</v>
      </c>
      <c r="E819">
        <v>7.0000000000000007E-2</v>
      </c>
      <c r="F819">
        <v>0.02</v>
      </c>
      <c r="G819" t="s">
        <v>92</v>
      </c>
      <c r="H819">
        <v>1.51</v>
      </c>
      <c r="I819">
        <v>0.71</v>
      </c>
      <c r="J819">
        <v>1.17</v>
      </c>
      <c r="K819">
        <v>0.04</v>
      </c>
      <c r="L819">
        <v>15</v>
      </c>
      <c r="M819">
        <v>8206.9500000000007</v>
      </c>
      <c r="N819">
        <v>45</v>
      </c>
      <c r="O819">
        <v>52</v>
      </c>
      <c r="P819">
        <v>0</v>
      </c>
      <c r="Q819">
        <v>3</v>
      </c>
      <c r="R819">
        <v>753</v>
      </c>
      <c r="S819">
        <v>872</v>
      </c>
      <c r="T819">
        <v>9</v>
      </c>
      <c r="U819">
        <v>0.54</v>
      </c>
      <c r="V819">
        <v>0</v>
      </c>
      <c r="W819" t="s">
        <v>6</v>
      </c>
      <c r="X819" t="s">
        <v>103</v>
      </c>
      <c r="Y819" t="s">
        <v>94</v>
      </c>
      <c r="Z819" t="s">
        <v>91</v>
      </c>
      <c r="AA819">
        <v>0.79979999999999996</v>
      </c>
      <c r="AB819">
        <v>0.91139999999999988</v>
      </c>
      <c r="AC819">
        <v>0.12759600000000001</v>
      </c>
      <c r="AD819">
        <v>0.13</v>
      </c>
      <c r="AE819" t="s">
        <v>22</v>
      </c>
      <c r="AF819">
        <v>2.4526247005009799E-2</v>
      </c>
      <c r="AG819" t="s">
        <v>7</v>
      </c>
      <c r="AH819" t="s">
        <v>31</v>
      </c>
      <c r="AI819" t="s">
        <v>36</v>
      </c>
      <c r="AJ819">
        <v>115.80345285524569</v>
      </c>
      <c r="AK819" t="s">
        <v>42</v>
      </c>
      <c r="AL819">
        <v>164.13900000000001</v>
      </c>
      <c r="AM819">
        <v>2053627.9274350002</v>
      </c>
      <c r="AN819">
        <v>83.989999999999981</v>
      </c>
    </row>
    <row r="820" spans="1:40" x14ac:dyDescent="0.3">
      <c r="A820">
        <v>74.64</v>
      </c>
      <c r="B820">
        <v>3.78</v>
      </c>
      <c r="C820">
        <v>1</v>
      </c>
      <c r="D820">
        <v>0.88</v>
      </c>
      <c r="E820">
        <v>7.0000000000000007E-2</v>
      </c>
      <c r="F820">
        <v>0.04</v>
      </c>
      <c r="G820" t="s">
        <v>92</v>
      </c>
      <c r="H820">
        <v>2.82</v>
      </c>
      <c r="I820">
        <v>0.7</v>
      </c>
      <c r="J820">
        <v>1.08</v>
      </c>
      <c r="K820">
        <v>0.86</v>
      </c>
      <c r="L820">
        <v>32</v>
      </c>
      <c r="M820">
        <v>6507.69</v>
      </c>
      <c r="N820">
        <v>45</v>
      </c>
      <c r="O820">
        <v>32</v>
      </c>
      <c r="P820">
        <v>2</v>
      </c>
      <c r="Q820">
        <v>3</v>
      </c>
      <c r="R820">
        <v>741</v>
      </c>
      <c r="S820">
        <v>416</v>
      </c>
      <c r="T820">
        <v>7</v>
      </c>
      <c r="U820">
        <v>0.84</v>
      </c>
      <c r="V820">
        <v>0</v>
      </c>
      <c r="W820" t="s">
        <v>6</v>
      </c>
      <c r="X820" t="s">
        <v>103</v>
      </c>
      <c r="Y820" t="s">
        <v>96</v>
      </c>
      <c r="Z820" t="s">
        <v>106</v>
      </c>
      <c r="AA820">
        <v>0.81839999999999991</v>
      </c>
      <c r="AB820">
        <v>0.89279999999999993</v>
      </c>
      <c r="AC820">
        <v>0.10713599999999998</v>
      </c>
      <c r="AD820">
        <v>0.97</v>
      </c>
      <c r="AE820" t="s">
        <v>25</v>
      </c>
      <c r="AF820">
        <v>5.0643086816720251E-2</v>
      </c>
      <c r="AG820" t="s">
        <v>8</v>
      </c>
      <c r="AH820" t="s">
        <v>33</v>
      </c>
      <c r="AI820" t="s">
        <v>35</v>
      </c>
      <c r="AJ820">
        <v>56.140350877192979</v>
      </c>
      <c r="AK820" t="s">
        <v>40</v>
      </c>
      <c r="AL820">
        <v>130.15379999999999</v>
      </c>
      <c r="AM820">
        <v>539299.08307199995</v>
      </c>
      <c r="AN820">
        <v>82.279999999999987</v>
      </c>
    </row>
    <row r="821" spans="1:40" x14ac:dyDescent="0.3">
      <c r="A821">
        <v>200.84</v>
      </c>
      <c r="B821">
        <v>6.16</v>
      </c>
      <c r="C821">
        <v>28</v>
      </c>
      <c r="D821">
        <v>0.99</v>
      </c>
      <c r="E821">
        <v>0.09</v>
      </c>
      <c r="F821">
        <v>0.04</v>
      </c>
      <c r="G821" t="s">
        <v>92</v>
      </c>
      <c r="H821">
        <v>0.63</v>
      </c>
      <c r="I821">
        <v>0.6</v>
      </c>
      <c r="J821">
        <v>0.91</v>
      </c>
      <c r="K821">
        <v>0.53</v>
      </c>
      <c r="L821">
        <v>48</v>
      </c>
      <c r="M821">
        <v>2290.4899999999998</v>
      </c>
      <c r="N821">
        <v>90</v>
      </c>
      <c r="O821">
        <v>11</v>
      </c>
      <c r="P821">
        <v>1</v>
      </c>
      <c r="Q821">
        <v>3</v>
      </c>
      <c r="R821">
        <v>587</v>
      </c>
      <c r="S821">
        <v>613</v>
      </c>
      <c r="T821">
        <v>9</v>
      </c>
      <c r="U821">
        <v>0.95</v>
      </c>
      <c r="V821">
        <v>1</v>
      </c>
      <c r="W821" t="s">
        <v>4</v>
      </c>
      <c r="X821" t="s">
        <v>103</v>
      </c>
      <c r="Y821" t="s">
        <v>104</v>
      </c>
      <c r="Z821" t="s">
        <v>91</v>
      </c>
      <c r="AA821">
        <v>0.90090000000000003</v>
      </c>
      <c r="AB821">
        <v>0.87360000000000004</v>
      </c>
      <c r="AC821">
        <v>8.7360000000000076E-3</v>
      </c>
      <c r="AD821">
        <v>0.66</v>
      </c>
      <c r="AE821" t="s">
        <v>25</v>
      </c>
      <c r="AF821">
        <v>3.0671181039633538E-2</v>
      </c>
      <c r="AG821" t="s">
        <v>7</v>
      </c>
      <c r="AH821" t="s">
        <v>31</v>
      </c>
      <c r="AI821" t="s">
        <v>38</v>
      </c>
      <c r="AJ821">
        <v>104.42930153321977</v>
      </c>
      <c r="AK821" t="s">
        <v>42</v>
      </c>
      <c r="AL821">
        <v>45.809799999999996</v>
      </c>
      <c r="AM821">
        <v>519873.21349199995</v>
      </c>
      <c r="AN821">
        <v>83.86999999999999</v>
      </c>
    </row>
    <row r="822" spans="1:40" x14ac:dyDescent="0.3">
      <c r="A822">
        <v>411.28</v>
      </c>
      <c r="B822">
        <v>3.93</v>
      </c>
      <c r="C822">
        <v>14</v>
      </c>
      <c r="D822">
        <v>0.88</v>
      </c>
      <c r="E822">
        <v>0.09</v>
      </c>
      <c r="F822">
        <v>0.03</v>
      </c>
      <c r="G822" t="s">
        <v>99</v>
      </c>
      <c r="H822">
        <v>3.78</v>
      </c>
      <c r="I822">
        <v>0.76</v>
      </c>
      <c r="J822">
        <v>0.93</v>
      </c>
      <c r="K822">
        <v>0.33</v>
      </c>
      <c r="L822">
        <v>44</v>
      </c>
      <c r="M822">
        <v>4858.38</v>
      </c>
      <c r="N822">
        <v>60</v>
      </c>
      <c r="O822">
        <v>11</v>
      </c>
      <c r="P822">
        <v>2</v>
      </c>
      <c r="Q822">
        <v>1</v>
      </c>
      <c r="R822">
        <v>994</v>
      </c>
      <c r="S822">
        <v>438</v>
      </c>
      <c r="T822">
        <v>8</v>
      </c>
      <c r="U822">
        <v>0.43</v>
      </c>
      <c r="V822">
        <v>1</v>
      </c>
      <c r="W822" t="s">
        <v>4</v>
      </c>
      <c r="X822" t="s">
        <v>101</v>
      </c>
      <c r="Y822" t="s">
        <v>96</v>
      </c>
      <c r="Z822" t="s">
        <v>110</v>
      </c>
      <c r="AA822">
        <v>0.80080000000000007</v>
      </c>
      <c r="AB822">
        <v>0.88270000000000004</v>
      </c>
      <c r="AC822">
        <v>0.105924</v>
      </c>
      <c r="AD822">
        <v>0.45</v>
      </c>
      <c r="AE822" t="s">
        <v>24</v>
      </c>
      <c r="AF822">
        <v>9.5555339428126836E-3</v>
      </c>
      <c r="AG822" t="s">
        <v>5</v>
      </c>
      <c r="AH822" t="s">
        <v>32</v>
      </c>
      <c r="AI822" t="s">
        <v>37</v>
      </c>
      <c r="AJ822">
        <v>44.064386317907442</v>
      </c>
      <c r="AK822" t="s">
        <v>40</v>
      </c>
      <c r="AL822">
        <v>242.91900000000001</v>
      </c>
      <c r="AM822">
        <v>2238207.081336</v>
      </c>
      <c r="AN822">
        <v>92.92</v>
      </c>
    </row>
    <row r="823" spans="1:40" x14ac:dyDescent="0.3">
      <c r="A823">
        <v>52.08</v>
      </c>
      <c r="B823">
        <v>1.35</v>
      </c>
      <c r="C823">
        <v>4</v>
      </c>
      <c r="D823">
        <v>0.84</v>
      </c>
      <c r="E823">
        <v>0.06</v>
      </c>
      <c r="F823">
        <v>0</v>
      </c>
      <c r="G823" t="s">
        <v>92</v>
      </c>
      <c r="H823">
        <v>3.56</v>
      </c>
      <c r="I823">
        <v>0.79</v>
      </c>
      <c r="J823">
        <v>0.95</v>
      </c>
      <c r="K823">
        <v>0.28999999999999998</v>
      </c>
      <c r="L823">
        <v>39</v>
      </c>
      <c r="M823">
        <v>9972.34</v>
      </c>
      <c r="N823">
        <v>90</v>
      </c>
      <c r="O823">
        <v>44</v>
      </c>
      <c r="P823">
        <v>1</v>
      </c>
      <c r="Q823">
        <v>0</v>
      </c>
      <c r="R823">
        <v>987</v>
      </c>
      <c r="S823">
        <v>728</v>
      </c>
      <c r="T823">
        <v>10</v>
      </c>
      <c r="U823">
        <v>0.53</v>
      </c>
      <c r="V823">
        <v>1</v>
      </c>
      <c r="W823" t="s">
        <v>4</v>
      </c>
      <c r="X823" t="s">
        <v>89</v>
      </c>
      <c r="Y823" t="s">
        <v>104</v>
      </c>
      <c r="Z823" t="s">
        <v>108</v>
      </c>
      <c r="AA823">
        <v>0.78959999999999997</v>
      </c>
      <c r="AB823">
        <v>0.94</v>
      </c>
      <c r="AC823">
        <v>0.15040000000000003</v>
      </c>
      <c r="AD823">
        <v>0.35</v>
      </c>
      <c r="AE823" t="s">
        <v>24</v>
      </c>
      <c r="AF823">
        <v>2.5921658986175117E-2</v>
      </c>
      <c r="AG823" t="s">
        <v>7</v>
      </c>
      <c r="AH823" t="s">
        <v>33</v>
      </c>
      <c r="AI823" t="s">
        <v>37</v>
      </c>
      <c r="AJ823">
        <v>73.75886524822694</v>
      </c>
      <c r="AK823" t="s">
        <v>40</v>
      </c>
      <c r="AL823">
        <v>199.4468</v>
      </c>
      <c r="AM823">
        <v>550724.19012799999</v>
      </c>
      <c r="AN823">
        <v>82.64</v>
      </c>
    </row>
    <row r="824" spans="1:40" x14ac:dyDescent="0.3">
      <c r="A824">
        <v>200.07</v>
      </c>
      <c r="B824">
        <v>3.45</v>
      </c>
      <c r="C824">
        <v>26</v>
      </c>
      <c r="D824">
        <v>0.87</v>
      </c>
      <c r="E824">
        <v>0.04</v>
      </c>
      <c r="F824">
        <v>0.05</v>
      </c>
      <c r="G824" t="s">
        <v>99</v>
      </c>
      <c r="H824">
        <v>1.08</v>
      </c>
      <c r="I824">
        <v>0.9</v>
      </c>
      <c r="J824">
        <v>0.83</v>
      </c>
      <c r="K824">
        <v>0.54</v>
      </c>
      <c r="L824">
        <v>16</v>
      </c>
      <c r="M824">
        <v>3350.96</v>
      </c>
      <c r="N824">
        <v>30</v>
      </c>
      <c r="O824">
        <v>53</v>
      </c>
      <c r="P824">
        <v>1</v>
      </c>
      <c r="Q824">
        <v>3</v>
      </c>
      <c r="R824">
        <v>545</v>
      </c>
      <c r="S824">
        <v>241</v>
      </c>
      <c r="T824">
        <v>2</v>
      </c>
      <c r="U824">
        <v>0.83</v>
      </c>
      <c r="V824">
        <v>0</v>
      </c>
      <c r="W824" t="s">
        <v>6</v>
      </c>
      <c r="X824" t="s">
        <v>103</v>
      </c>
      <c r="Y824" t="s">
        <v>104</v>
      </c>
      <c r="Z824" t="s">
        <v>102</v>
      </c>
      <c r="AA824">
        <v>0.83519999999999994</v>
      </c>
      <c r="AB824">
        <v>0.91199999999999992</v>
      </c>
      <c r="AC824">
        <v>0.11855999999999998</v>
      </c>
      <c r="AD824">
        <v>0.63</v>
      </c>
      <c r="AE824" t="s">
        <v>25</v>
      </c>
      <c r="AF824">
        <v>1.7243964612385667E-2</v>
      </c>
      <c r="AG824" t="s">
        <v>5</v>
      </c>
      <c r="AH824" t="s">
        <v>31</v>
      </c>
      <c r="AI824" t="s">
        <v>36</v>
      </c>
      <c r="AJ824">
        <v>44.220183486238533</v>
      </c>
      <c r="AK824" t="s">
        <v>40</v>
      </c>
      <c r="AL824">
        <v>167.548</v>
      </c>
      <c r="AM824">
        <v>730936.82776000001</v>
      </c>
      <c r="AN824">
        <v>96.719999999999985</v>
      </c>
    </row>
    <row r="825" spans="1:40" x14ac:dyDescent="0.3">
      <c r="A825">
        <v>229.18</v>
      </c>
      <c r="B825">
        <v>1.06</v>
      </c>
      <c r="C825">
        <v>12</v>
      </c>
      <c r="D825">
        <v>0.98</v>
      </c>
      <c r="E825">
        <v>0.06</v>
      </c>
      <c r="F825">
        <v>0.03</v>
      </c>
      <c r="G825" t="s">
        <v>92</v>
      </c>
      <c r="H825">
        <v>3.03</v>
      </c>
      <c r="I825">
        <v>0.63</v>
      </c>
      <c r="J825">
        <v>1.1000000000000001</v>
      </c>
      <c r="K825">
        <v>0.33</v>
      </c>
      <c r="L825">
        <v>28</v>
      </c>
      <c r="M825">
        <v>1253.95</v>
      </c>
      <c r="N825">
        <v>45</v>
      </c>
      <c r="O825">
        <v>33</v>
      </c>
      <c r="P825">
        <v>1</v>
      </c>
      <c r="Q825">
        <v>2</v>
      </c>
      <c r="R825">
        <v>91</v>
      </c>
      <c r="S825">
        <v>829</v>
      </c>
      <c r="T825">
        <v>1</v>
      </c>
      <c r="U825">
        <v>0.94</v>
      </c>
      <c r="V825">
        <v>1</v>
      </c>
      <c r="W825" t="s">
        <v>4</v>
      </c>
      <c r="X825" t="s">
        <v>93</v>
      </c>
      <c r="Y825" t="s">
        <v>104</v>
      </c>
      <c r="Z825" t="s">
        <v>97</v>
      </c>
      <c r="AA825">
        <v>0.92119999999999991</v>
      </c>
      <c r="AB825">
        <v>0.91179999999999994</v>
      </c>
      <c r="AC825">
        <v>1.8236000000000013E-2</v>
      </c>
      <c r="AD825">
        <v>0.42000000000000004</v>
      </c>
      <c r="AE825" t="s">
        <v>24</v>
      </c>
      <c r="AF825">
        <v>4.6251854437559994E-3</v>
      </c>
      <c r="AG825" t="s">
        <v>5</v>
      </c>
      <c r="AH825" t="s">
        <v>31</v>
      </c>
      <c r="AI825" t="s">
        <v>37</v>
      </c>
      <c r="AJ825">
        <v>910.98901098901092</v>
      </c>
      <c r="AK825" t="s">
        <v>42</v>
      </c>
      <c r="AL825">
        <v>25.079000000000001</v>
      </c>
      <c r="AM825">
        <v>313283.45179800002</v>
      </c>
      <c r="AN825">
        <v>82.57</v>
      </c>
    </row>
    <row r="826" spans="1:40" x14ac:dyDescent="0.3">
      <c r="A826">
        <v>291.83</v>
      </c>
      <c r="B826">
        <v>9.81</v>
      </c>
      <c r="C826">
        <v>6</v>
      </c>
      <c r="D826">
        <v>0.95</v>
      </c>
      <c r="E826">
        <v>0.08</v>
      </c>
      <c r="F826">
        <v>0</v>
      </c>
      <c r="G826" t="s">
        <v>99</v>
      </c>
      <c r="H826">
        <v>2.52</v>
      </c>
      <c r="I826">
        <v>0.97</v>
      </c>
      <c r="J826">
        <v>0.87</v>
      </c>
      <c r="K826">
        <v>0.86</v>
      </c>
      <c r="L826">
        <v>6</v>
      </c>
      <c r="M826">
        <v>314.51</v>
      </c>
      <c r="N826">
        <v>60</v>
      </c>
      <c r="O826">
        <v>11</v>
      </c>
      <c r="P826">
        <v>0</v>
      </c>
      <c r="Q826">
        <v>3</v>
      </c>
      <c r="R826">
        <v>612</v>
      </c>
      <c r="S826">
        <v>720</v>
      </c>
      <c r="T826">
        <v>5</v>
      </c>
      <c r="U826">
        <v>0.39</v>
      </c>
      <c r="V826">
        <v>0</v>
      </c>
      <c r="W826" t="s">
        <v>6</v>
      </c>
      <c r="X826" t="s">
        <v>103</v>
      </c>
      <c r="Y826" t="s">
        <v>94</v>
      </c>
      <c r="Z826" t="s">
        <v>109</v>
      </c>
      <c r="AA826">
        <v>0.874</v>
      </c>
      <c r="AB826">
        <v>0.92</v>
      </c>
      <c r="AC826">
        <v>4.6000000000000041E-2</v>
      </c>
      <c r="AD826">
        <v>0.94</v>
      </c>
      <c r="AE826" t="s">
        <v>25</v>
      </c>
      <c r="AF826">
        <v>3.3615461056094302E-2</v>
      </c>
      <c r="AG826" t="s">
        <v>7</v>
      </c>
      <c r="AH826" t="s">
        <v>31</v>
      </c>
      <c r="AI826" t="s">
        <v>35</v>
      </c>
      <c r="AJ826">
        <v>117.64705882352942</v>
      </c>
      <c r="AK826" t="s">
        <v>42</v>
      </c>
      <c r="AL826">
        <v>15.7255</v>
      </c>
      <c r="AM826">
        <v>99156.563295999993</v>
      </c>
      <c r="AN826">
        <v>95.080000000000013</v>
      </c>
    </row>
    <row r="827" spans="1:40" x14ac:dyDescent="0.3">
      <c r="A827">
        <v>463.94</v>
      </c>
      <c r="B827">
        <v>9.69</v>
      </c>
      <c r="C827">
        <v>11</v>
      </c>
      <c r="D827">
        <v>0.8</v>
      </c>
      <c r="E827">
        <v>0</v>
      </c>
      <c r="F827">
        <v>0.04</v>
      </c>
      <c r="G827" t="s">
        <v>88</v>
      </c>
      <c r="H827">
        <v>0.3</v>
      </c>
      <c r="I827">
        <v>0.71</v>
      </c>
      <c r="J827">
        <v>1.1200000000000001</v>
      </c>
      <c r="K827">
        <v>0.21</v>
      </c>
      <c r="L827">
        <v>6</v>
      </c>
      <c r="M827">
        <v>1927.86</v>
      </c>
      <c r="N827">
        <v>30</v>
      </c>
      <c r="O827">
        <v>14</v>
      </c>
      <c r="P827">
        <v>1</v>
      </c>
      <c r="Q827">
        <v>2</v>
      </c>
      <c r="R827">
        <v>693</v>
      </c>
      <c r="S827">
        <v>439</v>
      </c>
      <c r="T827">
        <v>7</v>
      </c>
      <c r="U827">
        <v>0.35</v>
      </c>
      <c r="V827">
        <v>0</v>
      </c>
      <c r="W827" t="s">
        <v>6</v>
      </c>
      <c r="X827" t="s">
        <v>93</v>
      </c>
      <c r="Y827" t="s">
        <v>104</v>
      </c>
      <c r="Z827" t="s">
        <v>106</v>
      </c>
      <c r="AA827">
        <v>0.8</v>
      </c>
      <c r="AB827">
        <v>0.96</v>
      </c>
      <c r="AC827">
        <v>0.19199999999999995</v>
      </c>
      <c r="AD827">
        <v>0.25</v>
      </c>
      <c r="AE827" t="s">
        <v>26</v>
      </c>
      <c r="AF827">
        <v>2.0886321507091434E-2</v>
      </c>
      <c r="AG827" t="s">
        <v>7</v>
      </c>
      <c r="AH827" t="s">
        <v>32</v>
      </c>
      <c r="AI827" t="s">
        <v>38</v>
      </c>
      <c r="AJ827">
        <v>63.347763347763355</v>
      </c>
      <c r="AK827" t="s">
        <v>40</v>
      </c>
      <c r="AL827">
        <v>19.278600000000001</v>
      </c>
      <c r="AM827">
        <v>930209.88537599996</v>
      </c>
      <c r="AN827">
        <v>74.900000000000006</v>
      </c>
    </row>
    <row r="828" spans="1:40" x14ac:dyDescent="0.3">
      <c r="A828">
        <v>205.86</v>
      </c>
      <c r="B828">
        <v>4.5599999999999996</v>
      </c>
      <c r="C828">
        <v>12</v>
      </c>
      <c r="D828">
        <v>0.77</v>
      </c>
      <c r="E828">
        <v>0.1</v>
      </c>
      <c r="F828">
        <v>0.01</v>
      </c>
      <c r="G828" t="s">
        <v>99</v>
      </c>
      <c r="H828">
        <v>1.39</v>
      </c>
      <c r="I828">
        <v>0.75</v>
      </c>
      <c r="J828">
        <v>1.1399999999999999</v>
      </c>
      <c r="K828">
        <v>0.88</v>
      </c>
      <c r="L828">
        <v>38</v>
      </c>
      <c r="M828">
        <v>1950.97</v>
      </c>
      <c r="N828">
        <v>30</v>
      </c>
      <c r="O828">
        <v>37</v>
      </c>
      <c r="P828">
        <v>3</v>
      </c>
      <c r="Q828">
        <v>2</v>
      </c>
      <c r="R828">
        <v>961</v>
      </c>
      <c r="S828">
        <v>47</v>
      </c>
      <c r="T828">
        <v>2</v>
      </c>
      <c r="U828">
        <v>0.45</v>
      </c>
      <c r="V828">
        <v>1</v>
      </c>
      <c r="W828" t="s">
        <v>4</v>
      </c>
      <c r="X828" t="s">
        <v>93</v>
      </c>
      <c r="Y828" t="s">
        <v>90</v>
      </c>
      <c r="Z828" t="s">
        <v>102</v>
      </c>
      <c r="AA828">
        <v>0.69300000000000006</v>
      </c>
      <c r="AB828">
        <v>0.89100000000000001</v>
      </c>
      <c r="AC828">
        <v>0.20493</v>
      </c>
      <c r="AD828">
        <v>0.99</v>
      </c>
      <c r="AE828" t="s">
        <v>25</v>
      </c>
      <c r="AF828">
        <v>2.2150976391722525E-2</v>
      </c>
      <c r="AG828" t="s">
        <v>7</v>
      </c>
      <c r="AH828" t="s">
        <v>31</v>
      </c>
      <c r="AI828" t="s">
        <v>36</v>
      </c>
      <c r="AJ828">
        <v>4.890738813735692</v>
      </c>
      <c r="AK828" t="s">
        <v>40</v>
      </c>
      <c r="AL828">
        <v>97.548500000000004</v>
      </c>
      <c r="AM828">
        <v>445908.89087</v>
      </c>
      <c r="AN828">
        <v>95.410000000000011</v>
      </c>
    </row>
    <row r="829" spans="1:40" x14ac:dyDescent="0.3">
      <c r="A829">
        <v>206.13</v>
      </c>
      <c r="B829">
        <v>7.56</v>
      </c>
      <c r="C829">
        <v>10</v>
      </c>
      <c r="D829">
        <v>0.78</v>
      </c>
      <c r="E829">
        <v>0.02</v>
      </c>
      <c r="F829">
        <v>0.03</v>
      </c>
      <c r="G829" t="s">
        <v>99</v>
      </c>
      <c r="H829">
        <v>5</v>
      </c>
      <c r="I829">
        <v>0.62</v>
      </c>
      <c r="J829">
        <v>1.06</v>
      </c>
      <c r="K829">
        <v>0.66</v>
      </c>
      <c r="L829">
        <v>47</v>
      </c>
      <c r="M829">
        <v>8594.8799999999992</v>
      </c>
      <c r="N829">
        <v>90</v>
      </c>
      <c r="O829">
        <v>39</v>
      </c>
      <c r="P829">
        <v>2</v>
      </c>
      <c r="Q829">
        <v>3</v>
      </c>
      <c r="R829">
        <v>556</v>
      </c>
      <c r="S829">
        <v>433</v>
      </c>
      <c r="T829">
        <v>4</v>
      </c>
      <c r="U829">
        <v>0.25</v>
      </c>
      <c r="V829">
        <v>1</v>
      </c>
      <c r="W829" t="s">
        <v>4</v>
      </c>
      <c r="X829" t="s">
        <v>103</v>
      </c>
      <c r="Y829" t="s">
        <v>96</v>
      </c>
      <c r="Z829" t="s">
        <v>105</v>
      </c>
      <c r="AA829">
        <v>0.76439999999999997</v>
      </c>
      <c r="AB829">
        <v>0.9506</v>
      </c>
      <c r="AC829">
        <v>0.20913199999999996</v>
      </c>
      <c r="AD829">
        <v>0.71000000000000008</v>
      </c>
      <c r="AE829" t="s">
        <v>25</v>
      </c>
      <c r="AF829">
        <v>3.6675884150778632E-2</v>
      </c>
      <c r="AG829" t="s">
        <v>7</v>
      </c>
      <c r="AH829" t="s">
        <v>31</v>
      </c>
      <c r="AI829" t="s">
        <v>37</v>
      </c>
      <c r="AJ829">
        <v>77.877697841726629</v>
      </c>
      <c r="AK829" t="s">
        <v>40</v>
      </c>
      <c r="AL829">
        <v>429.74399999999997</v>
      </c>
      <c r="AM829">
        <v>1860696.1021199997</v>
      </c>
      <c r="AN829">
        <v>93.8</v>
      </c>
    </row>
    <row r="830" spans="1:40" x14ac:dyDescent="0.3">
      <c r="A830">
        <v>381.88</v>
      </c>
      <c r="B830">
        <v>4.1100000000000003</v>
      </c>
      <c r="C830">
        <v>18</v>
      </c>
      <c r="D830">
        <v>0.85</v>
      </c>
      <c r="E830">
        <v>0.05</v>
      </c>
      <c r="F830">
        <v>0.02</v>
      </c>
      <c r="G830" t="s">
        <v>99</v>
      </c>
      <c r="H830">
        <v>0.5</v>
      </c>
      <c r="I830">
        <v>0.86</v>
      </c>
      <c r="J830">
        <v>1.1100000000000001</v>
      </c>
      <c r="K830">
        <v>0.96</v>
      </c>
      <c r="L830">
        <v>2</v>
      </c>
      <c r="M830">
        <v>1645.93</v>
      </c>
      <c r="N830">
        <v>30</v>
      </c>
      <c r="O830">
        <v>27</v>
      </c>
      <c r="P830">
        <v>1</v>
      </c>
      <c r="Q830">
        <v>2</v>
      </c>
      <c r="R830">
        <v>555</v>
      </c>
      <c r="S830">
        <v>408</v>
      </c>
      <c r="T830">
        <v>7</v>
      </c>
      <c r="U830">
        <v>0.86</v>
      </c>
      <c r="V830">
        <v>0</v>
      </c>
      <c r="W830" t="s">
        <v>6</v>
      </c>
      <c r="X830" t="s">
        <v>93</v>
      </c>
      <c r="Y830" t="s">
        <v>104</v>
      </c>
      <c r="Z830" t="s">
        <v>106</v>
      </c>
      <c r="AA830">
        <v>0.8075</v>
      </c>
      <c r="AB830">
        <v>0.93099999999999994</v>
      </c>
      <c r="AC830">
        <v>0.13965000000000002</v>
      </c>
      <c r="AD830">
        <v>1.03</v>
      </c>
      <c r="AE830" t="s">
        <v>25</v>
      </c>
      <c r="AF830">
        <v>1.0762543207290249E-2</v>
      </c>
      <c r="AG830" t="s">
        <v>5</v>
      </c>
      <c r="AH830" t="s">
        <v>32</v>
      </c>
      <c r="AI830" t="s">
        <v>38</v>
      </c>
      <c r="AJ830">
        <v>73.513513513513516</v>
      </c>
      <c r="AK830" t="s">
        <v>40</v>
      </c>
      <c r="AL830">
        <v>82.296500000000009</v>
      </c>
      <c r="AM830">
        <v>672632.20608800009</v>
      </c>
      <c r="AN830">
        <v>97.6</v>
      </c>
    </row>
    <row r="831" spans="1:40" x14ac:dyDescent="0.3">
      <c r="A831">
        <v>253.5</v>
      </c>
      <c r="B831">
        <v>7.04</v>
      </c>
      <c r="C831">
        <v>7</v>
      </c>
      <c r="D831">
        <v>0.92</v>
      </c>
      <c r="E831">
        <v>0.09</v>
      </c>
      <c r="F831">
        <v>0.02</v>
      </c>
      <c r="G831" t="s">
        <v>88</v>
      </c>
      <c r="H831">
        <v>2.5299999999999998</v>
      </c>
      <c r="I831">
        <v>0.88</v>
      </c>
      <c r="J831">
        <v>0.87</v>
      </c>
      <c r="K831">
        <v>0.02</v>
      </c>
      <c r="L831">
        <v>41</v>
      </c>
      <c r="M831">
        <v>8640.24</v>
      </c>
      <c r="N831">
        <v>15</v>
      </c>
      <c r="O831">
        <v>41</v>
      </c>
      <c r="P831">
        <v>3</v>
      </c>
      <c r="Q831">
        <v>2</v>
      </c>
      <c r="R831">
        <v>271</v>
      </c>
      <c r="S831">
        <v>890</v>
      </c>
      <c r="T831">
        <v>9</v>
      </c>
      <c r="U831">
        <v>0.32</v>
      </c>
      <c r="V831">
        <v>1</v>
      </c>
      <c r="W831" t="s">
        <v>4</v>
      </c>
      <c r="X831" t="s">
        <v>93</v>
      </c>
      <c r="Y831" t="s">
        <v>90</v>
      </c>
      <c r="Z831" t="s">
        <v>91</v>
      </c>
      <c r="AA831">
        <v>0.83720000000000006</v>
      </c>
      <c r="AB831">
        <v>0.89180000000000004</v>
      </c>
      <c r="AC831">
        <v>7.1343999999999963E-2</v>
      </c>
      <c r="AD831">
        <v>0.13</v>
      </c>
      <c r="AE831" t="s">
        <v>22</v>
      </c>
      <c r="AF831">
        <v>2.777120315581854E-2</v>
      </c>
      <c r="AG831" t="s">
        <v>7</v>
      </c>
      <c r="AH831" t="s">
        <v>31</v>
      </c>
      <c r="AI831" t="s">
        <v>35</v>
      </c>
      <c r="AJ831">
        <v>328.41328413284134</v>
      </c>
      <c r="AK831" t="s">
        <v>42</v>
      </c>
      <c r="AL831">
        <v>86.4024</v>
      </c>
      <c r="AM831">
        <v>2431333.1618999997</v>
      </c>
      <c r="AN831">
        <v>70.37</v>
      </c>
    </row>
    <row r="832" spans="1:40" x14ac:dyDescent="0.3">
      <c r="A832">
        <v>151.07</v>
      </c>
      <c r="B832">
        <v>8.25</v>
      </c>
      <c r="C832">
        <v>7</v>
      </c>
      <c r="D832">
        <v>0.85</v>
      </c>
      <c r="E832">
        <v>0.02</v>
      </c>
      <c r="F832">
        <v>0.04</v>
      </c>
      <c r="G832" t="s">
        <v>99</v>
      </c>
      <c r="H832">
        <v>4.25</v>
      </c>
      <c r="I832">
        <v>0.97</v>
      </c>
      <c r="J832">
        <v>1.03</v>
      </c>
      <c r="K832">
        <v>0.06</v>
      </c>
      <c r="L832">
        <v>40</v>
      </c>
      <c r="M832">
        <v>958.49</v>
      </c>
      <c r="N832">
        <v>15</v>
      </c>
      <c r="O832">
        <v>27</v>
      </c>
      <c r="P832">
        <v>0</v>
      </c>
      <c r="Q832">
        <v>1</v>
      </c>
      <c r="R832">
        <v>186</v>
      </c>
      <c r="S832">
        <v>974</v>
      </c>
      <c r="T832">
        <v>6</v>
      </c>
      <c r="U832">
        <v>0.45</v>
      </c>
      <c r="V832">
        <v>1</v>
      </c>
      <c r="W832" t="s">
        <v>4</v>
      </c>
      <c r="X832" t="s">
        <v>101</v>
      </c>
      <c r="Y832" t="s">
        <v>94</v>
      </c>
      <c r="Z832" t="s">
        <v>100</v>
      </c>
      <c r="AA832">
        <v>0.83299999999999996</v>
      </c>
      <c r="AB832">
        <v>0.94079999999999997</v>
      </c>
      <c r="AC832">
        <v>0.14112000000000002</v>
      </c>
      <c r="AD832">
        <v>0.12</v>
      </c>
      <c r="AE832" t="s">
        <v>22</v>
      </c>
      <c r="AF832">
        <v>5.4610445488846235E-2</v>
      </c>
      <c r="AG832" t="s">
        <v>8</v>
      </c>
      <c r="AH832" t="s">
        <v>31</v>
      </c>
      <c r="AI832" t="s">
        <v>37</v>
      </c>
      <c r="AJ832">
        <v>523.6559139784946</v>
      </c>
      <c r="AK832" t="s">
        <v>42</v>
      </c>
      <c r="AL832">
        <v>47.924500000000002</v>
      </c>
      <c r="AM832">
        <v>153547.79480800001</v>
      </c>
      <c r="AN832">
        <v>94.35</v>
      </c>
    </row>
    <row r="833" spans="1:40" x14ac:dyDescent="0.3">
      <c r="A833">
        <v>253.6</v>
      </c>
      <c r="B833">
        <v>9.52</v>
      </c>
      <c r="C833">
        <v>11</v>
      </c>
      <c r="D833">
        <v>0.72</v>
      </c>
      <c r="E833">
        <v>0.05</v>
      </c>
      <c r="F833">
        <v>0.02</v>
      </c>
      <c r="G833" t="s">
        <v>88</v>
      </c>
      <c r="H833">
        <v>1.5</v>
      </c>
      <c r="I833">
        <v>0.73</v>
      </c>
      <c r="J833">
        <v>1.07</v>
      </c>
      <c r="K833">
        <v>0.5</v>
      </c>
      <c r="L833">
        <v>7</v>
      </c>
      <c r="M833">
        <v>9075.7800000000007</v>
      </c>
      <c r="N833">
        <v>15</v>
      </c>
      <c r="O833">
        <v>57</v>
      </c>
      <c r="P833">
        <v>0</v>
      </c>
      <c r="Q833">
        <v>0</v>
      </c>
      <c r="R833">
        <v>665</v>
      </c>
      <c r="S833">
        <v>917</v>
      </c>
      <c r="T833">
        <v>7</v>
      </c>
      <c r="U833">
        <v>0.32</v>
      </c>
      <c r="V833">
        <v>0</v>
      </c>
      <c r="W833" t="s">
        <v>6</v>
      </c>
      <c r="X833" t="s">
        <v>89</v>
      </c>
      <c r="Y833" t="s">
        <v>94</v>
      </c>
      <c r="Z833" t="s">
        <v>106</v>
      </c>
      <c r="AA833">
        <v>0.68399999999999994</v>
      </c>
      <c r="AB833">
        <v>0.93099999999999994</v>
      </c>
      <c r="AC833">
        <v>0.26068000000000002</v>
      </c>
      <c r="AD833">
        <v>0.57000000000000006</v>
      </c>
      <c r="AE833" t="s">
        <v>25</v>
      </c>
      <c r="AF833">
        <v>3.7539432176656153E-2</v>
      </c>
      <c r="AG833" t="s">
        <v>7</v>
      </c>
      <c r="AH833" t="s">
        <v>31</v>
      </c>
      <c r="AI833" t="s">
        <v>36</v>
      </c>
      <c r="AJ833">
        <v>137.89473684210526</v>
      </c>
      <c r="AK833" t="s">
        <v>42</v>
      </c>
      <c r="AL833">
        <v>90.757800000000003</v>
      </c>
      <c r="AM833">
        <v>2462829.4203599999</v>
      </c>
      <c r="AN833">
        <v>72.599999999999994</v>
      </c>
    </row>
    <row r="834" spans="1:40" x14ac:dyDescent="0.3">
      <c r="A834">
        <v>113.39</v>
      </c>
      <c r="B834">
        <v>4.5999999999999996</v>
      </c>
      <c r="C834">
        <v>4</v>
      </c>
      <c r="D834">
        <v>0.92</v>
      </c>
      <c r="E834">
        <v>0.01</v>
      </c>
      <c r="F834">
        <v>0</v>
      </c>
      <c r="G834" t="s">
        <v>92</v>
      </c>
      <c r="H834">
        <v>1.3</v>
      </c>
      <c r="I834">
        <v>0.7</v>
      </c>
      <c r="J834">
        <v>1.06</v>
      </c>
      <c r="K834">
        <v>0.91</v>
      </c>
      <c r="L834">
        <v>27</v>
      </c>
      <c r="M834">
        <v>2637.9</v>
      </c>
      <c r="N834">
        <v>30</v>
      </c>
      <c r="O834">
        <v>21</v>
      </c>
      <c r="P834">
        <v>0</v>
      </c>
      <c r="Q834">
        <v>1</v>
      </c>
      <c r="R834">
        <v>224</v>
      </c>
      <c r="S834">
        <v>598</v>
      </c>
      <c r="T834">
        <v>8</v>
      </c>
      <c r="U834">
        <v>0.12</v>
      </c>
      <c r="V834">
        <v>0</v>
      </c>
      <c r="W834" t="s">
        <v>6</v>
      </c>
      <c r="X834" t="s">
        <v>101</v>
      </c>
      <c r="Y834" t="s">
        <v>94</v>
      </c>
      <c r="Z834" t="s">
        <v>110</v>
      </c>
      <c r="AA834">
        <v>0.91080000000000005</v>
      </c>
      <c r="AB834">
        <v>0.99</v>
      </c>
      <c r="AC834">
        <v>7.9199999999999965E-2</v>
      </c>
      <c r="AD834">
        <v>0.92</v>
      </c>
      <c r="AE834" t="s">
        <v>25</v>
      </c>
      <c r="AF834">
        <v>4.0567951318458417E-2</v>
      </c>
      <c r="AG834" t="s">
        <v>7</v>
      </c>
      <c r="AH834" t="s">
        <v>33</v>
      </c>
      <c r="AI834" t="s">
        <v>36</v>
      </c>
      <c r="AJ834">
        <v>266.96428571428572</v>
      </c>
      <c r="AK834" t="s">
        <v>42</v>
      </c>
      <c r="AL834">
        <v>52.758000000000003</v>
      </c>
      <c r="AM834">
        <v>302158.30194999999</v>
      </c>
      <c r="AN834">
        <v>86.399999999999991</v>
      </c>
    </row>
    <row r="835" spans="1:40" x14ac:dyDescent="0.3">
      <c r="A835">
        <v>129.37</v>
      </c>
      <c r="B835">
        <v>8.0500000000000007</v>
      </c>
      <c r="C835">
        <v>20</v>
      </c>
      <c r="D835">
        <v>0.94</v>
      </c>
      <c r="E835">
        <v>0.04</v>
      </c>
      <c r="F835">
        <v>0.05</v>
      </c>
      <c r="G835" t="s">
        <v>92</v>
      </c>
      <c r="H835">
        <v>4.45</v>
      </c>
      <c r="I835">
        <v>0.89</v>
      </c>
      <c r="J835">
        <v>0.85</v>
      </c>
      <c r="K835">
        <v>0.73</v>
      </c>
      <c r="L835">
        <v>28</v>
      </c>
      <c r="M835">
        <v>6153.83</v>
      </c>
      <c r="N835">
        <v>45</v>
      </c>
      <c r="O835">
        <v>42</v>
      </c>
      <c r="P835">
        <v>0</v>
      </c>
      <c r="Q835">
        <v>1</v>
      </c>
      <c r="R835">
        <v>997</v>
      </c>
      <c r="S835">
        <v>588</v>
      </c>
      <c r="T835">
        <v>12</v>
      </c>
      <c r="U835">
        <v>0.61</v>
      </c>
      <c r="V835">
        <v>1</v>
      </c>
      <c r="W835" t="s">
        <v>4</v>
      </c>
      <c r="X835" t="s">
        <v>101</v>
      </c>
      <c r="Y835" t="s">
        <v>94</v>
      </c>
      <c r="Z835" t="s">
        <v>107</v>
      </c>
      <c r="AA835">
        <v>0.90239999999999987</v>
      </c>
      <c r="AB835">
        <v>0.91199999999999992</v>
      </c>
      <c r="AC835">
        <v>5.4720000000000039E-2</v>
      </c>
      <c r="AD835">
        <v>0.82</v>
      </c>
      <c r="AE835" t="s">
        <v>25</v>
      </c>
      <c r="AF835">
        <v>6.2224627038726138E-2</v>
      </c>
      <c r="AG835" t="s">
        <v>8</v>
      </c>
      <c r="AH835" t="s">
        <v>33</v>
      </c>
      <c r="AI835" t="s">
        <v>37</v>
      </c>
      <c r="AJ835">
        <v>58.976930792377132</v>
      </c>
      <c r="AK835" t="s">
        <v>40</v>
      </c>
      <c r="AL835">
        <v>123.0766</v>
      </c>
      <c r="AM835">
        <v>867906.46646900009</v>
      </c>
      <c r="AN835">
        <v>81.349999999999994</v>
      </c>
    </row>
    <row r="836" spans="1:40" x14ac:dyDescent="0.3">
      <c r="A836">
        <v>274.27</v>
      </c>
      <c r="B836">
        <v>3.39</v>
      </c>
      <c r="C836">
        <v>1</v>
      </c>
      <c r="D836">
        <v>0.79</v>
      </c>
      <c r="E836">
        <v>0.02</v>
      </c>
      <c r="F836">
        <v>0.05</v>
      </c>
      <c r="G836" t="s">
        <v>88</v>
      </c>
      <c r="H836">
        <v>1.52</v>
      </c>
      <c r="I836">
        <v>0.88</v>
      </c>
      <c r="J836">
        <v>0.94</v>
      </c>
      <c r="K836">
        <v>0.62</v>
      </c>
      <c r="L836">
        <v>16</v>
      </c>
      <c r="M836">
        <v>1681.3</v>
      </c>
      <c r="N836">
        <v>60</v>
      </c>
      <c r="O836">
        <v>8</v>
      </c>
      <c r="P836">
        <v>2</v>
      </c>
      <c r="Q836">
        <v>1</v>
      </c>
      <c r="R836">
        <v>150</v>
      </c>
      <c r="S836">
        <v>194</v>
      </c>
      <c r="T836">
        <v>12</v>
      </c>
      <c r="U836">
        <v>0.59</v>
      </c>
      <c r="V836">
        <v>1</v>
      </c>
      <c r="W836" t="s">
        <v>4</v>
      </c>
      <c r="X836" t="s">
        <v>101</v>
      </c>
      <c r="Y836" t="s">
        <v>96</v>
      </c>
      <c r="Z836" t="s">
        <v>107</v>
      </c>
      <c r="AA836">
        <v>0.7742</v>
      </c>
      <c r="AB836">
        <v>0.93099999999999994</v>
      </c>
      <c r="AC836">
        <v>0.19550999999999996</v>
      </c>
      <c r="AD836">
        <v>0.69</v>
      </c>
      <c r="AE836" t="s">
        <v>25</v>
      </c>
      <c r="AF836">
        <v>1.2360083129762644E-2</v>
      </c>
      <c r="AG836" t="s">
        <v>5</v>
      </c>
      <c r="AH836" t="s">
        <v>31</v>
      </c>
      <c r="AI836" t="s">
        <v>36</v>
      </c>
      <c r="AJ836">
        <v>129.33333333333331</v>
      </c>
      <c r="AK836" t="s">
        <v>42</v>
      </c>
      <c r="AL836">
        <v>16.812999999999999</v>
      </c>
      <c r="AM836">
        <v>493434.41237799992</v>
      </c>
      <c r="AN836">
        <v>72.88</v>
      </c>
    </row>
    <row r="837" spans="1:40" x14ac:dyDescent="0.3">
      <c r="A837">
        <v>238.52</v>
      </c>
      <c r="B837">
        <v>9.91</v>
      </c>
      <c r="C837">
        <v>13</v>
      </c>
      <c r="D837">
        <v>0.9</v>
      </c>
      <c r="E837">
        <v>0.04</v>
      </c>
      <c r="F837">
        <v>0.03</v>
      </c>
      <c r="G837" t="s">
        <v>99</v>
      </c>
      <c r="H837">
        <v>3.26</v>
      </c>
      <c r="I837">
        <v>0.97</v>
      </c>
      <c r="J837">
        <v>0.93</v>
      </c>
      <c r="K837">
        <v>0.03</v>
      </c>
      <c r="L837">
        <v>47</v>
      </c>
      <c r="M837">
        <v>3961.55</v>
      </c>
      <c r="N837">
        <v>15</v>
      </c>
      <c r="O837">
        <v>36</v>
      </c>
      <c r="P837">
        <v>0</v>
      </c>
      <c r="Q837">
        <v>0</v>
      </c>
      <c r="R837">
        <v>277</v>
      </c>
      <c r="S837">
        <v>386</v>
      </c>
      <c r="T837">
        <v>8</v>
      </c>
      <c r="U837">
        <v>0.28999999999999998</v>
      </c>
      <c r="V837">
        <v>0</v>
      </c>
      <c r="W837" t="s">
        <v>6</v>
      </c>
      <c r="X837" t="s">
        <v>89</v>
      </c>
      <c r="Y837" t="s">
        <v>94</v>
      </c>
      <c r="Z837" t="s">
        <v>110</v>
      </c>
      <c r="AA837">
        <v>0.86399999999999999</v>
      </c>
      <c r="AB837">
        <v>0.93119999999999992</v>
      </c>
      <c r="AC837">
        <v>9.3119999999999967E-2</v>
      </c>
      <c r="AD837">
        <v>0.1</v>
      </c>
      <c r="AE837" t="s">
        <v>22</v>
      </c>
      <c r="AF837">
        <v>4.1547878584605062E-2</v>
      </c>
      <c r="AG837" t="s">
        <v>7</v>
      </c>
      <c r="AH837" t="s">
        <v>31</v>
      </c>
      <c r="AI837" t="s">
        <v>37</v>
      </c>
      <c r="AJ837">
        <v>139.35018050541515</v>
      </c>
      <c r="AK837" t="s">
        <v>42</v>
      </c>
      <c r="AL837">
        <v>198.07750000000001</v>
      </c>
      <c r="AM837">
        <v>1011266.158424</v>
      </c>
      <c r="AN837">
        <v>94.94</v>
      </c>
    </row>
    <row r="838" spans="1:40" x14ac:dyDescent="0.3">
      <c r="A838">
        <v>461.68</v>
      </c>
      <c r="B838">
        <v>1.23</v>
      </c>
      <c r="C838">
        <v>18</v>
      </c>
      <c r="D838">
        <v>0.83</v>
      </c>
      <c r="E838">
        <v>0.04</v>
      </c>
      <c r="F838">
        <v>0.02</v>
      </c>
      <c r="G838" t="s">
        <v>92</v>
      </c>
      <c r="H838">
        <v>3.7</v>
      </c>
      <c r="I838">
        <v>0.68</v>
      </c>
      <c r="J838">
        <v>1.03</v>
      </c>
      <c r="K838">
        <v>0.35</v>
      </c>
      <c r="L838">
        <v>9</v>
      </c>
      <c r="M838">
        <v>949.1</v>
      </c>
      <c r="N838">
        <v>15</v>
      </c>
      <c r="O838">
        <v>34</v>
      </c>
      <c r="P838">
        <v>2</v>
      </c>
      <c r="Q838">
        <v>0</v>
      </c>
      <c r="R838">
        <v>148</v>
      </c>
      <c r="S838">
        <v>284</v>
      </c>
      <c r="T838">
        <v>9</v>
      </c>
      <c r="U838">
        <v>0.03</v>
      </c>
      <c r="V838">
        <v>1</v>
      </c>
      <c r="W838" t="s">
        <v>4</v>
      </c>
      <c r="X838" t="s">
        <v>89</v>
      </c>
      <c r="Y838" t="s">
        <v>96</v>
      </c>
      <c r="Z838" t="s">
        <v>91</v>
      </c>
      <c r="AA838">
        <v>0.79679999999999995</v>
      </c>
      <c r="AB838">
        <v>0.94079999999999997</v>
      </c>
      <c r="AC838">
        <v>0.15993600000000002</v>
      </c>
      <c r="AD838">
        <v>0.41</v>
      </c>
      <c r="AE838" t="s">
        <v>24</v>
      </c>
      <c r="AF838">
        <v>2.664182983884942E-3</v>
      </c>
      <c r="AG838" t="s">
        <v>5</v>
      </c>
      <c r="AH838" t="s">
        <v>32</v>
      </c>
      <c r="AI838" t="s">
        <v>37</v>
      </c>
      <c r="AJ838">
        <v>191.89189189189187</v>
      </c>
      <c r="AK838" t="s">
        <v>42</v>
      </c>
      <c r="AL838">
        <v>18.981999999999999</v>
      </c>
      <c r="AM838">
        <v>464524.46360000002</v>
      </c>
      <c r="AN838">
        <v>82.699999999999989</v>
      </c>
    </row>
    <row r="839" spans="1:40" x14ac:dyDescent="0.3">
      <c r="A839">
        <v>213.08</v>
      </c>
      <c r="B839">
        <v>6.43</v>
      </c>
      <c r="C839">
        <v>9</v>
      </c>
      <c r="D839">
        <v>0.97</v>
      </c>
      <c r="E839">
        <v>0.1</v>
      </c>
      <c r="F839">
        <v>0</v>
      </c>
      <c r="G839" t="s">
        <v>99</v>
      </c>
      <c r="H839">
        <v>3.94</v>
      </c>
      <c r="I839">
        <v>0.88</v>
      </c>
      <c r="J839">
        <v>1.1100000000000001</v>
      </c>
      <c r="K839">
        <v>0.35</v>
      </c>
      <c r="L839">
        <v>15</v>
      </c>
      <c r="M839">
        <v>5837.33</v>
      </c>
      <c r="N839">
        <v>15</v>
      </c>
      <c r="O839">
        <v>23</v>
      </c>
      <c r="P839">
        <v>3</v>
      </c>
      <c r="Q839">
        <v>3</v>
      </c>
      <c r="R839">
        <v>56</v>
      </c>
      <c r="S839">
        <v>611</v>
      </c>
      <c r="T839">
        <v>12</v>
      </c>
      <c r="U839">
        <v>0.94</v>
      </c>
      <c r="V839">
        <v>0</v>
      </c>
      <c r="W839" t="s">
        <v>6</v>
      </c>
      <c r="X839" t="s">
        <v>103</v>
      </c>
      <c r="Y839" t="s">
        <v>90</v>
      </c>
      <c r="Z839" t="s">
        <v>107</v>
      </c>
      <c r="AA839">
        <v>0.873</v>
      </c>
      <c r="AB839">
        <v>0.9</v>
      </c>
      <c r="AC839">
        <v>2.7000000000000024E-2</v>
      </c>
      <c r="AD839">
        <v>0.44999999999999996</v>
      </c>
      <c r="AE839" t="s">
        <v>24</v>
      </c>
      <c r="AF839">
        <v>3.0176459545710528E-2</v>
      </c>
      <c r="AG839" t="s">
        <v>7</v>
      </c>
      <c r="AH839" t="s">
        <v>31</v>
      </c>
      <c r="AI839" t="s">
        <v>37</v>
      </c>
      <c r="AJ839">
        <v>1091.0714285714287</v>
      </c>
      <c r="AK839" t="s">
        <v>42</v>
      </c>
      <c r="AL839">
        <v>291.86650000000003</v>
      </c>
      <c r="AM839">
        <v>1368508.7612440002</v>
      </c>
      <c r="AN839">
        <v>93.06</v>
      </c>
    </row>
    <row r="840" spans="1:40" x14ac:dyDescent="0.3">
      <c r="A840">
        <v>311.26</v>
      </c>
      <c r="B840">
        <v>6.94</v>
      </c>
      <c r="C840">
        <v>26</v>
      </c>
      <c r="D840">
        <v>0.95</v>
      </c>
      <c r="E840">
        <v>0.1</v>
      </c>
      <c r="F840">
        <v>0.04</v>
      </c>
      <c r="G840" t="s">
        <v>99</v>
      </c>
      <c r="H840">
        <v>4.97</v>
      </c>
      <c r="I840">
        <v>0.63</v>
      </c>
      <c r="J840">
        <v>1.03</v>
      </c>
      <c r="K840">
        <v>0.54</v>
      </c>
      <c r="L840">
        <v>34</v>
      </c>
      <c r="M840">
        <v>3524.19</v>
      </c>
      <c r="N840">
        <v>90</v>
      </c>
      <c r="O840">
        <v>50</v>
      </c>
      <c r="P840">
        <v>0</v>
      </c>
      <c r="Q840">
        <v>1</v>
      </c>
      <c r="R840">
        <v>69</v>
      </c>
      <c r="S840">
        <v>295</v>
      </c>
      <c r="T840">
        <v>10</v>
      </c>
      <c r="U840">
        <v>0.36</v>
      </c>
      <c r="V840">
        <v>0</v>
      </c>
      <c r="W840" t="s">
        <v>6</v>
      </c>
      <c r="X840" t="s">
        <v>101</v>
      </c>
      <c r="Y840" t="s">
        <v>94</v>
      </c>
      <c r="Z840" t="s">
        <v>108</v>
      </c>
      <c r="AA840">
        <v>0.85499999999999998</v>
      </c>
      <c r="AB840">
        <v>0.86399999999999999</v>
      </c>
      <c r="AC840">
        <v>4.3200000000000037E-2</v>
      </c>
      <c r="AD840">
        <v>0.68</v>
      </c>
      <c r="AE840" t="s">
        <v>25</v>
      </c>
      <c r="AF840">
        <v>2.2296472402493096E-2</v>
      </c>
      <c r="AG840" t="s">
        <v>7</v>
      </c>
      <c r="AH840" t="s">
        <v>32</v>
      </c>
      <c r="AI840" t="s">
        <v>37</v>
      </c>
      <c r="AJ840">
        <v>427.536231884058</v>
      </c>
      <c r="AK840" t="s">
        <v>42</v>
      </c>
      <c r="AL840">
        <v>176.20950000000002</v>
      </c>
      <c r="AM840">
        <v>1250718.0412600001</v>
      </c>
      <c r="AN840">
        <v>91.230000000000018</v>
      </c>
    </row>
    <row r="841" spans="1:40" x14ac:dyDescent="0.3">
      <c r="A841">
        <v>334.52</v>
      </c>
      <c r="B841">
        <v>7.19</v>
      </c>
      <c r="C841">
        <v>24</v>
      </c>
      <c r="D841">
        <v>0.86</v>
      </c>
      <c r="E841">
        <v>0.01</v>
      </c>
      <c r="F841">
        <v>0</v>
      </c>
      <c r="G841" t="s">
        <v>88</v>
      </c>
      <c r="H841">
        <v>4.0199999999999996</v>
      </c>
      <c r="I841">
        <v>0.79</v>
      </c>
      <c r="J841">
        <v>1.1000000000000001</v>
      </c>
      <c r="K841">
        <v>0.26</v>
      </c>
      <c r="L841">
        <v>20</v>
      </c>
      <c r="M841">
        <v>8536.2900000000009</v>
      </c>
      <c r="N841">
        <v>90</v>
      </c>
      <c r="O841">
        <v>26</v>
      </c>
      <c r="P841">
        <v>0</v>
      </c>
      <c r="Q841">
        <v>0</v>
      </c>
      <c r="R841">
        <v>570</v>
      </c>
      <c r="S841">
        <v>357</v>
      </c>
      <c r="T841">
        <v>2</v>
      </c>
      <c r="U841">
        <v>0.54</v>
      </c>
      <c r="V841">
        <v>1</v>
      </c>
      <c r="W841" t="s">
        <v>4</v>
      </c>
      <c r="X841" t="s">
        <v>89</v>
      </c>
      <c r="Y841" t="s">
        <v>94</v>
      </c>
      <c r="Z841" t="s">
        <v>102</v>
      </c>
      <c r="AA841">
        <v>0.85139999999999993</v>
      </c>
      <c r="AB841">
        <v>0.99</v>
      </c>
      <c r="AC841">
        <v>0.1386</v>
      </c>
      <c r="AD841">
        <v>0.27</v>
      </c>
      <c r="AE841" t="s">
        <v>26</v>
      </c>
      <c r="AF841">
        <v>2.1493483199808684E-2</v>
      </c>
      <c r="AG841" t="s">
        <v>7</v>
      </c>
      <c r="AH841" t="s">
        <v>32</v>
      </c>
      <c r="AI841" t="s">
        <v>37</v>
      </c>
      <c r="AJ841">
        <v>62.631578947368418</v>
      </c>
      <c r="AK841" t="s">
        <v>40</v>
      </c>
      <c r="AL841">
        <v>85.36290000000001</v>
      </c>
      <c r="AM841">
        <v>2884227.586416</v>
      </c>
      <c r="AN841">
        <v>71.679999999999993</v>
      </c>
    </row>
    <row r="842" spans="1:40" x14ac:dyDescent="0.3">
      <c r="A842">
        <v>55.89</v>
      </c>
      <c r="B842">
        <v>2.08</v>
      </c>
      <c r="C842">
        <v>24</v>
      </c>
      <c r="D842">
        <v>0.91</v>
      </c>
      <c r="E842">
        <v>7.0000000000000007E-2</v>
      </c>
      <c r="F842">
        <v>0</v>
      </c>
      <c r="G842" t="s">
        <v>92</v>
      </c>
      <c r="H842">
        <v>3.29</v>
      </c>
      <c r="I842">
        <v>0.65</v>
      </c>
      <c r="J842">
        <v>0.84</v>
      </c>
      <c r="K842">
        <v>0.27</v>
      </c>
      <c r="L842">
        <v>14</v>
      </c>
      <c r="M842">
        <v>1899.98</v>
      </c>
      <c r="N842">
        <v>15</v>
      </c>
      <c r="O842">
        <v>46</v>
      </c>
      <c r="P842">
        <v>3</v>
      </c>
      <c r="Q842">
        <v>3</v>
      </c>
      <c r="R842">
        <v>573</v>
      </c>
      <c r="S842">
        <v>728</v>
      </c>
      <c r="T842">
        <v>7</v>
      </c>
      <c r="U842">
        <v>0.14000000000000001</v>
      </c>
      <c r="V842">
        <v>1</v>
      </c>
      <c r="W842" t="s">
        <v>4</v>
      </c>
      <c r="X842" t="s">
        <v>103</v>
      </c>
      <c r="Y842" t="s">
        <v>90</v>
      </c>
      <c r="Z842" t="s">
        <v>106</v>
      </c>
      <c r="AA842">
        <v>0.84629999999999994</v>
      </c>
      <c r="AB842">
        <v>0.92999999999999994</v>
      </c>
      <c r="AC842">
        <v>8.3699999999999969E-2</v>
      </c>
      <c r="AD842">
        <v>0.34</v>
      </c>
      <c r="AE842" t="s">
        <v>24</v>
      </c>
      <c r="AF842">
        <v>3.7215959921273932E-2</v>
      </c>
      <c r="AG842" t="s">
        <v>7</v>
      </c>
      <c r="AH842" t="s">
        <v>33</v>
      </c>
      <c r="AI842" t="s">
        <v>37</v>
      </c>
      <c r="AJ842">
        <v>127.05061082024433</v>
      </c>
      <c r="AK842" t="s">
        <v>42</v>
      </c>
      <c r="AL842">
        <v>37.999600000000001</v>
      </c>
      <c r="AM842">
        <v>113664.85111600001</v>
      </c>
      <c r="AN842">
        <v>82.61</v>
      </c>
    </row>
    <row r="843" spans="1:40" x14ac:dyDescent="0.3">
      <c r="A843">
        <v>348.59</v>
      </c>
      <c r="B843">
        <v>9.4499999999999993</v>
      </c>
      <c r="C843">
        <v>9</v>
      </c>
      <c r="D843">
        <v>0.97</v>
      </c>
      <c r="E843">
        <v>0.01</v>
      </c>
      <c r="F843">
        <v>0.03</v>
      </c>
      <c r="G843" t="s">
        <v>88</v>
      </c>
      <c r="H843">
        <v>4.4800000000000004</v>
      </c>
      <c r="I843">
        <v>0.86</v>
      </c>
      <c r="J843">
        <v>1.1499999999999999</v>
      </c>
      <c r="K843">
        <v>0.62</v>
      </c>
      <c r="L843">
        <v>11</v>
      </c>
      <c r="M843">
        <v>2871.88</v>
      </c>
      <c r="N843">
        <v>15</v>
      </c>
      <c r="O843">
        <v>35</v>
      </c>
      <c r="P843">
        <v>3</v>
      </c>
      <c r="Q843">
        <v>1</v>
      </c>
      <c r="R843">
        <v>70</v>
      </c>
      <c r="S843">
        <v>539</v>
      </c>
      <c r="T843">
        <v>2</v>
      </c>
      <c r="U843">
        <v>0.25</v>
      </c>
      <c r="V843">
        <v>0</v>
      </c>
      <c r="W843" t="s">
        <v>6</v>
      </c>
      <c r="X843" t="s">
        <v>101</v>
      </c>
      <c r="Y843" t="s">
        <v>90</v>
      </c>
      <c r="Z843" t="s">
        <v>102</v>
      </c>
      <c r="AA843">
        <v>0.96029999999999993</v>
      </c>
      <c r="AB843">
        <v>0.96029999999999993</v>
      </c>
      <c r="AC843">
        <v>2.8809000000000022E-2</v>
      </c>
      <c r="AD843">
        <v>0.66</v>
      </c>
      <c r="AE843" t="s">
        <v>25</v>
      </c>
      <c r="AF843">
        <v>2.7109211394474884E-2</v>
      </c>
      <c r="AG843" t="s">
        <v>7</v>
      </c>
      <c r="AH843" t="s">
        <v>32</v>
      </c>
      <c r="AI843" t="s">
        <v>37</v>
      </c>
      <c r="AJ843">
        <v>770</v>
      </c>
      <c r="AK843" t="s">
        <v>42</v>
      </c>
      <c r="AL843">
        <v>28.718800000000002</v>
      </c>
      <c r="AM843">
        <v>1041212.9476320001</v>
      </c>
      <c r="AN843">
        <v>70.62</v>
      </c>
    </row>
    <row r="844" spans="1:40" x14ac:dyDescent="0.3">
      <c r="A844">
        <v>130.12</v>
      </c>
      <c r="B844">
        <v>2.63</v>
      </c>
      <c r="C844">
        <v>23</v>
      </c>
      <c r="D844">
        <v>0.85</v>
      </c>
      <c r="E844">
        <v>0</v>
      </c>
      <c r="F844">
        <v>0.01</v>
      </c>
      <c r="G844" t="s">
        <v>88</v>
      </c>
      <c r="H844">
        <v>4.53</v>
      </c>
      <c r="I844">
        <v>0.84</v>
      </c>
      <c r="J844">
        <v>1.01</v>
      </c>
      <c r="K844">
        <v>0.94</v>
      </c>
      <c r="L844">
        <v>30</v>
      </c>
      <c r="M844">
        <v>1854.82</v>
      </c>
      <c r="N844">
        <v>90</v>
      </c>
      <c r="O844">
        <v>11</v>
      </c>
      <c r="P844">
        <v>2</v>
      </c>
      <c r="Q844">
        <v>1</v>
      </c>
      <c r="R844">
        <v>735</v>
      </c>
      <c r="S844">
        <v>765</v>
      </c>
      <c r="T844">
        <v>7</v>
      </c>
      <c r="U844">
        <v>0.44</v>
      </c>
      <c r="V844">
        <v>1</v>
      </c>
      <c r="W844" t="s">
        <v>4</v>
      </c>
      <c r="X844" t="s">
        <v>101</v>
      </c>
      <c r="Y844" t="s">
        <v>96</v>
      </c>
      <c r="Z844" t="s">
        <v>106</v>
      </c>
      <c r="AA844">
        <v>0.85</v>
      </c>
      <c r="AB844">
        <v>0.99</v>
      </c>
      <c r="AC844">
        <v>0.14850000000000002</v>
      </c>
      <c r="AD844">
        <v>0.95</v>
      </c>
      <c r="AE844" t="s">
        <v>25</v>
      </c>
      <c r="AF844">
        <v>2.0212111896710728E-2</v>
      </c>
      <c r="AG844" t="s">
        <v>7</v>
      </c>
      <c r="AH844" t="s">
        <v>33</v>
      </c>
      <c r="AI844" t="s">
        <v>37</v>
      </c>
      <c r="AJ844">
        <v>104.08163265306123</v>
      </c>
      <c r="AK844" t="s">
        <v>42</v>
      </c>
      <c r="AL844">
        <v>18.548200000000001</v>
      </c>
      <c r="AM844">
        <v>243793.00725600001</v>
      </c>
      <c r="AN844">
        <v>71.27</v>
      </c>
    </row>
    <row r="845" spans="1:40" x14ac:dyDescent="0.3">
      <c r="A845">
        <v>482.48</v>
      </c>
      <c r="B845">
        <v>6.6</v>
      </c>
      <c r="C845">
        <v>29</v>
      </c>
      <c r="D845">
        <v>0.79</v>
      </c>
      <c r="E845">
        <v>0.01</v>
      </c>
      <c r="F845">
        <v>0</v>
      </c>
      <c r="G845" t="s">
        <v>88</v>
      </c>
      <c r="H845">
        <v>4.87</v>
      </c>
      <c r="I845">
        <v>0.62</v>
      </c>
      <c r="J845">
        <v>0.81</v>
      </c>
      <c r="K845">
        <v>0.66</v>
      </c>
      <c r="L845">
        <v>3</v>
      </c>
      <c r="M845">
        <v>5681.85</v>
      </c>
      <c r="N845">
        <v>60</v>
      </c>
      <c r="O845">
        <v>31</v>
      </c>
      <c r="P845">
        <v>1</v>
      </c>
      <c r="Q845">
        <v>2</v>
      </c>
      <c r="R845">
        <v>104</v>
      </c>
      <c r="S845">
        <v>840</v>
      </c>
      <c r="T845">
        <v>11</v>
      </c>
      <c r="U845">
        <v>0.56000000000000005</v>
      </c>
      <c r="V845">
        <v>0</v>
      </c>
      <c r="W845" t="s">
        <v>6</v>
      </c>
      <c r="X845" t="s">
        <v>93</v>
      </c>
      <c r="Y845" t="s">
        <v>104</v>
      </c>
      <c r="Z845" t="s">
        <v>95</v>
      </c>
      <c r="AA845">
        <v>0.78210000000000002</v>
      </c>
      <c r="AB845">
        <v>0.99</v>
      </c>
      <c r="AC845">
        <v>0.20789999999999997</v>
      </c>
      <c r="AD845">
        <v>0.67</v>
      </c>
      <c r="AE845" t="s">
        <v>25</v>
      </c>
      <c r="AF845">
        <v>1.3679323495274414E-2</v>
      </c>
      <c r="AG845" t="s">
        <v>5</v>
      </c>
      <c r="AH845" t="s">
        <v>32</v>
      </c>
      <c r="AI845" t="s">
        <v>37</v>
      </c>
      <c r="AJ845">
        <v>807.69230769230762</v>
      </c>
      <c r="AK845" t="s">
        <v>42</v>
      </c>
      <c r="AL845">
        <v>56.818500000000007</v>
      </c>
      <c r="AM845">
        <v>2768896.5899320003</v>
      </c>
      <c r="AN845">
        <v>70.83</v>
      </c>
    </row>
    <row r="846" spans="1:40" x14ac:dyDescent="0.3">
      <c r="A846">
        <v>116.9</v>
      </c>
      <c r="B846">
        <v>3</v>
      </c>
      <c r="C846">
        <v>9</v>
      </c>
      <c r="D846">
        <v>0.93</v>
      </c>
      <c r="E846">
        <v>0.1</v>
      </c>
      <c r="F846">
        <v>0.02</v>
      </c>
      <c r="G846" t="s">
        <v>88</v>
      </c>
      <c r="H846">
        <v>3.88</v>
      </c>
      <c r="I846">
        <v>0.73</v>
      </c>
      <c r="J846">
        <v>1.06</v>
      </c>
      <c r="K846">
        <v>0.67</v>
      </c>
      <c r="L846">
        <v>2</v>
      </c>
      <c r="M846">
        <v>1206.3</v>
      </c>
      <c r="N846">
        <v>45</v>
      </c>
      <c r="O846">
        <v>16</v>
      </c>
      <c r="P846">
        <v>2</v>
      </c>
      <c r="Q846">
        <v>0</v>
      </c>
      <c r="R846">
        <v>641</v>
      </c>
      <c r="S846">
        <v>16</v>
      </c>
      <c r="T846">
        <v>9</v>
      </c>
      <c r="U846">
        <v>0.85</v>
      </c>
      <c r="V846">
        <v>0</v>
      </c>
      <c r="W846" t="s">
        <v>6</v>
      </c>
      <c r="X846" t="s">
        <v>89</v>
      </c>
      <c r="Y846" t="s">
        <v>96</v>
      </c>
      <c r="Z846" t="s">
        <v>91</v>
      </c>
      <c r="AA846">
        <v>0.83700000000000008</v>
      </c>
      <c r="AB846">
        <v>0.88200000000000001</v>
      </c>
      <c r="AC846">
        <v>6.1739999999999962E-2</v>
      </c>
      <c r="AD846">
        <v>0.79</v>
      </c>
      <c r="AE846" t="s">
        <v>25</v>
      </c>
      <c r="AF846">
        <v>2.5662959794696322E-2</v>
      </c>
      <c r="AG846" t="s">
        <v>7</v>
      </c>
      <c r="AH846" t="s">
        <v>33</v>
      </c>
      <c r="AI846" t="s">
        <v>37</v>
      </c>
      <c r="AJ846">
        <v>2.4960998439937598</v>
      </c>
      <c r="AK846" t="s">
        <v>40</v>
      </c>
      <c r="AL846">
        <v>12.063000000000001</v>
      </c>
      <c r="AM846">
        <v>157959.58083999998</v>
      </c>
      <c r="AN846">
        <v>68.720000000000013</v>
      </c>
    </row>
    <row r="847" spans="1:40" x14ac:dyDescent="0.3">
      <c r="A847">
        <v>236.58</v>
      </c>
      <c r="B847">
        <v>3.76</v>
      </c>
      <c r="C847">
        <v>10</v>
      </c>
      <c r="D847">
        <v>0.77</v>
      </c>
      <c r="E847">
        <v>0.09</v>
      </c>
      <c r="F847">
        <v>0.01</v>
      </c>
      <c r="G847" t="s">
        <v>99</v>
      </c>
      <c r="H847">
        <v>0.97</v>
      </c>
      <c r="I847">
        <v>0.76</v>
      </c>
      <c r="J847">
        <v>1.01</v>
      </c>
      <c r="K847">
        <v>0.99</v>
      </c>
      <c r="L847">
        <v>14</v>
      </c>
      <c r="M847">
        <v>1974.63</v>
      </c>
      <c r="N847">
        <v>60</v>
      </c>
      <c r="O847">
        <v>25</v>
      </c>
      <c r="P847">
        <v>1</v>
      </c>
      <c r="Q847">
        <v>2</v>
      </c>
      <c r="R847">
        <v>484</v>
      </c>
      <c r="S847">
        <v>197</v>
      </c>
      <c r="T847">
        <v>4</v>
      </c>
      <c r="U847">
        <v>0.28999999999999998</v>
      </c>
      <c r="V847">
        <v>0</v>
      </c>
      <c r="W847" t="s">
        <v>6</v>
      </c>
      <c r="X847" t="s">
        <v>93</v>
      </c>
      <c r="Y847" t="s">
        <v>104</v>
      </c>
      <c r="Z847" t="s">
        <v>105</v>
      </c>
      <c r="AA847">
        <v>0.70069999999999999</v>
      </c>
      <c r="AB847">
        <v>0.90090000000000003</v>
      </c>
      <c r="AC847">
        <v>0.20720699999999997</v>
      </c>
      <c r="AD847">
        <v>1.0900000000000001</v>
      </c>
      <c r="AE847" t="s">
        <v>25</v>
      </c>
      <c r="AF847">
        <v>1.5893143968213709E-2</v>
      </c>
      <c r="AG847" t="s">
        <v>5</v>
      </c>
      <c r="AH847" t="s">
        <v>31</v>
      </c>
      <c r="AI847" t="s">
        <v>38</v>
      </c>
      <c r="AJ847">
        <v>40.70247933884297</v>
      </c>
      <c r="AK847" t="s">
        <v>40</v>
      </c>
      <c r="AL847">
        <v>98.731500000000011</v>
      </c>
      <c r="AM847">
        <v>513977.08309200004</v>
      </c>
      <c r="AN847">
        <v>96.13000000000001</v>
      </c>
    </row>
    <row r="848" spans="1:40" x14ac:dyDescent="0.3">
      <c r="A848">
        <v>88.41</v>
      </c>
      <c r="B848">
        <v>5.92</v>
      </c>
      <c r="C848">
        <v>28</v>
      </c>
      <c r="D848">
        <v>0.82</v>
      </c>
      <c r="E848">
        <v>0.02</v>
      </c>
      <c r="F848">
        <v>0.01</v>
      </c>
      <c r="G848" t="s">
        <v>92</v>
      </c>
      <c r="H848">
        <v>3.55</v>
      </c>
      <c r="I848">
        <v>0.7</v>
      </c>
      <c r="J848">
        <v>0.89</v>
      </c>
      <c r="K848">
        <v>0.15</v>
      </c>
      <c r="L848">
        <v>29</v>
      </c>
      <c r="M848">
        <v>6817.05</v>
      </c>
      <c r="N848">
        <v>45</v>
      </c>
      <c r="O848">
        <v>47</v>
      </c>
      <c r="P848">
        <v>2</v>
      </c>
      <c r="Q848">
        <v>1</v>
      </c>
      <c r="R848">
        <v>740</v>
      </c>
      <c r="S848">
        <v>983</v>
      </c>
      <c r="T848">
        <v>12</v>
      </c>
      <c r="U848">
        <v>0.87</v>
      </c>
      <c r="V848">
        <v>1</v>
      </c>
      <c r="W848" t="s">
        <v>4</v>
      </c>
      <c r="X848" t="s">
        <v>101</v>
      </c>
      <c r="Y848" t="s">
        <v>96</v>
      </c>
      <c r="Z848" t="s">
        <v>107</v>
      </c>
      <c r="AA848">
        <v>0.80359999999999998</v>
      </c>
      <c r="AB848">
        <v>0.97019999999999995</v>
      </c>
      <c r="AC848">
        <v>0.17463600000000004</v>
      </c>
      <c r="AD848">
        <v>0.18</v>
      </c>
      <c r="AE848" t="s">
        <v>26</v>
      </c>
      <c r="AF848">
        <v>6.6960751046261743E-2</v>
      </c>
      <c r="AG848" t="s">
        <v>8</v>
      </c>
      <c r="AH848" t="s">
        <v>33</v>
      </c>
      <c r="AI848" t="s">
        <v>37</v>
      </c>
      <c r="AJ848">
        <v>132.83783783783784</v>
      </c>
      <c r="AK848" t="s">
        <v>42</v>
      </c>
      <c r="AL848">
        <v>136.34100000000001</v>
      </c>
      <c r="AM848">
        <v>620918.87032500003</v>
      </c>
      <c r="AN848">
        <v>83.65</v>
      </c>
    </row>
    <row r="849" spans="1:40" x14ac:dyDescent="0.3">
      <c r="A849">
        <v>498.59</v>
      </c>
      <c r="B849">
        <v>4.75</v>
      </c>
      <c r="C849">
        <v>2</v>
      </c>
      <c r="D849">
        <v>0.96</v>
      </c>
      <c r="E849">
        <v>0.02</v>
      </c>
      <c r="F849">
        <v>0</v>
      </c>
      <c r="G849" t="s">
        <v>92</v>
      </c>
      <c r="H849">
        <v>0.38</v>
      </c>
      <c r="I849">
        <v>0.62</v>
      </c>
      <c r="J849">
        <v>1.1100000000000001</v>
      </c>
      <c r="K849">
        <v>0.03</v>
      </c>
      <c r="L849">
        <v>5</v>
      </c>
      <c r="M849">
        <v>836.7</v>
      </c>
      <c r="N849">
        <v>30</v>
      </c>
      <c r="O849">
        <v>54</v>
      </c>
      <c r="P849">
        <v>1</v>
      </c>
      <c r="Q849">
        <v>1</v>
      </c>
      <c r="R849">
        <v>49</v>
      </c>
      <c r="S849">
        <v>609</v>
      </c>
      <c r="T849">
        <v>5</v>
      </c>
      <c r="U849">
        <v>0.46</v>
      </c>
      <c r="V849">
        <v>0</v>
      </c>
      <c r="W849" t="s">
        <v>6</v>
      </c>
      <c r="X849" t="s">
        <v>101</v>
      </c>
      <c r="Y849" t="s">
        <v>104</v>
      </c>
      <c r="Z849" t="s">
        <v>109</v>
      </c>
      <c r="AA849">
        <v>0.94079999999999997</v>
      </c>
      <c r="AB849">
        <v>0.98</v>
      </c>
      <c r="AC849">
        <v>3.9200000000000033E-2</v>
      </c>
      <c r="AD849">
        <v>0.05</v>
      </c>
      <c r="AE849" t="s">
        <v>22</v>
      </c>
      <c r="AF849">
        <v>9.5268657614472826E-3</v>
      </c>
      <c r="AG849" t="s">
        <v>5</v>
      </c>
      <c r="AH849" t="s">
        <v>32</v>
      </c>
      <c r="AI849" t="s">
        <v>38</v>
      </c>
      <c r="AJ849">
        <v>1242.8571428571429</v>
      </c>
      <c r="AK849" t="s">
        <v>42</v>
      </c>
      <c r="AL849">
        <v>16.734000000000002</v>
      </c>
      <c r="AM849">
        <v>425534.18134400004</v>
      </c>
      <c r="AN849">
        <v>87.02000000000001</v>
      </c>
    </row>
    <row r="850" spans="1:40" x14ac:dyDescent="0.3">
      <c r="A850">
        <v>275.99</v>
      </c>
      <c r="B850">
        <v>2.44</v>
      </c>
      <c r="C850">
        <v>6</v>
      </c>
      <c r="D850">
        <v>0.92</v>
      </c>
      <c r="E850">
        <v>0.02</v>
      </c>
      <c r="F850">
        <v>0.01</v>
      </c>
      <c r="G850" t="s">
        <v>92</v>
      </c>
      <c r="H850">
        <v>1.59</v>
      </c>
      <c r="I850">
        <v>0.73</v>
      </c>
      <c r="J850">
        <v>1.17</v>
      </c>
      <c r="K850">
        <v>0.75</v>
      </c>
      <c r="L850">
        <v>44</v>
      </c>
      <c r="M850">
        <v>7457.32</v>
      </c>
      <c r="N850">
        <v>30</v>
      </c>
      <c r="O850">
        <v>7</v>
      </c>
      <c r="P850">
        <v>0</v>
      </c>
      <c r="Q850">
        <v>1</v>
      </c>
      <c r="R850">
        <v>355</v>
      </c>
      <c r="S850">
        <v>125</v>
      </c>
      <c r="T850">
        <v>5</v>
      </c>
      <c r="U850">
        <v>0.43</v>
      </c>
      <c r="V850">
        <v>1</v>
      </c>
      <c r="W850" t="s">
        <v>4</v>
      </c>
      <c r="X850" t="s">
        <v>101</v>
      </c>
      <c r="Y850" t="s">
        <v>94</v>
      </c>
      <c r="Z850" t="s">
        <v>109</v>
      </c>
      <c r="AA850">
        <v>0.90160000000000007</v>
      </c>
      <c r="AB850">
        <v>0.97019999999999995</v>
      </c>
      <c r="AC850">
        <v>7.7615999999999949E-2</v>
      </c>
      <c r="AD850">
        <v>0.78</v>
      </c>
      <c r="AE850" t="s">
        <v>25</v>
      </c>
      <c r="AF850">
        <v>8.8409000326098771E-3</v>
      </c>
      <c r="AG850" t="s">
        <v>5</v>
      </c>
      <c r="AH850" t="s">
        <v>31</v>
      </c>
      <c r="AI850" t="s">
        <v>36</v>
      </c>
      <c r="AJ850">
        <v>35.2112676056338</v>
      </c>
      <c r="AK850" t="s">
        <v>40</v>
      </c>
      <c r="AL850">
        <v>149.1464</v>
      </c>
      <c r="AM850">
        <v>2120048.0420859996</v>
      </c>
      <c r="AN850">
        <v>85.610000000000014</v>
      </c>
    </row>
    <row r="851" spans="1:40" x14ac:dyDescent="0.3">
      <c r="A851">
        <v>317.92</v>
      </c>
      <c r="B851">
        <v>2.54</v>
      </c>
      <c r="C851">
        <v>15</v>
      </c>
      <c r="D851">
        <v>0.82</v>
      </c>
      <c r="E851">
        <v>0.05</v>
      </c>
      <c r="F851">
        <v>0.04</v>
      </c>
      <c r="G851" t="s">
        <v>99</v>
      </c>
      <c r="H851">
        <v>0.57999999999999996</v>
      </c>
      <c r="I851">
        <v>0.92</v>
      </c>
      <c r="J851">
        <v>0.93</v>
      </c>
      <c r="K851">
        <v>0.44</v>
      </c>
      <c r="L851">
        <v>46</v>
      </c>
      <c r="M851">
        <v>1132.9000000000001</v>
      </c>
      <c r="N851">
        <v>60</v>
      </c>
      <c r="O851">
        <v>53</v>
      </c>
      <c r="P851">
        <v>1</v>
      </c>
      <c r="Q851">
        <v>3</v>
      </c>
      <c r="R851">
        <v>336</v>
      </c>
      <c r="S851">
        <v>508</v>
      </c>
      <c r="T851">
        <v>12</v>
      </c>
      <c r="U851">
        <v>0.4</v>
      </c>
      <c r="V851">
        <v>0</v>
      </c>
      <c r="W851" t="s">
        <v>6</v>
      </c>
      <c r="X851" t="s">
        <v>103</v>
      </c>
      <c r="Y851" t="s">
        <v>104</v>
      </c>
      <c r="Z851" t="s">
        <v>107</v>
      </c>
      <c r="AA851">
        <v>0.77899999999999991</v>
      </c>
      <c r="AB851">
        <v>0.91199999999999992</v>
      </c>
      <c r="AC851">
        <v>0.16416000000000003</v>
      </c>
      <c r="AD851">
        <v>0.53</v>
      </c>
      <c r="AE851" t="s">
        <v>25</v>
      </c>
      <c r="AF851">
        <v>7.9894313034725717E-3</v>
      </c>
      <c r="AG851" t="s">
        <v>5</v>
      </c>
      <c r="AH851" t="s">
        <v>32</v>
      </c>
      <c r="AI851" t="s">
        <v>38</v>
      </c>
      <c r="AJ851">
        <v>151.19047619047618</v>
      </c>
      <c r="AK851" t="s">
        <v>42</v>
      </c>
      <c r="AL851">
        <v>56.64500000000001</v>
      </c>
      <c r="AM851">
        <v>392647.341992</v>
      </c>
      <c r="AN851">
        <v>97.12</v>
      </c>
    </row>
    <row r="852" spans="1:40" x14ac:dyDescent="0.3">
      <c r="A852">
        <v>80.180000000000007</v>
      </c>
      <c r="B852">
        <v>4.76</v>
      </c>
      <c r="C852">
        <v>3</v>
      </c>
      <c r="D852">
        <v>0.76</v>
      </c>
      <c r="E852">
        <v>0.06</v>
      </c>
      <c r="F852">
        <v>0.04</v>
      </c>
      <c r="G852" t="s">
        <v>99</v>
      </c>
      <c r="H852">
        <v>4.75</v>
      </c>
      <c r="I852">
        <v>0.74</v>
      </c>
      <c r="J852">
        <v>1</v>
      </c>
      <c r="K852">
        <v>0.43</v>
      </c>
      <c r="L852">
        <v>6</v>
      </c>
      <c r="M852">
        <v>5896.34</v>
      </c>
      <c r="N852">
        <v>90</v>
      </c>
      <c r="O852">
        <v>40</v>
      </c>
      <c r="P852">
        <v>3</v>
      </c>
      <c r="Q852">
        <v>2</v>
      </c>
      <c r="R852">
        <v>980</v>
      </c>
      <c r="S852">
        <v>72</v>
      </c>
      <c r="T852">
        <v>2</v>
      </c>
      <c r="U852">
        <v>0.89</v>
      </c>
      <c r="V852">
        <v>0</v>
      </c>
      <c r="W852" t="s">
        <v>6</v>
      </c>
      <c r="X852" t="s">
        <v>93</v>
      </c>
      <c r="Y852" t="s">
        <v>90</v>
      </c>
      <c r="Z852" t="s">
        <v>102</v>
      </c>
      <c r="AA852">
        <v>0.71439999999999992</v>
      </c>
      <c r="AB852">
        <v>0.90239999999999987</v>
      </c>
      <c r="AC852">
        <v>0.21657599999999996</v>
      </c>
      <c r="AD852">
        <v>0.53</v>
      </c>
      <c r="AE852" t="s">
        <v>25</v>
      </c>
      <c r="AF852">
        <v>5.93664255425293E-2</v>
      </c>
      <c r="AG852" t="s">
        <v>8</v>
      </c>
      <c r="AH852" t="s">
        <v>33</v>
      </c>
      <c r="AI852" t="s">
        <v>37</v>
      </c>
      <c r="AJ852">
        <v>7.3469387755102051</v>
      </c>
      <c r="AK852" t="s">
        <v>40</v>
      </c>
      <c r="AL852">
        <v>294.81700000000001</v>
      </c>
      <c r="AM852">
        <v>520347.82942000002</v>
      </c>
      <c r="AN852">
        <v>92.649999999999991</v>
      </c>
    </row>
    <row r="853" spans="1:40" x14ac:dyDescent="0.3">
      <c r="A853">
        <v>387.48</v>
      </c>
      <c r="B853">
        <v>7.82</v>
      </c>
      <c r="C853">
        <v>11</v>
      </c>
      <c r="D853">
        <v>0.81</v>
      </c>
      <c r="E853">
        <v>0.02</v>
      </c>
      <c r="F853">
        <v>0.02</v>
      </c>
      <c r="G853" t="s">
        <v>88</v>
      </c>
      <c r="H853">
        <v>1.69</v>
      </c>
      <c r="I853">
        <v>0.73</v>
      </c>
      <c r="J853">
        <v>0.85</v>
      </c>
      <c r="K853">
        <v>0.23</v>
      </c>
      <c r="L853">
        <v>8</v>
      </c>
      <c r="M853">
        <v>9978.31</v>
      </c>
      <c r="N853">
        <v>15</v>
      </c>
      <c r="O853">
        <v>20</v>
      </c>
      <c r="P853">
        <v>3</v>
      </c>
      <c r="Q853">
        <v>2</v>
      </c>
      <c r="R853">
        <v>446</v>
      </c>
      <c r="S853">
        <v>450</v>
      </c>
      <c r="T853">
        <v>3</v>
      </c>
      <c r="U853">
        <v>0.25</v>
      </c>
      <c r="V853">
        <v>0</v>
      </c>
      <c r="W853" t="s">
        <v>6</v>
      </c>
      <c r="X853" t="s">
        <v>93</v>
      </c>
      <c r="Y853" t="s">
        <v>90</v>
      </c>
      <c r="Z853" t="s">
        <v>98</v>
      </c>
      <c r="AA853">
        <v>0.79380000000000006</v>
      </c>
      <c r="AB853">
        <v>0.96039999999999992</v>
      </c>
      <c r="AC853">
        <v>0.18247599999999994</v>
      </c>
      <c r="AD853">
        <v>0.27</v>
      </c>
      <c r="AE853" t="s">
        <v>26</v>
      </c>
      <c r="AF853">
        <v>2.0181686796737895E-2</v>
      </c>
      <c r="AG853" t="s">
        <v>7</v>
      </c>
      <c r="AH853" t="s">
        <v>32</v>
      </c>
      <c r="AI853" t="s">
        <v>36</v>
      </c>
      <c r="AJ853">
        <v>100.89686098654708</v>
      </c>
      <c r="AK853" t="s">
        <v>42</v>
      </c>
      <c r="AL853">
        <v>99.78309999999999</v>
      </c>
      <c r="AM853">
        <v>4021164.2610759996</v>
      </c>
      <c r="AN853">
        <v>73.31</v>
      </c>
    </row>
    <row r="854" spans="1:40" x14ac:dyDescent="0.3">
      <c r="A854">
        <v>144.46</v>
      </c>
      <c r="B854">
        <v>9.08</v>
      </c>
      <c r="C854">
        <v>6</v>
      </c>
      <c r="D854">
        <v>0.79</v>
      </c>
      <c r="E854">
        <v>0.08</v>
      </c>
      <c r="F854">
        <v>0.03</v>
      </c>
      <c r="G854" t="s">
        <v>88</v>
      </c>
      <c r="H854">
        <v>3.57</v>
      </c>
      <c r="I854">
        <v>0.98</v>
      </c>
      <c r="J854">
        <v>1.17</v>
      </c>
      <c r="K854">
        <v>0.51</v>
      </c>
      <c r="L854">
        <v>39</v>
      </c>
      <c r="M854">
        <v>1821.54</v>
      </c>
      <c r="N854">
        <v>30</v>
      </c>
      <c r="O854">
        <v>31</v>
      </c>
      <c r="P854">
        <v>1</v>
      </c>
      <c r="Q854">
        <v>1</v>
      </c>
      <c r="R854">
        <v>838</v>
      </c>
      <c r="S854">
        <v>353</v>
      </c>
      <c r="T854">
        <v>10</v>
      </c>
      <c r="U854">
        <v>0.86</v>
      </c>
      <c r="V854">
        <v>1</v>
      </c>
      <c r="W854" t="s">
        <v>4</v>
      </c>
      <c r="X854" t="s">
        <v>101</v>
      </c>
      <c r="Y854" t="s">
        <v>104</v>
      </c>
      <c r="Z854" t="s">
        <v>108</v>
      </c>
      <c r="AA854">
        <v>0.72680000000000011</v>
      </c>
      <c r="AB854">
        <v>0.89239999999999997</v>
      </c>
      <c r="AC854">
        <v>0.18740399999999999</v>
      </c>
      <c r="AD854">
        <v>0.62</v>
      </c>
      <c r="AE854" t="s">
        <v>25</v>
      </c>
      <c r="AF854">
        <v>6.285476948636301E-2</v>
      </c>
      <c r="AG854" t="s">
        <v>8</v>
      </c>
      <c r="AH854" t="s">
        <v>33</v>
      </c>
      <c r="AI854" t="s">
        <v>37</v>
      </c>
      <c r="AJ854">
        <v>42.124105011933175</v>
      </c>
      <c r="AK854" t="s">
        <v>40</v>
      </c>
      <c r="AL854">
        <v>18.215399999999999</v>
      </c>
      <c r="AM854">
        <v>292113.56176800001</v>
      </c>
      <c r="AN854">
        <v>69.430000000000007</v>
      </c>
    </row>
    <row r="855" spans="1:40" x14ac:dyDescent="0.3">
      <c r="A855">
        <v>454.12</v>
      </c>
      <c r="B855">
        <v>1.76</v>
      </c>
      <c r="C855">
        <v>3</v>
      </c>
      <c r="D855">
        <v>0.75</v>
      </c>
      <c r="E855">
        <v>0.03</v>
      </c>
      <c r="F855">
        <v>0</v>
      </c>
      <c r="G855" t="s">
        <v>88</v>
      </c>
      <c r="H855">
        <v>2.86</v>
      </c>
      <c r="I855">
        <v>0.62</v>
      </c>
      <c r="J855">
        <v>0.93</v>
      </c>
      <c r="K855">
        <v>0.44</v>
      </c>
      <c r="L855">
        <v>39</v>
      </c>
      <c r="M855">
        <v>2684.75</v>
      </c>
      <c r="N855">
        <v>90</v>
      </c>
      <c r="O855">
        <v>32</v>
      </c>
      <c r="P855">
        <v>0</v>
      </c>
      <c r="Q855">
        <v>2</v>
      </c>
      <c r="R855">
        <v>415</v>
      </c>
      <c r="S855">
        <v>596</v>
      </c>
      <c r="T855">
        <v>1</v>
      </c>
      <c r="U855">
        <v>0.09</v>
      </c>
      <c r="V855">
        <v>1</v>
      </c>
      <c r="W855" t="s">
        <v>4</v>
      </c>
      <c r="X855" t="s">
        <v>93</v>
      </c>
      <c r="Y855" t="s">
        <v>94</v>
      </c>
      <c r="Z855" t="s">
        <v>97</v>
      </c>
      <c r="AA855">
        <v>0.72750000000000004</v>
      </c>
      <c r="AB855">
        <v>0.97</v>
      </c>
      <c r="AC855">
        <v>0.24249999999999999</v>
      </c>
      <c r="AD855">
        <v>0.47</v>
      </c>
      <c r="AE855" t="s">
        <v>24</v>
      </c>
      <c r="AF855">
        <v>3.8756275874218269E-3</v>
      </c>
      <c r="AG855" t="s">
        <v>5</v>
      </c>
      <c r="AH855" t="s">
        <v>32</v>
      </c>
      <c r="AI855" t="s">
        <v>35</v>
      </c>
      <c r="AJ855">
        <v>143.6144578313253</v>
      </c>
      <c r="AK855" t="s">
        <v>42</v>
      </c>
      <c r="AL855">
        <v>26.8475</v>
      </c>
      <c r="AM855">
        <v>1255827.4532639999</v>
      </c>
      <c r="AN855">
        <v>72.240000000000009</v>
      </c>
    </row>
    <row r="856" spans="1:40" x14ac:dyDescent="0.3">
      <c r="A856">
        <v>142.31</v>
      </c>
      <c r="B856">
        <v>4.54</v>
      </c>
      <c r="C856">
        <v>24</v>
      </c>
      <c r="D856">
        <v>0.92</v>
      </c>
      <c r="E856">
        <v>0.09</v>
      </c>
      <c r="F856">
        <v>0</v>
      </c>
      <c r="G856" t="s">
        <v>88</v>
      </c>
      <c r="H856">
        <v>0.54</v>
      </c>
      <c r="I856">
        <v>0.91</v>
      </c>
      <c r="J856">
        <v>0.88</v>
      </c>
      <c r="K856">
        <v>0.35</v>
      </c>
      <c r="L856">
        <v>44</v>
      </c>
      <c r="M856">
        <v>8994.42</v>
      </c>
      <c r="N856">
        <v>90</v>
      </c>
      <c r="O856">
        <v>27</v>
      </c>
      <c r="P856">
        <v>0</v>
      </c>
      <c r="Q856">
        <v>1</v>
      </c>
      <c r="R856">
        <v>753</v>
      </c>
      <c r="S856">
        <v>388</v>
      </c>
      <c r="T856">
        <v>3</v>
      </c>
      <c r="U856">
        <v>0.96</v>
      </c>
      <c r="V856">
        <v>1</v>
      </c>
      <c r="W856" t="s">
        <v>4</v>
      </c>
      <c r="X856" t="s">
        <v>101</v>
      </c>
      <c r="Y856" t="s">
        <v>94</v>
      </c>
      <c r="Z856" t="s">
        <v>98</v>
      </c>
      <c r="AA856">
        <v>0.83720000000000006</v>
      </c>
      <c r="AB856">
        <v>0.91</v>
      </c>
      <c r="AC856">
        <v>7.2799999999999962E-2</v>
      </c>
      <c r="AD856">
        <v>0.43999999999999995</v>
      </c>
      <c r="AE856" t="s">
        <v>24</v>
      </c>
      <c r="AF856">
        <v>3.1902185369966973E-2</v>
      </c>
      <c r="AG856" t="s">
        <v>7</v>
      </c>
      <c r="AH856" t="s">
        <v>33</v>
      </c>
      <c r="AI856" t="s">
        <v>38</v>
      </c>
      <c r="AJ856">
        <v>51.527224435590966</v>
      </c>
      <c r="AK856" t="s">
        <v>40</v>
      </c>
      <c r="AL856">
        <v>89.944200000000009</v>
      </c>
      <c r="AM856">
        <v>1395287.0232660002</v>
      </c>
      <c r="AN856">
        <v>72.760000000000005</v>
      </c>
    </row>
    <row r="857" spans="1:40" x14ac:dyDescent="0.3">
      <c r="A857">
        <v>135.81</v>
      </c>
      <c r="B857">
        <v>1.9</v>
      </c>
      <c r="C857">
        <v>11</v>
      </c>
      <c r="D857">
        <v>0.78</v>
      </c>
      <c r="E857">
        <v>7.0000000000000007E-2</v>
      </c>
      <c r="F857">
        <v>0.01</v>
      </c>
      <c r="G857" t="s">
        <v>92</v>
      </c>
      <c r="H857">
        <v>2.81</v>
      </c>
      <c r="I857">
        <v>0.79</v>
      </c>
      <c r="J857">
        <v>0.99</v>
      </c>
      <c r="K857">
        <v>0.44</v>
      </c>
      <c r="L857">
        <v>29</v>
      </c>
      <c r="M857">
        <v>6300.24</v>
      </c>
      <c r="N857">
        <v>45</v>
      </c>
      <c r="O857">
        <v>22</v>
      </c>
      <c r="P857">
        <v>1</v>
      </c>
      <c r="Q857">
        <v>1</v>
      </c>
      <c r="R857">
        <v>220</v>
      </c>
      <c r="S857">
        <v>304</v>
      </c>
      <c r="T857">
        <v>5</v>
      </c>
      <c r="U857">
        <v>0.5</v>
      </c>
      <c r="V857">
        <v>1</v>
      </c>
      <c r="W857" t="s">
        <v>4</v>
      </c>
      <c r="X857" t="s">
        <v>101</v>
      </c>
      <c r="Y857" t="s">
        <v>104</v>
      </c>
      <c r="Z857" t="s">
        <v>109</v>
      </c>
      <c r="AA857">
        <v>0.72539999999999993</v>
      </c>
      <c r="AB857">
        <v>0.92069999999999996</v>
      </c>
      <c r="AC857">
        <v>0.20255399999999996</v>
      </c>
      <c r="AD857">
        <v>0.52</v>
      </c>
      <c r="AE857" t="s">
        <v>25</v>
      </c>
      <c r="AF857">
        <v>1.3990133274427509E-2</v>
      </c>
      <c r="AG857" t="s">
        <v>5</v>
      </c>
      <c r="AH857" t="s">
        <v>33</v>
      </c>
      <c r="AI857" t="s">
        <v>35</v>
      </c>
      <c r="AJ857">
        <v>138.18181818181819</v>
      </c>
      <c r="AK857" t="s">
        <v>42</v>
      </c>
      <c r="AL857">
        <v>126.0048</v>
      </c>
      <c r="AM857">
        <v>924220.0792739999</v>
      </c>
      <c r="AN857">
        <v>82.889999999999986</v>
      </c>
    </row>
    <row r="858" spans="1:40" x14ac:dyDescent="0.3">
      <c r="A858">
        <v>66.45</v>
      </c>
      <c r="B858">
        <v>1.1499999999999999</v>
      </c>
      <c r="C858">
        <v>15</v>
      </c>
      <c r="D858">
        <v>0.84</v>
      </c>
      <c r="E858">
        <v>0.04</v>
      </c>
      <c r="F858">
        <v>0.03</v>
      </c>
      <c r="G858" t="s">
        <v>88</v>
      </c>
      <c r="H858">
        <v>3.31</v>
      </c>
      <c r="I858">
        <v>0.98</v>
      </c>
      <c r="J858">
        <v>0.82</v>
      </c>
      <c r="K858">
        <v>0.38</v>
      </c>
      <c r="L858">
        <v>39</v>
      </c>
      <c r="M858">
        <v>4976.0600000000004</v>
      </c>
      <c r="N858">
        <v>30</v>
      </c>
      <c r="O858">
        <v>16</v>
      </c>
      <c r="P858">
        <v>1</v>
      </c>
      <c r="Q858">
        <v>2</v>
      </c>
      <c r="R858">
        <v>47</v>
      </c>
      <c r="S858">
        <v>692</v>
      </c>
      <c r="T858">
        <v>9</v>
      </c>
      <c r="U858">
        <v>1</v>
      </c>
      <c r="V858">
        <v>1</v>
      </c>
      <c r="W858" t="s">
        <v>4</v>
      </c>
      <c r="X858" t="s">
        <v>93</v>
      </c>
      <c r="Y858" t="s">
        <v>104</v>
      </c>
      <c r="Z858" t="s">
        <v>91</v>
      </c>
      <c r="AA858">
        <v>0.80639999999999989</v>
      </c>
      <c r="AB858">
        <v>0.93119999999999992</v>
      </c>
      <c r="AC858">
        <v>0.14899200000000001</v>
      </c>
      <c r="AD858">
        <v>0.45</v>
      </c>
      <c r="AE858" t="s">
        <v>24</v>
      </c>
      <c r="AF858">
        <v>1.7306245297215951E-2</v>
      </c>
      <c r="AG858" t="s">
        <v>5</v>
      </c>
      <c r="AH858" t="s">
        <v>33</v>
      </c>
      <c r="AI858" t="s">
        <v>37</v>
      </c>
      <c r="AJ858">
        <v>1472.3404255319149</v>
      </c>
      <c r="AK858" t="s">
        <v>42</v>
      </c>
      <c r="AL858">
        <v>49.760600000000004</v>
      </c>
      <c r="AM858">
        <v>353859.48968000006</v>
      </c>
      <c r="AN858">
        <v>70.89</v>
      </c>
    </row>
    <row r="859" spans="1:40" x14ac:dyDescent="0.3">
      <c r="A859">
        <v>262.43</v>
      </c>
      <c r="B859">
        <v>6.96</v>
      </c>
      <c r="C859">
        <v>13</v>
      </c>
      <c r="D859">
        <v>0.82</v>
      </c>
      <c r="E859">
        <v>0.08</v>
      </c>
      <c r="F859">
        <v>0.04</v>
      </c>
      <c r="G859" t="s">
        <v>99</v>
      </c>
      <c r="H859">
        <v>4.41</v>
      </c>
      <c r="I859">
        <v>0.76</v>
      </c>
      <c r="J859">
        <v>0.9</v>
      </c>
      <c r="K859">
        <v>0.94</v>
      </c>
      <c r="L859">
        <v>44</v>
      </c>
      <c r="M859">
        <v>5670.78</v>
      </c>
      <c r="N859">
        <v>60</v>
      </c>
      <c r="O859">
        <v>38</v>
      </c>
      <c r="P859">
        <v>3</v>
      </c>
      <c r="Q859">
        <v>0</v>
      </c>
      <c r="R859">
        <v>477</v>
      </c>
      <c r="S859">
        <v>241</v>
      </c>
      <c r="T859">
        <v>1</v>
      </c>
      <c r="U859">
        <v>0.61</v>
      </c>
      <c r="V859">
        <v>1</v>
      </c>
      <c r="W859" t="s">
        <v>4</v>
      </c>
      <c r="X859" t="s">
        <v>89</v>
      </c>
      <c r="Y859" t="s">
        <v>90</v>
      </c>
      <c r="Z859" t="s">
        <v>97</v>
      </c>
      <c r="AA859">
        <v>0.75439999999999996</v>
      </c>
      <c r="AB859">
        <v>0.88319999999999999</v>
      </c>
      <c r="AC859">
        <v>0.15897600000000003</v>
      </c>
      <c r="AD859">
        <v>1.06</v>
      </c>
      <c r="AE859" t="s">
        <v>25</v>
      </c>
      <c r="AF859">
        <v>2.652135807643943E-2</v>
      </c>
      <c r="AG859" t="s">
        <v>7</v>
      </c>
      <c r="AH859" t="s">
        <v>31</v>
      </c>
      <c r="AI859" t="s">
        <v>37</v>
      </c>
      <c r="AJ859">
        <v>50.524109014675055</v>
      </c>
      <c r="AK859" t="s">
        <v>40</v>
      </c>
      <c r="AL859">
        <v>283.53899999999999</v>
      </c>
      <c r="AM859">
        <v>1667071.4161740001</v>
      </c>
      <c r="AN859">
        <v>92.39</v>
      </c>
    </row>
    <row r="860" spans="1:40" x14ac:dyDescent="0.3">
      <c r="A860">
        <v>304.18</v>
      </c>
      <c r="B860">
        <v>6.42</v>
      </c>
      <c r="C860">
        <v>20</v>
      </c>
      <c r="D860">
        <v>0.99</v>
      </c>
      <c r="E860">
        <v>0.08</v>
      </c>
      <c r="F860">
        <v>0.03</v>
      </c>
      <c r="G860" t="s">
        <v>99</v>
      </c>
      <c r="H860">
        <v>0.35</v>
      </c>
      <c r="I860">
        <v>0.88</v>
      </c>
      <c r="J860">
        <v>0.83</v>
      </c>
      <c r="K860">
        <v>0.98</v>
      </c>
      <c r="L860">
        <v>27</v>
      </c>
      <c r="M860">
        <v>3025.4</v>
      </c>
      <c r="N860">
        <v>90</v>
      </c>
      <c r="O860">
        <v>50</v>
      </c>
      <c r="P860">
        <v>3</v>
      </c>
      <c r="Q860">
        <v>1</v>
      </c>
      <c r="R860">
        <v>326</v>
      </c>
      <c r="S860">
        <v>449</v>
      </c>
      <c r="T860">
        <v>6</v>
      </c>
      <c r="U860">
        <v>0.12</v>
      </c>
      <c r="V860">
        <v>1</v>
      </c>
      <c r="W860" t="s">
        <v>4</v>
      </c>
      <c r="X860" t="s">
        <v>101</v>
      </c>
      <c r="Y860" t="s">
        <v>90</v>
      </c>
      <c r="Z860" t="s">
        <v>100</v>
      </c>
      <c r="AA860">
        <v>0.91080000000000005</v>
      </c>
      <c r="AB860">
        <v>0.89239999999999997</v>
      </c>
      <c r="AC860">
        <v>8.9240000000000083E-3</v>
      </c>
      <c r="AD860">
        <v>1.0900000000000001</v>
      </c>
      <c r="AE860" t="s">
        <v>25</v>
      </c>
      <c r="AF860">
        <v>2.110592412387402E-2</v>
      </c>
      <c r="AG860" t="s">
        <v>7</v>
      </c>
      <c r="AH860" t="s">
        <v>32</v>
      </c>
      <c r="AI860" t="s">
        <v>38</v>
      </c>
      <c r="AJ860">
        <v>137.73006134969324</v>
      </c>
      <c r="AK860" t="s">
        <v>42</v>
      </c>
      <c r="AL860">
        <v>151.27000000000001</v>
      </c>
      <c r="AM860">
        <v>1021648.8501800001</v>
      </c>
      <c r="AN860">
        <v>96.65000000000002</v>
      </c>
    </row>
    <row r="861" spans="1:40" x14ac:dyDescent="0.3">
      <c r="A861">
        <v>79.569999999999993</v>
      </c>
      <c r="B861">
        <v>2.4700000000000002</v>
      </c>
      <c r="C861">
        <v>28</v>
      </c>
      <c r="D861">
        <v>0.82</v>
      </c>
      <c r="E861">
        <v>0.03</v>
      </c>
      <c r="F861">
        <v>0.02</v>
      </c>
      <c r="G861" t="s">
        <v>99</v>
      </c>
      <c r="H861">
        <v>1.48</v>
      </c>
      <c r="I861">
        <v>0.63</v>
      </c>
      <c r="J861">
        <v>0.85</v>
      </c>
      <c r="K861">
        <v>0.84</v>
      </c>
      <c r="L861">
        <v>16</v>
      </c>
      <c r="M861">
        <v>8567.69</v>
      </c>
      <c r="N861">
        <v>60</v>
      </c>
      <c r="O861">
        <v>51</v>
      </c>
      <c r="P861">
        <v>2</v>
      </c>
      <c r="Q861">
        <v>1</v>
      </c>
      <c r="R861">
        <v>220</v>
      </c>
      <c r="S861">
        <v>403</v>
      </c>
      <c r="T861">
        <v>12</v>
      </c>
      <c r="U861">
        <v>0.06</v>
      </c>
      <c r="V861">
        <v>1</v>
      </c>
      <c r="W861" t="s">
        <v>4</v>
      </c>
      <c r="X861" t="s">
        <v>101</v>
      </c>
      <c r="Y861" t="s">
        <v>96</v>
      </c>
      <c r="Z861" t="s">
        <v>107</v>
      </c>
      <c r="AA861">
        <v>0.79539999999999988</v>
      </c>
      <c r="AB861">
        <v>0.9506</v>
      </c>
      <c r="AC861">
        <v>0.17110800000000004</v>
      </c>
      <c r="AD861">
        <v>0.89</v>
      </c>
      <c r="AE861" t="s">
        <v>25</v>
      </c>
      <c r="AF861">
        <v>3.1041849943446026E-2</v>
      </c>
      <c r="AG861" t="s">
        <v>7</v>
      </c>
      <c r="AH861" t="s">
        <v>33</v>
      </c>
      <c r="AI861" t="s">
        <v>36</v>
      </c>
      <c r="AJ861">
        <v>183.18181818181819</v>
      </c>
      <c r="AK861" t="s">
        <v>42</v>
      </c>
      <c r="AL861">
        <v>428.38450000000006</v>
      </c>
      <c r="AM861">
        <v>716248.3877369999</v>
      </c>
      <c r="AN861">
        <v>97.22</v>
      </c>
    </row>
    <row r="862" spans="1:40" x14ac:dyDescent="0.3">
      <c r="A862">
        <v>398.99</v>
      </c>
      <c r="B862">
        <v>3.1</v>
      </c>
      <c r="C862">
        <v>10</v>
      </c>
      <c r="D862">
        <v>0.72</v>
      </c>
      <c r="E862">
        <v>0.03</v>
      </c>
      <c r="F862">
        <v>0.01</v>
      </c>
      <c r="G862" t="s">
        <v>88</v>
      </c>
      <c r="H862">
        <v>3.46</v>
      </c>
      <c r="I862">
        <v>0.97</v>
      </c>
      <c r="J862">
        <v>0.84</v>
      </c>
      <c r="K862">
        <v>0.99</v>
      </c>
      <c r="L862">
        <v>27</v>
      </c>
      <c r="M862">
        <v>7478.16</v>
      </c>
      <c r="N862">
        <v>60</v>
      </c>
      <c r="O862">
        <v>26</v>
      </c>
      <c r="P862">
        <v>0</v>
      </c>
      <c r="Q862">
        <v>2</v>
      </c>
      <c r="R862">
        <v>92</v>
      </c>
      <c r="S862">
        <v>769</v>
      </c>
      <c r="T862">
        <v>2</v>
      </c>
      <c r="U862">
        <v>0.19</v>
      </c>
      <c r="V862">
        <v>1</v>
      </c>
      <c r="W862" t="s">
        <v>4</v>
      </c>
      <c r="X862" t="s">
        <v>93</v>
      </c>
      <c r="Y862" t="s">
        <v>94</v>
      </c>
      <c r="Z862" t="s">
        <v>102</v>
      </c>
      <c r="AA862">
        <v>0.69839999999999991</v>
      </c>
      <c r="AB862">
        <v>0.96029999999999993</v>
      </c>
      <c r="AC862">
        <v>0.26888400000000001</v>
      </c>
      <c r="AD862">
        <v>1.03</v>
      </c>
      <c r="AE862" t="s">
        <v>25</v>
      </c>
      <c r="AF862">
        <v>7.7696182861725855E-3</v>
      </c>
      <c r="AG862" t="s">
        <v>5</v>
      </c>
      <c r="AH862" t="s">
        <v>32</v>
      </c>
      <c r="AI862" t="s">
        <v>37</v>
      </c>
      <c r="AJ862">
        <v>835.86956521739125</v>
      </c>
      <c r="AK862" t="s">
        <v>42</v>
      </c>
      <c r="AL862">
        <v>74.781599999999997</v>
      </c>
      <c r="AM862">
        <v>3103161.8924440001</v>
      </c>
      <c r="AN862">
        <v>71.44</v>
      </c>
    </row>
    <row r="863" spans="1:40" x14ac:dyDescent="0.3">
      <c r="A863">
        <v>253.98</v>
      </c>
      <c r="B863">
        <v>1.21</v>
      </c>
      <c r="C863">
        <v>6</v>
      </c>
      <c r="D863">
        <v>0.73</v>
      </c>
      <c r="E863">
        <v>0.09</v>
      </c>
      <c r="F863">
        <v>0.04</v>
      </c>
      <c r="G863" t="s">
        <v>92</v>
      </c>
      <c r="H863">
        <v>0.17</v>
      </c>
      <c r="I863">
        <v>0.74</v>
      </c>
      <c r="J863">
        <v>1.1499999999999999</v>
      </c>
      <c r="K863">
        <v>0.27</v>
      </c>
      <c r="L863">
        <v>39</v>
      </c>
      <c r="M863">
        <v>6460.42</v>
      </c>
      <c r="N863">
        <v>30</v>
      </c>
      <c r="O863">
        <v>15</v>
      </c>
      <c r="P863">
        <v>0</v>
      </c>
      <c r="Q863">
        <v>2</v>
      </c>
      <c r="R863">
        <v>365</v>
      </c>
      <c r="S863">
        <v>884</v>
      </c>
      <c r="T863">
        <v>12</v>
      </c>
      <c r="U863">
        <v>0.42</v>
      </c>
      <c r="V863">
        <v>1</v>
      </c>
      <c r="W863" t="s">
        <v>4</v>
      </c>
      <c r="X863" t="s">
        <v>93</v>
      </c>
      <c r="Y863" t="s">
        <v>94</v>
      </c>
      <c r="Z863" t="s">
        <v>107</v>
      </c>
      <c r="AA863">
        <v>0.6643</v>
      </c>
      <c r="AB863">
        <v>0.87360000000000004</v>
      </c>
      <c r="AC863">
        <v>0.23587200000000003</v>
      </c>
      <c r="AD863">
        <v>0.4</v>
      </c>
      <c r="AE863" t="s">
        <v>24</v>
      </c>
      <c r="AF863">
        <v>4.764154657847075E-3</v>
      </c>
      <c r="AG863" t="s">
        <v>5</v>
      </c>
      <c r="AH863" t="s">
        <v>31</v>
      </c>
      <c r="AI863" t="s">
        <v>38</v>
      </c>
      <c r="AJ863">
        <v>242.1917808219178</v>
      </c>
      <c r="AK863" t="s">
        <v>42</v>
      </c>
      <c r="AL863">
        <v>129.20840000000001</v>
      </c>
      <c r="AM863">
        <v>1854253.8148399999</v>
      </c>
      <c r="AN863">
        <v>84.33</v>
      </c>
    </row>
    <row r="864" spans="1:40" x14ac:dyDescent="0.3">
      <c r="A864">
        <v>285.98</v>
      </c>
      <c r="B864">
        <v>8.51</v>
      </c>
      <c r="C864">
        <v>15</v>
      </c>
      <c r="D864">
        <v>0.88</v>
      </c>
      <c r="E864">
        <v>0.02</v>
      </c>
      <c r="F864">
        <v>0.02</v>
      </c>
      <c r="G864" t="s">
        <v>92</v>
      </c>
      <c r="H864">
        <v>1.02</v>
      </c>
      <c r="I864">
        <v>0.81</v>
      </c>
      <c r="J864">
        <v>1.17</v>
      </c>
      <c r="K864">
        <v>0.84</v>
      </c>
      <c r="L864">
        <v>40</v>
      </c>
      <c r="M864">
        <v>9324.25</v>
      </c>
      <c r="N864">
        <v>60</v>
      </c>
      <c r="O864">
        <v>40</v>
      </c>
      <c r="P864">
        <v>0</v>
      </c>
      <c r="Q864">
        <v>2</v>
      </c>
      <c r="R864">
        <v>639</v>
      </c>
      <c r="S864">
        <v>746</v>
      </c>
      <c r="T864">
        <v>6</v>
      </c>
      <c r="U864">
        <v>0.75</v>
      </c>
      <c r="V864">
        <v>1</v>
      </c>
      <c r="W864" t="s">
        <v>4</v>
      </c>
      <c r="X864" t="s">
        <v>93</v>
      </c>
      <c r="Y864" t="s">
        <v>94</v>
      </c>
      <c r="Z864" t="s">
        <v>100</v>
      </c>
      <c r="AA864">
        <v>0.86239999999999994</v>
      </c>
      <c r="AB864">
        <v>0.96039999999999992</v>
      </c>
      <c r="AC864">
        <v>0.11524799999999999</v>
      </c>
      <c r="AD864">
        <v>0.88</v>
      </c>
      <c r="AE864" t="s">
        <v>25</v>
      </c>
      <c r="AF864">
        <v>2.9757325687110984E-2</v>
      </c>
      <c r="AG864" t="s">
        <v>7</v>
      </c>
      <c r="AH864" t="s">
        <v>31</v>
      </c>
      <c r="AI864" t="s">
        <v>36</v>
      </c>
      <c r="AJ864">
        <v>116.74491392801252</v>
      </c>
      <c r="AK864" t="s">
        <v>42</v>
      </c>
      <c r="AL864">
        <v>186.48500000000001</v>
      </c>
      <c r="AM864">
        <v>2773403.2945920001</v>
      </c>
      <c r="AN864">
        <v>85.98</v>
      </c>
    </row>
    <row r="865" spans="1:40" x14ac:dyDescent="0.3">
      <c r="A865">
        <v>248.34</v>
      </c>
      <c r="B865">
        <v>9.77</v>
      </c>
      <c r="C865">
        <v>25</v>
      </c>
      <c r="D865">
        <v>0.88</v>
      </c>
      <c r="E865">
        <v>0</v>
      </c>
      <c r="F865">
        <v>0.04</v>
      </c>
      <c r="G865" t="s">
        <v>88</v>
      </c>
      <c r="H865">
        <v>1.0900000000000001</v>
      </c>
      <c r="I865">
        <v>0.66</v>
      </c>
      <c r="J865">
        <v>0.99</v>
      </c>
      <c r="K865">
        <v>0.41</v>
      </c>
      <c r="L865">
        <v>1</v>
      </c>
      <c r="M865">
        <v>5823.3</v>
      </c>
      <c r="N865">
        <v>60</v>
      </c>
      <c r="O865">
        <v>37</v>
      </c>
      <c r="P865">
        <v>2</v>
      </c>
      <c r="Q865">
        <v>1</v>
      </c>
      <c r="R865">
        <v>824</v>
      </c>
      <c r="S865">
        <v>285</v>
      </c>
      <c r="T865">
        <v>10</v>
      </c>
      <c r="U865">
        <v>0</v>
      </c>
      <c r="V865">
        <v>0</v>
      </c>
      <c r="W865" t="s">
        <v>6</v>
      </c>
      <c r="X865" t="s">
        <v>101</v>
      </c>
      <c r="Y865" t="s">
        <v>96</v>
      </c>
      <c r="Z865" t="s">
        <v>108</v>
      </c>
      <c r="AA865">
        <v>0.88</v>
      </c>
      <c r="AB865">
        <v>0.96</v>
      </c>
      <c r="AC865">
        <v>0.1152</v>
      </c>
      <c r="AD865">
        <v>0.44999999999999996</v>
      </c>
      <c r="AE865" t="s">
        <v>24</v>
      </c>
      <c r="AF865">
        <v>3.9341225738906332E-2</v>
      </c>
      <c r="AG865" t="s">
        <v>7</v>
      </c>
      <c r="AH865" t="s">
        <v>31</v>
      </c>
      <c r="AI865" t="s">
        <v>36</v>
      </c>
      <c r="AJ865">
        <v>34.587378640776699</v>
      </c>
      <c r="AK865" t="s">
        <v>40</v>
      </c>
      <c r="AL865">
        <v>58.233000000000004</v>
      </c>
      <c r="AM865">
        <v>1504068.3016920004</v>
      </c>
      <c r="AN865">
        <v>74.110000000000014</v>
      </c>
    </row>
    <row r="866" spans="1:40" x14ac:dyDescent="0.3">
      <c r="A866">
        <v>230.34</v>
      </c>
      <c r="B866">
        <v>2.2200000000000002</v>
      </c>
      <c r="C866">
        <v>18</v>
      </c>
      <c r="D866">
        <v>0.83</v>
      </c>
      <c r="E866">
        <v>0.05</v>
      </c>
      <c r="F866">
        <v>0.03</v>
      </c>
      <c r="G866" t="s">
        <v>88</v>
      </c>
      <c r="H866">
        <v>3.35</v>
      </c>
      <c r="I866">
        <v>0.98</v>
      </c>
      <c r="J866">
        <v>1.05</v>
      </c>
      <c r="K866">
        <v>0.75</v>
      </c>
      <c r="L866">
        <v>45</v>
      </c>
      <c r="M866">
        <v>5167.58</v>
      </c>
      <c r="N866">
        <v>15</v>
      </c>
      <c r="O866">
        <v>25</v>
      </c>
      <c r="P866">
        <v>2</v>
      </c>
      <c r="Q866">
        <v>0</v>
      </c>
      <c r="R866">
        <v>548</v>
      </c>
      <c r="S866">
        <v>883</v>
      </c>
      <c r="T866">
        <v>6</v>
      </c>
      <c r="U866">
        <v>0.26</v>
      </c>
      <c r="V866">
        <v>0</v>
      </c>
      <c r="W866" t="s">
        <v>6</v>
      </c>
      <c r="X866" t="s">
        <v>89</v>
      </c>
      <c r="Y866" t="s">
        <v>96</v>
      </c>
      <c r="Z866" t="s">
        <v>100</v>
      </c>
      <c r="AA866">
        <v>0.78849999999999998</v>
      </c>
      <c r="AB866">
        <v>0.92149999999999999</v>
      </c>
      <c r="AC866">
        <v>0.15665500000000002</v>
      </c>
      <c r="AD866">
        <v>0.83</v>
      </c>
      <c r="AE866" t="s">
        <v>25</v>
      </c>
      <c r="AF866">
        <v>9.6379265433706694E-3</v>
      </c>
      <c r="AG866" t="s">
        <v>5</v>
      </c>
      <c r="AH866" t="s">
        <v>31</v>
      </c>
      <c r="AI866" t="s">
        <v>37</v>
      </c>
      <c r="AJ866">
        <v>161.13138686131387</v>
      </c>
      <c r="AK866" t="s">
        <v>42</v>
      </c>
      <c r="AL866">
        <v>51.675800000000002</v>
      </c>
      <c r="AM866">
        <v>1285591.515956</v>
      </c>
      <c r="AN866">
        <v>70.55</v>
      </c>
    </row>
    <row r="867" spans="1:40" x14ac:dyDescent="0.3">
      <c r="A867">
        <v>301.83999999999997</v>
      </c>
      <c r="B867">
        <v>3.08</v>
      </c>
      <c r="C867">
        <v>18</v>
      </c>
      <c r="D867">
        <v>0.83</v>
      </c>
      <c r="E867">
        <v>0.08</v>
      </c>
      <c r="F867">
        <v>0.04</v>
      </c>
      <c r="G867" t="s">
        <v>99</v>
      </c>
      <c r="H867">
        <v>1.43</v>
      </c>
      <c r="I867">
        <v>0.87</v>
      </c>
      <c r="J867">
        <v>1.08</v>
      </c>
      <c r="K867">
        <v>0.2</v>
      </c>
      <c r="L867">
        <v>33</v>
      </c>
      <c r="M867">
        <v>9759.36</v>
      </c>
      <c r="N867">
        <v>60</v>
      </c>
      <c r="O867">
        <v>53</v>
      </c>
      <c r="P867">
        <v>3</v>
      </c>
      <c r="Q867">
        <v>0</v>
      </c>
      <c r="R867">
        <v>218</v>
      </c>
      <c r="S867">
        <v>713</v>
      </c>
      <c r="T867">
        <v>1</v>
      </c>
      <c r="U867">
        <v>0.59</v>
      </c>
      <c r="V867">
        <v>1</v>
      </c>
      <c r="W867" t="s">
        <v>4</v>
      </c>
      <c r="X867" t="s">
        <v>89</v>
      </c>
      <c r="Y867" t="s">
        <v>90</v>
      </c>
      <c r="Z867" t="s">
        <v>97</v>
      </c>
      <c r="AA867">
        <v>0.76359999999999995</v>
      </c>
      <c r="AB867">
        <v>0.88319999999999999</v>
      </c>
      <c r="AC867">
        <v>0.15014400000000003</v>
      </c>
      <c r="AD867">
        <v>0.32</v>
      </c>
      <c r="AE867" t="s">
        <v>24</v>
      </c>
      <c r="AF867">
        <v>1.0204081632653062E-2</v>
      </c>
      <c r="AG867" t="s">
        <v>5</v>
      </c>
      <c r="AH867" t="s">
        <v>32</v>
      </c>
      <c r="AI867" t="s">
        <v>36</v>
      </c>
      <c r="AJ867">
        <v>327.06422018348621</v>
      </c>
      <c r="AK867" t="s">
        <v>42</v>
      </c>
      <c r="AL867">
        <v>487.96800000000007</v>
      </c>
      <c r="AM867">
        <v>3299753.6497119996</v>
      </c>
      <c r="AN867">
        <v>95.37</v>
      </c>
    </row>
    <row r="868" spans="1:40" x14ac:dyDescent="0.3">
      <c r="A868">
        <v>119.86</v>
      </c>
      <c r="B868">
        <v>8.82</v>
      </c>
      <c r="C868">
        <v>7</v>
      </c>
      <c r="D868">
        <v>0.72</v>
      </c>
      <c r="E868">
        <v>0.08</v>
      </c>
      <c r="F868">
        <v>0.05</v>
      </c>
      <c r="G868" t="s">
        <v>99</v>
      </c>
      <c r="H868">
        <v>3</v>
      </c>
      <c r="I868">
        <v>0.62</v>
      </c>
      <c r="J868">
        <v>0.96</v>
      </c>
      <c r="K868">
        <v>0.81</v>
      </c>
      <c r="L868">
        <v>39</v>
      </c>
      <c r="M868">
        <v>2139.54</v>
      </c>
      <c r="N868">
        <v>15</v>
      </c>
      <c r="O868">
        <v>37</v>
      </c>
      <c r="P868">
        <v>3</v>
      </c>
      <c r="Q868">
        <v>0</v>
      </c>
      <c r="R868">
        <v>923</v>
      </c>
      <c r="S868">
        <v>176</v>
      </c>
      <c r="T868">
        <v>5</v>
      </c>
      <c r="U868">
        <v>0.3</v>
      </c>
      <c r="V868">
        <v>0</v>
      </c>
      <c r="W868" t="s">
        <v>6</v>
      </c>
      <c r="X868" t="s">
        <v>89</v>
      </c>
      <c r="Y868" t="s">
        <v>90</v>
      </c>
      <c r="Z868" t="s">
        <v>109</v>
      </c>
      <c r="AA868">
        <v>0.66239999999999999</v>
      </c>
      <c r="AB868">
        <v>0.874</v>
      </c>
      <c r="AC868">
        <v>0.24472000000000005</v>
      </c>
      <c r="AD868">
        <v>0.94000000000000006</v>
      </c>
      <c r="AE868" t="s">
        <v>25</v>
      </c>
      <c r="AF868">
        <v>7.3585850158518276E-2</v>
      </c>
      <c r="AG868" t="s">
        <v>8</v>
      </c>
      <c r="AH868" t="s">
        <v>33</v>
      </c>
      <c r="AI868" t="s">
        <v>35</v>
      </c>
      <c r="AJ868">
        <v>19.068255687973998</v>
      </c>
      <c r="AK868" t="s">
        <v>40</v>
      </c>
      <c r="AL868">
        <v>106.977</v>
      </c>
      <c r="AM868">
        <v>289897.31737200002</v>
      </c>
      <c r="AN868">
        <v>93.600000000000009</v>
      </c>
    </row>
    <row r="869" spans="1:40" x14ac:dyDescent="0.3">
      <c r="A869">
        <v>131.87</v>
      </c>
      <c r="B869">
        <v>9.34</v>
      </c>
      <c r="C869">
        <v>15</v>
      </c>
      <c r="D869">
        <v>0.85</v>
      </c>
      <c r="E869">
        <v>0.09</v>
      </c>
      <c r="F869">
        <v>0.05</v>
      </c>
      <c r="G869" t="s">
        <v>92</v>
      </c>
      <c r="H869">
        <v>4.83</v>
      </c>
      <c r="I869">
        <v>0.66</v>
      </c>
      <c r="J869">
        <v>0.95</v>
      </c>
      <c r="K869">
        <v>0.08</v>
      </c>
      <c r="L869">
        <v>27</v>
      </c>
      <c r="M869">
        <v>1505.48</v>
      </c>
      <c r="N869">
        <v>30</v>
      </c>
      <c r="O869">
        <v>36</v>
      </c>
      <c r="P869">
        <v>1</v>
      </c>
      <c r="Q869">
        <v>1</v>
      </c>
      <c r="R869">
        <v>646</v>
      </c>
      <c r="S869">
        <v>991</v>
      </c>
      <c r="T869">
        <v>10</v>
      </c>
      <c r="U869">
        <v>0.36</v>
      </c>
      <c r="V869">
        <v>1</v>
      </c>
      <c r="W869" t="s">
        <v>4</v>
      </c>
      <c r="X869" t="s">
        <v>101</v>
      </c>
      <c r="Y869" t="s">
        <v>104</v>
      </c>
      <c r="Z869" t="s">
        <v>108</v>
      </c>
      <c r="AA869">
        <v>0.77349999999999997</v>
      </c>
      <c r="AB869">
        <v>0.86449999999999994</v>
      </c>
      <c r="AC869">
        <v>0.12967500000000004</v>
      </c>
      <c r="AD869">
        <v>0.22000000000000003</v>
      </c>
      <c r="AE869" t="s">
        <v>26</v>
      </c>
      <c r="AF869">
        <v>7.082732994615909E-2</v>
      </c>
      <c r="AG869" t="s">
        <v>8</v>
      </c>
      <c r="AH869" t="s">
        <v>33</v>
      </c>
      <c r="AI869" t="s">
        <v>37</v>
      </c>
      <c r="AJ869">
        <v>153.40557275541795</v>
      </c>
      <c r="AK869" t="s">
        <v>42</v>
      </c>
      <c r="AL869">
        <v>30.1096</v>
      </c>
      <c r="AM869">
        <v>226364.36650599999</v>
      </c>
      <c r="AN869">
        <v>79.469999999999985</v>
      </c>
    </row>
    <row r="870" spans="1:40" x14ac:dyDescent="0.3">
      <c r="A870">
        <v>437.8</v>
      </c>
      <c r="B870">
        <v>4.78</v>
      </c>
      <c r="C870">
        <v>18</v>
      </c>
      <c r="D870">
        <v>0.85</v>
      </c>
      <c r="E870">
        <v>0.05</v>
      </c>
      <c r="F870">
        <v>0.03</v>
      </c>
      <c r="G870" t="s">
        <v>99</v>
      </c>
      <c r="H870">
        <v>3.97</v>
      </c>
      <c r="I870">
        <v>0.76</v>
      </c>
      <c r="J870">
        <v>1.07</v>
      </c>
      <c r="K870">
        <v>0.27</v>
      </c>
      <c r="L870">
        <v>17</v>
      </c>
      <c r="M870">
        <v>1706.6</v>
      </c>
      <c r="N870">
        <v>60</v>
      </c>
      <c r="O870">
        <v>53</v>
      </c>
      <c r="P870">
        <v>2</v>
      </c>
      <c r="Q870">
        <v>2</v>
      </c>
      <c r="R870">
        <v>285</v>
      </c>
      <c r="S870">
        <v>108</v>
      </c>
      <c r="T870">
        <v>2</v>
      </c>
      <c r="U870">
        <v>0.3</v>
      </c>
      <c r="V870">
        <v>0</v>
      </c>
      <c r="W870" t="s">
        <v>6</v>
      </c>
      <c r="X870" t="s">
        <v>93</v>
      </c>
      <c r="Y870" t="s">
        <v>96</v>
      </c>
      <c r="Z870" t="s">
        <v>102</v>
      </c>
      <c r="AA870">
        <v>0.8075</v>
      </c>
      <c r="AB870">
        <v>0.92149999999999999</v>
      </c>
      <c r="AC870">
        <v>0.13822500000000001</v>
      </c>
      <c r="AD870">
        <v>0.35000000000000003</v>
      </c>
      <c r="AE870" t="s">
        <v>24</v>
      </c>
      <c r="AF870">
        <v>1.0918227501142075E-2</v>
      </c>
      <c r="AG870" t="s">
        <v>5</v>
      </c>
      <c r="AH870" t="s">
        <v>32</v>
      </c>
      <c r="AI870" t="s">
        <v>37</v>
      </c>
      <c r="AJ870">
        <v>37.894736842105267</v>
      </c>
      <c r="AK870" t="s">
        <v>40</v>
      </c>
      <c r="AL870">
        <v>85.33</v>
      </c>
      <c r="AM870">
        <v>807041.52971999999</v>
      </c>
      <c r="AN870">
        <v>93.93</v>
      </c>
    </row>
    <row r="871" spans="1:40" x14ac:dyDescent="0.3">
      <c r="A871">
        <v>475.75</v>
      </c>
      <c r="B871">
        <v>1.46</v>
      </c>
      <c r="C871">
        <v>18</v>
      </c>
      <c r="D871">
        <v>0.74</v>
      </c>
      <c r="E871">
        <v>0.01</v>
      </c>
      <c r="F871">
        <v>0.03</v>
      </c>
      <c r="G871" t="s">
        <v>99</v>
      </c>
      <c r="H871">
        <v>1.66</v>
      </c>
      <c r="I871">
        <v>0.69</v>
      </c>
      <c r="J871">
        <v>0.95</v>
      </c>
      <c r="K871">
        <v>0.82</v>
      </c>
      <c r="L871">
        <v>15</v>
      </c>
      <c r="M871">
        <v>9895.48</v>
      </c>
      <c r="N871">
        <v>90</v>
      </c>
      <c r="O871">
        <v>30</v>
      </c>
      <c r="P871">
        <v>2</v>
      </c>
      <c r="Q871">
        <v>0</v>
      </c>
      <c r="R871">
        <v>501</v>
      </c>
      <c r="S871">
        <v>892</v>
      </c>
      <c r="T871">
        <v>1</v>
      </c>
      <c r="U871">
        <v>0.95</v>
      </c>
      <c r="V871">
        <v>0</v>
      </c>
      <c r="W871" t="s">
        <v>6</v>
      </c>
      <c r="X871" t="s">
        <v>89</v>
      </c>
      <c r="Y871" t="s">
        <v>96</v>
      </c>
      <c r="Z871" t="s">
        <v>97</v>
      </c>
      <c r="AA871">
        <v>0.73260000000000003</v>
      </c>
      <c r="AB871">
        <v>0.96029999999999993</v>
      </c>
      <c r="AC871">
        <v>0.24967800000000001</v>
      </c>
      <c r="AD871">
        <v>0.86</v>
      </c>
      <c r="AE871" t="s">
        <v>25</v>
      </c>
      <c r="AF871">
        <v>3.0688386757750921E-3</v>
      </c>
      <c r="AG871" t="s">
        <v>5</v>
      </c>
      <c r="AH871" t="s">
        <v>32</v>
      </c>
      <c r="AI871" t="s">
        <v>36</v>
      </c>
      <c r="AJ871">
        <v>178.0439121756487</v>
      </c>
      <c r="AK871" t="s">
        <v>42</v>
      </c>
      <c r="AL871">
        <v>494.774</v>
      </c>
      <c r="AM871">
        <v>4896596.1633000001</v>
      </c>
      <c r="AN871">
        <v>97.44</v>
      </c>
    </row>
    <row r="872" spans="1:40" x14ac:dyDescent="0.3">
      <c r="A872">
        <v>217.99</v>
      </c>
      <c r="B872">
        <v>1.35</v>
      </c>
      <c r="C872">
        <v>20</v>
      </c>
      <c r="D872">
        <v>0.73</v>
      </c>
      <c r="E872">
        <v>0.06</v>
      </c>
      <c r="F872">
        <v>0.01</v>
      </c>
      <c r="G872" t="s">
        <v>88</v>
      </c>
      <c r="H872">
        <v>2.36</v>
      </c>
      <c r="I872">
        <v>0.72</v>
      </c>
      <c r="J872">
        <v>1.03</v>
      </c>
      <c r="K872">
        <v>0.75</v>
      </c>
      <c r="L872">
        <v>22</v>
      </c>
      <c r="M872">
        <v>6557.29</v>
      </c>
      <c r="N872">
        <v>60</v>
      </c>
      <c r="O872">
        <v>39</v>
      </c>
      <c r="P872">
        <v>2</v>
      </c>
      <c r="Q872">
        <v>0</v>
      </c>
      <c r="R872">
        <v>307</v>
      </c>
      <c r="S872">
        <v>421</v>
      </c>
      <c r="T872">
        <v>11</v>
      </c>
      <c r="U872">
        <v>7.0000000000000007E-2</v>
      </c>
      <c r="V872">
        <v>1</v>
      </c>
      <c r="W872" t="s">
        <v>4</v>
      </c>
      <c r="X872" t="s">
        <v>89</v>
      </c>
      <c r="Y872" t="s">
        <v>96</v>
      </c>
      <c r="Z872" t="s">
        <v>95</v>
      </c>
      <c r="AA872">
        <v>0.68619999999999992</v>
      </c>
      <c r="AB872">
        <v>0.93059999999999998</v>
      </c>
      <c r="AC872">
        <v>0.25126200000000004</v>
      </c>
      <c r="AD872">
        <v>0.82</v>
      </c>
      <c r="AE872" t="s">
        <v>25</v>
      </c>
      <c r="AF872">
        <v>6.1929446304876375E-3</v>
      </c>
      <c r="AG872" t="s">
        <v>5</v>
      </c>
      <c r="AH872" t="s">
        <v>31</v>
      </c>
      <c r="AI872" t="s">
        <v>35</v>
      </c>
      <c r="AJ872">
        <v>137.13355048859935</v>
      </c>
      <c r="AK872" t="s">
        <v>42</v>
      </c>
      <c r="AL872">
        <v>65.572900000000004</v>
      </c>
      <c r="AM872">
        <v>1529559.1644249998</v>
      </c>
      <c r="AN872">
        <v>71.64</v>
      </c>
    </row>
    <row r="873" spans="1:40" x14ac:dyDescent="0.3">
      <c r="A873">
        <v>171.84</v>
      </c>
      <c r="B873">
        <v>6.17</v>
      </c>
      <c r="C873">
        <v>9</v>
      </c>
      <c r="D873">
        <v>0.74</v>
      </c>
      <c r="E873">
        <v>0.08</v>
      </c>
      <c r="F873">
        <v>0.05</v>
      </c>
      <c r="G873" t="s">
        <v>92</v>
      </c>
      <c r="H873">
        <v>1</v>
      </c>
      <c r="I873">
        <v>1</v>
      </c>
      <c r="J873">
        <v>1.01</v>
      </c>
      <c r="K873">
        <v>0.5</v>
      </c>
      <c r="L873">
        <v>19</v>
      </c>
      <c r="M873">
        <v>3128.64</v>
      </c>
      <c r="N873">
        <v>15</v>
      </c>
      <c r="O873">
        <v>24</v>
      </c>
      <c r="P873">
        <v>0</v>
      </c>
      <c r="Q873">
        <v>0</v>
      </c>
      <c r="R873">
        <v>818</v>
      </c>
      <c r="S873">
        <v>237</v>
      </c>
      <c r="T873">
        <v>9</v>
      </c>
      <c r="U873">
        <v>0.91</v>
      </c>
      <c r="V873">
        <v>0</v>
      </c>
      <c r="W873" t="s">
        <v>6</v>
      </c>
      <c r="X873" t="s">
        <v>89</v>
      </c>
      <c r="Y873" t="s">
        <v>94</v>
      </c>
      <c r="Z873" t="s">
        <v>91</v>
      </c>
      <c r="AA873">
        <v>0.68080000000000007</v>
      </c>
      <c r="AB873">
        <v>0.874</v>
      </c>
      <c r="AC873">
        <v>0.22724000000000003</v>
      </c>
      <c r="AD873">
        <v>0.63</v>
      </c>
      <c r="AE873" t="s">
        <v>25</v>
      </c>
      <c r="AF873">
        <v>3.5905493482309127E-2</v>
      </c>
      <c r="AG873" t="s">
        <v>7</v>
      </c>
      <c r="AH873" t="s">
        <v>31</v>
      </c>
      <c r="AI873" t="s">
        <v>38</v>
      </c>
      <c r="AJ873">
        <v>28.973105134474324</v>
      </c>
      <c r="AK873" t="s">
        <v>40</v>
      </c>
      <c r="AL873">
        <v>62.572800000000001</v>
      </c>
      <c r="AM873">
        <v>607582.82188800001</v>
      </c>
      <c r="AN873">
        <v>83.6</v>
      </c>
    </row>
    <row r="874" spans="1:40" x14ac:dyDescent="0.3">
      <c r="A874">
        <v>339.8</v>
      </c>
      <c r="B874">
        <v>4.54</v>
      </c>
      <c r="C874">
        <v>24</v>
      </c>
      <c r="D874">
        <v>0.73</v>
      </c>
      <c r="E874">
        <v>0.01</v>
      </c>
      <c r="F874">
        <v>0.02</v>
      </c>
      <c r="G874" t="s">
        <v>88</v>
      </c>
      <c r="H874">
        <v>0.08</v>
      </c>
      <c r="I874">
        <v>0.86</v>
      </c>
      <c r="J874">
        <v>1.01</v>
      </c>
      <c r="K874">
        <v>0.67</v>
      </c>
      <c r="L874">
        <v>28</v>
      </c>
      <c r="M874">
        <v>2564.88</v>
      </c>
      <c r="N874">
        <v>90</v>
      </c>
      <c r="O874">
        <v>27</v>
      </c>
      <c r="P874">
        <v>3</v>
      </c>
      <c r="Q874">
        <v>1</v>
      </c>
      <c r="R874">
        <v>593</v>
      </c>
      <c r="S874">
        <v>423</v>
      </c>
      <c r="T874">
        <v>6</v>
      </c>
      <c r="U874">
        <v>0.32</v>
      </c>
      <c r="V874">
        <v>0</v>
      </c>
      <c r="W874" t="s">
        <v>6</v>
      </c>
      <c r="X874" t="s">
        <v>101</v>
      </c>
      <c r="Y874" t="s">
        <v>90</v>
      </c>
      <c r="Z874" t="s">
        <v>100</v>
      </c>
      <c r="AA874">
        <v>0.72270000000000001</v>
      </c>
      <c r="AB874">
        <v>0.97019999999999995</v>
      </c>
      <c r="AC874">
        <v>0.26195400000000002</v>
      </c>
      <c r="AD874">
        <v>0.70000000000000007</v>
      </c>
      <c r="AE874" t="s">
        <v>25</v>
      </c>
      <c r="AF874">
        <v>1.3360800470865214E-2</v>
      </c>
      <c r="AG874" t="s">
        <v>5</v>
      </c>
      <c r="AH874" t="s">
        <v>32</v>
      </c>
      <c r="AI874" t="s">
        <v>38</v>
      </c>
      <c r="AJ874">
        <v>71.332209106239461</v>
      </c>
      <c r="AK874" t="s">
        <v>40</v>
      </c>
      <c r="AL874">
        <v>25.648800000000001</v>
      </c>
      <c r="AM874">
        <v>897718.80320000008</v>
      </c>
      <c r="AN874">
        <v>75.22</v>
      </c>
    </row>
    <row r="875" spans="1:40" x14ac:dyDescent="0.3">
      <c r="A875">
        <v>233.93</v>
      </c>
      <c r="B875">
        <v>1.26</v>
      </c>
      <c r="C875">
        <v>2</v>
      </c>
      <c r="D875">
        <v>0.88</v>
      </c>
      <c r="E875">
        <v>0.02</v>
      </c>
      <c r="F875">
        <v>0.01</v>
      </c>
      <c r="G875" t="s">
        <v>92</v>
      </c>
      <c r="H875">
        <v>1.45</v>
      </c>
      <c r="I875">
        <v>0.97</v>
      </c>
      <c r="J875">
        <v>1.1299999999999999</v>
      </c>
      <c r="K875">
        <v>0.19</v>
      </c>
      <c r="L875">
        <v>23</v>
      </c>
      <c r="M875">
        <v>660.72</v>
      </c>
      <c r="N875">
        <v>30</v>
      </c>
      <c r="O875">
        <v>37</v>
      </c>
      <c r="P875">
        <v>1</v>
      </c>
      <c r="Q875">
        <v>2</v>
      </c>
      <c r="R875">
        <v>67</v>
      </c>
      <c r="S875">
        <v>323</v>
      </c>
      <c r="T875">
        <v>1</v>
      </c>
      <c r="U875">
        <v>0.25</v>
      </c>
      <c r="V875">
        <v>1</v>
      </c>
      <c r="W875" t="s">
        <v>4</v>
      </c>
      <c r="X875" t="s">
        <v>93</v>
      </c>
      <c r="Y875" t="s">
        <v>104</v>
      </c>
      <c r="Z875" t="s">
        <v>97</v>
      </c>
      <c r="AA875">
        <v>0.86239999999999994</v>
      </c>
      <c r="AB875">
        <v>0.97019999999999995</v>
      </c>
      <c r="AC875">
        <v>0.116424</v>
      </c>
      <c r="AD875">
        <v>0.22</v>
      </c>
      <c r="AE875" t="s">
        <v>26</v>
      </c>
      <c r="AF875">
        <v>5.3862266489975632E-3</v>
      </c>
      <c r="AG875" t="s">
        <v>5</v>
      </c>
      <c r="AH875" t="s">
        <v>31</v>
      </c>
      <c r="AI875" t="s">
        <v>36</v>
      </c>
      <c r="AJ875">
        <v>482.08955223880599</v>
      </c>
      <c r="AK875" t="s">
        <v>42</v>
      </c>
      <c r="AL875">
        <v>13.214400000000001</v>
      </c>
      <c r="AM875">
        <v>159219.094858</v>
      </c>
      <c r="AN875">
        <v>85.75</v>
      </c>
    </row>
    <row r="876" spans="1:40" x14ac:dyDescent="0.3">
      <c r="A876">
        <v>61.42</v>
      </c>
      <c r="B876">
        <v>6.25</v>
      </c>
      <c r="C876">
        <v>8</v>
      </c>
      <c r="D876">
        <v>0.76</v>
      </c>
      <c r="E876">
        <v>0</v>
      </c>
      <c r="F876">
        <v>0.02</v>
      </c>
      <c r="G876" t="s">
        <v>88</v>
      </c>
      <c r="H876">
        <v>1.85</v>
      </c>
      <c r="I876">
        <v>0.77</v>
      </c>
      <c r="J876">
        <v>1.08</v>
      </c>
      <c r="K876">
        <v>0.67</v>
      </c>
      <c r="L876">
        <v>36</v>
      </c>
      <c r="M876">
        <v>1406.28</v>
      </c>
      <c r="N876">
        <v>45</v>
      </c>
      <c r="O876">
        <v>45</v>
      </c>
      <c r="P876">
        <v>2</v>
      </c>
      <c r="Q876">
        <v>3</v>
      </c>
      <c r="R876">
        <v>305</v>
      </c>
      <c r="S876">
        <v>335</v>
      </c>
      <c r="T876">
        <v>10</v>
      </c>
      <c r="U876">
        <v>0.88</v>
      </c>
      <c r="V876">
        <v>0</v>
      </c>
      <c r="W876" t="s">
        <v>6</v>
      </c>
      <c r="X876" t="s">
        <v>103</v>
      </c>
      <c r="Y876" t="s">
        <v>96</v>
      </c>
      <c r="Z876" t="s">
        <v>108</v>
      </c>
      <c r="AA876">
        <v>0.76</v>
      </c>
      <c r="AB876">
        <v>0.98</v>
      </c>
      <c r="AC876">
        <v>0.23519999999999999</v>
      </c>
      <c r="AD876">
        <v>0.69000000000000006</v>
      </c>
      <c r="AE876" t="s">
        <v>25</v>
      </c>
      <c r="AF876">
        <v>0.101758384890915</v>
      </c>
      <c r="AG876" t="s">
        <v>9</v>
      </c>
      <c r="AH876" t="s">
        <v>33</v>
      </c>
      <c r="AI876" t="s">
        <v>36</v>
      </c>
      <c r="AJ876">
        <v>109.8360655737705</v>
      </c>
      <c r="AK876" t="s">
        <v>42</v>
      </c>
      <c r="AL876">
        <v>14.062799999999999</v>
      </c>
      <c r="AM876">
        <v>88117.527292000013</v>
      </c>
      <c r="AN876">
        <v>73.75</v>
      </c>
    </row>
    <row r="877" spans="1:40" x14ac:dyDescent="0.3">
      <c r="A877">
        <v>120.27</v>
      </c>
      <c r="B877">
        <v>1.1000000000000001</v>
      </c>
      <c r="C877">
        <v>20</v>
      </c>
      <c r="D877">
        <v>0.78</v>
      </c>
      <c r="E877">
        <v>0.06</v>
      </c>
      <c r="F877">
        <v>0.01</v>
      </c>
      <c r="G877" t="s">
        <v>92</v>
      </c>
      <c r="H877">
        <v>2.82</v>
      </c>
      <c r="I877">
        <v>0.88</v>
      </c>
      <c r="J877">
        <v>1.18</v>
      </c>
      <c r="K877">
        <v>0.01</v>
      </c>
      <c r="L877">
        <v>49</v>
      </c>
      <c r="M877">
        <v>9090.91</v>
      </c>
      <c r="N877">
        <v>45</v>
      </c>
      <c r="O877">
        <v>48</v>
      </c>
      <c r="P877">
        <v>2</v>
      </c>
      <c r="Q877">
        <v>2</v>
      </c>
      <c r="R877">
        <v>468</v>
      </c>
      <c r="S877">
        <v>71</v>
      </c>
      <c r="T877">
        <v>9</v>
      </c>
      <c r="U877">
        <v>0.28999999999999998</v>
      </c>
      <c r="V877">
        <v>1</v>
      </c>
      <c r="W877" t="s">
        <v>4</v>
      </c>
      <c r="X877" t="s">
        <v>93</v>
      </c>
      <c r="Y877" t="s">
        <v>96</v>
      </c>
      <c r="Z877" t="s">
        <v>91</v>
      </c>
      <c r="AA877">
        <v>0.73319999999999996</v>
      </c>
      <c r="AB877">
        <v>0.93059999999999998</v>
      </c>
      <c r="AC877">
        <v>0.20473199999999994</v>
      </c>
      <c r="AD877">
        <v>7.9999999999999988E-2</v>
      </c>
      <c r="AE877" t="s">
        <v>22</v>
      </c>
      <c r="AF877">
        <v>9.1460879687370097E-3</v>
      </c>
      <c r="AG877" t="s">
        <v>5</v>
      </c>
      <c r="AH877" t="s">
        <v>33</v>
      </c>
      <c r="AI877" t="s">
        <v>35</v>
      </c>
      <c r="AJ877">
        <v>15.17094017094017</v>
      </c>
      <c r="AK877" t="s">
        <v>40</v>
      </c>
      <c r="AL877">
        <v>181.81819999999999</v>
      </c>
      <c r="AM877">
        <v>1170087.8093270001</v>
      </c>
      <c r="AN877">
        <v>83.179999999999993</v>
      </c>
    </row>
    <row r="878" spans="1:40" x14ac:dyDescent="0.3">
      <c r="A878">
        <v>372.19</v>
      </c>
      <c r="B878">
        <v>8.09</v>
      </c>
      <c r="C878">
        <v>2</v>
      </c>
      <c r="D878">
        <v>0.75</v>
      </c>
      <c r="E878">
        <v>0.09</v>
      </c>
      <c r="F878">
        <v>0.03</v>
      </c>
      <c r="G878" t="s">
        <v>99</v>
      </c>
      <c r="H878">
        <v>4.72</v>
      </c>
      <c r="I878">
        <v>0.78</v>
      </c>
      <c r="J878">
        <v>1.1200000000000001</v>
      </c>
      <c r="K878">
        <v>0.83</v>
      </c>
      <c r="L878">
        <v>39</v>
      </c>
      <c r="M878">
        <v>7498.68</v>
      </c>
      <c r="N878">
        <v>15</v>
      </c>
      <c r="O878">
        <v>47</v>
      </c>
      <c r="P878">
        <v>2</v>
      </c>
      <c r="Q878">
        <v>2</v>
      </c>
      <c r="R878">
        <v>640</v>
      </c>
      <c r="S878">
        <v>138</v>
      </c>
      <c r="T878">
        <v>12</v>
      </c>
      <c r="U878">
        <v>0.99</v>
      </c>
      <c r="V878">
        <v>1</v>
      </c>
      <c r="W878" t="s">
        <v>4</v>
      </c>
      <c r="X878" t="s">
        <v>93</v>
      </c>
      <c r="Y878" t="s">
        <v>96</v>
      </c>
      <c r="Z878" t="s">
        <v>107</v>
      </c>
      <c r="AA878">
        <v>0.6825</v>
      </c>
      <c r="AB878">
        <v>0.88270000000000004</v>
      </c>
      <c r="AC878">
        <v>0.22067500000000001</v>
      </c>
      <c r="AD878">
        <v>0.95</v>
      </c>
      <c r="AE878" t="s">
        <v>25</v>
      </c>
      <c r="AF878">
        <v>2.173621000026868E-2</v>
      </c>
      <c r="AG878" t="s">
        <v>7</v>
      </c>
      <c r="AH878" t="s">
        <v>32</v>
      </c>
      <c r="AI878" t="s">
        <v>37</v>
      </c>
      <c r="AJ878">
        <v>21.5625</v>
      </c>
      <c r="AK878" t="s">
        <v>40</v>
      </c>
      <c r="AL878">
        <v>374.93400000000003</v>
      </c>
      <c r="AM878">
        <v>3126255.8230400002</v>
      </c>
      <c r="AN878">
        <v>91.97999999999999</v>
      </c>
    </row>
    <row r="879" spans="1:40" x14ac:dyDescent="0.3">
      <c r="A879">
        <v>346.52</v>
      </c>
      <c r="B879">
        <v>3.76</v>
      </c>
      <c r="C879">
        <v>11</v>
      </c>
      <c r="D879">
        <v>0.99</v>
      </c>
      <c r="E879">
        <v>7.0000000000000007E-2</v>
      </c>
      <c r="F879">
        <v>0.03</v>
      </c>
      <c r="G879" t="s">
        <v>92</v>
      </c>
      <c r="H879">
        <v>4.74</v>
      </c>
      <c r="I879">
        <v>0.73</v>
      </c>
      <c r="J879">
        <v>0.86</v>
      </c>
      <c r="K879">
        <v>0.52</v>
      </c>
      <c r="L879">
        <v>48</v>
      </c>
      <c r="M879">
        <v>9421.44</v>
      </c>
      <c r="N879">
        <v>30</v>
      </c>
      <c r="O879">
        <v>57</v>
      </c>
      <c r="P879">
        <v>0</v>
      </c>
      <c r="Q879">
        <v>2</v>
      </c>
      <c r="R879">
        <v>935</v>
      </c>
      <c r="S879">
        <v>771</v>
      </c>
      <c r="T879">
        <v>9</v>
      </c>
      <c r="U879">
        <v>0.55000000000000004</v>
      </c>
      <c r="V879">
        <v>0</v>
      </c>
      <c r="W879" t="s">
        <v>6</v>
      </c>
      <c r="X879" t="s">
        <v>93</v>
      </c>
      <c r="Y879" t="s">
        <v>94</v>
      </c>
      <c r="Z879" t="s">
        <v>91</v>
      </c>
      <c r="AA879">
        <v>0.92069999999999996</v>
      </c>
      <c r="AB879">
        <v>0.9020999999999999</v>
      </c>
      <c r="AC879">
        <v>9.0210000000000082E-3</v>
      </c>
      <c r="AD879">
        <v>0.62</v>
      </c>
      <c r="AE879" t="s">
        <v>25</v>
      </c>
      <c r="AF879">
        <v>1.0850744545769364E-2</v>
      </c>
      <c r="AG879" t="s">
        <v>5</v>
      </c>
      <c r="AH879" t="s">
        <v>32</v>
      </c>
      <c r="AI879" t="s">
        <v>37</v>
      </c>
      <c r="AJ879">
        <v>82.459893048128336</v>
      </c>
      <c r="AK879" t="s">
        <v>44</v>
      </c>
      <c r="AL879">
        <v>188.42880000000002</v>
      </c>
      <c r="AM879">
        <v>3591410.4065759997</v>
      </c>
      <c r="AN879">
        <v>80.559999999999988</v>
      </c>
    </row>
    <row r="880" spans="1:40" x14ac:dyDescent="0.3">
      <c r="A880">
        <v>62.19</v>
      </c>
      <c r="B880">
        <v>1.36</v>
      </c>
      <c r="C880">
        <v>26</v>
      </c>
      <c r="D880">
        <v>0.96</v>
      </c>
      <c r="E880">
        <v>0.1</v>
      </c>
      <c r="F880">
        <v>0.02</v>
      </c>
      <c r="G880" t="s">
        <v>92</v>
      </c>
      <c r="H880">
        <v>0.35</v>
      </c>
      <c r="I880">
        <v>0.81</v>
      </c>
      <c r="J880">
        <v>1.1000000000000001</v>
      </c>
      <c r="K880">
        <v>0.94</v>
      </c>
      <c r="L880">
        <v>49</v>
      </c>
      <c r="M880">
        <v>4294.9399999999996</v>
      </c>
      <c r="N880">
        <v>30</v>
      </c>
      <c r="O880">
        <v>49</v>
      </c>
      <c r="P880">
        <v>1</v>
      </c>
      <c r="Q880">
        <v>0</v>
      </c>
      <c r="R880">
        <v>405</v>
      </c>
      <c r="S880">
        <v>461</v>
      </c>
      <c r="T880">
        <v>7</v>
      </c>
      <c r="U880">
        <v>0.48</v>
      </c>
      <c r="V880">
        <v>1</v>
      </c>
      <c r="W880" t="s">
        <v>4</v>
      </c>
      <c r="X880" t="s">
        <v>89</v>
      </c>
      <c r="Y880" t="s">
        <v>104</v>
      </c>
      <c r="Z880" t="s">
        <v>106</v>
      </c>
      <c r="AA880">
        <v>0.86399999999999999</v>
      </c>
      <c r="AB880">
        <v>0.88200000000000001</v>
      </c>
      <c r="AC880">
        <v>3.5280000000000034E-2</v>
      </c>
      <c r="AD880">
        <v>1.06</v>
      </c>
      <c r="AE880" t="s">
        <v>25</v>
      </c>
      <c r="AF880">
        <v>2.1868467599292493E-2</v>
      </c>
      <c r="AG880" t="s">
        <v>7</v>
      </c>
      <c r="AH880" t="s">
        <v>33</v>
      </c>
      <c r="AI880" t="s">
        <v>38</v>
      </c>
      <c r="AJ880">
        <v>113.82716049382715</v>
      </c>
      <c r="AK880" t="s">
        <v>42</v>
      </c>
      <c r="AL880">
        <v>85.898799999999994</v>
      </c>
      <c r="AM880">
        <v>299240.93096199998</v>
      </c>
      <c r="AN880">
        <v>84.25</v>
      </c>
    </row>
    <row r="881" spans="1:40" x14ac:dyDescent="0.3">
      <c r="A881">
        <v>149.88999999999999</v>
      </c>
      <c r="B881">
        <v>6.3</v>
      </c>
      <c r="C881">
        <v>7</v>
      </c>
      <c r="D881">
        <v>0.77</v>
      </c>
      <c r="E881">
        <v>0.01</v>
      </c>
      <c r="F881">
        <v>0</v>
      </c>
      <c r="G881" t="s">
        <v>88</v>
      </c>
      <c r="H881">
        <v>3.07</v>
      </c>
      <c r="I881">
        <v>0.77</v>
      </c>
      <c r="J881">
        <v>1.07</v>
      </c>
      <c r="K881">
        <v>0.48</v>
      </c>
      <c r="L881">
        <v>20</v>
      </c>
      <c r="M881">
        <v>6052.25</v>
      </c>
      <c r="N881">
        <v>60</v>
      </c>
      <c r="O881">
        <v>10</v>
      </c>
      <c r="P881">
        <v>1</v>
      </c>
      <c r="Q881">
        <v>2</v>
      </c>
      <c r="R881">
        <v>383</v>
      </c>
      <c r="S881">
        <v>418</v>
      </c>
      <c r="T881">
        <v>9</v>
      </c>
      <c r="U881">
        <v>0.98</v>
      </c>
      <c r="V881">
        <v>1</v>
      </c>
      <c r="W881" t="s">
        <v>4</v>
      </c>
      <c r="X881" t="s">
        <v>93</v>
      </c>
      <c r="Y881" t="s">
        <v>104</v>
      </c>
      <c r="Z881" t="s">
        <v>91</v>
      </c>
      <c r="AA881">
        <v>0.76229999999999998</v>
      </c>
      <c r="AB881">
        <v>0.99</v>
      </c>
      <c r="AC881">
        <v>0.22769999999999999</v>
      </c>
      <c r="AD881">
        <v>0.49</v>
      </c>
      <c r="AE881" t="s">
        <v>24</v>
      </c>
      <c r="AF881">
        <v>4.2030822603242382E-2</v>
      </c>
      <c r="AG881" t="s">
        <v>7</v>
      </c>
      <c r="AH881" t="s">
        <v>33</v>
      </c>
      <c r="AI881" t="s">
        <v>37</v>
      </c>
      <c r="AJ881">
        <v>109.13838120104438</v>
      </c>
      <c r="AK881" t="s">
        <v>42</v>
      </c>
      <c r="AL881">
        <v>60.522500000000001</v>
      </c>
      <c r="AM881">
        <v>916313.19577099988</v>
      </c>
      <c r="AN881">
        <v>72.63000000000001</v>
      </c>
    </row>
    <row r="882" spans="1:40" x14ac:dyDescent="0.3">
      <c r="A882">
        <v>153.97999999999999</v>
      </c>
      <c r="B882">
        <v>4.58</v>
      </c>
      <c r="C882">
        <v>6</v>
      </c>
      <c r="D882">
        <v>0.8</v>
      </c>
      <c r="E882">
        <v>0.09</v>
      </c>
      <c r="F882">
        <v>0.05</v>
      </c>
      <c r="G882" t="s">
        <v>92</v>
      </c>
      <c r="H882">
        <v>0.21</v>
      </c>
      <c r="I882">
        <v>0.99</v>
      </c>
      <c r="J882">
        <v>1.06</v>
      </c>
      <c r="K882">
        <v>0.43</v>
      </c>
      <c r="L882">
        <v>47</v>
      </c>
      <c r="M882">
        <v>4888.3500000000004</v>
      </c>
      <c r="N882">
        <v>45</v>
      </c>
      <c r="O882">
        <v>32</v>
      </c>
      <c r="P882">
        <v>2</v>
      </c>
      <c r="Q882">
        <v>0</v>
      </c>
      <c r="R882">
        <v>71</v>
      </c>
      <c r="S882">
        <v>432</v>
      </c>
      <c r="T882">
        <v>1</v>
      </c>
      <c r="U882">
        <v>0.23</v>
      </c>
      <c r="V882">
        <v>1</v>
      </c>
      <c r="W882" t="s">
        <v>4</v>
      </c>
      <c r="X882" t="s">
        <v>89</v>
      </c>
      <c r="Y882" t="s">
        <v>96</v>
      </c>
      <c r="Z882" t="s">
        <v>97</v>
      </c>
      <c r="AA882">
        <v>0.72800000000000009</v>
      </c>
      <c r="AB882">
        <v>0.86449999999999994</v>
      </c>
      <c r="AC882">
        <v>0.17289999999999997</v>
      </c>
      <c r="AD882">
        <v>0.57000000000000006</v>
      </c>
      <c r="AE882" t="s">
        <v>25</v>
      </c>
      <c r="AF882">
        <v>2.9744122613326408E-2</v>
      </c>
      <c r="AG882" t="s">
        <v>7</v>
      </c>
      <c r="AH882" t="s">
        <v>31</v>
      </c>
      <c r="AI882" t="s">
        <v>38</v>
      </c>
      <c r="AJ882">
        <v>608.45070422535207</v>
      </c>
      <c r="AK882" t="s">
        <v>42</v>
      </c>
      <c r="AL882">
        <v>97.76700000000001</v>
      </c>
      <c r="AM882">
        <v>858185.68533600005</v>
      </c>
      <c r="AN882">
        <v>84.089999999999989</v>
      </c>
    </row>
    <row r="883" spans="1:40" x14ac:dyDescent="0.3">
      <c r="A883">
        <v>352.35</v>
      </c>
      <c r="B883">
        <v>9.76</v>
      </c>
      <c r="C883">
        <v>10</v>
      </c>
      <c r="D883">
        <v>0.76</v>
      </c>
      <c r="E883">
        <v>0.08</v>
      </c>
      <c r="F883">
        <v>0.04</v>
      </c>
      <c r="G883" t="s">
        <v>92</v>
      </c>
      <c r="H883">
        <v>3.24</v>
      </c>
      <c r="I883">
        <v>0.8</v>
      </c>
      <c r="J883">
        <v>0.99</v>
      </c>
      <c r="K883">
        <v>0.45</v>
      </c>
      <c r="L883">
        <v>9</v>
      </c>
      <c r="M883">
        <v>8825.7199999999993</v>
      </c>
      <c r="N883">
        <v>60</v>
      </c>
      <c r="O883">
        <v>39</v>
      </c>
      <c r="P883">
        <v>1</v>
      </c>
      <c r="Q883">
        <v>1</v>
      </c>
      <c r="R883">
        <v>455</v>
      </c>
      <c r="S883">
        <v>660</v>
      </c>
      <c r="T883">
        <v>3</v>
      </c>
      <c r="U883">
        <v>0.91</v>
      </c>
      <c r="V883">
        <v>0</v>
      </c>
      <c r="W883" t="s">
        <v>6</v>
      </c>
      <c r="X883" t="s">
        <v>101</v>
      </c>
      <c r="Y883" t="s">
        <v>104</v>
      </c>
      <c r="Z883" t="s">
        <v>98</v>
      </c>
      <c r="AA883">
        <v>0.69920000000000004</v>
      </c>
      <c r="AB883">
        <v>0.88319999999999999</v>
      </c>
      <c r="AC883">
        <v>0.21196799999999999</v>
      </c>
      <c r="AD883">
        <v>0.57000000000000006</v>
      </c>
      <c r="AE883" t="s">
        <v>25</v>
      </c>
      <c r="AF883">
        <v>2.7699730381722718E-2</v>
      </c>
      <c r="AG883" t="s">
        <v>7</v>
      </c>
      <c r="AH883" t="s">
        <v>32</v>
      </c>
      <c r="AI883" t="s">
        <v>37</v>
      </c>
      <c r="AJ883">
        <v>145.05494505494505</v>
      </c>
      <c r="AK883" t="s">
        <v>42</v>
      </c>
      <c r="AL883">
        <v>176.51439999999999</v>
      </c>
      <c r="AM883">
        <v>3483110.8817200004</v>
      </c>
      <c r="AN883">
        <v>81.56</v>
      </c>
    </row>
    <row r="884" spans="1:40" x14ac:dyDescent="0.3">
      <c r="A884">
        <v>58.87</v>
      </c>
      <c r="B884">
        <v>5.9</v>
      </c>
      <c r="C884">
        <v>5</v>
      </c>
      <c r="D884">
        <v>0.85</v>
      </c>
      <c r="E884">
        <v>0.03</v>
      </c>
      <c r="F884">
        <v>0.04</v>
      </c>
      <c r="G884" t="s">
        <v>92</v>
      </c>
      <c r="H884">
        <v>0.59</v>
      </c>
      <c r="I884">
        <v>0.92</v>
      </c>
      <c r="J884">
        <v>0.82</v>
      </c>
      <c r="K884">
        <v>0.36</v>
      </c>
      <c r="L884">
        <v>23</v>
      </c>
      <c r="M884">
        <v>9914.68</v>
      </c>
      <c r="N884">
        <v>30</v>
      </c>
      <c r="O884">
        <v>50</v>
      </c>
      <c r="P884">
        <v>0</v>
      </c>
      <c r="Q884">
        <v>3</v>
      </c>
      <c r="R884">
        <v>96</v>
      </c>
      <c r="S884">
        <v>239</v>
      </c>
      <c r="T884">
        <v>8</v>
      </c>
      <c r="U884">
        <v>0.59</v>
      </c>
      <c r="V884">
        <v>0</v>
      </c>
      <c r="W884" t="s">
        <v>6</v>
      </c>
      <c r="X884" t="s">
        <v>103</v>
      </c>
      <c r="Y884" t="s">
        <v>94</v>
      </c>
      <c r="Z884" t="s">
        <v>110</v>
      </c>
      <c r="AA884">
        <v>0.82450000000000001</v>
      </c>
      <c r="AB884">
        <v>0.93119999999999992</v>
      </c>
      <c r="AC884">
        <v>0.13968</v>
      </c>
      <c r="AD884">
        <v>0.43</v>
      </c>
      <c r="AE884" t="s">
        <v>24</v>
      </c>
      <c r="AF884">
        <v>0.10022082554781724</v>
      </c>
      <c r="AG884" t="s">
        <v>9</v>
      </c>
      <c r="AH884" t="s">
        <v>33</v>
      </c>
      <c r="AI884" t="s">
        <v>38</v>
      </c>
      <c r="AJ884">
        <v>248.95833333333334</v>
      </c>
      <c r="AK884" t="s">
        <v>42</v>
      </c>
      <c r="AL884">
        <v>198.2936</v>
      </c>
      <c r="AM884">
        <v>624733.60467799997</v>
      </c>
      <c r="AN884">
        <v>85.71</v>
      </c>
    </row>
    <row r="885" spans="1:40" x14ac:dyDescent="0.3">
      <c r="A885">
        <v>96.85</v>
      </c>
      <c r="B885">
        <v>3.48</v>
      </c>
      <c r="C885">
        <v>11</v>
      </c>
      <c r="D885">
        <v>0.71</v>
      </c>
      <c r="E885">
        <v>0.1</v>
      </c>
      <c r="F885">
        <v>0.02</v>
      </c>
      <c r="G885" t="s">
        <v>88</v>
      </c>
      <c r="H885">
        <v>4.7300000000000004</v>
      </c>
      <c r="I885">
        <v>0.87</v>
      </c>
      <c r="J885">
        <v>1.18</v>
      </c>
      <c r="K885">
        <v>0.17</v>
      </c>
      <c r="L885">
        <v>45</v>
      </c>
      <c r="M885">
        <v>9334.4699999999993</v>
      </c>
      <c r="N885">
        <v>15</v>
      </c>
      <c r="O885">
        <v>39</v>
      </c>
      <c r="P885">
        <v>2</v>
      </c>
      <c r="Q885">
        <v>1</v>
      </c>
      <c r="R885">
        <v>847</v>
      </c>
      <c r="S885">
        <v>580</v>
      </c>
      <c r="T885">
        <v>3</v>
      </c>
      <c r="U885">
        <v>0.75</v>
      </c>
      <c r="V885">
        <v>0</v>
      </c>
      <c r="W885" t="s">
        <v>6</v>
      </c>
      <c r="X885" t="s">
        <v>101</v>
      </c>
      <c r="Y885" t="s">
        <v>96</v>
      </c>
      <c r="Z885" t="s">
        <v>98</v>
      </c>
      <c r="AA885">
        <v>0.63900000000000001</v>
      </c>
      <c r="AB885">
        <v>0.88200000000000001</v>
      </c>
      <c r="AC885">
        <v>0.25578000000000006</v>
      </c>
      <c r="AD885">
        <v>0.29000000000000004</v>
      </c>
      <c r="AE885" t="s">
        <v>26</v>
      </c>
      <c r="AF885">
        <v>3.593185338151781E-2</v>
      </c>
      <c r="AG885" t="s">
        <v>7</v>
      </c>
      <c r="AH885" t="s">
        <v>33</v>
      </c>
      <c r="AI885" t="s">
        <v>37</v>
      </c>
      <c r="AJ885">
        <v>68.476977567886649</v>
      </c>
      <c r="AK885" t="s">
        <v>40</v>
      </c>
      <c r="AL885">
        <v>93.344699999999989</v>
      </c>
      <c r="AM885">
        <v>1012631.1365499998</v>
      </c>
      <c r="AN885">
        <v>67.87</v>
      </c>
    </row>
    <row r="886" spans="1:40" x14ac:dyDescent="0.3">
      <c r="A886">
        <v>409.96</v>
      </c>
      <c r="B886">
        <v>7.38</v>
      </c>
      <c r="C886">
        <v>1</v>
      </c>
      <c r="D886">
        <v>0.9</v>
      </c>
      <c r="E886">
        <v>0.03</v>
      </c>
      <c r="F886">
        <v>0.04</v>
      </c>
      <c r="G886" t="s">
        <v>92</v>
      </c>
      <c r="H886">
        <v>4.32</v>
      </c>
      <c r="I886">
        <v>0.79</v>
      </c>
      <c r="J886">
        <v>1.1399999999999999</v>
      </c>
      <c r="K886">
        <v>0.84</v>
      </c>
      <c r="L886">
        <v>7</v>
      </c>
      <c r="M886">
        <v>6020.75</v>
      </c>
      <c r="N886">
        <v>15</v>
      </c>
      <c r="O886">
        <v>55</v>
      </c>
      <c r="P886">
        <v>3</v>
      </c>
      <c r="Q886">
        <v>1</v>
      </c>
      <c r="R886">
        <v>620</v>
      </c>
      <c r="S886">
        <v>686</v>
      </c>
      <c r="T886">
        <v>8</v>
      </c>
      <c r="U886">
        <v>0.57999999999999996</v>
      </c>
      <c r="V886">
        <v>0</v>
      </c>
      <c r="W886" t="s">
        <v>6</v>
      </c>
      <c r="X886" t="s">
        <v>101</v>
      </c>
      <c r="Y886" t="s">
        <v>90</v>
      </c>
      <c r="Z886" t="s">
        <v>110</v>
      </c>
      <c r="AA886">
        <v>0.873</v>
      </c>
      <c r="AB886">
        <v>0.93119999999999992</v>
      </c>
      <c r="AC886">
        <v>9.3119999999999967E-2</v>
      </c>
      <c r="AD886">
        <v>0.90999999999999992</v>
      </c>
      <c r="AE886" t="s">
        <v>25</v>
      </c>
      <c r="AF886">
        <v>1.8001756268904285E-2</v>
      </c>
      <c r="AG886" t="s">
        <v>5</v>
      </c>
      <c r="AH886" t="s">
        <v>32</v>
      </c>
      <c r="AI886" t="s">
        <v>37</v>
      </c>
      <c r="AJ886">
        <v>110.64516129032258</v>
      </c>
      <c r="AK886" t="s">
        <v>42</v>
      </c>
      <c r="AL886">
        <v>120.41500000000001</v>
      </c>
      <c r="AM886">
        <v>2641201.1724439994</v>
      </c>
      <c r="AN886">
        <v>81.97999999999999</v>
      </c>
    </row>
    <row r="887" spans="1:40" x14ac:dyDescent="0.3">
      <c r="A887">
        <v>130.35</v>
      </c>
      <c r="B887">
        <v>3.44</v>
      </c>
      <c r="C887">
        <v>2</v>
      </c>
      <c r="D887">
        <v>0.86</v>
      </c>
      <c r="E887">
        <v>0.09</v>
      </c>
      <c r="F887">
        <v>0.02</v>
      </c>
      <c r="G887" t="s">
        <v>88</v>
      </c>
      <c r="H887">
        <v>0.11</v>
      </c>
      <c r="I887">
        <v>0.79</v>
      </c>
      <c r="J887">
        <v>0.99</v>
      </c>
      <c r="K887">
        <v>0.39</v>
      </c>
      <c r="L887">
        <v>31</v>
      </c>
      <c r="M887">
        <v>711.84</v>
      </c>
      <c r="N887">
        <v>90</v>
      </c>
      <c r="O887">
        <v>26</v>
      </c>
      <c r="P887">
        <v>3</v>
      </c>
      <c r="Q887">
        <v>3</v>
      </c>
      <c r="R887">
        <v>408</v>
      </c>
      <c r="S887">
        <v>521</v>
      </c>
      <c r="T887">
        <v>3</v>
      </c>
      <c r="U887">
        <v>0.62</v>
      </c>
      <c r="V887">
        <v>0</v>
      </c>
      <c r="W887" t="s">
        <v>6</v>
      </c>
      <c r="X887" t="s">
        <v>103</v>
      </c>
      <c r="Y887" t="s">
        <v>90</v>
      </c>
      <c r="Z887" t="s">
        <v>98</v>
      </c>
      <c r="AA887">
        <v>0.78259999999999996</v>
      </c>
      <c r="AB887">
        <v>0.89180000000000004</v>
      </c>
      <c r="AC887">
        <v>0.124852</v>
      </c>
      <c r="AD887">
        <v>0.5</v>
      </c>
      <c r="AE887" t="s">
        <v>24</v>
      </c>
      <c r="AF887">
        <v>2.639048714998082E-2</v>
      </c>
      <c r="AG887" t="s">
        <v>7</v>
      </c>
      <c r="AH887" t="s">
        <v>33</v>
      </c>
      <c r="AI887" t="s">
        <v>38</v>
      </c>
      <c r="AJ887">
        <v>127.69607843137254</v>
      </c>
      <c r="AK887" t="s">
        <v>42</v>
      </c>
      <c r="AL887">
        <v>7.1184000000000003</v>
      </c>
      <c r="AM887">
        <v>103002.46701000001</v>
      </c>
      <c r="AN887">
        <v>72.789999999999992</v>
      </c>
    </row>
    <row r="888" spans="1:40" x14ac:dyDescent="0.3">
      <c r="A888">
        <v>343.74</v>
      </c>
      <c r="B888">
        <v>9.14</v>
      </c>
      <c r="C888">
        <v>24</v>
      </c>
      <c r="D888">
        <v>0.97</v>
      </c>
      <c r="E888">
        <v>0.09</v>
      </c>
      <c r="F888">
        <v>0.01</v>
      </c>
      <c r="G888" t="s">
        <v>99</v>
      </c>
      <c r="H888">
        <v>3.91</v>
      </c>
      <c r="I888">
        <v>0.74</v>
      </c>
      <c r="J888">
        <v>0.86</v>
      </c>
      <c r="K888">
        <v>0.53</v>
      </c>
      <c r="L888">
        <v>11</v>
      </c>
      <c r="M888">
        <v>6213.51</v>
      </c>
      <c r="N888">
        <v>15</v>
      </c>
      <c r="O888">
        <v>47</v>
      </c>
      <c r="P888">
        <v>1</v>
      </c>
      <c r="Q888">
        <v>2</v>
      </c>
      <c r="R888">
        <v>133</v>
      </c>
      <c r="S888">
        <v>725</v>
      </c>
      <c r="T888">
        <v>4</v>
      </c>
      <c r="U888">
        <v>0.15</v>
      </c>
      <c r="V888">
        <v>1</v>
      </c>
      <c r="W888" t="s">
        <v>4</v>
      </c>
      <c r="X888" t="s">
        <v>93</v>
      </c>
      <c r="Y888" t="s">
        <v>104</v>
      </c>
      <c r="Z888" t="s">
        <v>105</v>
      </c>
      <c r="AA888">
        <v>0.88270000000000004</v>
      </c>
      <c r="AB888">
        <v>0.90090000000000003</v>
      </c>
      <c r="AC888">
        <v>2.7027000000000027E-2</v>
      </c>
      <c r="AD888">
        <v>0.63</v>
      </c>
      <c r="AE888" t="s">
        <v>25</v>
      </c>
      <c r="AF888">
        <v>2.6589864432419855E-2</v>
      </c>
      <c r="AG888" t="s">
        <v>7</v>
      </c>
      <c r="AH888" t="s">
        <v>32</v>
      </c>
      <c r="AI888" t="s">
        <v>37</v>
      </c>
      <c r="AJ888">
        <v>545.11278195488717</v>
      </c>
      <c r="AK888" t="s">
        <v>42</v>
      </c>
      <c r="AL888">
        <v>310.67550000000006</v>
      </c>
      <c r="AM888">
        <v>2349752.6761079999</v>
      </c>
      <c r="AN888">
        <v>93.19</v>
      </c>
    </row>
    <row r="889" spans="1:40" x14ac:dyDescent="0.3">
      <c r="A889">
        <v>157.18</v>
      </c>
      <c r="B889">
        <v>4.37</v>
      </c>
      <c r="C889">
        <v>1</v>
      </c>
      <c r="D889">
        <v>0.75</v>
      </c>
      <c r="E889">
        <v>0.08</v>
      </c>
      <c r="F889">
        <v>0.01</v>
      </c>
      <c r="G889" t="s">
        <v>88</v>
      </c>
      <c r="H889">
        <v>3.18</v>
      </c>
      <c r="I889">
        <v>0.64</v>
      </c>
      <c r="J889">
        <v>1.1299999999999999</v>
      </c>
      <c r="K889">
        <v>0.02</v>
      </c>
      <c r="L889">
        <v>40</v>
      </c>
      <c r="M889">
        <v>1060.77</v>
      </c>
      <c r="N889">
        <v>45</v>
      </c>
      <c r="O889">
        <v>14</v>
      </c>
      <c r="P889">
        <v>3</v>
      </c>
      <c r="Q889">
        <v>2</v>
      </c>
      <c r="R889">
        <v>997</v>
      </c>
      <c r="S889">
        <v>934</v>
      </c>
      <c r="T889">
        <v>12</v>
      </c>
      <c r="U889">
        <v>0.15</v>
      </c>
      <c r="V889">
        <v>1</v>
      </c>
      <c r="W889" t="s">
        <v>4</v>
      </c>
      <c r="X889" t="s">
        <v>93</v>
      </c>
      <c r="Y889" t="s">
        <v>90</v>
      </c>
      <c r="Z889" t="s">
        <v>107</v>
      </c>
      <c r="AA889">
        <v>0.69000000000000006</v>
      </c>
      <c r="AB889">
        <v>0.91080000000000005</v>
      </c>
      <c r="AC889">
        <v>0.22770000000000001</v>
      </c>
      <c r="AD889">
        <v>0.11</v>
      </c>
      <c r="AE889" t="s">
        <v>22</v>
      </c>
      <c r="AF889">
        <v>2.780251940450439E-2</v>
      </c>
      <c r="AG889" t="s">
        <v>7</v>
      </c>
      <c r="AH889" t="s">
        <v>31</v>
      </c>
      <c r="AI889" t="s">
        <v>37</v>
      </c>
      <c r="AJ889">
        <v>93.681043129388158</v>
      </c>
      <c r="AK889" t="s">
        <v>41</v>
      </c>
      <c r="AL889">
        <v>10.607699999999999</v>
      </c>
      <c r="AM889">
        <v>181758.29752200001</v>
      </c>
      <c r="AN889">
        <v>70.220000000000013</v>
      </c>
    </row>
    <row r="890" spans="1:40" x14ac:dyDescent="0.3">
      <c r="A890">
        <v>94.75</v>
      </c>
      <c r="B890">
        <v>5.95</v>
      </c>
      <c r="C890">
        <v>19</v>
      </c>
      <c r="D890">
        <v>0.94</v>
      </c>
      <c r="E890">
        <v>0.06</v>
      </c>
      <c r="F890">
        <v>0.02</v>
      </c>
      <c r="G890" t="s">
        <v>92</v>
      </c>
      <c r="H890">
        <v>2.48</v>
      </c>
      <c r="I890">
        <v>0.9</v>
      </c>
      <c r="J890">
        <v>0.97</v>
      </c>
      <c r="K890">
        <v>0.06</v>
      </c>
      <c r="L890">
        <v>17</v>
      </c>
      <c r="M890">
        <v>1474.33</v>
      </c>
      <c r="N890">
        <v>90</v>
      </c>
      <c r="O890">
        <v>42</v>
      </c>
      <c r="P890">
        <v>3</v>
      </c>
      <c r="Q890">
        <v>0</v>
      </c>
      <c r="R890">
        <v>528</v>
      </c>
      <c r="S890">
        <v>619</v>
      </c>
      <c r="T890">
        <v>12</v>
      </c>
      <c r="U890">
        <v>0.4</v>
      </c>
      <c r="V890">
        <v>0</v>
      </c>
      <c r="W890" t="s">
        <v>6</v>
      </c>
      <c r="X890" t="s">
        <v>89</v>
      </c>
      <c r="Y890" t="s">
        <v>90</v>
      </c>
      <c r="Z890" t="s">
        <v>107</v>
      </c>
      <c r="AA890">
        <v>0.88359999999999994</v>
      </c>
      <c r="AB890">
        <v>0.92119999999999991</v>
      </c>
      <c r="AC890">
        <v>5.5272000000000043E-2</v>
      </c>
      <c r="AD890">
        <v>0.14000000000000001</v>
      </c>
      <c r="AE890" t="s">
        <v>22</v>
      </c>
      <c r="AF890">
        <v>6.2796833773087077E-2</v>
      </c>
      <c r="AG890" t="s">
        <v>8</v>
      </c>
      <c r="AH890" t="s">
        <v>33</v>
      </c>
      <c r="AI890" t="s">
        <v>35</v>
      </c>
      <c r="AJ890">
        <v>117.23484848484848</v>
      </c>
      <c r="AK890" t="s">
        <v>42</v>
      </c>
      <c r="AL890">
        <v>29.486599999999999</v>
      </c>
      <c r="AM890">
        <v>150902.37509999998</v>
      </c>
      <c r="AN890">
        <v>83.320000000000007</v>
      </c>
    </row>
    <row r="891" spans="1:40" x14ac:dyDescent="0.3">
      <c r="A891">
        <v>159.43</v>
      </c>
      <c r="B891">
        <v>1.46</v>
      </c>
      <c r="C891">
        <v>2</v>
      </c>
      <c r="D891">
        <v>0.94</v>
      </c>
      <c r="E891">
        <v>0.01</v>
      </c>
      <c r="F891">
        <v>0.01</v>
      </c>
      <c r="G891" t="s">
        <v>99</v>
      </c>
      <c r="H891">
        <v>3.01</v>
      </c>
      <c r="I891">
        <v>0.97</v>
      </c>
      <c r="J891">
        <v>0.96</v>
      </c>
      <c r="K891">
        <v>0.6</v>
      </c>
      <c r="L891">
        <v>36</v>
      </c>
      <c r="M891">
        <v>1994.31</v>
      </c>
      <c r="N891">
        <v>45</v>
      </c>
      <c r="O891">
        <v>14</v>
      </c>
      <c r="P891">
        <v>2</v>
      </c>
      <c r="Q891">
        <v>2</v>
      </c>
      <c r="R891">
        <v>655</v>
      </c>
      <c r="S891">
        <v>347</v>
      </c>
      <c r="T891">
        <v>4</v>
      </c>
      <c r="U891">
        <v>0.35</v>
      </c>
      <c r="V891">
        <v>0</v>
      </c>
      <c r="W891" t="s">
        <v>6</v>
      </c>
      <c r="X891" t="s">
        <v>93</v>
      </c>
      <c r="Y891" t="s">
        <v>96</v>
      </c>
      <c r="Z891" t="s">
        <v>105</v>
      </c>
      <c r="AA891">
        <v>0.93059999999999998</v>
      </c>
      <c r="AB891">
        <v>0.98009999999999997</v>
      </c>
      <c r="AC891">
        <v>5.8806000000000046E-2</v>
      </c>
      <c r="AD891">
        <v>0.62</v>
      </c>
      <c r="AE891" t="s">
        <v>25</v>
      </c>
      <c r="AF891">
        <v>9.1576240356269194E-3</v>
      </c>
      <c r="AG891" t="s">
        <v>5</v>
      </c>
      <c r="AH891" t="s">
        <v>31</v>
      </c>
      <c r="AI891" t="s">
        <v>37</v>
      </c>
      <c r="AJ891">
        <v>52.977099236641223</v>
      </c>
      <c r="AK891" t="s">
        <v>40</v>
      </c>
      <c r="AL891">
        <v>99.715500000000006</v>
      </c>
      <c r="AM891">
        <v>324421.21335200005</v>
      </c>
      <c r="AN891">
        <v>96.49</v>
      </c>
    </row>
    <row r="892" spans="1:40" x14ac:dyDescent="0.3">
      <c r="A892">
        <v>375.02</v>
      </c>
      <c r="B892">
        <v>4.84</v>
      </c>
      <c r="C892">
        <v>21</v>
      </c>
      <c r="D892">
        <v>0.74</v>
      </c>
      <c r="E892">
        <v>0.05</v>
      </c>
      <c r="F892">
        <v>0.05</v>
      </c>
      <c r="G892" t="s">
        <v>92</v>
      </c>
      <c r="H892">
        <v>3.39</v>
      </c>
      <c r="I892">
        <v>0.69</v>
      </c>
      <c r="J892">
        <v>1.07</v>
      </c>
      <c r="K892">
        <v>0.88</v>
      </c>
      <c r="L892">
        <v>26</v>
      </c>
      <c r="M892">
        <v>3698.58</v>
      </c>
      <c r="N892">
        <v>60</v>
      </c>
      <c r="O892">
        <v>37</v>
      </c>
      <c r="P892">
        <v>0</v>
      </c>
      <c r="Q892">
        <v>3</v>
      </c>
      <c r="R892">
        <v>292</v>
      </c>
      <c r="S892">
        <v>255</v>
      </c>
      <c r="T892">
        <v>5</v>
      </c>
      <c r="U892">
        <v>0.71</v>
      </c>
      <c r="V892">
        <v>1</v>
      </c>
      <c r="W892" t="s">
        <v>4</v>
      </c>
      <c r="X892" t="s">
        <v>103</v>
      </c>
      <c r="Y892" t="s">
        <v>94</v>
      </c>
      <c r="Z892" t="s">
        <v>109</v>
      </c>
      <c r="AA892">
        <v>0.70299999999999996</v>
      </c>
      <c r="AB892">
        <v>0.90249999999999997</v>
      </c>
      <c r="AC892">
        <v>0.23465</v>
      </c>
      <c r="AD892">
        <v>0.98</v>
      </c>
      <c r="AE892" t="s">
        <v>25</v>
      </c>
      <c r="AF892">
        <v>1.2905978347821449E-2</v>
      </c>
      <c r="AG892" t="s">
        <v>5</v>
      </c>
      <c r="AH892" t="s">
        <v>32</v>
      </c>
      <c r="AI892" t="s">
        <v>37</v>
      </c>
      <c r="AJ892">
        <v>87.328767123287676</v>
      </c>
      <c r="AK892" t="s">
        <v>41</v>
      </c>
      <c r="AL892">
        <v>73.971599999999995</v>
      </c>
      <c r="AM892">
        <v>1525845.0167159999</v>
      </c>
      <c r="AN892">
        <v>82.11</v>
      </c>
    </row>
    <row r="893" spans="1:40" x14ac:dyDescent="0.3">
      <c r="A893">
        <v>435.06</v>
      </c>
      <c r="B893">
        <v>8.49</v>
      </c>
      <c r="C893">
        <v>20</v>
      </c>
      <c r="D893">
        <v>0.82</v>
      </c>
      <c r="E893">
        <v>0.04</v>
      </c>
      <c r="F893">
        <v>0</v>
      </c>
      <c r="G893" t="s">
        <v>88</v>
      </c>
      <c r="H893">
        <v>4.42</v>
      </c>
      <c r="I893">
        <v>0.97</v>
      </c>
      <c r="J893">
        <v>1.1000000000000001</v>
      </c>
      <c r="K893">
        <v>0.49</v>
      </c>
      <c r="L893">
        <v>36</v>
      </c>
      <c r="M893">
        <v>5958.69</v>
      </c>
      <c r="N893">
        <v>60</v>
      </c>
      <c r="O893">
        <v>28</v>
      </c>
      <c r="P893">
        <v>2</v>
      </c>
      <c r="Q893">
        <v>1</v>
      </c>
      <c r="R893">
        <v>523</v>
      </c>
      <c r="S893">
        <v>658</v>
      </c>
      <c r="T893">
        <v>10</v>
      </c>
      <c r="U893">
        <v>0.72</v>
      </c>
      <c r="V893">
        <v>0</v>
      </c>
      <c r="W893" t="s">
        <v>6</v>
      </c>
      <c r="X893" t="s">
        <v>101</v>
      </c>
      <c r="Y893" t="s">
        <v>96</v>
      </c>
      <c r="Z893" t="s">
        <v>108</v>
      </c>
      <c r="AA893">
        <v>0.7871999999999999</v>
      </c>
      <c r="AB893">
        <v>0.96</v>
      </c>
      <c r="AC893">
        <v>0.17280000000000004</v>
      </c>
      <c r="AD893">
        <v>0.53</v>
      </c>
      <c r="AE893" t="s">
        <v>25</v>
      </c>
      <c r="AF893">
        <v>1.9514549717280377E-2</v>
      </c>
      <c r="AG893" t="s">
        <v>5</v>
      </c>
      <c r="AH893" t="s">
        <v>32</v>
      </c>
      <c r="AI893" t="s">
        <v>37</v>
      </c>
      <c r="AJ893">
        <v>125.81261950286806</v>
      </c>
      <c r="AK893" t="s">
        <v>42</v>
      </c>
      <c r="AL893">
        <v>59.5869</v>
      </c>
      <c r="AM893">
        <v>2696181.2244599997</v>
      </c>
      <c r="AN893">
        <v>70.38</v>
      </c>
    </row>
    <row r="894" spans="1:40" x14ac:dyDescent="0.3">
      <c r="A894">
        <v>423.6</v>
      </c>
      <c r="B894">
        <v>8.25</v>
      </c>
      <c r="C894">
        <v>29</v>
      </c>
      <c r="D894">
        <v>0.75</v>
      </c>
      <c r="E894">
        <v>0.08</v>
      </c>
      <c r="F894">
        <v>0.02</v>
      </c>
      <c r="G894" t="s">
        <v>99</v>
      </c>
      <c r="H894">
        <v>3.84</v>
      </c>
      <c r="I894">
        <v>0.69</v>
      </c>
      <c r="J894">
        <v>0.83</v>
      </c>
      <c r="K894">
        <v>0.16</v>
      </c>
      <c r="L894">
        <v>18</v>
      </c>
      <c r="M894">
        <v>3402.18</v>
      </c>
      <c r="N894">
        <v>15</v>
      </c>
      <c r="O894">
        <v>48</v>
      </c>
      <c r="P894">
        <v>0</v>
      </c>
      <c r="Q894">
        <v>2</v>
      </c>
      <c r="R894">
        <v>911</v>
      </c>
      <c r="S894">
        <v>567</v>
      </c>
      <c r="T894">
        <v>10</v>
      </c>
      <c r="U894">
        <v>0.56000000000000005</v>
      </c>
      <c r="V894">
        <v>1</v>
      </c>
      <c r="W894" t="s">
        <v>4</v>
      </c>
      <c r="X894" t="s">
        <v>93</v>
      </c>
      <c r="Y894" t="s">
        <v>94</v>
      </c>
      <c r="Z894" t="s">
        <v>108</v>
      </c>
      <c r="AA894">
        <v>0.69000000000000006</v>
      </c>
      <c r="AB894">
        <v>0.90160000000000007</v>
      </c>
      <c r="AC894">
        <v>0.22540000000000002</v>
      </c>
      <c r="AD894">
        <v>0.26</v>
      </c>
      <c r="AE894" t="s">
        <v>26</v>
      </c>
      <c r="AF894">
        <v>1.9475920679886686E-2</v>
      </c>
      <c r="AG894" t="s">
        <v>5</v>
      </c>
      <c r="AH894" t="s">
        <v>32</v>
      </c>
      <c r="AI894" t="s">
        <v>37</v>
      </c>
      <c r="AJ894">
        <v>62.239297475301868</v>
      </c>
      <c r="AK894" t="s">
        <v>40</v>
      </c>
      <c r="AL894">
        <v>170.10900000000001</v>
      </c>
      <c r="AM894">
        <v>1585482.4342800002</v>
      </c>
      <c r="AN894">
        <v>93.360000000000014</v>
      </c>
    </row>
    <row r="895" spans="1:40" x14ac:dyDescent="0.3">
      <c r="A895">
        <v>228.73</v>
      </c>
      <c r="B895">
        <v>3.02</v>
      </c>
      <c r="C895">
        <v>23</v>
      </c>
      <c r="D895">
        <v>0.78</v>
      </c>
      <c r="E895">
        <v>0.08</v>
      </c>
      <c r="F895">
        <v>0.02</v>
      </c>
      <c r="G895" t="s">
        <v>99</v>
      </c>
      <c r="H895">
        <v>2.88</v>
      </c>
      <c r="I895">
        <v>0.81</v>
      </c>
      <c r="J895">
        <v>1.1100000000000001</v>
      </c>
      <c r="K895">
        <v>0.12</v>
      </c>
      <c r="L895">
        <v>31</v>
      </c>
      <c r="M895">
        <v>4577.4399999999996</v>
      </c>
      <c r="N895">
        <v>90</v>
      </c>
      <c r="O895">
        <v>56</v>
      </c>
      <c r="P895">
        <v>2</v>
      </c>
      <c r="Q895">
        <v>0</v>
      </c>
      <c r="R895">
        <v>838</v>
      </c>
      <c r="S895">
        <v>213</v>
      </c>
      <c r="T895">
        <v>11</v>
      </c>
      <c r="U895">
        <v>0.4</v>
      </c>
      <c r="V895">
        <v>0</v>
      </c>
      <c r="W895" t="s">
        <v>6</v>
      </c>
      <c r="X895" t="s">
        <v>89</v>
      </c>
      <c r="Y895" t="s">
        <v>96</v>
      </c>
      <c r="Z895" t="s">
        <v>95</v>
      </c>
      <c r="AA895">
        <v>0.71760000000000002</v>
      </c>
      <c r="AB895">
        <v>0.90160000000000007</v>
      </c>
      <c r="AC895">
        <v>0.198352</v>
      </c>
      <c r="AD895">
        <v>0.22</v>
      </c>
      <c r="AE895" t="s">
        <v>26</v>
      </c>
      <c r="AF895">
        <v>1.3203340182748219E-2</v>
      </c>
      <c r="AG895" t="s">
        <v>5</v>
      </c>
      <c r="AH895" t="s">
        <v>31</v>
      </c>
      <c r="AI895" t="s">
        <v>35</v>
      </c>
      <c r="AJ895">
        <v>25.417661097852029</v>
      </c>
      <c r="AK895" t="s">
        <v>40</v>
      </c>
      <c r="AL895">
        <v>228.87199999999999</v>
      </c>
      <c r="AM895">
        <v>1151939.6831679998</v>
      </c>
      <c r="AN895">
        <v>94.320000000000022</v>
      </c>
    </row>
    <row r="896" spans="1:40" x14ac:dyDescent="0.3">
      <c r="A896">
        <v>350.64</v>
      </c>
      <c r="B896">
        <v>3.03</v>
      </c>
      <c r="C896">
        <v>21</v>
      </c>
      <c r="D896">
        <v>0.78</v>
      </c>
      <c r="E896">
        <v>0.09</v>
      </c>
      <c r="F896">
        <v>0.02</v>
      </c>
      <c r="G896" t="s">
        <v>99</v>
      </c>
      <c r="H896">
        <v>4.12</v>
      </c>
      <c r="I896">
        <v>0.74</v>
      </c>
      <c r="J896">
        <v>1.0900000000000001</v>
      </c>
      <c r="K896">
        <v>0.9</v>
      </c>
      <c r="L896">
        <v>49</v>
      </c>
      <c r="M896">
        <v>568.16</v>
      </c>
      <c r="N896">
        <v>45</v>
      </c>
      <c r="O896">
        <v>53</v>
      </c>
      <c r="P896">
        <v>3</v>
      </c>
      <c r="Q896">
        <v>1</v>
      </c>
      <c r="R896">
        <v>681</v>
      </c>
      <c r="S896">
        <v>914</v>
      </c>
      <c r="T896">
        <v>4</v>
      </c>
      <c r="U896">
        <v>0.68</v>
      </c>
      <c r="V896">
        <v>0</v>
      </c>
      <c r="W896" t="s">
        <v>6</v>
      </c>
      <c r="X896" t="s">
        <v>101</v>
      </c>
      <c r="Y896" t="s">
        <v>90</v>
      </c>
      <c r="Z896" t="s">
        <v>105</v>
      </c>
      <c r="AA896">
        <v>0.7098000000000001</v>
      </c>
      <c r="AB896">
        <v>0.89180000000000004</v>
      </c>
      <c r="AC896">
        <v>0.19619599999999998</v>
      </c>
      <c r="AD896">
        <v>1.01</v>
      </c>
      <c r="AE896" t="s">
        <v>25</v>
      </c>
      <c r="AF896">
        <v>8.641341546885695E-3</v>
      </c>
      <c r="AG896" t="s">
        <v>5</v>
      </c>
      <c r="AH896" t="s">
        <v>32</v>
      </c>
      <c r="AI896" t="s">
        <v>37</v>
      </c>
      <c r="AJ896">
        <v>134.2143906020558</v>
      </c>
      <c r="AK896" t="s">
        <v>42</v>
      </c>
      <c r="AL896">
        <v>28.408000000000001</v>
      </c>
      <c r="AM896">
        <v>221191.0816</v>
      </c>
      <c r="AN896">
        <v>92.78</v>
      </c>
    </row>
    <row r="897" spans="1:40" x14ac:dyDescent="0.3">
      <c r="A897">
        <v>142.24</v>
      </c>
      <c r="B897">
        <v>8.36</v>
      </c>
      <c r="C897">
        <v>24</v>
      </c>
      <c r="D897">
        <v>0.87</v>
      </c>
      <c r="E897">
        <v>0</v>
      </c>
      <c r="F897">
        <v>0.03</v>
      </c>
      <c r="G897" t="s">
        <v>92</v>
      </c>
      <c r="H897">
        <v>4.93</v>
      </c>
      <c r="I897">
        <v>0.65</v>
      </c>
      <c r="J897">
        <v>1.04</v>
      </c>
      <c r="K897">
        <v>0.7</v>
      </c>
      <c r="L897">
        <v>35</v>
      </c>
      <c r="M897">
        <v>6235.6</v>
      </c>
      <c r="N897">
        <v>45</v>
      </c>
      <c r="O897">
        <v>25</v>
      </c>
      <c r="P897">
        <v>2</v>
      </c>
      <c r="Q897">
        <v>1</v>
      </c>
      <c r="R897">
        <v>166</v>
      </c>
      <c r="S897">
        <v>202</v>
      </c>
      <c r="T897">
        <v>7</v>
      </c>
      <c r="U897">
        <v>0.69</v>
      </c>
      <c r="V897">
        <v>1</v>
      </c>
      <c r="W897" t="s">
        <v>4</v>
      </c>
      <c r="X897" t="s">
        <v>101</v>
      </c>
      <c r="Y897" t="s">
        <v>96</v>
      </c>
      <c r="Z897" t="s">
        <v>106</v>
      </c>
      <c r="AA897">
        <v>0.87</v>
      </c>
      <c r="AB897">
        <v>0.97</v>
      </c>
      <c r="AC897">
        <v>0.12609999999999999</v>
      </c>
      <c r="AD897">
        <v>0.73</v>
      </c>
      <c r="AE897" t="s">
        <v>25</v>
      </c>
      <c r="AF897">
        <v>5.8773903262092232E-2</v>
      </c>
      <c r="AG897" t="s">
        <v>8</v>
      </c>
      <c r="AH897" t="s">
        <v>33</v>
      </c>
      <c r="AI897" t="s">
        <v>37</v>
      </c>
      <c r="AJ897">
        <v>121.68674698795181</v>
      </c>
      <c r="AK897" t="s">
        <v>42</v>
      </c>
      <c r="AL897">
        <v>124.712</v>
      </c>
      <c r="AM897">
        <v>913699.03318400017</v>
      </c>
      <c r="AN897">
        <v>82.47</v>
      </c>
    </row>
    <row r="898" spans="1:40" x14ac:dyDescent="0.3">
      <c r="A898">
        <v>181.92</v>
      </c>
      <c r="B898">
        <v>9.3699999999999992</v>
      </c>
      <c r="C898">
        <v>4</v>
      </c>
      <c r="D898">
        <v>0.82</v>
      </c>
      <c r="E898">
        <v>0.08</v>
      </c>
      <c r="F898">
        <v>0.01</v>
      </c>
      <c r="G898" t="s">
        <v>99</v>
      </c>
      <c r="H898">
        <v>1.5</v>
      </c>
      <c r="I898">
        <v>0.62</v>
      </c>
      <c r="J898">
        <v>0.94</v>
      </c>
      <c r="K898">
        <v>0.97</v>
      </c>
      <c r="L898">
        <v>41</v>
      </c>
      <c r="M898">
        <v>6604.61</v>
      </c>
      <c r="N898">
        <v>30</v>
      </c>
      <c r="O898">
        <v>26</v>
      </c>
      <c r="P898">
        <v>1</v>
      </c>
      <c r="Q898">
        <v>0</v>
      </c>
      <c r="R898">
        <v>235</v>
      </c>
      <c r="S898">
        <v>848</v>
      </c>
      <c r="T898">
        <v>11</v>
      </c>
      <c r="U898">
        <v>0.81</v>
      </c>
      <c r="V898">
        <v>0</v>
      </c>
      <c r="W898" t="s">
        <v>6</v>
      </c>
      <c r="X898" t="s">
        <v>89</v>
      </c>
      <c r="Y898" t="s">
        <v>104</v>
      </c>
      <c r="Z898" t="s">
        <v>95</v>
      </c>
      <c r="AA898">
        <v>0.75439999999999996</v>
      </c>
      <c r="AB898">
        <v>0.91080000000000005</v>
      </c>
      <c r="AC898">
        <v>0.16394400000000006</v>
      </c>
      <c r="AD898">
        <v>1.06</v>
      </c>
      <c r="AE898" t="s">
        <v>25</v>
      </c>
      <c r="AF898">
        <v>5.1506156552330692E-2</v>
      </c>
      <c r="AG898" t="s">
        <v>8</v>
      </c>
      <c r="AH898" t="s">
        <v>31</v>
      </c>
      <c r="AI898" t="s">
        <v>36</v>
      </c>
      <c r="AJ898">
        <v>360.85106382978722</v>
      </c>
      <c r="AK898" t="s">
        <v>42</v>
      </c>
      <c r="AL898">
        <v>330.23050000000001</v>
      </c>
      <c r="AM898">
        <v>1309982.2979080002</v>
      </c>
      <c r="AN898">
        <v>95.9</v>
      </c>
    </row>
    <row r="899" spans="1:40" x14ac:dyDescent="0.3">
      <c r="A899">
        <v>453.35</v>
      </c>
      <c r="B899">
        <v>1.86</v>
      </c>
      <c r="C899">
        <v>12</v>
      </c>
      <c r="D899">
        <v>0.98</v>
      </c>
      <c r="E899">
        <v>0.09</v>
      </c>
      <c r="F899">
        <v>0.04</v>
      </c>
      <c r="G899" t="s">
        <v>99</v>
      </c>
      <c r="H899">
        <v>0.59</v>
      </c>
      <c r="I899">
        <v>0.75</v>
      </c>
      <c r="J899">
        <v>0.87</v>
      </c>
      <c r="K899">
        <v>0.08</v>
      </c>
      <c r="L899">
        <v>28</v>
      </c>
      <c r="M899">
        <v>1083.96</v>
      </c>
      <c r="N899">
        <v>15</v>
      </c>
      <c r="O899">
        <v>29</v>
      </c>
      <c r="P899">
        <v>1</v>
      </c>
      <c r="Q899">
        <v>1</v>
      </c>
      <c r="R899">
        <v>842</v>
      </c>
      <c r="S899">
        <v>368</v>
      </c>
      <c r="T899">
        <v>4</v>
      </c>
      <c r="U899">
        <v>0.81</v>
      </c>
      <c r="V899">
        <v>1</v>
      </c>
      <c r="W899" t="s">
        <v>4</v>
      </c>
      <c r="X899" t="s">
        <v>101</v>
      </c>
      <c r="Y899" t="s">
        <v>104</v>
      </c>
      <c r="Z899" t="s">
        <v>105</v>
      </c>
      <c r="AA899">
        <v>0.89180000000000004</v>
      </c>
      <c r="AB899">
        <v>0.87360000000000004</v>
      </c>
      <c r="AC899">
        <v>1.7472000000000015E-2</v>
      </c>
      <c r="AD899">
        <v>0.21000000000000002</v>
      </c>
      <c r="AE899" t="s">
        <v>26</v>
      </c>
      <c r="AF899">
        <v>4.1027903385904927E-3</v>
      </c>
      <c r="AG899" t="s">
        <v>5</v>
      </c>
      <c r="AH899" t="s">
        <v>32</v>
      </c>
      <c r="AI899" t="s">
        <v>38</v>
      </c>
      <c r="AJ899">
        <v>43.705463182897866</v>
      </c>
      <c r="AK899" t="s">
        <v>40</v>
      </c>
      <c r="AL899">
        <v>54.198000000000008</v>
      </c>
      <c r="AM899">
        <v>555356.53811000008</v>
      </c>
      <c r="AN899">
        <v>95.910000000000011</v>
      </c>
    </row>
    <row r="900" spans="1:40" x14ac:dyDescent="0.3">
      <c r="A900">
        <v>55.85</v>
      </c>
      <c r="B900">
        <v>5.05</v>
      </c>
      <c r="C900">
        <v>22</v>
      </c>
      <c r="D900">
        <v>0.74</v>
      </c>
      <c r="E900">
        <v>0.08</v>
      </c>
      <c r="F900">
        <v>0.02</v>
      </c>
      <c r="G900" t="s">
        <v>99</v>
      </c>
      <c r="H900">
        <v>3.66</v>
      </c>
      <c r="I900">
        <v>0.62</v>
      </c>
      <c r="J900">
        <v>0.84</v>
      </c>
      <c r="K900">
        <v>0.9</v>
      </c>
      <c r="L900">
        <v>26</v>
      </c>
      <c r="M900">
        <v>7872.66</v>
      </c>
      <c r="N900">
        <v>60</v>
      </c>
      <c r="O900">
        <v>30</v>
      </c>
      <c r="P900">
        <v>0</v>
      </c>
      <c r="Q900">
        <v>0</v>
      </c>
      <c r="R900">
        <v>664</v>
      </c>
      <c r="S900">
        <v>563</v>
      </c>
      <c r="T900">
        <v>11</v>
      </c>
      <c r="U900">
        <v>7.0000000000000007E-2</v>
      </c>
      <c r="V900">
        <v>1</v>
      </c>
      <c r="W900" t="s">
        <v>4</v>
      </c>
      <c r="X900" t="s">
        <v>89</v>
      </c>
      <c r="Y900" t="s">
        <v>94</v>
      </c>
      <c r="Z900" t="s">
        <v>95</v>
      </c>
      <c r="AA900">
        <v>0.68080000000000007</v>
      </c>
      <c r="AB900">
        <v>0.90160000000000007</v>
      </c>
      <c r="AC900">
        <v>0.23441600000000001</v>
      </c>
      <c r="AD900">
        <v>1</v>
      </c>
      <c r="AE900" t="s">
        <v>25</v>
      </c>
      <c r="AF900">
        <v>9.0420769919427033E-2</v>
      </c>
      <c r="AG900" t="s">
        <v>8</v>
      </c>
      <c r="AH900" t="s">
        <v>33</v>
      </c>
      <c r="AI900" t="s">
        <v>37</v>
      </c>
      <c r="AJ900">
        <v>84.789156626506028</v>
      </c>
      <c r="AK900" t="s">
        <v>44</v>
      </c>
      <c r="AL900">
        <v>393.63300000000004</v>
      </c>
      <c r="AM900">
        <v>484054.58831999992</v>
      </c>
      <c r="AN900">
        <v>93.54</v>
      </c>
    </row>
    <row r="901" spans="1:40" x14ac:dyDescent="0.3">
      <c r="A901">
        <v>88.48</v>
      </c>
      <c r="B901">
        <v>4.04</v>
      </c>
      <c r="C901">
        <v>20</v>
      </c>
      <c r="D901">
        <v>0.99</v>
      </c>
      <c r="E901">
        <v>0.01</v>
      </c>
      <c r="F901">
        <v>0.03</v>
      </c>
      <c r="G901" t="s">
        <v>99</v>
      </c>
      <c r="H901">
        <v>4.8899999999999997</v>
      </c>
      <c r="I901">
        <v>0.64</v>
      </c>
      <c r="J901">
        <v>0.8</v>
      </c>
      <c r="K901">
        <v>0.85</v>
      </c>
      <c r="L901">
        <v>6</v>
      </c>
      <c r="M901">
        <v>6509.85</v>
      </c>
      <c r="N901">
        <v>30</v>
      </c>
      <c r="O901">
        <v>49</v>
      </c>
      <c r="P901">
        <v>0</v>
      </c>
      <c r="Q901">
        <v>0</v>
      </c>
      <c r="R901">
        <v>403</v>
      </c>
      <c r="S901">
        <v>683</v>
      </c>
      <c r="T901">
        <v>1</v>
      </c>
      <c r="U901">
        <v>0.37</v>
      </c>
      <c r="V901">
        <v>1</v>
      </c>
      <c r="W901" t="s">
        <v>4</v>
      </c>
      <c r="X901" t="s">
        <v>89</v>
      </c>
      <c r="Y901" t="s">
        <v>94</v>
      </c>
      <c r="Z901" t="s">
        <v>97</v>
      </c>
      <c r="AA901">
        <v>0.98009999999999997</v>
      </c>
      <c r="AB901">
        <v>0.96029999999999993</v>
      </c>
      <c r="AC901">
        <v>9.6030000000000091E-3</v>
      </c>
      <c r="AD901">
        <v>0.89</v>
      </c>
      <c r="AE901" t="s">
        <v>25</v>
      </c>
      <c r="AF901">
        <v>4.5660036166365277E-2</v>
      </c>
      <c r="AG901" t="s">
        <v>7</v>
      </c>
      <c r="AH901" t="s">
        <v>33</v>
      </c>
      <c r="AI901" t="s">
        <v>37</v>
      </c>
      <c r="AJ901">
        <v>169.47890818858559</v>
      </c>
      <c r="AK901" t="s">
        <v>42</v>
      </c>
      <c r="AL901">
        <v>325.49250000000006</v>
      </c>
      <c r="AM901">
        <v>599365.33496400004</v>
      </c>
      <c r="AN901">
        <v>94.210000000000008</v>
      </c>
    </row>
    <row r="902" spans="1:40" x14ac:dyDescent="0.3">
      <c r="A902">
        <v>143.55000000000001</v>
      </c>
      <c r="B902">
        <v>8.84</v>
      </c>
      <c r="C902">
        <v>18</v>
      </c>
      <c r="D902">
        <v>0.77</v>
      </c>
      <c r="E902">
        <v>0.01</v>
      </c>
      <c r="F902">
        <v>0.04</v>
      </c>
      <c r="G902" t="s">
        <v>88</v>
      </c>
      <c r="H902">
        <v>0.57999999999999996</v>
      </c>
      <c r="I902">
        <v>0.66</v>
      </c>
      <c r="J902">
        <v>0.88</v>
      </c>
      <c r="K902">
        <v>0.89</v>
      </c>
      <c r="L902">
        <v>34</v>
      </c>
      <c r="M902">
        <v>4948.32</v>
      </c>
      <c r="N902">
        <v>60</v>
      </c>
      <c r="O902">
        <v>30</v>
      </c>
      <c r="P902">
        <v>0</v>
      </c>
      <c r="Q902">
        <v>3</v>
      </c>
      <c r="R902">
        <v>275</v>
      </c>
      <c r="S902">
        <v>745</v>
      </c>
      <c r="T902">
        <v>5</v>
      </c>
      <c r="U902">
        <v>0.42</v>
      </c>
      <c r="V902">
        <v>1</v>
      </c>
      <c r="W902" t="s">
        <v>4</v>
      </c>
      <c r="X902" t="s">
        <v>103</v>
      </c>
      <c r="Y902" t="s">
        <v>94</v>
      </c>
      <c r="Z902" t="s">
        <v>109</v>
      </c>
      <c r="AA902">
        <v>0.76229999999999998</v>
      </c>
      <c r="AB902">
        <v>0.95039999999999991</v>
      </c>
      <c r="AC902">
        <v>0.21859199999999998</v>
      </c>
      <c r="AD902">
        <v>0.94000000000000006</v>
      </c>
      <c r="AE902" t="s">
        <v>25</v>
      </c>
      <c r="AF902">
        <v>6.1581330546847779E-2</v>
      </c>
      <c r="AG902" t="s">
        <v>8</v>
      </c>
      <c r="AH902" t="s">
        <v>33</v>
      </c>
      <c r="AI902" t="s">
        <v>38</v>
      </c>
      <c r="AJ902">
        <v>270.90909090909088</v>
      </c>
      <c r="AK902" t="s">
        <v>42</v>
      </c>
      <c r="AL902">
        <v>49.483199999999997</v>
      </c>
      <c r="AM902">
        <v>745899.05118000007</v>
      </c>
      <c r="AN902">
        <v>74.320000000000007</v>
      </c>
    </row>
    <row r="903" spans="1:40" x14ac:dyDescent="0.3">
      <c r="A903">
        <v>61.94</v>
      </c>
      <c r="B903">
        <v>1.75</v>
      </c>
      <c r="C903">
        <v>1</v>
      </c>
      <c r="D903">
        <v>0.93</v>
      </c>
      <c r="E903">
        <v>0</v>
      </c>
      <c r="F903">
        <v>0.04</v>
      </c>
      <c r="G903" t="s">
        <v>92</v>
      </c>
      <c r="H903">
        <v>2.16</v>
      </c>
      <c r="I903">
        <v>0.6</v>
      </c>
      <c r="J903">
        <v>0.96</v>
      </c>
      <c r="K903">
        <v>0.01</v>
      </c>
      <c r="L903">
        <v>28</v>
      </c>
      <c r="M903">
        <v>5573.31</v>
      </c>
      <c r="N903">
        <v>60</v>
      </c>
      <c r="O903">
        <v>42</v>
      </c>
      <c r="P903">
        <v>1</v>
      </c>
      <c r="Q903">
        <v>3</v>
      </c>
      <c r="R903">
        <v>275</v>
      </c>
      <c r="S903">
        <v>263</v>
      </c>
      <c r="T903">
        <v>12</v>
      </c>
      <c r="U903">
        <v>0.85</v>
      </c>
      <c r="V903">
        <v>1</v>
      </c>
      <c r="W903" t="s">
        <v>4</v>
      </c>
      <c r="X903" t="s">
        <v>103</v>
      </c>
      <c r="Y903" t="s">
        <v>104</v>
      </c>
      <c r="Z903" t="s">
        <v>107</v>
      </c>
      <c r="AA903">
        <v>0.93</v>
      </c>
      <c r="AB903">
        <v>0.96</v>
      </c>
      <c r="AC903">
        <v>6.7199999999999954E-2</v>
      </c>
      <c r="AD903">
        <v>0.05</v>
      </c>
      <c r="AE903" t="s">
        <v>22</v>
      </c>
      <c r="AF903">
        <v>2.8253148207943172E-2</v>
      </c>
      <c r="AG903" t="s">
        <v>7</v>
      </c>
      <c r="AH903" t="s">
        <v>33</v>
      </c>
      <c r="AI903" t="s">
        <v>35</v>
      </c>
      <c r="AJ903">
        <v>95.63636363636364</v>
      </c>
      <c r="AK903" t="s">
        <v>45</v>
      </c>
      <c r="AL903">
        <v>111.46620000000001</v>
      </c>
      <c r="AM903">
        <v>359133.3962640001</v>
      </c>
      <c r="AN903">
        <v>85.04</v>
      </c>
    </row>
    <row r="904" spans="1:40" x14ac:dyDescent="0.3">
      <c r="A904">
        <v>131.65</v>
      </c>
      <c r="B904">
        <v>2.9</v>
      </c>
      <c r="C904">
        <v>1</v>
      </c>
      <c r="D904">
        <v>0.8</v>
      </c>
      <c r="E904">
        <v>0.06</v>
      </c>
      <c r="F904">
        <v>0.04</v>
      </c>
      <c r="G904" t="s">
        <v>92</v>
      </c>
      <c r="H904">
        <v>0.31</v>
      </c>
      <c r="I904">
        <v>0.66</v>
      </c>
      <c r="J904">
        <v>0.9</v>
      </c>
      <c r="K904">
        <v>0.74</v>
      </c>
      <c r="L904">
        <v>44</v>
      </c>
      <c r="M904">
        <v>5080.1499999999996</v>
      </c>
      <c r="N904">
        <v>45</v>
      </c>
      <c r="O904">
        <v>15</v>
      </c>
      <c r="P904">
        <v>2</v>
      </c>
      <c r="Q904">
        <v>2</v>
      </c>
      <c r="R904">
        <v>558</v>
      </c>
      <c r="S904">
        <v>293</v>
      </c>
      <c r="T904">
        <v>8</v>
      </c>
      <c r="U904">
        <v>0.5</v>
      </c>
      <c r="V904">
        <v>1</v>
      </c>
      <c r="W904" t="s">
        <v>4</v>
      </c>
      <c r="X904" t="s">
        <v>93</v>
      </c>
      <c r="Y904" t="s">
        <v>96</v>
      </c>
      <c r="Z904" t="s">
        <v>110</v>
      </c>
      <c r="AA904">
        <v>0.752</v>
      </c>
      <c r="AB904">
        <v>0.90239999999999987</v>
      </c>
      <c r="AC904">
        <v>0.18047999999999995</v>
      </c>
      <c r="AD904">
        <v>0.84</v>
      </c>
      <c r="AE904" t="s">
        <v>25</v>
      </c>
      <c r="AF904">
        <v>2.2028104823395366E-2</v>
      </c>
      <c r="AG904" t="s">
        <v>7</v>
      </c>
      <c r="AH904" t="s">
        <v>33</v>
      </c>
      <c r="AI904" t="s">
        <v>38</v>
      </c>
      <c r="AJ904">
        <v>52.508960573476706</v>
      </c>
      <c r="AK904" t="s">
        <v>40</v>
      </c>
      <c r="AL904">
        <v>101.60299999999999</v>
      </c>
      <c r="AM904">
        <v>735784.34147999994</v>
      </c>
      <c r="AN904">
        <v>85.09</v>
      </c>
    </row>
    <row r="905" spans="1:40" x14ac:dyDescent="0.3">
      <c r="A905">
        <v>312.37</v>
      </c>
      <c r="B905">
        <v>7.77</v>
      </c>
      <c r="C905">
        <v>24</v>
      </c>
      <c r="D905">
        <v>0.74</v>
      </c>
      <c r="E905">
        <v>0.06</v>
      </c>
      <c r="F905">
        <v>0.03</v>
      </c>
      <c r="G905" t="s">
        <v>99</v>
      </c>
      <c r="H905">
        <v>3.88</v>
      </c>
      <c r="I905">
        <v>0.83</v>
      </c>
      <c r="J905">
        <v>0.92</v>
      </c>
      <c r="K905">
        <v>0.55000000000000004</v>
      </c>
      <c r="L905">
        <v>47</v>
      </c>
      <c r="M905">
        <v>632.54999999999995</v>
      </c>
      <c r="N905">
        <v>60</v>
      </c>
      <c r="O905">
        <v>46</v>
      </c>
      <c r="P905">
        <v>3</v>
      </c>
      <c r="Q905">
        <v>3</v>
      </c>
      <c r="R905">
        <v>297</v>
      </c>
      <c r="S905">
        <v>227</v>
      </c>
      <c r="T905">
        <v>6</v>
      </c>
      <c r="U905">
        <v>0.49</v>
      </c>
      <c r="V905">
        <v>0</v>
      </c>
      <c r="W905" t="s">
        <v>6</v>
      </c>
      <c r="X905" t="s">
        <v>103</v>
      </c>
      <c r="Y905" t="s">
        <v>90</v>
      </c>
      <c r="Z905" t="s">
        <v>100</v>
      </c>
      <c r="AA905">
        <v>0.6956</v>
      </c>
      <c r="AB905">
        <v>0.91179999999999994</v>
      </c>
      <c r="AC905">
        <v>0.237068</v>
      </c>
      <c r="AD905">
        <v>0.64</v>
      </c>
      <c r="AE905" t="s">
        <v>25</v>
      </c>
      <c r="AF905">
        <v>2.487434772865512E-2</v>
      </c>
      <c r="AG905" t="s">
        <v>7</v>
      </c>
      <c r="AH905" t="s">
        <v>32</v>
      </c>
      <c r="AI905" t="s">
        <v>37</v>
      </c>
      <c r="AJ905">
        <v>76.430976430976429</v>
      </c>
      <c r="AK905" t="s">
        <v>40</v>
      </c>
      <c r="AL905">
        <v>31.627499999999998</v>
      </c>
      <c r="AM905">
        <v>215428.57882699996</v>
      </c>
      <c r="AN905">
        <v>93.72</v>
      </c>
    </row>
    <row r="906" spans="1:40" x14ac:dyDescent="0.3">
      <c r="A906">
        <v>239.64</v>
      </c>
      <c r="B906">
        <v>1.46</v>
      </c>
      <c r="C906">
        <v>14</v>
      </c>
      <c r="D906">
        <v>0.96</v>
      </c>
      <c r="E906">
        <v>0.1</v>
      </c>
      <c r="F906">
        <v>0.02</v>
      </c>
      <c r="G906" t="s">
        <v>88</v>
      </c>
      <c r="H906">
        <v>4.74</v>
      </c>
      <c r="I906">
        <v>0.93</v>
      </c>
      <c r="J906">
        <v>0.96</v>
      </c>
      <c r="K906">
        <v>0.56999999999999995</v>
      </c>
      <c r="L906">
        <v>9</v>
      </c>
      <c r="M906">
        <v>7377.98</v>
      </c>
      <c r="N906">
        <v>90</v>
      </c>
      <c r="O906">
        <v>22</v>
      </c>
      <c r="P906">
        <v>0</v>
      </c>
      <c r="Q906">
        <v>1</v>
      </c>
      <c r="R906">
        <v>301</v>
      </c>
      <c r="S906">
        <v>621</v>
      </c>
      <c r="T906">
        <v>4</v>
      </c>
      <c r="U906">
        <v>0.55000000000000004</v>
      </c>
      <c r="V906">
        <v>1</v>
      </c>
      <c r="W906" t="s">
        <v>4</v>
      </c>
      <c r="X906" t="s">
        <v>101</v>
      </c>
      <c r="Y906" t="s">
        <v>94</v>
      </c>
      <c r="Z906" t="s">
        <v>105</v>
      </c>
      <c r="AA906">
        <v>0.86399999999999999</v>
      </c>
      <c r="AB906">
        <v>0.88200000000000001</v>
      </c>
      <c r="AC906">
        <v>3.5280000000000034E-2</v>
      </c>
      <c r="AD906">
        <v>0.69</v>
      </c>
      <c r="AE906" t="s">
        <v>25</v>
      </c>
      <c r="AF906">
        <v>6.0924720413954268E-3</v>
      </c>
      <c r="AG906" t="s">
        <v>5</v>
      </c>
      <c r="AH906" t="s">
        <v>31</v>
      </c>
      <c r="AI906" t="s">
        <v>37</v>
      </c>
      <c r="AJ906">
        <v>206.31229235880397</v>
      </c>
      <c r="AK906" t="s">
        <v>42</v>
      </c>
      <c r="AL906">
        <v>73.779799999999994</v>
      </c>
      <c r="AM906">
        <v>1980322.7201359996</v>
      </c>
      <c r="AN906">
        <v>67.860000000000014</v>
      </c>
    </row>
    <row r="907" spans="1:40" x14ac:dyDescent="0.3">
      <c r="A907">
        <v>451.7</v>
      </c>
      <c r="B907">
        <v>5.43</v>
      </c>
      <c r="C907">
        <v>4</v>
      </c>
      <c r="D907">
        <v>0.79</v>
      </c>
      <c r="E907">
        <v>0.04</v>
      </c>
      <c r="F907">
        <v>0.03</v>
      </c>
      <c r="G907" t="s">
        <v>99</v>
      </c>
      <c r="H907">
        <v>2.4900000000000002</v>
      </c>
      <c r="I907">
        <v>0.68</v>
      </c>
      <c r="J907">
        <v>0.92</v>
      </c>
      <c r="K907">
        <v>0.47</v>
      </c>
      <c r="L907">
        <v>29</v>
      </c>
      <c r="M907">
        <v>5166.93</v>
      </c>
      <c r="N907">
        <v>60</v>
      </c>
      <c r="O907">
        <v>33</v>
      </c>
      <c r="P907">
        <v>2</v>
      </c>
      <c r="Q907">
        <v>2</v>
      </c>
      <c r="R907">
        <v>329</v>
      </c>
      <c r="S907">
        <v>582</v>
      </c>
      <c r="T907">
        <v>4</v>
      </c>
      <c r="U907">
        <v>0.13</v>
      </c>
      <c r="V907">
        <v>1</v>
      </c>
      <c r="W907" t="s">
        <v>4</v>
      </c>
      <c r="X907" t="s">
        <v>93</v>
      </c>
      <c r="Y907" t="s">
        <v>96</v>
      </c>
      <c r="Z907" t="s">
        <v>105</v>
      </c>
      <c r="AA907">
        <v>0.75839999999999996</v>
      </c>
      <c r="AB907">
        <v>0.93119999999999992</v>
      </c>
      <c r="AC907">
        <v>0.19555199999999995</v>
      </c>
      <c r="AD907">
        <v>0.54</v>
      </c>
      <c r="AE907" t="s">
        <v>25</v>
      </c>
      <c r="AF907">
        <v>1.2021253044055789E-2</v>
      </c>
      <c r="AG907" t="s">
        <v>5</v>
      </c>
      <c r="AH907" t="s">
        <v>32</v>
      </c>
      <c r="AI907" t="s">
        <v>35</v>
      </c>
      <c r="AJ907">
        <v>176.89969604863222</v>
      </c>
      <c r="AK907" t="s">
        <v>42</v>
      </c>
      <c r="AL907">
        <v>258.34650000000005</v>
      </c>
      <c r="AM907">
        <v>2497556.2818299998</v>
      </c>
      <c r="AN907">
        <v>95.70999999999998</v>
      </c>
    </row>
    <row r="908" spans="1:40" x14ac:dyDescent="0.3">
      <c r="A908">
        <v>417.85</v>
      </c>
      <c r="B908">
        <v>4.9800000000000004</v>
      </c>
      <c r="C908">
        <v>5</v>
      </c>
      <c r="D908">
        <v>0.9</v>
      </c>
      <c r="E908">
        <v>0.03</v>
      </c>
      <c r="F908">
        <v>0.04</v>
      </c>
      <c r="G908" t="s">
        <v>92</v>
      </c>
      <c r="H908">
        <v>2.0499999999999998</v>
      </c>
      <c r="I908">
        <v>0.63</v>
      </c>
      <c r="J908">
        <v>1.0900000000000001</v>
      </c>
      <c r="K908">
        <v>0.74</v>
      </c>
      <c r="L908">
        <v>34</v>
      </c>
      <c r="M908">
        <v>1810.96</v>
      </c>
      <c r="N908">
        <v>90</v>
      </c>
      <c r="O908">
        <v>51</v>
      </c>
      <c r="P908">
        <v>2</v>
      </c>
      <c r="Q908">
        <v>2</v>
      </c>
      <c r="R908">
        <v>482</v>
      </c>
      <c r="S908">
        <v>561</v>
      </c>
      <c r="T908">
        <v>1</v>
      </c>
      <c r="U908">
        <v>0.56999999999999995</v>
      </c>
      <c r="V908">
        <v>0</v>
      </c>
      <c r="W908" t="s">
        <v>6</v>
      </c>
      <c r="X908" t="s">
        <v>93</v>
      </c>
      <c r="Y908" t="s">
        <v>96</v>
      </c>
      <c r="Z908" t="s">
        <v>97</v>
      </c>
      <c r="AA908">
        <v>0.873</v>
      </c>
      <c r="AB908">
        <v>0.93119999999999992</v>
      </c>
      <c r="AC908">
        <v>9.3119999999999967E-2</v>
      </c>
      <c r="AD908">
        <v>0.81</v>
      </c>
      <c r="AE908" t="s">
        <v>25</v>
      </c>
      <c r="AF908">
        <v>1.1918152447050377E-2</v>
      </c>
      <c r="AG908" t="s">
        <v>5</v>
      </c>
      <c r="AH908" t="s">
        <v>32</v>
      </c>
      <c r="AI908" t="s">
        <v>35</v>
      </c>
      <c r="AJ908">
        <v>116.39004149377594</v>
      </c>
      <c r="AK908" t="s">
        <v>42</v>
      </c>
      <c r="AL908">
        <v>36.219200000000001</v>
      </c>
      <c r="AM908">
        <v>809732.66157000011</v>
      </c>
      <c r="AN908">
        <v>84.249999999999986</v>
      </c>
    </row>
    <row r="909" spans="1:40" x14ac:dyDescent="0.3">
      <c r="A909">
        <v>203.82</v>
      </c>
      <c r="B909">
        <v>4.01</v>
      </c>
      <c r="C909">
        <v>11</v>
      </c>
      <c r="D909">
        <v>0.87</v>
      </c>
      <c r="E909">
        <v>0.06</v>
      </c>
      <c r="F909">
        <v>0.04</v>
      </c>
      <c r="G909" t="s">
        <v>92</v>
      </c>
      <c r="H909">
        <v>4.54</v>
      </c>
      <c r="I909">
        <v>0.89</v>
      </c>
      <c r="J909">
        <v>1</v>
      </c>
      <c r="K909">
        <v>1</v>
      </c>
      <c r="L909">
        <v>12</v>
      </c>
      <c r="M909">
        <v>6839.24</v>
      </c>
      <c r="N909">
        <v>60</v>
      </c>
      <c r="O909">
        <v>43</v>
      </c>
      <c r="P909">
        <v>1</v>
      </c>
      <c r="Q909">
        <v>0</v>
      </c>
      <c r="R909">
        <v>408</v>
      </c>
      <c r="S909">
        <v>191</v>
      </c>
      <c r="T909">
        <v>10</v>
      </c>
      <c r="U909">
        <v>0.55000000000000004</v>
      </c>
      <c r="V909">
        <v>1</v>
      </c>
      <c r="W909" t="s">
        <v>4</v>
      </c>
      <c r="X909" t="s">
        <v>89</v>
      </c>
      <c r="Y909" t="s">
        <v>104</v>
      </c>
      <c r="Z909" t="s">
        <v>108</v>
      </c>
      <c r="AA909">
        <v>0.81779999999999997</v>
      </c>
      <c r="AB909">
        <v>0.90239999999999987</v>
      </c>
      <c r="AC909">
        <v>0.117312</v>
      </c>
      <c r="AD909">
        <v>1.1000000000000001</v>
      </c>
      <c r="AE909" t="s">
        <v>25</v>
      </c>
      <c r="AF909">
        <v>1.9674222353056617E-2</v>
      </c>
      <c r="AG909" t="s">
        <v>5</v>
      </c>
      <c r="AH909" t="s">
        <v>31</v>
      </c>
      <c r="AI909" t="s">
        <v>37</v>
      </c>
      <c r="AJ909">
        <v>46.813725490196077</v>
      </c>
      <c r="AK909" t="s">
        <v>40</v>
      </c>
      <c r="AL909">
        <v>136.78479999999999</v>
      </c>
      <c r="AM909">
        <v>1533526.5781360001</v>
      </c>
      <c r="AN909">
        <v>80.86</v>
      </c>
    </row>
    <row r="910" spans="1:40" x14ac:dyDescent="0.3">
      <c r="A910">
        <v>166.74</v>
      </c>
      <c r="B910">
        <v>4.55</v>
      </c>
      <c r="C910">
        <v>24</v>
      </c>
      <c r="D910">
        <v>0.84</v>
      </c>
      <c r="E910">
        <v>0.08</v>
      </c>
      <c r="F910">
        <v>0.01</v>
      </c>
      <c r="G910" t="s">
        <v>92</v>
      </c>
      <c r="H910">
        <v>0.67</v>
      </c>
      <c r="I910">
        <v>0.6</v>
      </c>
      <c r="J910">
        <v>0.81</v>
      </c>
      <c r="K910">
        <v>0.71</v>
      </c>
      <c r="L910">
        <v>16</v>
      </c>
      <c r="M910">
        <v>6981.15</v>
      </c>
      <c r="N910">
        <v>30</v>
      </c>
      <c r="O910">
        <v>19</v>
      </c>
      <c r="P910">
        <v>1</v>
      </c>
      <c r="Q910">
        <v>3</v>
      </c>
      <c r="R910">
        <v>82</v>
      </c>
      <c r="S910">
        <v>580</v>
      </c>
      <c r="T910">
        <v>1</v>
      </c>
      <c r="U910">
        <v>0.75</v>
      </c>
      <c r="V910">
        <v>0</v>
      </c>
      <c r="W910" t="s">
        <v>6</v>
      </c>
      <c r="X910" t="s">
        <v>103</v>
      </c>
      <c r="Y910" t="s">
        <v>104</v>
      </c>
      <c r="Z910" t="s">
        <v>97</v>
      </c>
      <c r="AA910">
        <v>0.77280000000000004</v>
      </c>
      <c r="AB910">
        <v>0.91080000000000005</v>
      </c>
      <c r="AC910">
        <v>0.14572800000000002</v>
      </c>
      <c r="AD910">
        <v>0.79999999999999993</v>
      </c>
      <c r="AE910" t="s">
        <v>25</v>
      </c>
      <c r="AF910">
        <v>2.7287993282955496E-2</v>
      </c>
      <c r="AG910" t="s">
        <v>7</v>
      </c>
      <c r="AH910" t="s">
        <v>31</v>
      </c>
      <c r="AI910" t="s">
        <v>38</v>
      </c>
      <c r="AJ910">
        <v>707.31707317073176</v>
      </c>
      <c r="AK910" t="s">
        <v>42</v>
      </c>
      <c r="AL910">
        <v>139.62299999999999</v>
      </c>
      <c r="AM910">
        <v>1268942.1339060001</v>
      </c>
      <c r="AN910">
        <v>84.73</v>
      </c>
    </row>
    <row r="911" spans="1:40" x14ac:dyDescent="0.3">
      <c r="A911">
        <v>220.86</v>
      </c>
      <c r="B911">
        <v>5.77</v>
      </c>
      <c r="C911">
        <v>28</v>
      </c>
      <c r="D911">
        <v>0.85</v>
      </c>
      <c r="E911">
        <v>0.09</v>
      </c>
      <c r="F911">
        <v>0.02</v>
      </c>
      <c r="G911" t="s">
        <v>99</v>
      </c>
      <c r="H911">
        <v>4.46</v>
      </c>
      <c r="I911">
        <v>0.89</v>
      </c>
      <c r="J911">
        <v>0.89</v>
      </c>
      <c r="K911">
        <v>0.68</v>
      </c>
      <c r="L911">
        <v>7</v>
      </c>
      <c r="M911">
        <v>2213.61</v>
      </c>
      <c r="N911">
        <v>45</v>
      </c>
      <c r="O911">
        <v>57</v>
      </c>
      <c r="P911">
        <v>3</v>
      </c>
      <c r="Q911">
        <v>0</v>
      </c>
      <c r="R911">
        <v>537</v>
      </c>
      <c r="S911">
        <v>983</v>
      </c>
      <c r="T911">
        <v>3</v>
      </c>
      <c r="U911">
        <v>0.63</v>
      </c>
      <c r="V911">
        <v>1</v>
      </c>
      <c r="W911" t="s">
        <v>4</v>
      </c>
      <c r="X911" t="s">
        <v>89</v>
      </c>
      <c r="Y911" t="s">
        <v>90</v>
      </c>
      <c r="Z911" t="s">
        <v>98</v>
      </c>
      <c r="AA911">
        <v>0.77349999999999997</v>
      </c>
      <c r="AB911">
        <v>0.89180000000000004</v>
      </c>
      <c r="AC911">
        <v>0.13377000000000003</v>
      </c>
      <c r="AD911">
        <v>0.79</v>
      </c>
      <c r="AE911" t="s">
        <v>25</v>
      </c>
      <c r="AF911">
        <v>2.6125147152042016E-2</v>
      </c>
      <c r="AG911" t="s">
        <v>7</v>
      </c>
      <c r="AH911" t="s">
        <v>31</v>
      </c>
      <c r="AI911" t="s">
        <v>37</v>
      </c>
      <c r="AJ911">
        <v>183.05400372439479</v>
      </c>
      <c r="AK911" t="s">
        <v>42</v>
      </c>
      <c r="AL911">
        <v>110.68050000000001</v>
      </c>
      <c r="AM911">
        <v>542807.05531800014</v>
      </c>
      <c r="AN911">
        <v>92.44</v>
      </c>
    </row>
    <row r="912" spans="1:40" x14ac:dyDescent="0.3">
      <c r="A912">
        <v>315.63</v>
      </c>
      <c r="B912">
        <v>2.4500000000000002</v>
      </c>
      <c r="C912">
        <v>23</v>
      </c>
      <c r="D912">
        <v>0.92</v>
      </c>
      <c r="E912">
        <v>0.08</v>
      </c>
      <c r="F912">
        <v>0.04</v>
      </c>
      <c r="G912" t="s">
        <v>99</v>
      </c>
      <c r="H912">
        <v>1.96</v>
      </c>
      <c r="I912">
        <v>0.65</v>
      </c>
      <c r="J912">
        <v>1.08</v>
      </c>
      <c r="K912">
        <v>0.65</v>
      </c>
      <c r="L912">
        <v>31</v>
      </c>
      <c r="M912">
        <v>7985.3</v>
      </c>
      <c r="N912">
        <v>30</v>
      </c>
      <c r="O912">
        <v>8</v>
      </c>
      <c r="P912">
        <v>2</v>
      </c>
      <c r="Q912">
        <v>2</v>
      </c>
      <c r="R912">
        <v>882</v>
      </c>
      <c r="S912">
        <v>950</v>
      </c>
      <c r="T912">
        <v>4</v>
      </c>
      <c r="U912">
        <v>0.96</v>
      </c>
      <c r="V912">
        <v>1</v>
      </c>
      <c r="W912" t="s">
        <v>4</v>
      </c>
      <c r="X912" t="s">
        <v>93</v>
      </c>
      <c r="Y912" t="s">
        <v>96</v>
      </c>
      <c r="Z912" t="s">
        <v>105</v>
      </c>
      <c r="AA912">
        <v>0.84640000000000004</v>
      </c>
      <c r="AB912">
        <v>0.88319999999999999</v>
      </c>
      <c r="AC912">
        <v>7.0655999999999969E-2</v>
      </c>
      <c r="AD912">
        <v>0.77</v>
      </c>
      <c r="AE912" t="s">
        <v>25</v>
      </c>
      <c r="AF912">
        <v>7.7622532712353079E-3</v>
      </c>
      <c r="AG912" t="s">
        <v>5</v>
      </c>
      <c r="AH912" t="s">
        <v>32</v>
      </c>
      <c r="AI912" t="s">
        <v>36</v>
      </c>
      <c r="AJ912">
        <v>107.70975056689342</v>
      </c>
      <c r="AK912" t="s">
        <v>42</v>
      </c>
      <c r="AL912">
        <v>399.26500000000004</v>
      </c>
      <c r="AM912">
        <v>2823259.9053760003</v>
      </c>
      <c r="AN912">
        <v>94.840000000000018</v>
      </c>
    </row>
    <row r="913" spans="1:40" x14ac:dyDescent="0.3">
      <c r="A913">
        <v>170.63</v>
      </c>
      <c r="B913">
        <v>6.15</v>
      </c>
      <c r="C913">
        <v>13</v>
      </c>
      <c r="D913">
        <v>0.73</v>
      </c>
      <c r="E913">
        <v>0.04</v>
      </c>
      <c r="F913">
        <v>0.02</v>
      </c>
      <c r="G913" t="s">
        <v>88</v>
      </c>
      <c r="H913">
        <v>2.8</v>
      </c>
      <c r="I913">
        <v>0.69</v>
      </c>
      <c r="J913">
        <v>0.92</v>
      </c>
      <c r="K913">
        <v>0.7</v>
      </c>
      <c r="L913">
        <v>33</v>
      </c>
      <c r="M913">
        <v>4619.3999999999996</v>
      </c>
      <c r="N913">
        <v>45</v>
      </c>
      <c r="O913">
        <v>18</v>
      </c>
      <c r="P913">
        <v>0</v>
      </c>
      <c r="Q913">
        <v>0</v>
      </c>
      <c r="R913">
        <v>92</v>
      </c>
      <c r="S913">
        <v>232</v>
      </c>
      <c r="T913">
        <v>4</v>
      </c>
      <c r="U913">
        <v>0.08</v>
      </c>
      <c r="V913">
        <v>1</v>
      </c>
      <c r="W913" t="s">
        <v>4</v>
      </c>
      <c r="X913" t="s">
        <v>89</v>
      </c>
      <c r="Y913" t="s">
        <v>94</v>
      </c>
      <c r="Z913" t="s">
        <v>105</v>
      </c>
      <c r="AA913">
        <v>0.70079999999999998</v>
      </c>
      <c r="AB913">
        <v>0.94079999999999997</v>
      </c>
      <c r="AC913">
        <v>0.25401599999999996</v>
      </c>
      <c r="AD913">
        <v>0.76</v>
      </c>
      <c r="AE913" t="s">
        <v>25</v>
      </c>
      <c r="AF913">
        <v>3.6042899841762885E-2</v>
      </c>
      <c r="AG913" t="s">
        <v>7</v>
      </c>
      <c r="AH913" t="s">
        <v>31</v>
      </c>
      <c r="AI913" t="s">
        <v>35</v>
      </c>
      <c r="AJ913">
        <v>252.17391304347828</v>
      </c>
      <c r="AK913" t="s">
        <v>42</v>
      </c>
      <c r="AL913">
        <v>46.193999999999996</v>
      </c>
      <c r="AM913">
        <v>835556.46459999995</v>
      </c>
      <c r="AN913">
        <v>71.599999999999994</v>
      </c>
    </row>
    <row r="914" spans="1:40" x14ac:dyDescent="0.3">
      <c r="A914">
        <v>330.87</v>
      </c>
      <c r="B914">
        <v>8.25</v>
      </c>
      <c r="C914">
        <v>16</v>
      </c>
      <c r="D914">
        <v>0.9</v>
      </c>
      <c r="E914">
        <v>0.06</v>
      </c>
      <c r="F914">
        <v>0.02</v>
      </c>
      <c r="G914" t="s">
        <v>88</v>
      </c>
      <c r="H914">
        <v>2.64</v>
      </c>
      <c r="I914">
        <v>0.65</v>
      </c>
      <c r="J914">
        <v>1.17</v>
      </c>
      <c r="K914">
        <v>0.34</v>
      </c>
      <c r="L914">
        <v>7</v>
      </c>
      <c r="M914">
        <v>1888.04</v>
      </c>
      <c r="N914">
        <v>30</v>
      </c>
      <c r="O914">
        <v>47</v>
      </c>
      <c r="P914">
        <v>1</v>
      </c>
      <c r="Q914">
        <v>1</v>
      </c>
      <c r="R914">
        <v>183</v>
      </c>
      <c r="S914">
        <v>217</v>
      </c>
      <c r="T914">
        <v>2</v>
      </c>
      <c r="U914">
        <v>0.77</v>
      </c>
      <c r="V914">
        <v>1</v>
      </c>
      <c r="W914" t="s">
        <v>4</v>
      </c>
      <c r="X914" t="s">
        <v>101</v>
      </c>
      <c r="Y914" t="s">
        <v>104</v>
      </c>
      <c r="Z914" t="s">
        <v>102</v>
      </c>
      <c r="AA914">
        <v>0.84599999999999997</v>
      </c>
      <c r="AB914">
        <v>0.92119999999999991</v>
      </c>
      <c r="AC914">
        <v>9.2119999999999966E-2</v>
      </c>
      <c r="AD914">
        <v>0.42000000000000004</v>
      </c>
      <c r="AE914" t="s">
        <v>24</v>
      </c>
      <c r="AF914">
        <v>2.4934264212530602E-2</v>
      </c>
      <c r="AG914" t="s">
        <v>7</v>
      </c>
      <c r="AH914" t="s">
        <v>32</v>
      </c>
      <c r="AI914" t="s">
        <v>35</v>
      </c>
      <c r="AJ914">
        <v>118.5792349726776</v>
      </c>
      <c r="AK914" t="s">
        <v>42</v>
      </c>
      <c r="AL914">
        <v>18.880400000000002</v>
      </c>
      <c r="AM914">
        <v>674707.80871999997</v>
      </c>
      <c r="AN914">
        <v>71.16</v>
      </c>
    </row>
    <row r="915" spans="1:40" x14ac:dyDescent="0.3">
      <c r="A915">
        <v>234.24</v>
      </c>
      <c r="B915">
        <v>7.84</v>
      </c>
      <c r="C915">
        <v>24</v>
      </c>
      <c r="D915">
        <v>0.97</v>
      </c>
      <c r="E915">
        <v>0.09</v>
      </c>
      <c r="F915">
        <v>0.02</v>
      </c>
      <c r="G915" t="s">
        <v>92</v>
      </c>
      <c r="H915">
        <v>3.08</v>
      </c>
      <c r="I915">
        <v>0.7</v>
      </c>
      <c r="J915">
        <v>1.0900000000000001</v>
      </c>
      <c r="K915">
        <v>0.32</v>
      </c>
      <c r="L915">
        <v>3</v>
      </c>
      <c r="M915">
        <v>6610.44</v>
      </c>
      <c r="N915">
        <v>15</v>
      </c>
      <c r="O915">
        <v>39</v>
      </c>
      <c r="P915">
        <v>2</v>
      </c>
      <c r="Q915">
        <v>1</v>
      </c>
      <c r="R915">
        <v>899</v>
      </c>
      <c r="S915">
        <v>432</v>
      </c>
      <c r="T915">
        <v>11</v>
      </c>
      <c r="U915">
        <v>0.75</v>
      </c>
      <c r="V915">
        <v>0</v>
      </c>
      <c r="W915" t="s">
        <v>6</v>
      </c>
      <c r="X915" t="s">
        <v>101</v>
      </c>
      <c r="Y915" t="s">
        <v>96</v>
      </c>
      <c r="Z915" t="s">
        <v>95</v>
      </c>
      <c r="AA915">
        <v>0.88270000000000004</v>
      </c>
      <c r="AB915">
        <v>0.89180000000000004</v>
      </c>
      <c r="AC915">
        <v>2.6754000000000024E-2</v>
      </c>
      <c r="AD915">
        <v>0.43</v>
      </c>
      <c r="AE915" t="s">
        <v>24</v>
      </c>
      <c r="AF915">
        <v>3.3469945355191252E-2</v>
      </c>
      <c r="AG915" t="s">
        <v>7</v>
      </c>
      <c r="AH915" t="s">
        <v>31</v>
      </c>
      <c r="AI915" t="s">
        <v>37</v>
      </c>
      <c r="AJ915">
        <v>48.053392658509452</v>
      </c>
      <c r="AK915" t="s">
        <v>40</v>
      </c>
      <c r="AL915">
        <v>132.2088</v>
      </c>
      <c r="AM915">
        <v>1718903.3447999998</v>
      </c>
      <c r="AN915">
        <v>81.819999999999993</v>
      </c>
    </row>
    <row r="916" spans="1:40" x14ac:dyDescent="0.3">
      <c r="A916">
        <v>298.42</v>
      </c>
      <c r="B916">
        <v>2.39</v>
      </c>
      <c r="C916">
        <v>13</v>
      </c>
      <c r="D916">
        <v>0.72</v>
      </c>
      <c r="E916">
        <v>0.05</v>
      </c>
      <c r="F916">
        <v>0.03</v>
      </c>
      <c r="G916" t="s">
        <v>92</v>
      </c>
      <c r="H916">
        <v>4.71</v>
      </c>
      <c r="I916">
        <v>0.92</v>
      </c>
      <c r="J916">
        <v>0.92</v>
      </c>
      <c r="K916">
        <v>0.78</v>
      </c>
      <c r="L916">
        <v>20</v>
      </c>
      <c r="M916">
        <v>6007.6</v>
      </c>
      <c r="N916">
        <v>60</v>
      </c>
      <c r="O916">
        <v>29</v>
      </c>
      <c r="P916">
        <v>1</v>
      </c>
      <c r="Q916">
        <v>2</v>
      </c>
      <c r="R916">
        <v>437</v>
      </c>
      <c r="S916">
        <v>179</v>
      </c>
      <c r="T916">
        <v>9</v>
      </c>
      <c r="U916">
        <v>0.27</v>
      </c>
      <c r="V916">
        <v>0</v>
      </c>
      <c r="W916" t="s">
        <v>6</v>
      </c>
      <c r="X916" t="s">
        <v>93</v>
      </c>
      <c r="Y916" t="s">
        <v>104</v>
      </c>
      <c r="Z916" t="s">
        <v>91</v>
      </c>
      <c r="AA916">
        <v>0.68399999999999994</v>
      </c>
      <c r="AB916">
        <v>0.92149999999999999</v>
      </c>
      <c r="AC916">
        <v>0.25802000000000003</v>
      </c>
      <c r="AD916">
        <v>0.86</v>
      </c>
      <c r="AE916" t="s">
        <v>25</v>
      </c>
      <c r="AF916">
        <v>8.0088465920514704E-3</v>
      </c>
      <c r="AG916" t="s">
        <v>5</v>
      </c>
      <c r="AH916" t="s">
        <v>31</v>
      </c>
      <c r="AI916" t="s">
        <v>37</v>
      </c>
      <c r="AJ916">
        <v>40.961098398169341</v>
      </c>
      <c r="AK916" t="s">
        <v>40</v>
      </c>
      <c r="AL916">
        <v>120.15200000000002</v>
      </c>
      <c r="AM916">
        <v>1936359.2945240003</v>
      </c>
      <c r="AN916">
        <v>81.189999999999984</v>
      </c>
    </row>
    <row r="917" spans="1:40" x14ac:dyDescent="0.3">
      <c r="A917">
        <v>246.26</v>
      </c>
      <c r="B917">
        <v>2.34</v>
      </c>
      <c r="C917">
        <v>24</v>
      </c>
      <c r="D917">
        <v>0.74</v>
      </c>
      <c r="E917">
        <v>0.02</v>
      </c>
      <c r="F917">
        <v>0.05</v>
      </c>
      <c r="G917" t="s">
        <v>88</v>
      </c>
      <c r="H917">
        <v>4.76</v>
      </c>
      <c r="I917">
        <v>0.65</v>
      </c>
      <c r="J917">
        <v>1.01</v>
      </c>
      <c r="K917">
        <v>0.05</v>
      </c>
      <c r="L917">
        <v>5</v>
      </c>
      <c r="M917">
        <v>1787.02</v>
      </c>
      <c r="N917">
        <v>60</v>
      </c>
      <c r="O917">
        <v>20</v>
      </c>
      <c r="P917">
        <v>2</v>
      </c>
      <c r="Q917">
        <v>1</v>
      </c>
      <c r="R917">
        <v>597</v>
      </c>
      <c r="S917">
        <v>148</v>
      </c>
      <c r="T917">
        <v>8</v>
      </c>
      <c r="U917">
        <v>0.7</v>
      </c>
      <c r="V917">
        <v>0</v>
      </c>
      <c r="W917" t="s">
        <v>6</v>
      </c>
      <c r="X917" t="s">
        <v>101</v>
      </c>
      <c r="Y917" t="s">
        <v>96</v>
      </c>
      <c r="Z917" t="s">
        <v>110</v>
      </c>
      <c r="AA917">
        <v>0.72519999999999996</v>
      </c>
      <c r="AB917">
        <v>0.93099999999999994</v>
      </c>
      <c r="AC917">
        <v>0.24206000000000003</v>
      </c>
      <c r="AD917">
        <v>0.12000000000000001</v>
      </c>
      <c r="AE917" t="s">
        <v>22</v>
      </c>
      <c r="AF917">
        <v>9.5021521968651022E-3</v>
      </c>
      <c r="AG917" t="s">
        <v>5</v>
      </c>
      <c r="AH917" t="s">
        <v>31</v>
      </c>
      <c r="AI917" t="s">
        <v>37</v>
      </c>
      <c r="AJ917">
        <v>24.790619765494139</v>
      </c>
      <c r="AK917" t="s">
        <v>40</v>
      </c>
      <c r="AL917">
        <v>17.870200000000001</v>
      </c>
      <c r="AM917">
        <v>470917.867516</v>
      </c>
      <c r="AN917">
        <v>69.64</v>
      </c>
    </row>
    <row r="918" spans="1:40" x14ac:dyDescent="0.3">
      <c r="A918">
        <v>182.51</v>
      </c>
      <c r="B918">
        <v>3.41</v>
      </c>
      <c r="C918">
        <v>22</v>
      </c>
      <c r="D918">
        <v>0.91</v>
      </c>
      <c r="E918">
        <v>0.02</v>
      </c>
      <c r="F918">
        <v>0.02</v>
      </c>
      <c r="G918" t="s">
        <v>92</v>
      </c>
      <c r="H918">
        <v>4.16</v>
      </c>
      <c r="I918">
        <v>1</v>
      </c>
      <c r="J918">
        <v>1.07</v>
      </c>
      <c r="K918">
        <v>0.76</v>
      </c>
      <c r="L918">
        <v>3</v>
      </c>
      <c r="M918">
        <v>8736.25</v>
      </c>
      <c r="N918">
        <v>15</v>
      </c>
      <c r="O918">
        <v>45</v>
      </c>
      <c r="P918">
        <v>1</v>
      </c>
      <c r="Q918">
        <v>3</v>
      </c>
      <c r="R918">
        <v>300</v>
      </c>
      <c r="S918">
        <v>212</v>
      </c>
      <c r="T918">
        <v>3</v>
      </c>
      <c r="U918">
        <v>0.66</v>
      </c>
      <c r="V918">
        <v>0</v>
      </c>
      <c r="W918" t="s">
        <v>6</v>
      </c>
      <c r="X918" t="s">
        <v>103</v>
      </c>
      <c r="Y918" t="s">
        <v>104</v>
      </c>
      <c r="Z918" t="s">
        <v>98</v>
      </c>
      <c r="AA918">
        <v>0.89180000000000004</v>
      </c>
      <c r="AB918">
        <v>0.96039999999999992</v>
      </c>
      <c r="AC918">
        <v>8.6435999999999971E-2</v>
      </c>
      <c r="AD918">
        <v>0.8</v>
      </c>
      <c r="AE918" t="s">
        <v>25</v>
      </c>
      <c r="AF918">
        <v>1.8683907731083232E-2</v>
      </c>
      <c r="AG918" t="s">
        <v>5</v>
      </c>
      <c r="AH918" t="s">
        <v>31</v>
      </c>
      <c r="AI918" t="s">
        <v>37</v>
      </c>
      <c r="AJ918">
        <v>70.666666666666671</v>
      </c>
      <c r="AK918" t="s">
        <v>40</v>
      </c>
      <c r="AL918">
        <v>174.72499999999999</v>
      </c>
      <c r="AM918">
        <v>1658421.0168319999</v>
      </c>
      <c r="AN918">
        <v>82.84</v>
      </c>
    </row>
    <row r="919" spans="1:40" x14ac:dyDescent="0.3">
      <c r="A919">
        <v>476.8</v>
      </c>
      <c r="B919">
        <v>4.25</v>
      </c>
      <c r="C919">
        <v>26</v>
      </c>
      <c r="D919">
        <v>0.83</v>
      </c>
      <c r="E919">
        <v>0</v>
      </c>
      <c r="F919">
        <v>0.01</v>
      </c>
      <c r="G919" t="s">
        <v>88</v>
      </c>
      <c r="H919">
        <v>0.96</v>
      </c>
      <c r="I919">
        <v>0.73</v>
      </c>
      <c r="J919">
        <v>0.88</v>
      </c>
      <c r="K919">
        <v>0.81</v>
      </c>
      <c r="L919">
        <v>47</v>
      </c>
      <c r="M919">
        <v>8559.89</v>
      </c>
      <c r="N919">
        <v>15</v>
      </c>
      <c r="O919">
        <v>55</v>
      </c>
      <c r="P919">
        <v>0</v>
      </c>
      <c r="Q919">
        <v>2</v>
      </c>
      <c r="R919">
        <v>390</v>
      </c>
      <c r="S919">
        <v>263</v>
      </c>
      <c r="T919">
        <v>11</v>
      </c>
      <c r="U919">
        <v>0.3</v>
      </c>
      <c r="V919">
        <v>0</v>
      </c>
      <c r="W919" t="s">
        <v>6</v>
      </c>
      <c r="X919" t="s">
        <v>93</v>
      </c>
      <c r="Y919" t="s">
        <v>94</v>
      </c>
      <c r="Z919" t="s">
        <v>95</v>
      </c>
      <c r="AA919">
        <v>0.83</v>
      </c>
      <c r="AB919">
        <v>0.99</v>
      </c>
      <c r="AC919">
        <v>0.16830000000000003</v>
      </c>
      <c r="AD919">
        <v>0.82000000000000006</v>
      </c>
      <c r="AE919" t="s">
        <v>25</v>
      </c>
      <c r="AF919">
        <v>8.9135906040268449E-3</v>
      </c>
      <c r="AG919" t="s">
        <v>5</v>
      </c>
      <c r="AH919" t="s">
        <v>32</v>
      </c>
      <c r="AI919" t="s">
        <v>38</v>
      </c>
      <c r="AJ919">
        <v>67.435897435897445</v>
      </c>
      <c r="AK919" t="s">
        <v>40</v>
      </c>
      <c r="AL919">
        <v>85.5989</v>
      </c>
      <c r="AM919">
        <v>4122263.8609799999</v>
      </c>
      <c r="AN919">
        <v>74.84</v>
      </c>
    </row>
    <row r="920" spans="1:40" x14ac:dyDescent="0.3">
      <c r="A920">
        <v>393.62</v>
      </c>
      <c r="B920">
        <v>4.68</v>
      </c>
      <c r="C920">
        <v>2</v>
      </c>
      <c r="D920">
        <v>0.82</v>
      </c>
      <c r="E920">
        <v>7.0000000000000007E-2</v>
      </c>
      <c r="F920">
        <v>0.01</v>
      </c>
      <c r="G920" t="s">
        <v>99</v>
      </c>
      <c r="H920">
        <v>1.67</v>
      </c>
      <c r="I920">
        <v>0.97</v>
      </c>
      <c r="J920">
        <v>0.9</v>
      </c>
      <c r="K920">
        <v>0.52</v>
      </c>
      <c r="L920">
        <v>38</v>
      </c>
      <c r="M920">
        <v>8378.82</v>
      </c>
      <c r="N920">
        <v>90</v>
      </c>
      <c r="O920">
        <v>36</v>
      </c>
      <c r="P920">
        <v>3</v>
      </c>
      <c r="Q920">
        <v>3</v>
      </c>
      <c r="R920">
        <v>572</v>
      </c>
      <c r="S920">
        <v>175</v>
      </c>
      <c r="T920">
        <v>2</v>
      </c>
      <c r="U920">
        <v>0.72</v>
      </c>
      <c r="V920">
        <v>0</v>
      </c>
      <c r="W920" t="s">
        <v>6</v>
      </c>
      <c r="X920" t="s">
        <v>103</v>
      </c>
      <c r="Y920" t="s">
        <v>90</v>
      </c>
      <c r="Z920" t="s">
        <v>102</v>
      </c>
      <c r="AA920">
        <v>0.76259999999999994</v>
      </c>
      <c r="AB920">
        <v>0.92069999999999996</v>
      </c>
      <c r="AC920">
        <v>0.16572600000000001</v>
      </c>
      <c r="AD920">
        <v>0.6</v>
      </c>
      <c r="AE920" t="s">
        <v>25</v>
      </c>
      <c r="AF920">
        <v>1.1889639754077535E-2</v>
      </c>
      <c r="AG920" t="s">
        <v>5</v>
      </c>
      <c r="AH920" t="s">
        <v>32</v>
      </c>
      <c r="AI920" t="s">
        <v>36</v>
      </c>
      <c r="AJ920">
        <v>30.594405594405593</v>
      </c>
      <c r="AK920" t="s">
        <v>40</v>
      </c>
      <c r="AL920">
        <v>418.94100000000003</v>
      </c>
      <c r="AM920">
        <v>3562348.9065800002</v>
      </c>
      <c r="AN920">
        <v>96.03</v>
      </c>
    </row>
    <row r="921" spans="1:40" x14ac:dyDescent="0.3">
      <c r="A921">
        <v>113.05</v>
      </c>
      <c r="B921">
        <v>7.12</v>
      </c>
      <c r="C921">
        <v>16</v>
      </c>
      <c r="D921">
        <v>0.74</v>
      </c>
      <c r="E921">
        <v>0.01</v>
      </c>
      <c r="F921">
        <v>0</v>
      </c>
      <c r="G921" t="s">
        <v>92</v>
      </c>
      <c r="H921">
        <v>2.44</v>
      </c>
      <c r="I921">
        <v>0.68</v>
      </c>
      <c r="J921">
        <v>1</v>
      </c>
      <c r="K921">
        <v>0.91</v>
      </c>
      <c r="L921">
        <v>15</v>
      </c>
      <c r="M921">
        <v>4052.36</v>
      </c>
      <c r="N921">
        <v>30</v>
      </c>
      <c r="O921">
        <v>52</v>
      </c>
      <c r="P921">
        <v>0</v>
      </c>
      <c r="Q921">
        <v>1</v>
      </c>
      <c r="R921">
        <v>372</v>
      </c>
      <c r="S921">
        <v>578</v>
      </c>
      <c r="T921">
        <v>1</v>
      </c>
      <c r="U921">
        <v>0.93</v>
      </c>
      <c r="V921">
        <v>0</v>
      </c>
      <c r="W921" t="s">
        <v>6</v>
      </c>
      <c r="X921" t="s">
        <v>101</v>
      </c>
      <c r="Y921" t="s">
        <v>94</v>
      </c>
      <c r="Z921" t="s">
        <v>97</v>
      </c>
      <c r="AA921">
        <v>0.73260000000000003</v>
      </c>
      <c r="AB921">
        <v>0.99</v>
      </c>
      <c r="AC921">
        <v>0.25740000000000002</v>
      </c>
      <c r="AD921">
        <v>0.92</v>
      </c>
      <c r="AE921" t="s">
        <v>25</v>
      </c>
      <c r="AF921">
        <v>6.298098186643078E-2</v>
      </c>
      <c r="AG921" t="s">
        <v>8</v>
      </c>
      <c r="AH921" t="s">
        <v>33</v>
      </c>
      <c r="AI921" t="s">
        <v>35</v>
      </c>
      <c r="AJ921">
        <v>155.3763440860215</v>
      </c>
      <c r="AK921" t="s">
        <v>42</v>
      </c>
      <c r="AL921">
        <v>81.047200000000004</v>
      </c>
      <c r="AM921">
        <v>462787.05501999997</v>
      </c>
      <c r="AN921">
        <v>85.259999999999991</v>
      </c>
    </row>
    <row r="922" spans="1:40" x14ac:dyDescent="0.3">
      <c r="A922">
        <v>440.81</v>
      </c>
      <c r="B922">
        <v>1.51</v>
      </c>
      <c r="C922">
        <v>6</v>
      </c>
      <c r="D922">
        <v>0.85</v>
      </c>
      <c r="E922">
        <v>0.02</v>
      </c>
      <c r="F922">
        <v>0.03</v>
      </c>
      <c r="G922" t="s">
        <v>92</v>
      </c>
      <c r="H922">
        <v>4.53</v>
      </c>
      <c r="I922">
        <v>0.68</v>
      </c>
      <c r="J922">
        <v>1.17</v>
      </c>
      <c r="K922">
        <v>0.47</v>
      </c>
      <c r="L922">
        <v>35</v>
      </c>
      <c r="M922">
        <v>8263.77</v>
      </c>
      <c r="N922">
        <v>60</v>
      </c>
      <c r="O922">
        <v>55</v>
      </c>
      <c r="P922">
        <v>1</v>
      </c>
      <c r="Q922">
        <v>0</v>
      </c>
      <c r="R922">
        <v>195</v>
      </c>
      <c r="S922">
        <v>644</v>
      </c>
      <c r="T922">
        <v>10</v>
      </c>
      <c r="U922">
        <v>0.31</v>
      </c>
      <c r="V922">
        <v>0</v>
      </c>
      <c r="W922" t="s">
        <v>6</v>
      </c>
      <c r="X922" t="s">
        <v>89</v>
      </c>
      <c r="Y922" t="s">
        <v>104</v>
      </c>
      <c r="Z922" t="s">
        <v>108</v>
      </c>
      <c r="AA922">
        <v>0.83299999999999996</v>
      </c>
      <c r="AB922">
        <v>0.9506</v>
      </c>
      <c r="AC922">
        <v>0.14259000000000002</v>
      </c>
      <c r="AD922">
        <v>0.52</v>
      </c>
      <c r="AE922" t="s">
        <v>25</v>
      </c>
      <c r="AF922">
        <v>3.4255121254055036E-3</v>
      </c>
      <c r="AG922" t="s">
        <v>5</v>
      </c>
      <c r="AH922" t="s">
        <v>32</v>
      </c>
      <c r="AI922" t="s">
        <v>37</v>
      </c>
      <c r="AJ922">
        <v>330.25641025641022</v>
      </c>
      <c r="AK922" t="s">
        <v>42</v>
      </c>
      <c r="AL922">
        <v>165.27540000000002</v>
      </c>
      <c r="AM922">
        <v>3825095.2891710009</v>
      </c>
      <c r="AN922">
        <v>82.27</v>
      </c>
    </row>
    <row r="923" spans="1:40" x14ac:dyDescent="0.3">
      <c r="A923">
        <v>269.33999999999997</v>
      </c>
      <c r="B923">
        <v>1.31</v>
      </c>
      <c r="C923">
        <v>14</v>
      </c>
      <c r="D923">
        <v>0.74</v>
      </c>
      <c r="E923">
        <v>0.03</v>
      </c>
      <c r="F923">
        <v>0.03</v>
      </c>
      <c r="G923" t="s">
        <v>88</v>
      </c>
      <c r="H923">
        <v>2.6</v>
      </c>
      <c r="I923">
        <v>0.83</v>
      </c>
      <c r="J923">
        <v>0.94</v>
      </c>
      <c r="K923">
        <v>0.18</v>
      </c>
      <c r="L923">
        <v>23</v>
      </c>
      <c r="M923">
        <v>8463.4699999999993</v>
      </c>
      <c r="N923">
        <v>90</v>
      </c>
      <c r="O923">
        <v>40</v>
      </c>
      <c r="P923">
        <v>1</v>
      </c>
      <c r="Q923">
        <v>3</v>
      </c>
      <c r="R923">
        <v>14</v>
      </c>
      <c r="S923">
        <v>405</v>
      </c>
      <c r="T923">
        <v>9</v>
      </c>
      <c r="U923">
        <v>0.98</v>
      </c>
      <c r="V923">
        <v>0</v>
      </c>
      <c r="W923" t="s">
        <v>6</v>
      </c>
      <c r="X923" t="s">
        <v>103</v>
      </c>
      <c r="Y923" t="s">
        <v>104</v>
      </c>
      <c r="Z923" t="s">
        <v>91</v>
      </c>
      <c r="AA923">
        <v>0.71779999999999999</v>
      </c>
      <c r="AB923">
        <v>0.94089999999999996</v>
      </c>
      <c r="AC923">
        <v>0.24463399999999996</v>
      </c>
      <c r="AD923">
        <v>0.24</v>
      </c>
      <c r="AE923" t="s">
        <v>26</v>
      </c>
      <c r="AF923">
        <v>4.8637409965099883E-3</v>
      </c>
      <c r="AG923" t="s">
        <v>5</v>
      </c>
      <c r="AH923" t="s">
        <v>31</v>
      </c>
      <c r="AI923" t="s">
        <v>35</v>
      </c>
      <c r="AJ923">
        <v>2892.8571428571427</v>
      </c>
      <c r="AK923" t="s">
        <v>42</v>
      </c>
      <c r="AL923">
        <v>84.634699999999995</v>
      </c>
      <c r="AM923">
        <v>2416422.7107679998</v>
      </c>
      <c r="AN923">
        <v>71.899999999999991</v>
      </c>
    </row>
    <row r="924" spans="1:40" x14ac:dyDescent="0.3">
      <c r="A924">
        <v>452.55</v>
      </c>
      <c r="B924">
        <v>4.53</v>
      </c>
      <c r="C924">
        <v>1</v>
      </c>
      <c r="D924">
        <v>0.84</v>
      </c>
      <c r="E924">
        <v>0.06</v>
      </c>
      <c r="F924">
        <v>0.01</v>
      </c>
      <c r="G924" t="s">
        <v>99</v>
      </c>
      <c r="H924">
        <v>4.8899999999999997</v>
      </c>
      <c r="I924">
        <v>0.62</v>
      </c>
      <c r="J924">
        <v>0.96</v>
      </c>
      <c r="K924">
        <v>0.36</v>
      </c>
      <c r="L924">
        <v>33</v>
      </c>
      <c r="M924">
        <v>9965.75</v>
      </c>
      <c r="N924">
        <v>60</v>
      </c>
      <c r="O924">
        <v>15</v>
      </c>
      <c r="P924">
        <v>1</v>
      </c>
      <c r="Q924">
        <v>3</v>
      </c>
      <c r="R924">
        <v>943</v>
      </c>
      <c r="S924">
        <v>435</v>
      </c>
      <c r="T924">
        <v>5</v>
      </c>
      <c r="U924">
        <v>0.22</v>
      </c>
      <c r="V924">
        <v>1</v>
      </c>
      <c r="W924" t="s">
        <v>4</v>
      </c>
      <c r="X924" t="s">
        <v>103</v>
      </c>
      <c r="Y924" t="s">
        <v>104</v>
      </c>
      <c r="Z924" t="s">
        <v>109</v>
      </c>
      <c r="AA924">
        <v>0.78959999999999997</v>
      </c>
      <c r="AB924">
        <v>0.93059999999999998</v>
      </c>
      <c r="AC924">
        <v>0.14889600000000003</v>
      </c>
      <c r="AD924">
        <v>0.43</v>
      </c>
      <c r="AE924" t="s">
        <v>24</v>
      </c>
      <c r="AF924">
        <v>1.0009943652635068E-2</v>
      </c>
      <c r="AG924" t="s">
        <v>5</v>
      </c>
      <c r="AH924" t="s">
        <v>32</v>
      </c>
      <c r="AI924" t="s">
        <v>37</v>
      </c>
      <c r="AJ924">
        <v>46.129374337221634</v>
      </c>
      <c r="AK924" t="s">
        <v>40</v>
      </c>
      <c r="AL924">
        <v>498.28750000000002</v>
      </c>
      <c r="AM924">
        <v>4826242.7207650002</v>
      </c>
      <c r="AN924">
        <v>93.11</v>
      </c>
    </row>
    <row r="925" spans="1:40" x14ac:dyDescent="0.3">
      <c r="A925">
        <v>409.93</v>
      </c>
      <c r="B925">
        <v>7.27</v>
      </c>
      <c r="C925">
        <v>17</v>
      </c>
      <c r="D925">
        <v>0.93</v>
      </c>
      <c r="E925">
        <v>0.04</v>
      </c>
      <c r="F925">
        <v>0.03</v>
      </c>
      <c r="G925" t="s">
        <v>92</v>
      </c>
      <c r="H925">
        <v>4.92</v>
      </c>
      <c r="I925">
        <v>0.92</v>
      </c>
      <c r="J925">
        <v>0.88</v>
      </c>
      <c r="K925">
        <v>0.91</v>
      </c>
      <c r="L925">
        <v>2</v>
      </c>
      <c r="M925">
        <v>9580.2900000000009</v>
      </c>
      <c r="N925">
        <v>15</v>
      </c>
      <c r="O925">
        <v>21</v>
      </c>
      <c r="P925">
        <v>0</v>
      </c>
      <c r="Q925">
        <v>1</v>
      </c>
      <c r="R925">
        <v>271</v>
      </c>
      <c r="S925">
        <v>456</v>
      </c>
      <c r="T925">
        <v>8</v>
      </c>
      <c r="U925">
        <v>0.13</v>
      </c>
      <c r="V925">
        <v>0</v>
      </c>
      <c r="W925" t="s">
        <v>6</v>
      </c>
      <c r="X925" t="s">
        <v>101</v>
      </c>
      <c r="Y925" t="s">
        <v>94</v>
      </c>
      <c r="Z925" t="s">
        <v>110</v>
      </c>
      <c r="AA925">
        <v>0.89280000000000004</v>
      </c>
      <c r="AB925">
        <v>0.93119999999999992</v>
      </c>
      <c r="AC925">
        <v>6.518399999999995E-2</v>
      </c>
      <c r="AD925">
        <v>0.98</v>
      </c>
      <c r="AE925" t="s">
        <v>25</v>
      </c>
      <c r="AF925">
        <v>1.773473519869246E-2</v>
      </c>
      <c r="AG925" t="s">
        <v>5</v>
      </c>
      <c r="AH925" t="s">
        <v>32</v>
      </c>
      <c r="AI925" t="s">
        <v>37</v>
      </c>
      <c r="AJ925">
        <v>168.26568265682658</v>
      </c>
      <c r="AK925" t="s">
        <v>42</v>
      </c>
      <c r="AL925">
        <v>191.60580000000002</v>
      </c>
      <c r="AM925">
        <v>4202387.6021910002</v>
      </c>
      <c r="AN925">
        <v>81.28</v>
      </c>
    </row>
    <row r="926" spans="1:40" x14ac:dyDescent="0.3">
      <c r="A926">
        <v>241.35</v>
      </c>
      <c r="B926">
        <v>2.74</v>
      </c>
      <c r="C926">
        <v>11</v>
      </c>
      <c r="D926">
        <v>0.78</v>
      </c>
      <c r="E926">
        <v>7.0000000000000007E-2</v>
      </c>
      <c r="F926">
        <v>0.04</v>
      </c>
      <c r="G926" t="s">
        <v>92</v>
      </c>
      <c r="H926">
        <v>2.99</v>
      </c>
      <c r="I926">
        <v>0.78</v>
      </c>
      <c r="J926">
        <v>1.04</v>
      </c>
      <c r="K926">
        <v>0.99</v>
      </c>
      <c r="L926">
        <v>36</v>
      </c>
      <c r="M926">
        <v>3890.19</v>
      </c>
      <c r="N926">
        <v>90</v>
      </c>
      <c r="O926">
        <v>30</v>
      </c>
      <c r="P926">
        <v>1</v>
      </c>
      <c r="Q926">
        <v>3</v>
      </c>
      <c r="R926">
        <v>188</v>
      </c>
      <c r="S926">
        <v>515</v>
      </c>
      <c r="T926">
        <v>4</v>
      </c>
      <c r="U926">
        <v>0.08</v>
      </c>
      <c r="V926">
        <v>1</v>
      </c>
      <c r="W926" t="s">
        <v>4</v>
      </c>
      <c r="X926" t="s">
        <v>103</v>
      </c>
      <c r="Y926" t="s">
        <v>104</v>
      </c>
      <c r="Z926" t="s">
        <v>105</v>
      </c>
      <c r="AA926">
        <v>0.72539999999999993</v>
      </c>
      <c r="AB926">
        <v>0.89279999999999993</v>
      </c>
      <c r="AC926">
        <v>0.19641599999999995</v>
      </c>
      <c r="AD926">
        <v>1.1000000000000001</v>
      </c>
      <c r="AE926" t="s">
        <v>25</v>
      </c>
      <c r="AF926">
        <v>1.1352807126579658E-2</v>
      </c>
      <c r="AG926" t="s">
        <v>5</v>
      </c>
      <c r="AH926" t="s">
        <v>31</v>
      </c>
      <c r="AI926" t="s">
        <v>35</v>
      </c>
      <c r="AJ926">
        <v>273.936170212766</v>
      </c>
      <c r="AK926" t="s">
        <v>42</v>
      </c>
      <c r="AL926">
        <v>77.80380000000001</v>
      </c>
      <c r="AM926">
        <v>1042268.3022449999</v>
      </c>
      <c r="AN926">
        <v>82.11</v>
      </c>
    </row>
    <row r="927" spans="1:40" x14ac:dyDescent="0.3">
      <c r="A927">
        <v>60.11</v>
      </c>
      <c r="B927">
        <v>6.77</v>
      </c>
      <c r="C927">
        <v>19</v>
      </c>
      <c r="D927">
        <v>0.84</v>
      </c>
      <c r="E927">
        <v>0.01</v>
      </c>
      <c r="F927">
        <v>0.01</v>
      </c>
      <c r="G927" t="s">
        <v>88</v>
      </c>
      <c r="H927">
        <v>4.3899999999999997</v>
      </c>
      <c r="I927">
        <v>0.88</v>
      </c>
      <c r="J927">
        <v>1.1000000000000001</v>
      </c>
      <c r="K927">
        <v>0.42</v>
      </c>
      <c r="L927">
        <v>21</v>
      </c>
      <c r="M927">
        <v>2062.2199999999998</v>
      </c>
      <c r="N927">
        <v>90</v>
      </c>
      <c r="O927">
        <v>54</v>
      </c>
      <c r="P927">
        <v>0</v>
      </c>
      <c r="Q927">
        <v>3</v>
      </c>
      <c r="R927">
        <v>151</v>
      </c>
      <c r="S927">
        <v>146</v>
      </c>
      <c r="T927">
        <v>2</v>
      </c>
      <c r="U927">
        <v>0.21</v>
      </c>
      <c r="V927">
        <v>0</v>
      </c>
      <c r="W927" t="s">
        <v>6</v>
      </c>
      <c r="X927" t="s">
        <v>103</v>
      </c>
      <c r="Y927" t="s">
        <v>94</v>
      </c>
      <c r="Z927" t="s">
        <v>102</v>
      </c>
      <c r="AA927">
        <v>0.83160000000000001</v>
      </c>
      <c r="AB927">
        <v>0.98009999999999997</v>
      </c>
      <c r="AC927">
        <v>0.15681600000000004</v>
      </c>
      <c r="AD927">
        <v>0.44</v>
      </c>
      <c r="AE927" t="s">
        <v>24</v>
      </c>
      <c r="AF927">
        <v>0.11262685077358175</v>
      </c>
      <c r="AG927" t="s">
        <v>9</v>
      </c>
      <c r="AH927" t="s">
        <v>33</v>
      </c>
      <c r="AI927" t="s">
        <v>37</v>
      </c>
      <c r="AJ927">
        <v>96.688741721854313</v>
      </c>
      <c r="AK927" t="s">
        <v>45</v>
      </c>
      <c r="AL927">
        <v>20.622199999999999</v>
      </c>
      <c r="AM927">
        <v>126465.14494199998</v>
      </c>
      <c r="AN927">
        <v>71.110000000000014</v>
      </c>
    </row>
    <row r="928" spans="1:40" x14ac:dyDescent="0.3">
      <c r="A928">
        <v>170.9</v>
      </c>
      <c r="B928">
        <v>3.34</v>
      </c>
      <c r="C928">
        <v>3</v>
      </c>
      <c r="D928">
        <v>1</v>
      </c>
      <c r="E928">
        <v>0.01</v>
      </c>
      <c r="F928">
        <v>0.02</v>
      </c>
      <c r="G928" t="s">
        <v>99</v>
      </c>
      <c r="H928">
        <v>5</v>
      </c>
      <c r="I928">
        <v>0.67</v>
      </c>
      <c r="J928">
        <v>0.98</v>
      </c>
      <c r="K928">
        <v>0.17</v>
      </c>
      <c r="L928">
        <v>14</v>
      </c>
      <c r="M928">
        <v>2995.38</v>
      </c>
      <c r="N928">
        <v>90</v>
      </c>
      <c r="O928">
        <v>47</v>
      </c>
      <c r="P928">
        <v>1</v>
      </c>
      <c r="Q928">
        <v>0</v>
      </c>
      <c r="R928">
        <v>953</v>
      </c>
      <c r="S928">
        <v>415</v>
      </c>
      <c r="T928">
        <v>5</v>
      </c>
      <c r="U928">
        <v>0.34</v>
      </c>
      <c r="V928">
        <v>1</v>
      </c>
      <c r="W928" t="s">
        <v>4</v>
      </c>
      <c r="X928" t="s">
        <v>89</v>
      </c>
      <c r="Y928" t="s">
        <v>104</v>
      </c>
      <c r="Z928" t="s">
        <v>109</v>
      </c>
      <c r="AA928">
        <v>0.99</v>
      </c>
      <c r="AB928">
        <v>0.97019999999999995</v>
      </c>
      <c r="AC928">
        <v>0</v>
      </c>
      <c r="AD928">
        <v>0.2</v>
      </c>
      <c r="AE928" t="s">
        <v>26</v>
      </c>
      <c r="AF928">
        <v>1.9543592744294909E-2</v>
      </c>
      <c r="AG928" t="s">
        <v>5</v>
      </c>
      <c r="AH928" t="s">
        <v>31</v>
      </c>
      <c r="AI928" t="s">
        <v>37</v>
      </c>
      <c r="AJ928">
        <v>43.546694648478493</v>
      </c>
      <c r="AK928" t="s">
        <v>40</v>
      </c>
      <c r="AL928">
        <v>149.76900000000001</v>
      </c>
      <c r="AM928">
        <v>527434.61425999994</v>
      </c>
      <c r="AN928">
        <v>94.300000000000011</v>
      </c>
    </row>
    <row r="929" spans="1:40" x14ac:dyDescent="0.3">
      <c r="A929">
        <v>293.74</v>
      </c>
      <c r="B929">
        <v>8.9700000000000006</v>
      </c>
      <c r="C929">
        <v>11</v>
      </c>
      <c r="D929">
        <v>0.91</v>
      </c>
      <c r="E929">
        <v>0.05</v>
      </c>
      <c r="F929">
        <v>0.05</v>
      </c>
      <c r="G929" t="s">
        <v>88</v>
      </c>
      <c r="H929">
        <v>4.25</v>
      </c>
      <c r="I929">
        <v>0.86</v>
      </c>
      <c r="J929">
        <v>1.1000000000000001</v>
      </c>
      <c r="K929">
        <v>0.28999999999999998</v>
      </c>
      <c r="L929">
        <v>14</v>
      </c>
      <c r="M929">
        <v>4998.33</v>
      </c>
      <c r="N929">
        <v>30</v>
      </c>
      <c r="O929">
        <v>31</v>
      </c>
      <c r="P929">
        <v>3</v>
      </c>
      <c r="Q929">
        <v>2</v>
      </c>
      <c r="R929">
        <v>277</v>
      </c>
      <c r="S929">
        <v>943</v>
      </c>
      <c r="T929">
        <v>8</v>
      </c>
      <c r="U929">
        <v>0.73</v>
      </c>
      <c r="V929">
        <v>0</v>
      </c>
      <c r="W929" t="s">
        <v>6</v>
      </c>
      <c r="X929" t="s">
        <v>93</v>
      </c>
      <c r="Y929" t="s">
        <v>90</v>
      </c>
      <c r="Z929" t="s">
        <v>110</v>
      </c>
      <c r="AA929">
        <v>0.86449999999999994</v>
      </c>
      <c r="AB929">
        <v>0.90249999999999997</v>
      </c>
      <c r="AC929">
        <v>8.1224999999999964E-2</v>
      </c>
      <c r="AD929">
        <v>0.39</v>
      </c>
      <c r="AE929" t="s">
        <v>24</v>
      </c>
      <c r="AF929">
        <v>3.0537209777354125E-2</v>
      </c>
      <c r="AG929" t="s">
        <v>7</v>
      </c>
      <c r="AH929" t="s">
        <v>31</v>
      </c>
      <c r="AI929" t="s">
        <v>37</v>
      </c>
      <c r="AJ929">
        <v>340.4332129963899</v>
      </c>
      <c r="AK929" t="s">
        <v>42</v>
      </c>
      <c r="AL929">
        <v>49.9833</v>
      </c>
      <c r="AM929">
        <v>1615105.3508199998</v>
      </c>
      <c r="AN929">
        <v>69.25</v>
      </c>
    </row>
    <row r="930" spans="1:40" x14ac:dyDescent="0.3">
      <c r="A930">
        <v>335.07</v>
      </c>
      <c r="B930">
        <v>9.06</v>
      </c>
      <c r="C930">
        <v>29</v>
      </c>
      <c r="D930">
        <v>0.95</v>
      </c>
      <c r="E930">
        <v>0.03</v>
      </c>
      <c r="F930">
        <v>0.02</v>
      </c>
      <c r="G930" t="s">
        <v>99</v>
      </c>
      <c r="H930">
        <v>3.28</v>
      </c>
      <c r="I930">
        <v>0.84</v>
      </c>
      <c r="J930">
        <v>0.92</v>
      </c>
      <c r="K930">
        <v>0.55000000000000004</v>
      </c>
      <c r="L930">
        <v>42</v>
      </c>
      <c r="M930">
        <v>8074.03</v>
      </c>
      <c r="N930">
        <v>90</v>
      </c>
      <c r="O930">
        <v>42</v>
      </c>
      <c r="P930">
        <v>3</v>
      </c>
      <c r="Q930">
        <v>1</v>
      </c>
      <c r="R930">
        <v>635</v>
      </c>
      <c r="S930">
        <v>978</v>
      </c>
      <c r="T930">
        <v>6</v>
      </c>
      <c r="U930">
        <v>7.0000000000000007E-2</v>
      </c>
      <c r="V930">
        <v>1</v>
      </c>
      <c r="W930" t="s">
        <v>4</v>
      </c>
      <c r="X930" t="s">
        <v>101</v>
      </c>
      <c r="Y930" t="s">
        <v>90</v>
      </c>
      <c r="Z930" t="s">
        <v>100</v>
      </c>
      <c r="AA930">
        <v>0.92149999999999999</v>
      </c>
      <c r="AB930">
        <v>0.9506</v>
      </c>
      <c r="AC930">
        <v>4.7530000000000044E-2</v>
      </c>
      <c r="AD930">
        <v>0.60000000000000009</v>
      </c>
      <c r="AE930" t="s">
        <v>25</v>
      </c>
      <c r="AF930">
        <v>2.7039126152744206E-2</v>
      </c>
      <c r="AG930" t="s">
        <v>7</v>
      </c>
      <c r="AH930" t="s">
        <v>32</v>
      </c>
      <c r="AI930" t="s">
        <v>37</v>
      </c>
      <c r="AJ930">
        <v>154.01574803149606</v>
      </c>
      <c r="AK930" t="s">
        <v>42</v>
      </c>
      <c r="AL930">
        <v>403.70150000000001</v>
      </c>
      <c r="AM930">
        <v>2841059.1757969991</v>
      </c>
      <c r="AN930">
        <v>95.42</v>
      </c>
    </row>
    <row r="931" spans="1:40" x14ac:dyDescent="0.3">
      <c r="A931">
        <v>166.05</v>
      </c>
      <c r="B931">
        <v>3.68</v>
      </c>
      <c r="C931">
        <v>5</v>
      </c>
      <c r="D931">
        <v>0.82</v>
      </c>
      <c r="E931">
        <v>0.03</v>
      </c>
      <c r="F931">
        <v>0.04</v>
      </c>
      <c r="G931" t="s">
        <v>99</v>
      </c>
      <c r="H931">
        <v>4.2300000000000004</v>
      </c>
      <c r="I931">
        <v>0.9</v>
      </c>
      <c r="J931">
        <v>1.08</v>
      </c>
      <c r="K931">
        <v>0.56999999999999995</v>
      </c>
      <c r="L931">
        <v>11</v>
      </c>
      <c r="M931">
        <v>7257.54</v>
      </c>
      <c r="N931">
        <v>60</v>
      </c>
      <c r="O931">
        <v>38</v>
      </c>
      <c r="P931">
        <v>1</v>
      </c>
      <c r="Q931">
        <v>0</v>
      </c>
      <c r="R931">
        <v>479</v>
      </c>
      <c r="S931">
        <v>771</v>
      </c>
      <c r="T931">
        <v>8</v>
      </c>
      <c r="U931">
        <v>0.51</v>
      </c>
      <c r="V931">
        <v>0</v>
      </c>
      <c r="W931" t="s">
        <v>6</v>
      </c>
      <c r="X931" t="s">
        <v>89</v>
      </c>
      <c r="Y931" t="s">
        <v>104</v>
      </c>
      <c r="Z931" t="s">
        <v>110</v>
      </c>
      <c r="AA931">
        <v>0.79539999999999988</v>
      </c>
      <c r="AB931">
        <v>0.93119999999999992</v>
      </c>
      <c r="AC931">
        <v>0.16761600000000001</v>
      </c>
      <c r="AD931">
        <v>0.6399999999999999</v>
      </c>
      <c r="AE931" t="s">
        <v>25</v>
      </c>
      <c r="AF931">
        <v>2.2161999397771755E-2</v>
      </c>
      <c r="AG931" t="s">
        <v>7</v>
      </c>
      <c r="AH931" t="s">
        <v>31</v>
      </c>
      <c r="AI931" t="s">
        <v>37</v>
      </c>
      <c r="AJ931">
        <v>160.96033402922757</v>
      </c>
      <c r="AK931" t="s">
        <v>42</v>
      </c>
      <c r="AL931">
        <v>362.87700000000001</v>
      </c>
      <c r="AM931">
        <v>1289849.45802</v>
      </c>
      <c r="AN931">
        <v>94.07</v>
      </c>
    </row>
    <row r="932" spans="1:40" x14ac:dyDescent="0.3">
      <c r="A932">
        <v>112.71</v>
      </c>
      <c r="B932">
        <v>3.07</v>
      </c>
      <c r="C932">
        <v>17</v>
      </c>
      <c r="D932">
        <v>0.93</v>
      </c>
      <c r="E932">
        <v>0.01</v>
      </c>
      <c r="F932">
        <v>0.02</v>
      </c>
      <c r="G932" t="s">
        <v>88</v>
      </c>
      <c r="H932">
        <v>0.41</v>
      </c>
      <c r="I932">
        <v>0.72</v>
      </c>
      <c r="J932">
        <v>0.9</v>
      </c>
      <c r="K932">
        <v>0.63</v>
      </c>
      <c r="L932">
        <v>4</v>
      </c>
      <c r="M932">
        <v>7898.36</v>
      </c>
      <c r="N932">
        <v>30</v>
      </c>
      <c r="O932">
        <v>53</v>
      </c>
      <c r="P932">
        <v>2</v>
      </c>
      <c r="Q932">
        <v>0</v>
      </c>
      <c r="R932">
        <v>701</v>
      </c>
      <c r="S932">
        <v>578</v>
      </c>
      <c r="T932">
        <v>11</v>
      </c>
      <c r="U932">
        <v>0.52</v>
      </c>
      <c r="V932">
        <v>0</v>
      </c>
      <c r="W932" t="s">
        <v>6</v>
      </c>
      <c r="X932" t="s">
        <v>89</v>
      </c>
      <c r="Y932" t="s">
        <v>96</v>
      </c>
      <c r="Z932" t="s">
        <v>95</v>
      </c>
      <c r="AA932">
        <v>0.92070000000000007</v>
      </c>
      <c r="AB932">
        <v>0.97019999999999995</v>
      </c>
      <c r="AC932">
        <v>6.7913999999999947E-2</v>
      </c>
      <c r="AD932">
        <v>0.66</v>
      </c>
      <c r="AE932" t="s">
        <v>25</v>
      </c>
      <c r="AF932">
        <v>2.7238044539082601E-2</v>
      </c>
      <c r="AG932" t="s">
        <v>7</v>
      </c>
      <c r="AH932" t="s">
        <v>33</v>
      </c>
      <c r="AI932" t="s">
        <v>38</v>
      </c>
      <c r="AJ932">
        <v>82.453637660485029</v>
      </c>
      <c r="AK932" t="s">
        <v>44</v>
      </c>
      <c r="AL932">
        <v>78.983599999999996</v>
      </c>
      <c r="AM932">
        <v>917010.78808999993</v>
      </c>
      <c r="AN932">
        <v>74.89</v>
      </c>
    </row>
    <row r="933" spans="1:40" x14ac:dyDescent="0.3">
      <c r="A933">
        <v>425.72</v>
      </c>
      <c r="B933">
        <v>4.7</v>
      </c>
      <c r="C933">
        <v>26</v>
      </c>
      <c r="D933">
        <v>0.71</v>
      </c>
      <c r="E933">
        <v>0.09</v>
      </c>
      <c r="F933">
        <v>0.04</v>
      </c>
      <c r="G933" t="s">
        <v>88</v>
      </c>
      <c r="H933">
        <v>3.17</v>
      </c>
      <c r="I933">
        <v>0.97</v>
      </c>
      <c r="J933">
        <v>1.1100000000000001</v>
      </c>
      <c r="K933">
        <v>0.84</v>
      </c>
      <c r="L933">
        <v>47</v>
      </c>
      <c r="M933">
        <v>3861.27</v>
      </c>
      <c r="N933">
        <v>60</v>
      </c>
      <c r="O933">
        <v>27</v>
      </c>
      <c r="P933">
        <v>0</v>
      </c>
      <c r="Q933">
        <v>2</v>
      </c>
      <c r="R933">
        <v>891</v>
      </c>
      <c r="S933">
        <v>588</v>
      </c>
      <c r="T933">
        <v>3</v>
      </c>
      <c r="U933">
        <v>0.23</v>
      </c>
      <c r="V933">
        <v>0</v>
      </c>
      <c r="W933" t="s">
        <v>6</v>
      </c>
      <c r="X933" t="s">
        <v>93</v>
      </c>
      <c r="Y933" t="s">
        <v>94</v>
      </c>
      <c r="Z933" t="s">
        <v>98</v>
      </c>
      <c r="AA933">
        <v>0.64610000000000001</v>
      </c>
      <c r="AB933">
        <v>0.87360000000000004</v>
      </c>
      <c r="AC933">
        <v>0.25334400000000001</v>
      </c>
      <c r="AD933">
        <v>0.97</v>
      </c>
      <c r="AE933" t="s">
        <v>25</v>
      </c>
      <c r="AF933">
        <v>1.1040120266842056E-2</v>
      </c>
      <c r="AG933" t="s">
        <v>5</v>
      </c>
      <c r="AH933" t="s">
        <v>32</v>
      </c>
      <c r="AI933" t="s">
        <v>37</v>
      </c>
      <c r="AJ933">
        <v>65.993265993265993</v>
      </c>
      <c r="AK933" t="s">
        <v>40</v>
      </c>
      <c r="AL933">
        <v>38.612700000000004</v>
      </c>
      <c r="AM933">
        <v>1857582.05012</v>
      </c>
      <c r="AN933">
        <v>69.33</v>
      </c>
    </row>
    <row r="934" spans="1:40" x14ac:dyDescent="0.3">
      <c r="A934">
        <v>492.98</v>
      </c>
      <c r="B934">
        <v>3.16</v>
      </c>
      <c r="C934">
        <v>22</v>
      </c>
      <c r="D934">
        <v>0.74</v>
      </c>
      <c r="E934">
        <v>7.0000000000000007E-2</v>
      </c>
      <c r="F934">
        <v>0.04</v>
      </c>
      <c r="G934" t="s">
        <v>99</v>
      </c>
      <c r="H934">
        <v>1.08</v>
      </c>
      <c r="I934">
        <v>0.98</v>
      </c>
      <c r="J934">
        <v>1.1299999999999999</v>
      </c>
      <c r="K934">
        <v>0.71</v>
      </c>
      <c r="L934">
        <v>30</v>
      </c>
      <c r="M934">
        <v>2544.36</v>
      </c>
      <c r="N934">
        <v>90</v>
      </c>
      <c r="O934">
        <v>48</v>
      </c>
      <c r="P934">
        <v>1</v>
      </c>
      <c r="Q934">
        <v>2</v>
      </c>
      <c r="R934">
        <v>77</v>
      </c>
      <c r="S934">
        <v>240</v>
      </c>
      <c r="T934">
        <v>5</v>
      </c>
      <c r="U934">
        <v>0.05</v>
      </c>
      <c r="V934">
        <v>1</v>
      </c>
      <c r="W934" t="s">
        <v>4</v>
      </c>
      <c r="X934" t="s">
        <v>93</v>
      </c>
      <c r="Y934" t="s">
        <v>104</v>
      </c>
      <c r="Z934" t="s">
        <v>109</v>
      </c>
      <c r="AA934">
        <v>0.68819999999999992</v>
      </c>
      <c r="AB934">
        <v>0.89279999999999993</v>
      </c>
      <c r="AC934">
        <v>0.23212799999999997</v>
      </c>
      <c r="AD934">
        <v>0.82</v>
      </c>
      <c r="AE934" t="s">
        <v>25</v>
      </c>
      <c r="AF934">
        <v>6.4099963487362572E-3</v>
      </c>
      <c r="AG934" t="s">
        <v>5</v>
      </c>
      <c r="AH934" t="s">
        <v>32</v>
      </c>
      <c r="AI934" t="s">
        <v>36</v>
      </c>
      <c r="AJ934">
        <v>311.68831168831173</v>
      </c>
      <c r="AK934" t="s">
        <v>42</v>
      </c>
      <c r="AL934">
        <v>127.21800000000002</v>
      </c>
      <c r="AM934">
        <v>1392431.5043760005</v>
      </c>
      <c r="AN934">
        <v>96.02</v>
      </c>
    </row>
    <row r="935" spans="1:40" x14ac:dyDescent="0.3">
      <c r="A935">
        <v>286.56</v>
      </c>
      <c r="B935">
        <v>7.05</v>
      </c>
      <c r="C935">
        <v>7</v>
      </c>
      <c r="D935">
        <v>0.76</v>
      </c>
      <c r="E935">
        <v>0.01</v>
      </c>
      <c r="F935">
        <v>0.03</v>
      </c>
      <c r="G935" t="s">
        <v>88</v>
      </c>
      <c r="H935">
        <v>0.57999999999999996</v>
      </c>
      <c r="I935">
        <v>0.95</v>
      </c>
      <c r="J935">
        <v>1.1200000000000001</v>
      </c>
      <c r="K935">
        <v>0.26</v>
      </c>
      <c r="L935">
        <v>36</v>
      </c>
      <c r="M935">
        <v>338.88</v>
      </c>
      <c r="N935">
        <v>90</v>
      </c>
      <c r="O935">
        <v>45</v>
      </c>
      <c r="P935">
        <v>0</v>
      </c>
      <c r="Q935">
        <v>1</v>
      </c>
      <c r="R935">
        <v>116</v>
      </c>
      <c r="S935">
        <v>253</v>
      </c>
      <c r="T935">
        <v>2</v>
      </c>
      <c r="U935">
        <v>0.23</v>
      </c>
      <c r="V935">
        <v>0</v>
      </c>
      <c r="W935" t="s">
        <v>6</v>
      </c>
      <c r="X935" t="s">
        <v>101</v>
      </c>
      <c r="Y935" t="s">
        <v>94</v>
      </c>
      <c r="Z935" t="s">
        <v>102</v>
      </c>
      <c r="AA935">
        <v>0.75239999999999996</v>
      </c>
      <c r="AB935">
        <v>0.96029999999999993</v>
      </c>
      <c r="AC935">
        <v>0.23047199999999998</v>
      </c>
      <c r="AD935">
        <v>0.3</v>
      </c>
      <c r="AE935" t="s">
        <v>26</v>
      </c>
      <c r="AF935">
        <v>2.4602177554438859E-2</v>
      </c>
      <c r="AG935" t="s">
        <v>7</v>
      </c>
      <c r="AH935" t="s">
        <v>31</v>
      </c>
      <c r="AI935" t="s">
        <v>38</v>
      </c>
      <c r="AJ935">
        <v>218.10344827586206</v>
      </c>
      <c r="AK935" t="s">
        <v>42</v>
      </c>
      <c r="AL935">
        <v>3.3887999999999998</v>
      </c>
      <c r="AM935">
        <v>101000.543808</v>
      </c>
      <c r="AN935">
        <v>74.52000000000001</v>
      </c>
    </row>
    <row r="936" spans="1:40" x14ac:dyDescent="0.3">
      <c r="A936">
        <v>127.26</v>
      </c>
      <c r="B936">
        <v>8.43</v>
      </c>
      <c r="C936">
        <v>10</v>
      </c>
      <c r="D936">
        <v>0.82</v>
      </c>
      <c r="E936">
        <v>0.01</v>
      </c>
      <c r="F936">
        <v>0.04</v>
      </c>
      <c r="G936" t="s">
        <v>92</v>
      </c>
      <c r="H936">
        <v>4.46</v>
      </c>
      <c r="I936">
        <v>0.83</v>
      </c>
      <c r="J936">
        <v>0.89</v>
      </c>
      <c r="K936">
        <v>0.4</v>
      </c>
      <c r="L936">
        <v>20</v>
      </c>
      <c r="M936">
        <v>6299.22</v>
      </c>
      <c r="N936">
        <v>60</v>
      </c>
      <c r="O936">
        <v>12</v>
      </c>
      <c r="P936">
        <v>2</v>
      </c>
      <c r="Q936">
        <v>1</v>
      </c>
      <c r="R936">
        <v>580</v>
      </c>
      <c r="S936">
        <v>295</v>
      </c>
      <c r="T936">
        <v>12</v>
      </c>
      <c r="U936">
        <v>0.23</v>
      </c>
      <c r="V936">
        <v>1</v>
      </c>
      <c r="W936" t="s">
        <v>4</v>
      </c>
      <c r="X936" t="s">
        <v>101</v>
      </c>
      <c r="Y936" t="s">
        <v>96</v>
      </c>
      <c r="Z936" t="s">
        <v>107</v>
      </c>
      <c r="AA936">
        <v>0.81179999999999997</v>
      </c>
      <c r="AB936">
        <v>0.95039999999999991</v>
      </c>
      <c r="AC936">
        <v>0.17107200000000006</v>
      </c>
      <c r="AD936">
        <v>0.45</v>
      </c>
      <c r="AE936" t="s">
        <v>24</v>
      </c>
      <c r="AF936">
        <v>6.6242338519566235E-2</v>
      </c>
      <c r="AG936" t="s">
        <v>8</v>
      </c>
      <c r="AH936" t="s">
        <v>33</v>
      </c>
      <c r="AI936" t="s">
        <v>37</v>
      </c>
      <c r="AJ936">
        <v>50.862068965517238</v>
      </c>
      <c r="AK936" t="s">
        <v>40</v>
      </c>
      <c r="AL936">
        <v>125.98440000000001</v>
      </c>
      <c r="AM936">
        <v>841858.01005200006</v>
      </c>
      <c r="AN936">
        <v>82.44</v>
      </c>
    </row>
    <row r="937" spans="1:40" x14ac:dyDescent="0.3">
      <c r="A937">
        <v>172.54</v>
      </c>
      <c r="B937">
        <v>7.06</v>
      </c>
      <c r="C937">
        <v>28</v>
      </c>
      <c r="D937">
        <v>0.95</v>
      </c>
      <c r="E937">
        <v>0.1</v>
      </c>
      <c r="F937">
        <v>0.05</v>
      </c>
      <c r="G937" t="s">
        <v>92</v>
      </c>
      <c r="H937">
        <v>3.2</v>
      </c>
      <c r="I937">
        <v>0.77</v>
      </c>
      <c r="J937">
        <v>1.08</v>
      </c>
      <c r="K937">
        <v>0.84</v>
      </c>
      <c r="L937">
        <v>16</v>
      </c>
      <c r="M937">
        <v>7970.87</v>
      </c>
      <c r="N937">
        <v>45</v>
      </c>
      <c r="O937">
        <v>53</v>
      </c>
      <c r="P937">
        <v>3</v>
      </c>
      <c r="Q937">
        <v>1</v>
      </c>
      <c r="R937">
        <v>795</v>
      </c>
      <c r="S937">
        <v>642</v>
      </c>
      <c r="T937">
        <v>11</v>
      </c>
      <c r="U937">
        <v>0.69</v>
      </c>
      <c r="V937">
        <v>1</v>
      </c>
      <c r="W937" t="s">
        <v>4</v>
      </c>
      <c r="X937" t="s">
        <v>101</v>
      </c>
      <c r="Y937" t="s">
        <v>90</v>
      </c>
      <c r="Z937" t="s">
        <v>95</v>
      </c>
      <c r="AA937">
        <v>0.85499999999999998</v>
      </c>
      <c r="AB937">
        <v>0.85499999999999998</v>
      </c>
      <c r="AC937">
        <v>4.2750000000000038E-2</v>
      </c>
      <c r="AD937">
        <v>0.99</v>
      </c>
      <c r="AE937" t="s">
        <v>25</v>
      </c>
      <c r="AF937">
        <v>4.0918047988872143E-2</v>
      </c>
      <c r="AG937" t="s">
        <v>7</v>
      </c>
      <c r="AH937" t="s">
        <v>31</v>
      </c>
      <c r="AI937" t="s">
        <v>37</v>
      </c>
      <c r="AJ937">
        <v>80.754716981132077</v>
      </c>
      <c r="AK937" t="s">
        <v>44</v>
      </c>
      <c r="AL937">
        <v>159.41740000000001</v>
      </c>
      <c r="AM937">
        <v>1581758.4562299999</v>
      </c>
      <c r="AN937">
        <v>80.8</v>
      </c>
    </row>
    <row r="938" spans="1:40" x14ac:dyDescent="0.3">
      <c r="A938">
        <v>58.28</v>
      </c>
      <c r="B938">
        <v>8.42</v>
      </c>
      <c r="C938">
        <v>29</v>
      </c>
      <c r="D938">
        <v>0.8</v>
      </c>
      <c r="E938">
        <v>7.0000000000000007E-2</v>
      </c>
      <c r="F938">
        <v>0.03</v>
      </c>
      <c r="G938" t="s">
        <v>92</v>
      </c>
      <c r="H938">
        <v>1.22</v>
      </c>
      <c r="I938">
        <v>0.62</v>
      </c>
      <c r="J938">
        <v>1.02</v>
      </c>
      <c r="K938">
        <v>0.63</v>
      </c>
      <c r="L938">
        <v>34</v>
      </c>
      <c r="M938">
        <v>8902.49</v>
      </c>
      <c r="N938">
        <v>90</v>
      </c>
      <c r="O938">
        <v>31</v>
      </c>
      <c r="P938">
        <v>0</v>
      </c>
      <c r="Q938">
        <v>0</v>
      </c>
      <c r="R938">
        <v>446</v>
      </c>
      <c r="S938">
        <v>931</v>
      </c>
      <c r="T938">
        <v>12</v>
      </c>
      <c r="U938">
        <v>0.23</v>
      </c>
      <c r="V938">
        <v>1</v>
      </c>
      <c r="W938" t="s">
        <v>4</v>
      </c>
      <c r="X938" t="s">
        <v>89</v>
      </c>
      <c r="Y938" t="s">
        <v>94</v>
      </c>
      <c r="Z938" t="s">
        <v>107</v>
      </c>
      <c r="AA938">
        <v>0.74399999999999999</v>
      </c>
      <c r="AB938">
        <v>0.9020999999999999</v>
      </c>
      <c r="AC938">
        <v>0.18041999999999994</v>
      </c>
      <c r="AD938">
        <v>0.73</v>
      </c>
      <c r="AE938" t="s">
        <v>25</v>
      </c>
      <c r="AF938">
        <v>0.14447494852436513</v>
      </c>
      <c r="AG938" t="s">
        <v>9</v>
      </c>
      <c r="AH938" t="s">
        <v>33</v>
      </c>
      <c r="AI938" t="s">
        <v>36</v>
      </c>
      <c r="AJ938">
        <v>208.74439461883409</v>
      </c>
      <c r="AK938" t="s">
        <v>42</v>
      </c>
      <c r="AL938">
        <v>178.0498</v>
      </c>
      <c r="AM938">
        <v>570900.30075199995</v>
      </c>
      <c r="AN938">
        <v>84.079999999999984</v>
      </c>
    </row>
    <row r="939" spans="1:40" x14ac:dyDescent="0.3">
      <c r="A939">
        <v>461.43</v>
      </c>
      <c r="B939">
        <v>4.57</v>
      </c>
      <c r="C939">
        <v>11</v>
      </c>
      <c r="D939">
        <v>0.9</v>
      </c>
      <c r="E939">
        <v>0.04</v>
      </c>
      <c r="F939">
        <v>0.01</v>
      </c>
      <c r="G939" t="s">
        <v>92</v>
      </c>
      <c r="H939">
        <v>1.93</v>
      </c>
      <c r="I939">
        <v>0.98</v>
      </c>
      <c r="J939">
        <v>1.19</v>
      </c>
      <c r="K939">
        <v>0.17</v>
      </c>
      <c r="L939">
        <v>45</v>
      </c>
      <c r="M939">
        <v>4814.76</v>
      </c>
      <c r="N939">
        <v>90</v>
      </c>
      <c r="O939">
        <v>8</v>
      </c>
      <c r="P939">
        <v>0</v>
      </c>
      <c r="Q939">
        <v>3</v>
      </c>
      <c r="R939">
        <v>40</v>
      </c>
      <c r="S939">
        <v>977</v>
      </c>
      <c r="T939">
        <v>3</v>
      </c>
      <c r="U939">
        <v>0.34</v>
      </c>
      <c r="V939">
        <v>0</v>
      </c>
      <c r="W939" t="s">
        <v>6</v>
      </c>
      <c r="X939" t="s">
        <v>103</v>
      </c>
      <c r="Y939" t="s">
        <v>94</v>
      </c>
      <c r="Z939" t="s">
        <v>98</v>
      </c>
      <c r="AA939">
        <v>0.86399999999999999</v>
      </c>
      <c r="AB939">
        <v>0.95039999999999991</v>
      </c>
      <c r="AC939">
        <v>9.5039999999999972E-2</v>
      </c>
      <c r="AD939">
        <v>0.22000000000000003</v>
      </c>
      <c r="AE939" t="s">
        <v>26</v>
      </c>
      <c r="AF939">
        <v>9.9039941052814079E-3</v>
      </c>
      <c r="AG939" t="s">
        <v>5</v>
      </c>
      <c r="AH939" t="s">
        <v>32</v>
      </c>
      <c r="AI939" t="s">
        <v>36</v>
      </c>
      <c r="AJ939">
        <v>2442.5</v>
      </c>
      <c r="AK939" t="s">
        <v>42</v>
      </c>
      <c r="AL939">
        <v>96.295200000000008</v>
      </c>
      <c r="AM939">
        <v>2332872.5485380003</v>
      </c>
      <c r="AN939">
        <v>84.67</v>
      </c>
    </row>
    <row r="940" spans="1:40" x14ac:dyDescent="0.3">
      <c r="A940">
        <v>102.99</v>
      </c>
      <c r="B940">
        <v>2.41</v>
      </c>
      <c r="C940">
        <v>3</v>
      </c>
      <c r="D940">
        <v>0.91</v>
      </c>
      <c r="E940">
        <v>7.0000000000000007E-2</v>
      </c>
      <c r="F940">
        <v>0.02</v>
      </c>
      <c r="G940" t="s">
        <v>92</v>
      </c>
      <c r="H940">
        <v>4.87</v>
      </c>
      <c r="I940">
        <v>0.98</v>
      </c>
      <c r="J940">
        <v>0.94</v>
      </c>
      <c r="K940">
        <v>0.33</v>
      </c>
      <c r="L940">
        <v>8</v>
      </c>
      <c r="M940">
        <v>9283.69</v>
      </c>
      <c r="N940">
        <v>30</v>
      </c>
      <c r="O940">
        <v>37</v>
      </c>
      <c r="P940">
        <v>0</v>
      </c>
      <c r="Q940">
        <v>2</v>
      </c>
      <c r="R940">
        <v>556</v>
      </c>
      <c r="S940">
        <v>63</v>
      </c>
      <c r="T940">
        <v>7</v>
      </c>
      <c r="U940">
        <v>0.05</v>
      </c>
      <c r="V940">
        <v>1</v>
      </c>
      <c r="W940" t="s">
        <v>4</v>
      </c>
      <c r="X940" t="s">
        <v>93</v>
      </c>
      <c r="Y940" t="s">
        <v>94</v>
      </c>
      <c r="Z940" t="s">
        <v>106</v>
      </c>
      <c r="AA940">
        <v>0.84629999999999994</v>
      </c>
      <c r="AB940">
        <v>0.91139999999999988</v>
      </c>
      <c r="AC940">
        <v>8.2025999999999974E-2</v>
      </c>
      <c r="AD940">
        <v>0.42000000000000004</v>
      </c>
      <c r="AE940" t="s">
        <v>24</v>
      </c>
      <c r="AF940">
        <v>2.3400330129138752E-2</v>
      </c>
      <c r="AG940" t="s">
        <v>7</v>
      </c>
      <c r="AH940" t="s">
        <v>33</v>
      </c>
      <c r="AI940" t="s">
        <v>37</v>
      </c>
      <c r="AJ940">
        <v>11.330935251798561</v>
      </c>
      <c r="AK940" t="s">
        <v>40</v>
      </c>
      <c r="AL940">
        <v>185.6738</v>
      </c>
      <c r="AM940">
        <v>1042374.3891050001</v>
      </c>
      <c r="AN940">
        <v>80.63</v>
      </c>
    </row>
    <row r="941" spans="1:40" x14ac:dyDescent="0.3">
      <c r="A941">
        <v>309.43</v>
      </c>
      <c r="B941">
        <v>7.64</v>
      </c>
      <c r="C941">
        <v>20</v>
      </c>
      <c r="D941">
        <v>0.88</v>
      </c>
      <c r="E941">
        <v>0.08</v>
      </c>
      <c r="F941">
        <v>0.04</v>
      </c>
      <c r="G941" t="s">
        <v>88</v>
      </c>
      <c r="H941">
        <v>4.3099999999999996</v>
      </c>
      <c r="I941">
        <v>0.61</v>
      </c>
      <c r="J941">
        <v>1.1100000000000001</v>
      </c>
      <c r="K941">
        <v>0.79</v>
      </c>
      <c r="L941">
        <v>45</v>
      </c>
      <c r="M941">
        <v>2103.88</v>
      </c>
      <c r="N941">
        <v>60</v>
      </c>
      <c r="O941">
        <v>36</v>
      </c>
      <c r="P941">
        <v>0</v>
      </c>
      <c r="Q941">
        <v>1</v>
      </c>
      <c r="R941">
        <v>781</v>
      </c>
      <c r="S941">
        <v>809</v>
      </c>
      <c r="T941">
        <v>1</v>
      </c>
      <c r="U941">
        <v>0.62</v>
      </c>
      <c r="V941">
        <v>1</v>
      </c>
      <c r="W941" t="s">
        <v>4</v>
      </c>
      <c r="X941" t="s">
        <v>101</v>
      </c>
      <c r="Y941" t="s">
        <v>94</v>
      </c>
      <c r="Z941" t="s">
        <v>97</v>
      </c>
      <c r="AA941">
        <v>0.80959999999999999</v>
      </c>
      <c r="AB941">
        <v>0.88319999999999999</v>
      </c>
      <c r="AC941">
        <v>0.10598399999999999</v>
      </c>
      <c r="AD941">
        <v>0.91</v>
      </c>
      <c r="AE941" t="s">
        <v>25</v>
      </c>
      <c r="AF941">
        <v>2.4690560062049574E-2</v>
      </c>
      <c r="AG941" t="s">
        <v>7</v>
      </c>
      <c r="AH941" t="s">
        <v>32</v>
      </c>
      <c r="AI941" t="s">
        <v>37</v>
      </c>
      <c r="AJ941">
        <v>103.58514724711907</v>
      </c>
      <c r="AK941" t="s">
        <v>42</v>
      </c>
      <c r="AL941">
        <v>21.038800000000002</v>
      </c>
      <c r="AM941">
        <v>729171.73067399999</v>
      </c>
      <c r="AN941">
        <v>68.490000000000009</v>
      </c>
    </row>
    <row r="942" spans="1:40" x14ac:dyDescent="0.3">
      <c r="A942">
        <v>173.32</v>
      </c>
      <c r="B942">
        <v>4.24</v>
      </c>
      <c r="C942">
        <v>10</v>
      </c>
      <c r="D942">
        <v>0.81</v>
      </c>
      <c r="E942">
        <v>0.08</v>
      </c>
      <c r="F942">
        <v>0.03</v>
      </c>
      <c r="G942" t="s">
        <v>99</v>
      </c>
      <c r="H942">
        <v>0.08</v>
      </c>
      <c r="I942">
        <v>0.74</v>
      </c>
      <c r="J942">
        <v>0.95</v>
      </c>
      <c r="K942">
        <v>0.17</v>
      </c>
      <c r="L942">
        <v>20</v>
      </c>
      <c r="M942">
        <v>5192.34</v>
      </c>
      <c r="N942">
        <v>90</v>
      </c>
      <c r="O942">
        <v>21</v>
      </c>
      <c r="P942">
        <v>0</v>
      </c>
      <c r="Q942">
        <v>1</v>
      </c>
      <c r="R942">
        <v>530</v>
      </c>
      <c r="S942">
        <v>799</v>
      </c>
      <c r="T942">
        <v>8</v>
      </c>
      <c r="U942">
        <v>0.47</v>
      </c>
      <c r="V942">
        <v>1</v>
      </c>
      <c r="W942" t="s">
        <v>4</v>
      </c>
      <c r="X942" t="s">
        <v>101</v>
      </c>
      <c r="Y942" t="s">
        <v>94</v>
      </c>
      <c r="Z942" t="s">
        <v>110</v>
      </c>
      <c r="AA942">
        <v>0.74520000000000008</v>
      </c>
      <c r="AB942">
        <v>0.89239999999999997</v>
      </c>
      <c r="AC942">
        <v>0.16955599999999996</v>
      </c>
      <c r="AD942">
        <v>0.28000000000000003</v>
      </c>
      <c r="AE942" t="s">
        <v>26</v>
      </c>
      <c r="AF942">
        <v>2.4463420263097165E-2</v>
      </c>
      <c r="AG942" t="s">
        <v>7</v>
      </c>
      <c r="AH942" t="s">
        <v>31</v>
      </c>
      <c r="AI942" t="s">
        <v>38</v>
      </c>
      <c r="AJ942">
        <v>150.75471698113208</v>
      </c>
      <c r="AK942" t="s">
        <v>42</v>
      </c>
      <c r="AL942">
        <v>259.61700000000002</v>
      </c>
      <c r="AM942">
        <v>999189.26367999997</v>
      </c>
      <c r="AN942">
        <v>96.92</v>
      </c>
    </row>
    <row r="943" spans="1:40" x14ac:dyDescent="0.3">
      <c r="A943">
        <v>299.38</v>
      </c>
      <c r="B943">
        <v>7.04</v>
      </c>
      <c r="C943">
        <v>27</v>
      </c>
      <c r="D943">
        <v>0.87</v>
      </c>
      <c r="E943">
        <v>0.05</v>
      </c>
      <c r="F943">
        <v>0.01</v>
      </c>
      <c r="G943" t="s">
        <v>88</v>
      </c>
      <c r="H943">
        <v>4.9000000000000004</v>
      </c>
      <c r="I943">
        <v>0.95</v>
      </c>
      <c r="J943">
        <v>0.96</v>
      </c>
      <c r="K943">
        <v>0.69</v>
      </c>
      <c r="L943">
        <v>21</v>
      </c>
      <c r="M943">
        <v>2216.3000000000002</v>
      </c>
      <c r="N943">
        <v>60</v>
      </c>
      <c r="O943">
        <v>24</v>
      </c>
      <c r="P943">
        <v>3</v>
      </c>
      <c r="Q943">
        <v>0</v>
      </c>
      <c r="R943">
        <v>630</v>
      </c>
      <c r="S943">
        <v>401</v>
      </c>
      <c r="T943">
        <v>5</v>
      </c>
      <c r="U943">
        <v>0.34</v>
      </c>
      <c r="V943">
        <v>1</v>
      </c>
      <c r="W943" t="s">
        <v>4</v>
      </c>
      <c r="X943" t="s">
        <v>89</v>
      </c>
      <c r="Y943" t="s">
        <v>90</v>
      </c>
      <c r="Z943" t="s">
        <v>109</v>
      </c>
      <c r="AA943">
        <v>0.82650000000000001</v>
      </c>
      <c r="AB943">
        <v>0.9405</v>
      </c>
      <c r="AC943">
        <v>0.122265</v>
      </c>
      <c r="AD943">
        <v>0.75</v>
      </c>
      <c r="AE943" t="s">
        <v>25</v>
      </c>
      <c r="AF943">
        <v>2.3515264880753558E-2</v>
      </c>
      <c r="AG943" t="s">
        <v>7</v>
      </c>
      <c r="AH943" t="s">
        <v>31</v>
      </c>
      <c r="AI943" t="s">
        <v>37</v>
      </c>
      <c r="AJ943">
        <v>63.650793650793645</v>
      </c>
      <c r="AK943" t="s">
        <v>40</v>
      </c>
      <c r="AL943">
        <v>22.163000000000004</v>
      </c>
      <c r="AM943">
        <v>703378.34987999999</v>
      </c>
      <c r="AN943">
        <v>69.400000000000006</v>
      </c>
    </row>
    <row r="944" spans="1:40" x14ac:dyDescent="0.3">
      <c r="A944">
        <v>343.14</v>
      </c>
      <c r="B944">
        <v>3.44</v>
      </c>
      <c r="C944">
        <v>10</v>
      </c>
      <c r="D944">
        <v>0.8</v>
      </c>
      <c r="E944">
        <v>0.04</v>
      </c>
      <c r="F944">
        <v>0</v>
      </c>
      <c r="G944" t="s">
        <v>92</v>
      </c>
      <c r="H944">
        <v>1.84</v>
      </c>
      <c r="I944">
        <v>0.63</v>
      </c>
      <c r="J944">
        <v>0.84</v>
      </c>
      <c r="K944">
        <v>0.56000000000000005</v>
      </c>
      <c r="L944">
        <v>40</v>
      </c>
      <c r="M944">
        <v>1961.95</v>
      </c>
      <c r="N944">
        <v>30</v>
      </c>
      <c r="O944">
        <v>38</v>
      </c>
      <c r="P944">
        <v>0</v>
      </c>
      <c r="Q944">
        <v>1</v>
      </c>
      <c r="R944">
        <v>664</v>
      </c>
      <c r="S944">
        <v>886</v>
      </c>
      <c r="T944">
        <v>2</v>
      </c>
      <c r="U944">
        <v>0.7</v>
      </c>
      <c r="V944">
        <v>1</v>
      </c>
      <c r="W944" t="s">
        <v>4</v>
      </c>
      <c r="X944" t="s">
        <v>101</v>
      </c>
      <c r="Y944" t="s">
        <v>94</v>
      </c>
      <c r="Z944" t="s">
        <v>102</v>
      </c>
      <c r="AA944">
        <v>0.76800000000000002</v>
      </c>
      <c r="AB944">
        <v>0.96</v>
      </c>
      <c r="AC944">
        <v>0.19199999999999995</v>
      </c>
      <c r="AD944">
        <v>0.60000000000000009</v>
      </c>
      <c r="AE944" t="s">
        <v>25</v>
      </c>
      <c r="AF944">
        <v>1.0025062656641603E-2</v>
      </c>
      <c r="AG944" t="s">
        <v>5</v>
      </c>
      <c r="AH944" t="s">
        <v>32</v>
      </c>
      <c r="AI944" t="s">
        <v>36</v>
      </c>
      <c r="AJ944">
        <v>133.43373493975903</v>
      </c>
      <c r="AK944" t="s">
        <v>42</v>
      </c>
      <c r="AL944">
        <v>39.239000000000004</v>
      </c>
      <c r="AM944">
        <v>700204.33047199994</v>
      </c>
      <c r="AN944">
        <v>84.960000000000008</v>
      </c>
    </row>
    <row r="945" spans="1:40" x14ac:dyDescent="0.3">
      <c r="A945">
        <v>423.38</v>
      </c>
      <c r="B945">
        <v>1.73</v>
      </c>
      <c r="C945">
        <v>14</v>
      </c>
      <c r="D945">
        <v>0.73</v>
      </c>
      <c r="E945">
        <v>0</v>
      </c>
      <c r="F945">
        <v>0.03</v>
      </c>
      <c r="G945" t="s">
        <v>92</v>
      </c>
      <c r="H945">
        <v>3.48</v>
      </c>
      <c r="I945">
        <v>0.68</v>
      </c>
      <c r="J945">
        <v>0.9</v>
      </c>
      <c r="K945">
        <v>0.15</v>
      </c>
      <c r="L945">
        <v>30</v>
      </c>
      <c r="M945">
        <v>9538.5400000000009</v>
      </c>
      <c r="N945">
        <v>60</v>
      </c>
      <c r="O945">
        <v>20</v>
      </c>
      <c r="P945">
        <v>0</v>
      </c>
      <c r="Q945">
        <v>0</v>
      </c>
      <c r="R945">
        <v>51</v>
      </c>
      <c r="S945">
        <v>587</v>
      </c>
      <c r="T945">
        <v>3</v>
      </c>
      <c r="U945">
        <v>0.68</v>
      </c>
      <c r="V945">
        <v>1</v>
      </c>
      <c r="W945" t="s">
        <v>4</v>
      </c>
      <c r="X945" t="s">
        <v>89</v>
      </c>
      <c r="Y945" t="s">
        <v>94</v>
      </c>
      <c r="Z945" t="s">
        <v>98</v>
      </c>
      <c r="AA945">
        <v>0.73</v>
      </c>
      <c r="AB945">
        <v>0.97</v>
      </c>
      <c r="AC945">
        <v>0.26190000000000002</v>
      </c>
      <c r="AD945">
        <v>0.18</v>
      </c>
      <c r="AE945" t="s">
        <v>26</v>
      </c>
      <c r="AF945">
        <v>4.0861637299825218E-3</v>
      </c>
      <c r="AG945" t="s">
        <v>5</v>
      </c>
      <c r="AH945" t="s">
        <v>32</v>
      </c>
      <c r="AI945" t="s">
        <v>37</v>
      </c>
      <c r="AJ945">
        <v>1150.9803921568628</v>
      </c>
      <c r="AK945" t="s">
        <v>42</v>
      </c>
      <c r="AL945">
        <v>190.77080000000001</v>
      </c>
      <c r="AM945">
        <v>4159800.1152040008</v>
      </c>
      <c r="AN945">
        <v>83.92</v>
      </c>
    </row>
    <row r="946" spans="1:40" x14ac:dyDescent="0.3">
      <c r="A946">
        <v>142.88999999999999</v>
      </c>
      <c r="B946">
        <v>9.93</v>
      </c>
      <c r="C946">
        <v>12</v>
      </c>
      <c r="D946">
        <v>1</v>
      </c>
      <c r="E946">
        <v>0.09</v>
      </c>
      <c r="F946">
        <v>0.01</v>
      </c>
      <c r="G946" t="s">
        <v>88</v>
      </c>
      <c r="H946">
        <v>3.56</v>
      </c>
      <c r="I946">
        <v>0.99</v>
      </c>
      <c r="J946">
        <v>0.87</v>
      </c>
      <c r="K946">
        <v>0.69</v>
      </c>
      <c r="L946">
        <v>36</v>
      </c>
      <c r="M946">
        <v>8195.6299999999992</v>
      </c>
      <c r="N946">
        <v>60</v>
      </c>
      <c r="O946">
        <v>24</v>
      </c>
      <c r="P946">
        <v>3</v>
      </c>
      <c r="Q946">
        <v>3</v>
      </c>
      <c r="R946">
        <v>196</v>
      </c>
      <c r="S946">
        <v>279</v>
      </c>
      <c r="T946">
        <v>4</v>
      </c>
      <c r="U946">
        <v>0.33</v>
      </c>
      <c r="V946">
        <v>1</v>
      </c>
      <c r="W946" t="s">
        <v>4</v>
      </c>
      <c r="X946" t="s">
        <v>103</v>
      </c>
      <c r="Y946" t="s">
        <v>90</v>
      </c>
      <c r="Z946" t="s">
        <v>105</v>
      </c>
      <c r="AA946">
        <v>0.91</v>
      </c>
      <c r="AB946">
        <v>0.90090000000000003</v>
      </c>
      <c r="AC946">
        <v>0</v>
      </c>
      <c r="AD946">
        <v>0.78999999999999992</v>
      </c>
      <c r="AE946" t="s">
        <v>25</v>
      </c>
      <c r="AF946">
        <v>6.9494016376233467E-2</v>
      </c>
      <c r="AG946" t="s">
        <v>8</v>
      </c>
      <c r="AH946" t="s">
        <v>33</v>
      </c>
      <c r="AI946" t="s">
        <v>37</v>
      </c>
      <c r="AJ946">
        <v>142.34693877551021</v>
      </c>
      <c r="AK946" t="s">
        <v>42</v>
      </c>
      <c r="AL946">
        <v>81.956299999999999</v>
      </c>
      <c r="AM946">
        <v>1288273.0578379997</v>
      </c>
      <c r="AN946">
        <v>69.540000000000006</v>
      </c>
    </row>
    <row r="947" spans="1:40" x14ac:dyDescent="0.3">
      <c r="A947">
        <v>54.95</v>
      </c>
      <c r="B947">
        <v>2.41</v>
      </c>
      <c r="C947">
        <v>15</v>
      </c>
      <c r="D947">
        <v>0.74</v>
      </c>
      <c r="E947">
        <v>0.06</v>
      </c>
      <c r="F947">
        <v>0.02</v>
      </c>
      <c r="G947" t="s">
        <v>88</v>
      </c>
      <c r="H947">
        <v>4.5599999999999996</v>
      </c>
      <c r="I947">
        <v>0.94</v>
      </c>
      <c r="J947">
        <v>0.86</v>
      </c>
      <c r="K947">
        <v>0.14000000000000001</v>
      </c>
      <c r="L947">
        <v>5</v>
      </c>
      <c r="M947">
        <v>216.82</v>
      </c>
      <c r="N947">
        <v>30</v>
      </c>
      <c r="O947">
        <v>41</v>
      </c>
      <c r="P947">
        <v>1</v>
      </c>
      <c r="Q947">
        <v>0</v>
      </c>
      <c r="R947">
        <v>606</v>
      </c>
      <c r="S947">
        <v>398</v>
      </c>
      <c r="T947">
        <v>2</v>
      </c>
      <c r="U947">
        <v>0.71</v>
      </c>
      <c r="V947">
        <v>1</v>
      </c>
      <c r="W947" t="s">
        <v>4</v>
      </c>
      <c r="X947" t="s">
        <v>89</v>
      </c>
      <c r="Y947" t="s">
        <v>104</v>
      </c>
      <c r="Z947" t="s">
        <v>102</v>
      </c>
      <c r="AA947">
        <v>0.6956</v>
      </c>
      <c r="AB947">
        <v>0.92119999999999991</v>
      </c>
      <c r="AC947">
        <v>0.239512</v>
      </c>
      <c r="AD947">
        <v>0.22000000000000003</v>
      </c>
      <c r="AE947" t="s">
        <v>26</v>
      </c>
      <c r="AF947">
        <v>4.3858052775250227E-2</v>
      </c>
      <c r="AG947" t="s">
        <v>7</v>
      </c>
      <c r="AH947" t="s">
        <v>33</v>
      </c>
      <c r="AI947" t="s">
        <v>37</v>
      </c>
      <c r="AJ947">
        <v>65.67656765676567</v>
      </c>
      <c r="AK947" t="s">
        <v>40</v>
      </c>
      <c r="AL947">
        <v>2.1682000000000001</v>
      </c>
      <c r="AM947">
        <v>12874.579360000002</v>
      </c>
      <c r="AN947">
        <v>69.239999999999995</v>
      </c>
    </row>
    <row r="948" spans="1:40" x14ac:dyDescent="0.3">
      <c r="A948">
        <v>111.6</v>
      </c>
      <c r="B948">
        <v>9.9</v>
      </c>
      <c r="C948">
        <v>10</v>
      </c>
      <c r="D948">
        <v>0.72</v>
      </c>
      <c r="E948">
        <v>0.02</v>
      </c>
      <c r="F948">
        <v>0.04</v>
      </c>
      <c r="G948" t="s">
        <v>99</v>
      </c>
      <c r="H948">
        <v>4.43</v>
      </c>
      <c r="I948">
        <v>0.96</v>
      </c>
      <c r="J948">
        <v>0.8</v>
      </c>
      <c r="K948">
        <v>0.4</v>
      </c>
      <c r="L948">
        <v>21</v>
      </c>
      <c r="M948">
        <v>2758.28</v>
      </c>
      <c r="N948">
        <v>90</v>
      </c>
      <c r="O948">
        <v>58</v>
      </c>
      <c r="P948">
        <v>1</v>
      </c>
      <c r="Q948">
        <v>2</v>
      </c>
      <c r="R948">
        <v>873</v>
      </c>
      <c r="S948">
        <v>22</v>
      </c>
      <c r="T948">
        <v>10</v>
      </c>
      <c r="U948">
        <v>0.35</v>
      </c>
      <c r="V948">
        <v>1</v>
      </c>
      <c r="W948" t="s">
        <v>4</v>
      </c>
      <c r="X948" t="s">
        <v>93</v>
      </c>
      <c r="Y948" t="s">
        <v>104</v>
      </c>
      <c r="Z948" t="s">
        <v>108</v>
      </c>
      <c r="AA948">
        <v>0.7056</v>
      </c>
      <c r="AB948">
        <v>0.94079999999999997</v>
      </c>
      <c r="AC948">
        <v>0.26342400000000005</v>
      </c>
      <c r="AD948">
        <v>0.46</v>
      </c>
      <c r="AE948" t="s">
        <v>24</v>
      </c>
      <c r="AF948">
        <v>8.8709677419354843E-2</v>
      </c>
      <c r="AG948" t="s">
        <v>8</v>
      </c>
      <c r="AH948" t="s">
        <v>33</v>
      </c>
      <c r="AI948" t="s">
        <v>37</v>
      </c>
      <c r="AJ948">
        <v>2.5200458190148911</v>
      </c>
      <c r="AK948" t="s">
        <v>40</v>
      </c>
      <c r="AL948">
        <v>137.91400000000002</v>
      </c>
      <c r="AM948">
        <v>326441.29264000006</v>
      </c>
      <c r="AN948">
        <v>94.169999999999987</v>
      </c>
    </row>
    <row r="949" spans="1:40" x14ac:dyDescent="0.3">
      <c r="A949">
        <v>455.01</v>
      </c>
      <c r="B949">
        <v>9.8000000000000007</v>
      </c>
      <c r="C949">
        <v>10</v>
      </c>
      <c r="D949">
        <v>0.96</v>
      </c>
      <c r="E949">
        <v>0.09</v>
      </c>
      <c r="F949">
        <v>0.03</v>
      </c>
      <c r="G949" t="s">
        <v>92</v>
      </c>
      <c r="H949">
        <v>1.41</v>
      </c>
      <c r="I949">
        <v>0.66</v>
      </c>
      <c r="J949">
        <v>1.1200000000000001</v>
      </c>
      <c r="K949">
        <v>0.31</v>
      </c>
      <c r="L949">
        <v>38</v>
      </c>
      <c r="M949">
        <v>2130.84</v>
      </c>
      <c r="N949">
        <v>60</v>
      </c>
      <c r="O949">
        <v>28</v>
      </c>
      <c r="P949">
        <v>0</v>
      </c>
      <c r="Q949">
        <v>0</v>
      </c>
      <c r="R949">
        <v>722</v>
      </c>
      <c r="S949">
        <v>352</v>
      </c>
      <c r="T949">
        <v>5</v>
      </c>
      <c r="U949">
        <v>0.22</v>
      </c>
      <c r="V949">
        <v>0</v>
      </c>
      <c r="W949" t="s">
        <v>6</v>
      </c>
      <c r="X949" t="s">
        <v>89</v>
      </c>
      <c r="Y949" t="s">
        <v>94</v>
      </c>
      <c r="Z949" t="s">
        <v>109</v>
      </c>
      <c r="AA949">
        <v>0.87360000000000004</v>
      </c>
      <c r="AB949">
        <v>0.88270000000000004</v>
      </c>
      <c r="AC949">
        <v>3.5308000000000034E-2</v>
      </c>
      <c r="AD949">
        <v>0.43</v>
      </c>
      <c r="AE949" t="s">
        <v>24</v>
      </c>
      <c r="AF949">
        <v>2.1537988176084044E-2</v>
      </c>
      <c r="AG949" t="s">
        <v>7</v>
      </c>
      <c r="AH949" t="s">
        <v>32</v>
      </c>
      <c r="AI949" t="s">
        <v>36</v>
      </c>
      <c r="AJ949">
        <v>48.75346260387812</v>
      </c>
      <c r="AK949" t="s">
        <v>40</v>
      </c>
      <c r="AL949">
        <v>42.616800000000005</v>
      </c>
      <c r="AM949">
        <v>1085955.3774900001</v>
      </c>
      <c r="AN949">
        <v>83.289999999999992</v>
      </c>
    </row>
    <row r="950" spans="1:40" x14ac:dyDescent="0.3">
      <c r="A950">
        <v>443.25</v>
      </c>
      <c r="B950">
        <v>8.14</v>
      </c>
      <c r="C950">
        <v>26</v>
      </c>
      <c r="D950">
        <v>0.79</v>
      </c>
      <c r="E950">
        <v>0.09</v>
      </c>
      <c r="F950">
        <v>0</v>
      </c>
      <c r="G950" t="s">
        <v>88</v>
      </c>
      <c r="H950">
        <v>3.22</v>
      </c>
      <c r="I950">
        <v>0.68</v>
      </c>
      <c r="J950">
        <v>0.99</v>
      </c>
      <c r="K950">
        <v>0.69</v>
      </c>
      <c r="L950">
        <v>23</v>
      </c>
      <c r="M950">
        <v>1556.63</v>
      </c>
      <c r="N950">
        <v>45</v>
      </c>
      <c r="O950">
        <v>20</v>
      </c>
      <c r="P950">
        <v>3</v>
      </c>
      <c r="Q950">
        <v>3</v>
      </c>
      <c r="R950">
        <v>889</v>
      </c>
      <c r="S950">
        <v>645</v>
      </c>
      <c r="T950">
        <v>7</v>
      </c>
      <c r="U950">
        <v>0.72</v>
      </c>
      <c r="V950">
        <v>1</v>
      </c>
      <c r="W950" t="s">
        <v>4</v>
      </c>
      <c r="X950" t="s">
        <v>103</v>
      </c>
      <c r="Y950" t="s">
        <v>90</v>
      </c>
      <c r="Z950" t="s">
        <v>106</v>
      </c>
      <c r="AA950">
        <v>0.71890000000000009</v>
      </c>
      <c r="AB950">
        <v>0.91</v>
      </c>
      <c r="AC950">
        <v>0.19109999999999996</v>
      </c>
      <c r="AD950">
        <v>0.77999999999999992</v>
      </c>
      <c r="AE950" t="s">
        <v>25</v>
      </c>
      <c r="AF950">
        <v>1.8364354201917656E-2</v>
      </c>
      <c r="AG950" t="s">
        <v>5</v>
      </c>
      <c r="AH950" t="s">
        <v>32</v>
      </c>
      <c r="AI950" t="s">
        <v>37</v>
      </c>
      <c r="AJ950">
        <v>72.553430821147359</v>
      </c>
      <c r="AK950" t="s">
        <v>40</v>
      </c>
      <c r="AL950">
        <v>15.566300000000002</v>
      </c>
      <c r="AM950">
        <v>752118.22137499996</v>
      </c>
      <c r="AN950">
        <v>70.08</v>
      </c>
    </row>
    <row r="951" spans="1:40" x14ac:dyDescent="0.3">
      <c r="A951">
        <v>318.83999999999997</v>
      </c>
      <c r="B951">
        <v>6.93</v>
      </c>
      <c r="C951">
        <v>19</v>
      </c>
      <c r="D951">
        <v>0.9</v>
      </c>
      <c r="E951">
        <v>0.1</v>
      </c>
      <c r="F951">
        <v>0.01</v>
      </c>
      <c r="G951" t="s">
        <v>99</v>
      </c>
      <c r="H951">
        <v>1.97</v>
      </c>
      <c r="I951">
        <v>0.84</v>
      </c>
      <c r="J951">
        <v>1.1200000000000001</v>
      </c>
      <c r="K951">
        <v>0.78</v>
      </c>
      <c r="L951">
        <v>19</v>
      </c>
      <c r="M951">
        <v>7004.38</v>
      </c>
      <c r="N951">
        <v>90</v>
      </c>
      <c r="O951">
        <v>44</v>
      </c>
      <c r="P951">
        <v>0</v>
      </c>
      <c r="Q951">
        <v>3</v>
      </c>
      <c r="R951">
        <v>809</v>
      </c>
      <c r="S951">
        <v>598</v>
      </c>
      <c r="T951">
        <v>9</v>
      </c>
      <c r="U951">
        <v>0.73</v>
      </c>
      <c r="V951">
        <v>1</v>
      </c>
      <c r="W951" t="s">
        <v>4</v>
      </c>
      <c r="X951" t="s">
        <v>103</v>
      </c>
      <c r="Y951" t="s">
        <v>94</v>
      </c>
      <c r="Z951" t="s">
        <v>91</v>
      </c>
      <c r="AA951">
        <v>0.81</v>
      </c>
      <c r="AB951">
        <v>0.89100000000000001</v>
      </c>
      <c r="AC951">
        <v>8.9099999999999985E-2</v>
      </c>
      <c r="AD951">
        <v>0.89</v>
      </c>
      <c r="AE951" t="s">
        <v>25</v>
      </c>
      <c r="AF951">
        <v>2.173503951825367E-2</v>
      </c>
      <c r="AG951" t="s">
        <v>7</v>
      </c>
      <c r="AH951" t="s">
        <v>32</v>
      </c>
      <c r="AI951" t="s">
        <v>36</v>
      </c>
      <c r="AJ951">
        <v>73.918417799752774</v>
      </c>
      <c r="AK951" t="s">
        <v>40</v>
      </c>
      <c r="AL951">
        <v>350.21900000000005</v>
      </c>
      <c r="AM951">
        <v>2479299.7176080002</v>
      </c>
      <c r="AN951">
        <v>94.830000000000013</v>
      </c>
    </row>
    <row r="952" spans="1:40" x14ac:dyDescent="0.3">
      <c r="A952">
        <v>320.23</v>
      </c>
      <c r="B952">
        <v>6.2</v>
      </c>
      <c r="C952">
        <v>1</v>
      </c>
      <c r="D952">
        <v>0.8</v>
      </c>
      <c r="E952">
        <v>0.09</v>
      </c>
      <c r="F952">
        <v>0.01</v>
      </c>
      <c r="G952" t="s">
        <v>92</v>
      </c>
      <c r="H952">
        <v>2.63</v>
      </c>
      <c r="I952">
        <v>0.8</v>
      </c>
      <c r="J952">
        <v>1.05</v>
      </c>
      <c r="K952">
        <v>0.17</v>
      </c>
      <c r="L952">
        <v>10</v>
      </c>
      <c r="M952">
        <v>5711.69</v>
      </c>
      <c r="N952">
        <v>30</v>
      </c>
      <c r="O952">
        <v>20</v>
      </c>
      <c r="P952">
        <v>1</v>
      </c>
      <c r="Q952">
        <v>2</v>
      </c>
      <c r="R952">
        <v>857</v>
      </c>
      <c r="S952">
        <v>348</v>
      </c>
      <c r="T952">
        <v>1</v>
      </c>
      <c r="U952">
        <v>0.87</v>
      </c>
      <c r="V952">
        <v>1</v>
      </c>
      <c r="W952" t="s">
        <v>4</v>
      </c>
      <c r="X952" t="s">
        <v>93</v>
      </c>
      <c r="Y952" t="s">
        <v>104</v>
      </c>
      <c r="Z952" t="s">
        <v>97</v>
      </c>
      <c r="AA952">
        <v>0.72800000000000009</v>
      </c>
      <c r="AB952">
        <v>0.90090000000000003</v>
      </c>
      <c r="AC952">
        <v>0.18017999999999998</v>
      </c>
      <c r="AD952">
        <v>0.27</v>
      </c>
      <c r="AE952" t="s">
        <v>26</v>
      </c>
      <c r="AF952">
        <v>1.9361084220716359E-2</v>
      </c>
      <c r="AG952" t="s">
        <v>5</v>
      </c>
      <c r="AH952" t="s">
        <v>32</v>
      </c>
      <c r="AI952" t="s">
        <v>35</v>
      </c>
      <c r="AJ952">
        <v>40.606767794632439</v>
      </c>
      <c r="AK952" t="s">
        <v>40</v>
      </c>
      <c r="AL952">
        <v>114.23379999999999</v>
      </c>
      <c r="AM952">
        <v>2012091.015468</v>
      </c>
      <c r="AN952">
        <v>82.469999999999985</v>
      </c>
    </row>
    <row r="953" spans="1:40" x14ac:dyDescent="0.3">
      <c r="A953">
        <v>349.27</v>
      </c>
      <c r="B953">
        <v>8.7899999999999991</v>
      </c>
      <c r="C953">
        <v>24</v>
      </c>
      <c r="D953">
        <v>0.82</v>
      </c>
      <c r="E953">
        <v>0.1</v>
      </c>
      <c r="F953">
        <v>0.01</v>
      </c>
      <c r="G953" t="s">
        <v>92</v>
      </c>
      <c r="H953">
        <v>2.77</v>
      </c>
      <c r="I953">
        <v>0.72</v>
      </c>
      <c r="J953">
        <v>1.1299999999999999</v>
      </c>
      <c r="K953">
        <v>0.81</v>
      </c>
      <c r="L953">
        <v>27</v>
      </c>
      <c r="M953">
        <v>4593.95</v>
      </c>
      <c r="N953">
        <v>15</v>
      </c>
      <c r="O953">
        <v>40</v>
      </c>
      <c r="P953">
        <v>3</v>
      </c>
      <c r="Q953">
        <v>0</v>
      </c>
      <c r="R953">
        <v>310</v>
      </c>
      <c r="S953">
        <v>33</v>
      </c>
      <c r="T953">
        <v>10</v>
      </c>
      <c r="U953">
        <v>0.5</v>
      </c>
      <c r="V953">
        <v>1</v>
      </c>
      <c r="W953" t="s">
        <v>4</v>
      </c>
      <c r="X953" t="s">
        <v>89</v>
      </c>
      <c r="Y953" t="s">
        <v>90</v>
      </c>
      <c r="Z953" t="s">
        <v>108</v>
      </c>
      <c r="AA953">
        <v>0.73799999999999999</v>
      </c>
      <c r="AB953">
        <v>0.89100000000000001</v>
      </c>
      <c r="AC953">
        <v>0.16038000000000005</v>
      </c>
      <c r="AD953">
        <v>0.92</v>
      </c>
      <c r="AE953" t="s">
        <v>25</v>
      </c>
      <c r="AF953">
        <v>2.5166776419389011E-2</v>
      </c>
      <c r="AG953" t="s">
        <v>7</v>
      </c>
      <c r="AH953" t="s">
        <v>32</v>
      </c>
      <c r="AI953" t="s">
        <v>35</v>
      </c>
      <c r="AJ953">
        <v>10.64516129032258</v>
      </c>
      <c r="AK953" t="s">
        <v>40</v>
      </c>
      <c r="AL953">
        <v>91.879000000000005</v>
      </c>
      <c r="AM953">
        <v>1781138.3258729996</v>
      </c>
      <c r="AN953">
        <v>82.03</v>
      </c>
    </row>
    <row r="954" spans="1:40" x14ac:dyDescent="0.3">
      <c r="A954">
        <v>128.91999999999999</v>
      </c>
      <c r="B954">
        <v>3.6</v>
      </c>
      <c r="C954">
        <v>29</v>
      </c>
      <c r="D954">
        <v>0.78</v>
      </c>
      <c r="E954">
        <v>0.02</v>
      </c>
      <c r="F954">
        <v>0.03</v>
      </c>
      <c r="G954" t="s">
        <v>92</v>
      </c>
      <c r="H954">
        <v>1.98</v>
      </c>
      <c r="I954">
        <v>0.95</v>
      </c>
      <c r="J954">
        <v>1</v>
      </c>
      <c r="K954">
        <v>0.01</v>
      </c>
      <c r="L954">
        <v>35</v>
      </c>
      <c r="M954">
        <v>1976.02</v>
      </c>
      <c r="N954">
        <v>45</v>
      </c>
      <c r="O954">
        <v>28</v>
      </c>
      <c r="P954">
        <v>2</v>
      </c>
      <c r="Q954">
        <v>2</v>
      </c>
      <c r="R954">
        <v>270</v>
      </c>
      <c r="S954">
        <v>44</v>
      </c>
      <c r="T954">
        <v>6</v>
      </c>
      <c r="U954">
        <v>0.23</v>
      </c>
      <c r="V954">
        <v>0</v>
      </c>
      <c r="W954" t="s">
        <v>6</v>
      </c>
      <c r="X954" t="s">
        <v>93</v>
      </c>
      <c r="Y954" t="s">
        <v>96</v>
      </c>
      <c r="Z954" t="s">
        <v>100</v>
      </c>
      <c r="AA954">
        <v>0.76439999999999997</v>
      </c>
      <c r="AB954">
        <v>0.9506</v>
      </c>
      <c r="AC954">
        <v>0.20913199999999996</v>
      </c>
      <c r="AD954">
        <v>6.0000000000000005E-2</v>
      </c>
      <c r="AE954" t="s">
        <v>22</v>
      </c>
      <c r="AF954">
        <v>2.7924294135898236E-2</v>
      </c>
      <c r="AG954" t="s">
        <v>7</v>
      </c>
      <c r="AH954" t="s">
        <v>33</v>
      </c>
      <c r="AI954" t="s">
        <v>36</v>
      </c>
      <c r="AJ954">
        <v>16.296296296296298</v>
      </c>
      <c r="AK954" t="s">
        <v>40</v>
      </c>
      <c r="AL954">
        <v>39.520400000000002</v>
      </c>
      <c r="AM954">
        <v>267530.54895199998</v>
      </c>
      <c r="AN954">
        <v>84.820000000000007</v>
      </c>
    </row>
    <row r="955" spans="1:40" x14ac:dyDescent="0.3">
      <c r="A955">
        <v>461.49</v>
      </c>
      <c r="B955">
        <v>5.21</v>
      </c>
      <c r="C955">
        <v>26</v>
      </c>
      <c r="D955">
        <v>0.8</v>
      </c>
      <c r="E955">
        <v>0.08</v>
      </c>
      <c r="F955">
        <v>0.03</v>
      </c>
      <c r="G955" t="s">
        <v>88</v>
      </c>
      <c r="H955">
        <v>2.3199999999999998</v>
      </c>
      <c r="I955">
        <v>0.96</v>
      </c>
      <c r="J955">
        <v>0.84</v>
      </c>
      <c r="K955">
        <v>0.53</v>
      </c>
      <c r="L955">
        <v>13</v>
      </c>
      <c r="M955">
        <v>2848.42</v>
      </c>
      <c r="N955">
        <v>90</v>
      </c>
      <c r="O955">
        <v>22</v>
      </c>
      <c r="P955">
        <v>3</v>
      </c>
      <c r="Q955">
        <v>3</v>
      </c>
      <c r="R955">
        <v>499</v>
      </c>
      <c r="S955">
        <v>983</v>
      </c>
      <c r="T955">
        <v>6</v>
      </c>
      <c r="U955">
        <v>0.84</v>
      </c>
      <c r="V955">
        <v>0</v>
      </c>
      <c r="W955" t="s">
        <v>6</v>
      </c>
      <c r="X955" t="s">
        <v>103</v>
      </c>
      <c r="Y955" t="s">
        <v>90</v>
      </c>
      <c r="Z955" t="s">
        <v>100</v>
      </c>
      <c r="AA955">
        <v>0.7360000000000001</v>
      </c>
      <c r="AB955">
        <v>0.89239999999999997</v>
      </c>
      <c r="AC955">
        <v>0.17847999999999997</v>
      </c>
      <c r="AD955">
        <v>0.64</v>
      </c>
      <c r="AE955" t="s">
        <v>25</v>
      </c>
      <c r="AF955">
        <v>1.1289518732800277E-2</v>
      </c>
      <c r="AG955" t="s">
        <v>5</v>
      </c>
      <c r="AH955" t="s">
        <v>32</v>
      </c>
      <c r="AI955" t="s">
        <v>35</v>
      </c>
      <c r="AJ955">
        <v>196.99398797595191</v>
      </c>
      <c r="AK955" t="s">
        <v>42</v>
      </c>
      <c r="AL955">
        <v>28.484200000000001</v>
      </c>
      <c r="AM955">
        <v>1459164.1511740002</v>
      </c>
      <c r="AN955">
        <v>70.680000000000007</v>
      </c>
    </row>
    <row r="956" spans="1:40" x14ac:dyDescent="0.3">
      <c r="A956">
        <v>238.45</v>
      </c>
      <c r="B956">
        <v>6.57</v>
      </c>
      <c r="C956">
        <v>10</v>
      </c>
      <c r="D956">
        <v>0.82</v>
      </c>
      <c r="E956">
        <v>0.08</v>
      </c>
      <c r="F956">
        <v>0.01</v>
      </c>
      <c r="G956" t="s">
        <v>92</v>
      </c>
      <c r="H956">
        <v>1.04</v>
      </c>
      <c r="I956">
        <v>0.72</v>
      </c>
      <c r="J956">
        <v>1.05</v>
      </c>
      <c r="K956">
        <v>0.52</v>
      </c>
      <c r="L956">
        <v>9</v>
      </c>
      <c r="M956">
        <v>3625.4</v>
      </c>
      <c r="N956">
        <v>30</v>
      </c>
      <c r="O956">
        <v>54</v>
      </c>
      <c r="P956">
        <v>1</v>
      </c>
      <c r="Q956">
        <v>0</v>
      </c>
      <c r="R956">
        <v>680</v>
      </c>
      <c r="S956">
        <v>845</v>
      </c>
      <c r="T956">
        <v>1</v>
      </c>
      <c r="U956">
        <v>0.17</v>
      </c>
      <c r="V956">
        <v>0</v>
      </c>
      <c r="W956" t="s">
        <v>6</v>
      </c>
      <c r="X956" t="s">
        <v>89</v>
      </c>
      <c r="Y956" t="s">
        <v>104</v>
      </c>
      <c r="Z956" t="s">
        <v>97</v>
      </c>
      <c r="AA956">
        <v>0.75439999999999996</v>
      </c>
      <c r="AB956">
        <v>0.91080000000000005</v>
      </c>
      <c r="AC956">
        <v>0.16394400000000006</v>
      </c>
      <c r="AD956">
        <v>0.61</v>
      </c>
      <c r="AE956" t="s">
        <v>25</v>
      </c>
      <c r="AF956">
        <v>2.7552946110295663E-2</v>
      </c>
      <c r="AG956" t="s">
        <v>7</v>
      </c>
      <c r="AH956" t="s">
        <v>31</v>
      </c>
      <c r="AI956" t="s">
        <v>36</v>
      </c>
      <c r="AJ956">
        <v>124.26470588235294</v>
      </c>
      <c r="AK956" t="s">
        <v>42</v>
      </c>
      <c r="AL956">
        <v>72.50800000000001</v>
      </c>
      <c r="AM956">
        <v>942356.99446000007</v>
      </c>
      <c r="AN956">
        <v>84.36</v>
      </c>
    </row>
    <row r="957" spans="1:40" x14ac:dyDescent="0.3">
      <c r="A957">
        <v>222.41</v>
      </c>
      <c r="B957">
        <v>4.7</v>
      </c>
      <c r="C957">
        <v>2</v>
      </c>
      <c r="D957">
        <v>0.92</v>
      </c>
      <c r="E957">
        <v>0.02</v>
      </c>
      <c r="F957">
        <v>0</v>
      </c>
      <c r="G957" t="s">
        <v>92</v>
      </c>
      <c r="H957">
        <v>3.04</v>
      </c>
      <c r="I957">
        <v>0.66</v>
      </c>
      <c r="J957">
        <v>1.07</v>
      </c>
      <c r="K957">
        <v>0.62</v>
      </c>
      <c r="L957">
        <v>17</v>
      </c>
      <c r="M957">
        <v>7876.28</v>
      </c>
      <c r="N957">
        <v>45</v>
      </c>
      <c r="O957">
        <v>59</v>
      </c>
      <c r="P957">
        <v>3</v>
      </c>
      <c r="Q957">
        <v>1</v>
      </c>
      <c r="R957">
        <v>674</v>
      </c>
      <c r="S957">
        <v>931</v>
      </c>
      <c r="T957">
        <v>2</v>
      </c>
      <c r="U957">
        <v>0.94</v>
      </c>
      <c r="V957">
        <v>1</v>
      </c>
      <c r="W957" t="s">
        <v>4</v>
      </c>
      <c r="X957" t="s">
        <v>101</v>
      </c>
      <c r="Y957" t="s">
        <v>90</v>
      </c>
      <c r="Z957" t="s">
        <v>102</v>
      </c>
      <c r="AA957">
        <v>0.90160000000000007</v>
      </c>
      <c r="AB957">
        <v>0.98</v>
      </c>
      <c r="AC957">
        <v>7.8399999999999956E-2</v>
      </c>
      <c r="AD957">
        <v>0.64</v>
      </c>
      <c r="AE957" t="s">
        <v>25</v>
      </c>
      <c r="AF957">
        <v>2.113214333887865E-2</v>
      </c>
      <c r="AG957" t="s">
        <v>7</v>
      </c>
      <c r="AH957" t="s">
        <v>31</v>
      </c>
      <c r="AI957" t="s">
        <v>37</v>
      </c>
      <c r="AJ957">
        <v>138.13056379821958</v>
      </c>
      <c r="AK957" t="s">
        <v>42</v>
      </c>
      <c r="AL957">
        <v>157.5256</v>
      </c>
      <c r="AM957">
        <v>1786969.751624</v>
      </c>
      <c r="AN957">
        <v>84.36</v>
      </c>
    </row>
    <row r="958" spans="1:40" x14ac:dyDescent="0.3">
      <c r="A958">
        <v>283.51</v>
      </c>
      <c r="B958">
        <v>4.8499999999999996</v>
      </c>
      <c r="C958">
        <v>17</v>
      </c>
      <c r="D958">
        <v>0.85</v>
      </c>
      <c r="E958">
        <v>0.01</v>
      </c>
      <c r="F958">
        <v>0.01</v>
      </c>
      <c r="G958" t="s">
        <v>99</v>
      </c>
      <c r="H958">
        <v>3.79</v>
      </c>
      <c r="I958">
        <v>0.66</v>
      </c>
      <c r="J958">
        <v>1.05</v>
      </c>
      <c r="K958">
        <v>0.24</v>
      </c>
      <c r="L958">
        <v>31</v>
      </c>
      <c r="M958">
        <v>9892.98</v>
      </c>
      <c r="N958">
        <v>90</v>
      </c>
      <c r="O958">
        <v>55</v>
      </c>
      <c r="P958">
        <v>2</v>
      </c>
      <c r="Q958">
        <v>3</v>
      </c>
      <c r="R958">
        <v>705</v>
      </c>
      <c r="S958">
        <v>595</v>
      </c>
      <c r="T958">
        <v>11</v>
      </c>
      <c r="U958">
        <v>0.31</v>
      </c>
      <c r="V958">
        <v>0</v>
      </c>
      <c r="W958" t="s">
        <v>6</v>
      </c>
      <c r="X958" t="s">
        <v>103</v>
      </c>
      <c r="Y958" t="s">
        <v>96</v>
      </c>
      <c r="Z958" t="s">
        <v>95</v>
      </c>
      <c r="AA958">
        <v>0.84150000000000003</v>
      </c>
      <c r="AB958">
        <v>0.98009999999999997</v>
      </c>
      <c r="AC958">
        <v>0.14701500000000001</v>
      </c>
      <c r="AD958">
        <v>0.26</v>
      </c>
      <c r="AE958" t="s">
        <v>26</v>
      </c>
      <c r="AF958">
        <v>1.7106980353426685E-2</v>
      </c>
      <c r="AG958" t="s">
        <v>5</v>
      </c>
      <c r="AH958" t="s">
        <v>31</v>
      </c>
      <c r="AI958" t="s">
        <v>37</v>
      </c>
      <c r="AJ958">
        <v>84.39716312056737</v>
      </c>
      <c r="AK958" t="s">
        <v>44</v>
      </c>
      <c r="AL958">
        <v>494.649</v>
      </c>
      <c r="AM958">
        <v>2861370.0740540004</v>
      </c>
      <c r="AN958">
        <v>95.710000000000008</v>
      </c>
    </row>
    <row r="959" spans="1:40" x14ac:dyDescent="0.3">
      <c r="A959">
        <v>71.13</v>
      </c>
      <c r="B959">
        <v>3.97</v>
      </c>
      <c r="C959">
        <v>24</v>
      </c>
      <c r="D959">
        <v>0.98</v>
      </c>
      <c r="E959">
        <v>0.1</v>
      </c>
      <c r="F959">
        <v>0.05</v>
      </c>
      <c r="G959" t="s">
        <v>88</v>
      </c>
      <c r="H959">
        <v>2.15</v>
      </c>
      <c r="I959">
        <v>0.79</v>
      </c>
      <c r="J959">
        <v>1.1200000000000001</v>
      </c>
      <c r="K959">
        <v>0.01</v>
      </c>
      <c r="L959">
        <v>42</v>
      </c>
      <c r="M959">
        <v>1921.37</v>
      </c>
      <c r="N959">
        <v>15</v>
      </c>
      <c r="O959">
        <v>22</v>
      </c>
      <c r="P959">
        <v>3</v>
      </c>
      <c r="Q959">
        <v>3</v>
      </c>
      <c r="R959">
        <v>266</v>
      </c>
      <c r="S959">
        <v>495</v>
      </c>
      <c r="T959">
        <v>8</v>
      </c>
      <c r="U959">
        <v>0.02</v>
      </c>
      <c r="V959">
        <v>0</v>
      </c>
      <c r="W959" t="s">
        <v>6</v>
      </c>
      <c r="X959" t="s">
        <v>103</v>
      </c>
      <c r="Y959" t="s">
        <v>90</v>
      </c>
      <c r="Z959" t="s">
        <v>110</v>
      </c>
      <c r="AA959">
        <v>0.88200000000000001</v>
      </c>
      <c r="AB959">
        <v>0.85499999999999998</v>
      </c>
      <c r="AC959">
        <v>1.7100000000000014E-2</v>
      </c>
      <c r="AD959">
        <v>0.16000000000000003</v>
      </c>
      <c r="AE959" t="s">
        <v>26</v>
      </c>
      <c r="AF959">
        <v>5.5813299592295799E-2</v>
      </c>
      <c r="AG959" t="s">
        <v>8</v>
      </c>
      <c r="AH959" t="s">
        <v>33</v>
      </c>
      <c r="AI959" t="s">
        <v>35</v>
      </c>
      <c r="AJ959">
        <v>186.09022556390977</v>
      </c>
      <c r="AK959" t="s">
        <v>42</v>
      </c>
      <c r="AL959">
        <v>19.213699999999999</v>
      </c>
      <c r="AM959">
        <v>157189.37760499999</v>
      </c>
      <c r="AN959">
        <v>69.850000000000009</v>
      </c>
    </row>
    <row r="960" spans="1:40" x14ac:dyDescent="0.3">
      <c r="A960">
        <v>124.83</v>
      </c>
      <c r="B960">
        <v>6.08</v>
      </c>
      <c r="C960">
        <v>7</v>
      </c>
      <c r="D960">
        <v>0.71</v>
      </c>
      <c r="E960">
        <v>0.03</v>
      </c>
      <c r="F960">
        <v>0.02</v>
      </c>
      <c r="G960" t="s">
        <v>99</v>
      </c>
      <c r="H960">
        <v>4.8899999999999997</v>
      </c>
      <c r="I960">
        <v>0.65</v>
      </c>
      <c r="J960">
        <v>1.0900000000000001</v>
      </c>
      <c r="K960">
        <v>0.45</v>
      </c>
      <c r="L960">
        <v>44</v>
      </c>
      <c r="M960">
        <v>3481.07</v>
      </c>
      <c r="N960">
        <v>90</v>
      </c>
      <c r="O960">
        <v>22</v>
      </c>
      <c r="P960">
        <v>0</v>
      </c>
      <c r="Q960">
        <v>2</v>
      </c>
      <c r="R960">
        <v>838</v>
      </c>
      <c r="S960">
        <v>431</v>
      </c>
      <c r="T960">
        <v>6</v>
      </c>
      <c r="U960">
        <v>0.19</v>
      </c>
      <c r="V960">
        <v>1</v>
      </c>
      <c r="W960" t="s">
        <v>4</v>
      </c>
      <c r="X960" t="s">
        <v>93</v>
      </c>
      <c r="Y960" t="s">
        <v>94</v>
      </c>
      <c r="Z960" t="s">
        <v>100</v>
      </c>
      <c r="AA960">
        <v>0.68869999999999998</v>
      </c>
      <c r="AB960">
        <v>0.9506</v>
      </c>
      <c r="AC960">
        <v>0.27567400000000003</v>
      </c>
      <c r="AD960">
        <v>0.5</v>
      </c>
      <c r="AE960" t="s">
        <v>24</v>
      </c>
      <c r="AF960">
        <v>4.8706240487062409E-2</v>
      </c>
      <c r="AG960" t="s">
        <v>7</v>
      </c>
      <c r="AH960" t="s">
        <v>33</v>
      </c>
      <c r="AI960" t="s">
        <v>37</v>
      </c>
      <c r="AJ960">
        <v>51.43198090692124</v>
      </c>
      <c r="AK960" t="s">
        <v>40</v>
      </c>
      <c r="AL960">
        <v>174.05350000000001</v>
      </c>
      <c r="AM960">
        <v>456455.32837899996</v>
      </c>
      <c r="AN960">
        <v>93.81</v>
      </c>
    </row>
    <row r="961" spans="1:40" x14ac:dyDescent="0.3">
      <c r="A961">
        <v>382.12</v>
      </c>
      <c r="B961">
        <v>8.66</v>
      </c>
      <c r="C961">
        <v>7</v>
      </c>
      <c r="D961">
        <v>0.85</v>
      </c>
      <c r="E961">
        <v>0.09</v>
      </c>
      <c r="F961">
        <v>0.04</v>
      </c>
      <c r="G961" t="s">
        <v>88</v>
      </c>
      <c r="H961">
        <v>0.28999999999999998</v>
      </c>
      <c r="I961">
        <v>0.79</v>
      </c>
      <c r="J961">
        <v>0.97</v>
      </c>
      <c r="K961">
        <v>7.0000000000000007E-2</v>
      </c>
      <c r="L961">
        <v>45</v>
      </c>
      <c r="M961">
        <v>2874</v>
      </c>
      <c r="N961">
        <v>15</v>
      </c>
      <c r="O961">
        <v>46</v>
      </c>
      <c r="P961">
        <v>0</v>
      </c>
      <c r="Q961">
        <v>3</v>
      </c>
      <c r="R961">
        <v>76</v>
      </c>
      <c r="S961">
        <v>299</v>
      </c>
      <c r="T961">
        <v>1</v>
      </c>
      <c r="U961">
        <v>0.41</v>
      </c>
      <c r="V961">
        <v>1</v>
      </c>
      <c r="W961" t="s">
        <v>4</v>
      </c>
      <c r="X961" t="s">
        <v>103</v>
      </c>
      <c r="Y961" t="s">
        <v>94</v>
      </c>
      <c r="Z961" t="s">
        <v>97</v>
      </c>
      <c r="AA961">
        <v>0.77349999999999997</v>
      </c>
      <c r="AB961">
        <v>0.87360000000000004</v>
      </c>
      <c r="AC961">
        <v>0.13104000000000005</v>
      </c>
      <c r="AD961">
        <v>0.2</v>
      </c>
      <c r="AE961" t="s">
        <v>26</v>
      </c>
      <c r="AF961">
        <v>2.2663037789176176E-2</v>
      </c>
      <c r="AG961" t="s">
        <v>7</v>
      </c>
      <c r="AH961" t="s">
        <v>32</v>
      </c>
      <c r="AI961" t="s">
        <v>38</v>
      </c>
      <c r="AJ961">
        <v>393.42105263157896</v>
      </c>
      <c r="AK961" t="s">
        <v>42</v>
      </c>
      <c r="AL961">
        <v>28.740000000000002</v>
      </c>
      <c r="AM961">
        <v>1241011.5106960002</v>
      </c>
      <c r="AN961">
        <v>72.209999999999994</v>
      </c>
    </row>
    <row r="962" spans="1:40" x14ac:dyDescent="0.3">
      <c r="A962">
        <v>87.26</v>
      </c>
      <c r="B962">
        <v>2.81</v>
      </c>
      <c r="C962">
        <v>20</v>
      </c>
      <c r="D962">
        <v>0.88</v>
      </c>
      <c r="E962">
        <v>0</v>
      </c>
      <c r="F962">
        <v>0.04</v>
      </c>
      <c r="G962" t="s">
        <v>92</v>
      </c>
      <c r="H962">
        <v>2.95</v>
      </c>
      <c r="I962">
        <v>0.78</v>
      </c>
      <c r="J962">
        <v>1.1299999999999999</v>
      </c>
      <c r="K962">
        <v>0.89</v>
      </c>
      <c r="L962">
        <v>24</v>
      </c>
      <c r="M962">
        <v>536.27</v>
      </c>
      <c r="N962">
        <v>15</v>
      </c>
      <c r="O962">
        <v>44</v>
      </c>
      <c r="P962">
        <v>1</v>
      </c>
      <c r="Q962">
        <v>2</v>
      </c>
      <c r="R962">
        <v>734</v>
      </c>
      <c r="S962">
        <v>299</v>
      </c>
      <c r="T962">
        <v>10</v>
      </c>
      <c r="U962">
        <v>0.06</v>
      </c>
      <c r="V962">
        <v>1</v>
      </c>
      <c r="W962" t="s">
        <v>4</v>
      </c>
      <c r="X962" t="s">
        <v>93</v>
      </c>
      <c r="Y962" t="s">
        <v>104</v>
      </c>
      <c r="Z962" t="s">
        <v>108</v>
      </c>
      <c r="AA962">
        <v>0.88</v>
      </c>
      <c r="AB962">
        <v>0.96</v>
      </c>
      <c r="AC962">
        <v>0.1152</v>
      </c>
      <c r="AD962">
        <v>0.93</v>
      </c>
      <c r="AE962" t="s">
        <v>25</v>
      </c>
      <c r="AF962">
        <v>3.2202612881045152E-2</v>
      </c>
      <c r="AG962" t="s">
        <v>7</v>
      </c>
      <c r="AH962" t="s">
        <v>33</v>
      </c>
      <c r="AI962" t="s">
        <v>35</v>
      </c>
      <c r="AJ962">
        <v>40.735694822888284</v>
      </c>
      <c r="AK962" t="s">
        <v>40</v>
      </c>
      <c r="AL962">
        <v>10.7254</v>
      </c>
      <c r="AM962">
        <v>48682.590748000002</v>
      </c>
      <c r="AN962">
        <v>84.25</v>
      </c>
    </row>
    <row r="963" spans="1:40" x14ac:dyDescent="0.3">
      <c r="A963">
        <v>321.42</v>
      </c>
      <c r="B963">
        <v>9.41</v>
      </c>
      <c r="C963">
        <v>27</v>
      </c>
      <c r="D963">
        <v>0.98</v>
      </c>
      <c r="E963">
        <v>0</v>
      </c>
      <c r="F963">
        <v>0.03</v>
      </c>
      <c r="G963" t="s">
        <v>99</v>
      </c>
      <c r="H963">
        <v>2.92</v>
      </c>
      <c r="I963">
        <v>0.95</v>
      </c>
      <c r="J963">
        <v>1.08</v>
      </c>
      <c r="K963">
        <v>0.17</v>
      </c>
      <c r="L963">
        <v>42</v>
      </c>
      <c r="M963">
        <v>2270.27</v>
      </c>
      <c r="N963">
        <v>60</v>
      </c>
      <c r="O963">
        <v>24</v>
      </c>
      <c r="P963">
        <v>3</v>
      </c>
      <c r="Q963">
        <v>0</v>
      </c>
      <c r="R963">
        <v>229</v>
      </c>
      <c r="S963">
        <v>28</v>
      </c>
      <c r="T963">
        <v>10</v>
      </c>
      <c r="U963">
        <v>0.41</v>
      </c>
      <c r="V963">
        <v>1</v>
      </c>
      <c r="W963" t="s">
        <v>4</v>
      </c>
      <c r="X963" t="s">
        <v>89</v>
      </c>
      <c r="Y963" t="s">
        <v>90</v>
      </c>
      <c r="Z963" t="s">
        <v>108</v>
      </c>
      <c r="AA963">
        <v>0.98</v>
      </c>
      <c r="AB963">
        <v>0.97</v>
      </c>
      <c r="AC963">
        <v>1.9400000000000018E-2</v>
      </c>
      <c r="AD963">
        <v>0.2</v>
      </c>
      <c r="AE963" t="s">
        <v>26</v>
      </c>
      <c r="AF963">
        <v>2.9276336257855765E-2</v>
      </c>
      <c r="AG963" t="s">
        <v>7</v>
      </c>
      <c r="AH963" t="s">
        <v>32</v>
      </c>
      <c r="AI963" t="s">
        <v>35</v>
      </c>
      <c r="AJ963">
        <v>12.22707423580786</v>
      </c>
      <c r="AK963" t="s">
        <v>40</v>
      </c>
      <c r="AL963">
        <v>113.51350000000001</v>
      </c>
      <c r="AM963">
        <v>751733.77333</v>
      </c>
      <c r="AN963">
        <v>96.47999999999999</v>
      </c>
    </row>
    <row r="964" spans="1:40" x14ac:dyDescent="0.3">
      <c r="A964">
        <v>160.41</v>
      </c>
      <c r="B964">
        <v>7.2</v>
      </c>
      <c r="C964">
        <v>9</v>
      </c>
      <c r="D964">
        <v>0.71</v>
      </c>
      <c r="E964">
        <v>0.05</v>
      </c>
      <c r="F964">
        <v>0.04</v>
      </c>
      <c r="G964" t="s">
        <v>88</v>
      </c>
      <c r="H964">
        <v>0.18</v>
      </c>
      <c r="I964">
        <v>0.72</v>
      </c>
      <c r="J964">
        <v>0.85</v>
      </c>
      <c r="K964">
        <v>0.43</v>
      </c>
      <c r="L964">
        <v>19</v>
      </c>
      <c r="M964">
        <v>9025.98</v>
      </c>
      <c r="N964">
        <v>30</v>
      </c>
      <c r="O964">
        <v>29</v>
      </c>
      <c r="P964">
        <v>1</v>
      </c>
      <c r="Q964">
        <v>1</v>
      </c>
      <c r="R964">
        <v>332</v>
      </c>
      <c r="S964">
        <v>780</v>
      </c>
      <c r="T964">
        <v>11</v>
      </c>
      <c r="U964">
        <v>0.2</v>
      </c>
      <c r="V964">
        <v>0</v>
      </c>
      <c r="W964" t="s">
        <v>6</v>
      </c>
      <c r="X964" t="s">
        <v>101</v>
      </c>
      <c r="Y964" t="s">
        <v>104</v>
      </c>
      <c r="Z964" t="s">
        <v>95</v>
      </c>
      <c r="AA964">
        <v>0.67449999999999999</v>
      </c>
      <c r="AB964">
        <v>0.91199999999999992</v>
      </c>
      <c r="AC964">
        <v>0.26447999999999999</v>
      </c>
      <c r="AD964">
        <v>0.52</v>
      </c>
      <c r="AE964" t="s">
        <v>25</v>
      </c>
      <c r="AF964">
        <v>4.4884982233027865E-2</v>
      </c>
      <c r="AG964" t="s">
        <v>7</v>
      </c>
      <c r="AH964" t="s">
        <v>31</v>
      </c>
      <c r="AI964" t="s">
        <v>38</v>
      </c>
      <c r="AJ964">
        <v>234.93975903614458</v>
      </c>
      <c r="AK964" t="s">
        <v>42</v>
      </c>
      <c r="AL964">
        <v>90.259799999999998</v>
      </c>
      <c r="AM964">
        <v>1578255.4597380001</v>
      </c>
      <c r="AN964">
        <v>73.52000000000001</v>
      </c>
    </row>
    <row r="965" spans="1:40" x14ac:dyDescent="0.3">
      <c r="A965">
        <v>225.18</v>
      </c>
      <c r="B965">
        <v>8.41</v>
      </c>
      <c r="C965">
        <v>22</v>
      </c>
      <c r="D965">
        <v>0.87</v>
      </c>
      <c r="E965">
        <v>0.02</v>
      </c>
      <c r="F965">
        <v>0.01</v>
      </c>
      <c r="G965" t="s">
        <v>88</v>
      </c>
      <c r="H965">
        <v>1.1200000000000001</v>
      </c>
      <c r="I965">
        <v>0.82</v>
      </c>
      <c r="J965">
        <v>1.02</v>
      </c>
      <c r="K965">
        <v>0.43</v>
      </c>
      <c r="L965">
        <v>49</v>
      </c>
      <c r="M965">
        <v>8444.2999999999993</v>
      </c>
      <c r="N965">
        <v>60</v>
      </c>
      <c r="O965">
        <v>52</v>
      </c>
      <c r="P965">
        <v>3</v>
      </c>
      <c r="Q965">
        <v>1</v>
      </c>
      <c r="R965">
        <v>947</v>
      </c>
      <c r="S965">
        <v>637</v>
      </c>
      <c r="T965">
        <v>6</v>
      </c>
      <c r="U965">
        <v>0.02</v>
      </c>
      <c r="V965">
        <v>1</v>
      </c>
      <c r="W965" t="s">
        <v>4</v>
      </c>
      <c r="X965" t="s">
        <v>101</v>
      </c>
      <c r="Y965" t="s">
        <v>90</v>
      </c>
      <c r="Z965" t="s">
        <v>100</v>
      </c>
      <c r="AA965">
        <v>0.85260000000000002</v>
      </c>
      <c r="AB965">
        <v>0.97019999999999995</v>
      </c>
      <c r="AC965">
        <v>0.12612600000000002</v>
      </c>
      <c r="AD965">
        <v>0.45999999999999996</v>
      </c>
      <c r="AE965" t="s">
        <v>24</v>
      </c>
      <c r="AF965">
        <v>3.7347899458211209E-2</v>
      </c>
      <c r="AG965" t="s">
        <v>7</v>
      </c>
      <c r="AH965" t="s">
        <v>31</v>
      </c>
      <c r="AI965" t="s">
        <v>36</v>
      </c>
      <c r="AJ965">
        <v>67.265047518479406</v>
      </c>
      <c r="AK965" t="s">
        <v>40</v>
      </c>
      <c r="AL965">
        <v>84.442999999999998</v>
      </c>
      <c r="AM965">
        <v>1958621.585252</v>
      </c>
      <c r="AN965">
        <v>74.08</v>
      </c>
    </row>
    <row r="966" spans="1:40" x14ac:dyDescent="0.3">
      <c r="A966">
        <v>179.91</v>
      </c>
      <c r="B966">
        <v>6.01</v>
      </c>
      <c r="C966">
        <v>2</v>
      </c>
      <c r="D966">
        <v>0.96</v>
      </c>
      <c r="E966">
        <v>7.0000000000000007E-2</v>
      </c>
      <c r="F966">
        <v>0.03</v>
      </c>
      <c r="G966" t="s">
        <v>92</v>
      </c>
      <c r="H966">
        <v>4.53</v>
      </c>
      <c r="I966">
        <v>0.9</v>
      </c>
      <c r="J966">
        <v>1.0900000000000001</v>
      </c>
      <c r="K966">
        <v>0.55000000000000004</v>
      </c>
      <c r="L966">
        <v>30</v>
      </c>
      <c r="M966">
        <v>1759.21</v>
      </c>
      <c r="N966">
        <v>15</v>
      </c>
      <c r="O966">
        <v>54</v>
      </c>
      <c r="P966">
        <v>1</v>
      </c>
      <c r="Q966">
        <v>2</v>
      </c>
      <c r="R966">
        <v>873</v>
      </c>
      <c r="S966">
        <v>301</v>
      </c>
      <c r="T966">
        <v>10</v>
      </c>
      <c r="U966">
        <v>0.3</v>
      </c>
      <c r="V966">
        <v>1</v>
      </c>
      <c r="W966" t="s">
        <v>4</v>
      </c>
      <c r="X966" t="s">
        <v>93</v>
      </c>
      <c r="Y966" t="s">
        <v>104</v>
      </c>
      <c r="Z966" t="s">
        <v>108</v>
      </c>
      <c r="AA966">
        <v>0.89279999999999993</v>
      </c>
      <c r="AB966">
        <v>0.9020999999999999</v>
      </c>
      <c r="AC966">
        <v>3.6084000000000033E-2</v>
      </c>
      <c r="AD966">
        <v>0.65</v>
      </c>
      <c r="AE966" t="s">
        <v>25</v>
      </c>
      <c r="AF966">
        <v>3.3405591684731256E-2</v>
      </c>
      <c r="AG966" t="s">
        <v>7</v>
      </c>
      <c r="AH966" t="s">
        <v>31</v>
      </c>
      <c r="AI966" t="s">
        <v>37</v>
      </c>
      <c r="AJ966">
        <v>34.478808705612828</v>
      </c>
      <c r="AK966" t="s">
        <v>40</v>
      </c>
      <c r="AL966">
        <v>35.184200000000004</v>
      </c>
      <c r="AM966">
        <v>348200.90225600003</v>
      </c>
      <c r="AN966">
        <v>80.769999999999982</v>
      </c>
    </row>
    <row r="967" spans="1:40" x14ac:dyDescent="0.3">
      <c r="A967">
        <v>210.05</v>
      </c>
      <c r="B967">
        <v>8.02</v>
      </c>
      <c r="C967">
        <v>14</v>
      </c>
      <c r="D967">
        <v>0.77</v>
      </c>
      <c r="E967">
        <v>0.06</v>
      </c>
      <c r="F967">
        <v>0.01</v>
      </c>
      <c r="G967" t="s">
        <v>92</v>
      </c>
      <c r="H967">
        <v>2.72</v>
      </c>
      <c r="I967">
        <v>0.84</v>
      </c>
      <c r="J967">
        <v>1.02</v>
      </c>
      <c r="K967">
        <v>0.78</v>
      </c>
      <c r="L967">
        <v>5</v>
      </c>
      <c r="M967">
        <v>3725.01</v>
      </c>
      <c r="N967">
        <v>30</v>
      </c>
      <c r="O967">
        <v>46</v>
      </c>
      <c r="P967">
        <v>3</v>
      </c>
      <c r="Q967">
        <v>1</v>
      </c>
      <c r="R967">
        <v>745</v>
      </c>
      <c r="S967">
        <v>781</v>
      </c>
      <c r="T967">
        <v>7</v>
      </c>
      <c r="U967">
        <v>0.23</v>
      </c>
      <c r="V967">
        <v>0</v>
      </c>
      <c r="W967" t="s">
        <v>6</v>
      </c>
      <c r="X967" t="s">
        <v>101</v>
      </c>
      <c r="Y967" t="s">
        <v>90</v>
      </c>
      <c r="Z967" t="s">
        <v>106</v>
      </c>
      <c r="AA967">
        <v>0.7238</v>
      </c>
      <c r="AB967">
        <v>0.93059999999999998</v>
      </c>
      <c r="AC967">
        <v>0.21403799999999998</v>
      </c>
      <c r="AD967">
        <v>0.85</v>
      </c>
      <c r="AE967" t="s">
        <v>25</v>
      </c>
      <c r="AF967">
        <v>3.8181385384432276E-2</v>
      </c>
      <c r="AG967" t="s">
        <v>7</v>
      </c>
      <c r="AH967" t="s">
        <v>31</v>
      </c>
      <c r="AI967" t="s">
        <v>35</v>
      </c>
      <c r="AJ967">
        <v>104.83221476510067</v>
      </c>
      <c r="AK967" t="s">
        <v>42</v>
      </c>
      <c r="AL967">
        <v>74.500200000000007</v>
      </c>
      <c r="AM967">
        <v>837294.96195500006</v>
      </c>
      <c r="AN967">
        <v>83.28</v>
      </c>
    </row>
    <row r="968" spans="1:40" x14ac:dyDescent="0.3">
      <c r="A968">
        <v>373.57</v>
      </c>
      <c r="B968">
        <v>1.1499999999999999</v>
      </c>
      <c r="C968">
        <v>17</v>
      </c>
      <c r="D968">
        <v>0.96</v>
      </c>
      <c r="E968">
        <v>0.01</v>
      </c>
      <c r="F968">
        <v>0.04</v>
      </c>
      <c r="G968" t="s">
        <v>99</v>
      </c>
      <c r="H968">
        <v>2.1800000000000002</v>
      </c>
      <c r="I968">
        <v>0.98</v>
      </c>
      <c r="J968">
        <v>1.18</v>
      </c>
      <c r="K968">
        <v>0.47</v>
      </c>
      <c r="L968">
        <v>8</v>
      </c>
      <c r="M968">
        <v>3176.95</v>
      </c>
      <c r="N968">
        <v>30</v>
      </c>
      <c r="O968">
        <v>24</v>
      </c>
      <c r="P968">
        <v>0</v>
      </c>
      <c r="Q968">
        <v>1</v>
      </c>
      <c r="R968">
        <v>615</v>
      </c>
      <c r="S968">
        <v>387</v>
      </c>
      <c r="T968">
        <v>2</v>
      </c>
      <c r="U968">
        <v>0.42</v>
      </c>
      <c r="V968">
        <v>0</v>
      </c>
      <c r="W968" t="s">
        <v>6</v>
      </c>
      <c r="X968" t="s">
        <v>101</v>
      </c>
      <c r="Y968" t="s">
        <v>94</v>
      </c>
      <c r="Z968" t="s">
        <v>102</v>
      </c>
      <c r="AA968">
        <v>0.95039999999999991</v>
      </c>
      <c r="AB968">
        <v>0.95039999999999991</v>
      </c>
      <c r="AC968">
        <v>3.8016000000000036E-2</v>
      </c>
      <c r="AD968">
        <v>0.52</v>
      </c>
      <c r="AE968" t="s">
        <v>25</v>
      </c>
      <c r="AF968">
        <v>3.0784056535589042E-3</v>
      </c>
      <c r="AG968" t="s">
        <v>5</v>
      </c>
      <c r="AH968" t="s">
        <v>32</v>
      </c>
      <c r="AI968" t="s">
        <v>35</v>
      </c>
      <c r="AJ968">
        <v>62.926829268292686</v>
      </c>
      <c r="AK968" t="s">
        <v>40</v>
      </c>
      <c r="AL968">
        <v>158.8475</v>
      </c>
      <c r="AM968">
        <v>1246329.0072269998</v>
      </c>
      <c r="AN968">
        <v>96.72</v>
      </c>
    </row>
    <row r="969" spans="1:40" x14ac:dyDescent="0.3">
      <c r="A969">
        <v>183.7</v>
      </c>
      <c r="B969">
        <v>8.3699999999999992</v>
      </c>
      <c r="C969">
        <v>1</v>
      </c>
      <c r="D969">
        <v>0.71</v>
      </c>
      <c r="E969">
        <v>0.02</v>
      </c>
      <c r="F969">
        <v>0</v>
      </c>
      <c r="G969" t="s">
        <v>99</v>
      </c>
      <c r="H969">
        <v>2.08</v>
      </c>
      <c r="I969">
        <v>0.84</v>
      </c>
      <c r="J969">
        <v>0.84</v>
      </c>
      <c r="K969">
        <v>0.03</v>
      </c>
      <c r="L969">
        <v>37</v>
      </c>
      <c r="M969">
        <v>1562.63</v>
      </c>
      <c r="N969">
        <v>30</v>
      </c>
      <c r="O969">
        <v>52</v>
      </c>
      <c r="P969">
        <v>1</v>
      </c>
      <c r="Q969">
        <v>3</v>
      </c>
      <c r="R969">
        <v>68</v>
      </c>
      <c r="S969">
        <v>163</v>
      </c>
      <c r="T969">
        <v>11</v>
      </c>
      <c r="U969">
        <v>0.76</v>
      </c>
      <c r="V969">
        <v>1</v>
      </c>
      <c r="W969" t="s">
        <v>4</v>
      </c>
      <c r="X969" t="s">
        <v>103</v>
      </c>
      <c r="Y969" t="s">
        <v>104</v>
      </c>
      <c r="Z969" t="s">
        <v>95</v>
      </c>
      <c r="AA969">
        <v>0.69579999999999997</v>
      </c>
      <c r="AB969">
        <v>0.98</v>
      </c>
      <c r="AC969">
        <v>0.28420000000000001</v>
      </c>
      <c r="AD969">
        <v>0.05</v>
      </c>
      <c r="AE969" t="s">
        <v>22</v>
      </c>
      <c r="AF969">
        <v>4.5563418617310829E-2</v>
      </c>
      <c r="AG969" t="s">
        <v>7</v>
      </c>
      <c r="AH969" t="s">
        <v>31</v>
      </c>
      <c r="AI969" t="s">
        <v>35</v>
      </c>
      <c r="AJ969">
        <v>239.70588235294116</v>
      </c>
      <c r="AK969" t="s">
        <v>42</v>
      </c>
      <c r="AL969">
        <v>78.131500000000017</v>
      </c>
      <c r="AM969">
        <v>292882.00704000005</v>
      </c>
      <c r="AN969">
        <v>97.32</v>
      </c>
    </row>
    <row r="970" spans="1:40" x14ac:dyDescent="0.3">
      <c r="A970">
        <v>304.88</v>
      </c>
      <c r="B970">
        <v>1.36</v>
      </c>
      <c r="C970">
        <v>9</v>
      </c>
      <c r="D970">
        <v>0.92</v>
      </c>
      <c r="E970">
        <v>0.04</v>
      </c>
      <c r="F970">
        <v>0.04</v>
      </c>
      <c r="G970" t="s">
        <v>88</v>
      </c>
      <c r="H970">
        <v>4.4400000000000004</v>
      </c>
      <c r="I970">
        <v>0.96</v>
      </c>
      <c r="J970">
        <v>1.0900000000000001</v>
      </c>
      <c r="K970">
        <v>0.77</v>
      </c>
      <c r="L970">
        <v>47</v>
      </c>
      <c r="M970">
        <v>6259.86</v>
      </c>
      <c r="N970">
        <v>45</v>
      </c>
      <c r="O970">
        <v>55</v>
      </c>
      <c r="P970">
        <v>1</v>
      </c>
      <c r="Q970">
        <v>3</v>
      </c>
      <c r="R970">
        <v>187</v>
      </c>
      <c r="S970">
        <v>724</v>
      </c>
      <c r="T970">
        <v>4</v>
      </c>
      <c r="U970">
        <v>0.51</v>
      </c>
      <c r="V970">
        <v>0</v>
      </c>
      <c r="W970" t="s">
        <v>6</v>
      </c>
      <c r="X970" t="s">
        <v>103</v>
      </c>
      <c r="Y970" t="s">
        <v>104</v>
      </c>
      <c r="Z970" t="s">
        <v>105</v>
      </c>
      <c r="AA970">
        <v>0.88319999999999999</v>
      </c>
      <c r="AB970">
        <v>0.92159999999999997</v>
      </c>
      <c r="AC970">
        <v>7.372799999999996E-2</v>
      </c>
      <c r="AD970">
        <v>0.85</v>
      </c>
      <c r="AE970" t="s">
        <v>25</v>
      </c>
      <c r="AF970">
        <v>4.4607714510627137E-3</v>
      </c>
      <c r="AG970" t="s">
        <v>5</v>
      </c>
      <c r="AH970" t="s">
        <v>32</v>
      </c>
      <c r="AI970" t="s">
        <v>37</v>
      </c>
      <c r="AJ970">
        <v>387.16577540106954</v>
      </c>
      <c r="AK970" t="s">
        <v>42</v>
      </c>
      <c r="AL970">
        <v>62.598599999999998</v>
      </c>
      <c r="AM970">
        <v>2061276.2780879997</v>
      </c>
      <c r="AN970">
        <v>69.56</v>
      </c>
    </row>
    <row r="971" spans="1:40" x14ac:dyDescent="0.3">
      <c r="A971">
        <v>264.22000000000003</v>
      </c>
      <c r="B971">
        <v>9.01</v>
      </c>
      <c r="C971">
        <v>20</v>
      </c>
      <c r="D971">
        <v>0.98</v>
      </c>
      <c r="E971">
        <v>0.02</v>
      </c>
      <c r="F971">
        <v>0</v>
      </c>
      <c r="G971" t="s">
        <v>99</v>
      </c>
      <c r="H971">
        <v>1.84</v>
      </c>
      <c r="I971">
        <v>0.7</v>
      </c>
      <c r="J971">
        <v>1.1299999999999999</v>
      </c>
      <c r="K971">
        <v>0.08</v>
      </c>
      <c r="L971">
        <v>36</v>
      </c>
      <c r="M971">
        <v>5617.25</v>
      </c>
      <c r="N971">
        <v>90</v>
      </c>
      <c r="O971">
        <v>28</v>
      </c>
      <c r="P971">
        <v>2</v>
      </c>
      <c r="Q971">
        <v>0</v>
      </c>
      <c r="R971">
        <v>470</v>
      </c>
      <c r="S971">
        <v>652</v>
      </c>
      <c r="T971">
        <v>7</v>
      </c>
      <c r="U971">
        <v>0.77</v>
      </c>
      <c r="V971">
        <v>1</v>
      </c>
      <c r="W971" t="s">
        <v>4</v>
      </c>
      <c r="X971" t="s">
        <v>89</v>
      </c>
      <c r="Y971" t="s">
        <v>96</v>
      </c>
      <c r="Z971" t="s">
        <v>106</v>
      </c>
      <c r="AA971">
        <v>0.96039999999999992</v>
      </c>
      <c r="AB971">
        <v>0.98</v>
      </c>
      <c r="AC971">
        <v>1.9600000000000017E-2</v>
      </c>
      <c r="AD971">
        <v>0.1</v>
      </c>
      <c r="AE971" t="s">
        <v>22</v>
      </c>
      <c r="AF971">
        <v>3.4100370903035346E-2</v>
      </c>
      <c r="AG971" t="s">
        <v>7</v>
      </c>
      <c r="AH971" t="s">
        <v>31</v>
      </c>
      <c r="AI971" t="s">
        <v>36</v>
      </c>
      <c r="AJ971">
        <v>138.72340425531914</v>
      </c>
      <c r="AK971" t="s">
        <v>42</v>
      </c>
      <c r="AL971">
        <v>280.86250000000001</v>
      </c>
      <c r="AM971">
        <v>1514164.1766960002</v>
      </c>
      <c r="AN971">
        <v>97.559999999999988</v>
      </c>
    </row>
    <row r="972" spans="1:40" x14ac:dyDescent="0.3">
      <c r="A972">
        <v>348.65</v>
      </c>
      <c r="B972">
        <v>9.93</v>
      </c>
      <c r="C972">
        <v>21</v>
      </c>
      <c r="D972">
        <v>0.9</v>
      </c>
      <c r="E972">
        <v>0.08</v>
      </c>
      <c r="F972">
        <v>0.04</v>
      </c>
      <c r="G972" t="s">
        <v>92</v>
      </c>
      <c r="H972">
        <v>4.3</v>
      </c>
      <c r="I972">
        <v>0.82</v>
      </c>
      <c r="J972">
        <v>1.08</v>
      </c>
      <c r="K972">
        <v>0.64</v>
      </c>
      <c r="L972">
        <v>25</v>
      </c>
      <c r="M972">
        <v>4327.21</v>
      </c>
      <c r="N972">
        <v>15</v>
      </c>
      <c r="O972">
        <v>46</v>
      </c>
      <c r="P972">
        <v>3</v>
      </c>
      <c r="Q972">
        <v>3</v>
      </c>
      <c r="R972">
        <v>299</v>
      </c>
      <c r="S972">
        <v>137</v>
      </c>
      <c r="T972">
        <v>11</v>
      </c>
      <c r="U972">
        <v>0.34</v>
      </c>
      <c r="V972">
        <v>1</v>
      </c>
      <c r="W972" t="s">
        <v>4</v>
      </c>
      <c r="X972" t="s">
        <v>103</v>
      </c>
      <c r="Y972" t="s">
        <v>90</v>
      </c>
      <c r="Z972" t="s">
        <v>95</v>
      </c>
      <c r="AA972">
        <v>0.82800000000000007</v>
      </c>
      <c r="AB972">
        <v>0.88319999999999999</v>
      </c>
      <c r="AC972">
        <v>8.8319999999999982E-2</v>
      </c>
      <c r="AD972">
        <v>0.76</v>
      </c>
      <c r="AE972" t="s">
        <v>25</v>
      </c>
      <c r="AF972">
        <v>2.8481284956259862E-2</v>
      </c>
      <c r="AG972" t="s">
        <v>7</v>
      </c>
      <c r="AH972" t="s">
        <v>32</v>
      </c>
      <c r="AI972" t="s">
        <v>37</v>
      </c>
      <c r="AJ972">
        <v>45.819397993311036</v>
      </c>
      <c r="AK972" t="s">
        <v>40</v>
      </c>
      <c r="AL972">
        <v>86.544200000000004</v>
      </c>
      <c r="AM972">
        <v>1689840.1065799999</v>
      </c>
      <c r="AN972">
        <v>80.5</v>
      </c>
    </row>
    <row r="973" spans="1:40" x14ac:dyDescent="0.3">
      <c r="A973">
        <v>471.57</v>
      </c>
      <c r="B973">
        <v>3.65</v>
      </c>
      <c r="C973">
        <v>19</v>
      </c>
      <c r="D973">
        <v>0.83</v>
      </c>
      <c r="E973">
        <v>0.04</v>
      </c>
      <c r="F973">
        <v>0.02</v>
      </c>
      <c r="G973" t="s">
        <v>99</v>
      </c>
      <c r="H973">
        <v>1.55</v>
      </c>
      <c r="I973">
        <v>0.82</v>
      </c>
      <c r="J973">
        <v>0.95</v>
      </c>
      <c r="K973">
        <v>0.8</v>
      </c>
      <c r="L973">
        <v>45</v>
      </c>
      <c r="M973">
        <v>8569.43</v>
      </c>
      <c r="N973">
        <v>30</v>
      </c>
      <c r="O973">
        <v>36</v>
      </c>
      <c r="P973">
        <v>0</v>
      </c>
      <c r="Q973">
        <v>3</v>
      </c>
      <c r="R973">
        <v>121</v>
      </c>
      <c r="S973">
        <v>442</v>
      </c>
      <c r="T973">
        <v>6</v>
      </c>
      <c r="U973">
        <v>0.01</v>
      </c>
      <c r="V973">
        <v>1</v>
      </c>
      <c r="W973" t="s">
        <v>4</v>
      </c>
      <c r="X973" t="s">
        <v>103</v>
      </c>
      <c r="Y973" t="s">
        <v>94</v>
      </c>
      <c r="Z973" t="s">
        <v>100</v>
      </c>
      <c r="AA973">
        <v>0.79679999999999995</v>
      </c>
      <c r="AB973">
        <v>0.94079999999999997</v>
      </c>
      <c r="AC973">
        <v>0.15993600000000002</v>
      </c>
      <c r="AD973">
        <v>0.8600000000000001</v>
      </c>
      <c r="AE973" t="s">
        <v>25</v>
      </c>
      <c r="AF973">
        <v>7.7401022117607144E-3</v>
      </c>
      <c r="AG973" t="s">
        <v>5</v>
      </c>
      <c r="AH973" t="s">
        <v>32</v>
      </c>
      <c r="AI973" t="s">
        <v>36</v>
      </c>
      <c r="AJ973">
        <v>365.28925619834706</v>
      </c>
      <c r="AK973" t="s">
        <v>42</v>
      </c>
      <c r="AL973">
        <v>428.47150000000005</v>
      </c>
      <c r="AM973">
        <v>4283994.3615760002</v>
      </c>
      <c r="AN973">
        <v>96.85</v>
      </c>
    </row>
    <row r="974" spans="1:40" x14ac:dyDescent="0.3">
      <c r="A974">
        <v>379.66</v>
      </c>
      <c r="B974">
        <v>2.89</v>
      </c>
      <c r="C974">
        <v>4</v>
      </c>
      <c r="D974">
        <v>0.71</v>
      </c>
      <c r="E974">
        <v>0.01</v>
      </c>
      <c r="F974">
        <v>0.03</v>
      </c>
      <c r="G974" t="s">
        <v>99</v>
      </c>
      <c r="H974">
        <v>2.66</v>
      </c>
      <c r="I974">
        <v>1</v>
      </c>
      <c r="J974">
        <v>0.95</v>
      </c>
      <c r="K974">
        <v>0.28000000000000003</v>
      </c>
      <c r="L974">
        <v>49</v>
      </c>
      <c r="M974">
        <v>6235.14</v>
      </c>
      <c r="N974">
        <v>45</v>
      </c>
      <c r="O974">
        <v>54</v>
      </c>
      <c r="P974">
        <v>0</v>
      </c>
      <c r="Q974">
        <v>3</v>
      </c>
      <c r="R974">
        <v>333</v>
      </c>
      <c r="S974">
        <v>786</v>
      </c>
      <c r="T974">
        <v>11</v>
      </c>
      <c r="U974">
        <v>0.92</v>
      </c>
      <c r="V974">
        <v>1</v>
      </c>
      <c r="W974" t="s">
        <v>4</v>
      </c>
      <c r="X974" t="s">
        <v>103</v>
      </c>
      <c r="Y974" t="s">
        <v>94</v>
      </c>
      <c r="Z974" t="s">
        <v>95</v>
      </c>
      <c r="AA974">
        <v>0.70289999999999997</v>
      </c>
      <c r="AB974">
        <v>0.96029999999999993</v>
      </c>
      <c r="AC974">
        <v>0.27848700000000004</v>
      </c>
      <c r="AD974">
        <v>0.32</v>
      </c>
      <c r="AE974" t="s">
        <v>24</v>
      </c>
      <c r="AF974">
        <v>7.6120739609123952E-3</v>
      </c>
      <c r="AG974" t="s">
        <v>5</v>
      </c>
      <c r="AH974" t="s">
        <v>32</v>
      </c>
      <c r="AI974" t="s">
        <v>35</v>
      </c>
      <c r="AJ974">
        <v>236.03603603603602</v>
      </c>
      <c r="AK974" t="s">
        <v>42</v>
      </c>
      <c r="AL974">
        <v>311.75700000000006</v>
      </c>
      <c r="AM974">
        <v>2462254.5374080008</v>
      </c>
      <c r="AN974">
        <v>96.44</v>
      </c>
    </row>
    <row r="975" spans="1:40" x14ac:dyDescent="0.3">
      <c r="A975">
        <v>146.72</v>
      </c>
      <c r="B975">
        <v>7.89</v>
      </c>
      <c r="C975">
        <v>28</v>
      </c>
      <c r="D975">
        <v>0.98</v>
      </c>
      <c r="E975">
        <v>0.05</v>
      </c>
      <c r="F975">
        <v>0.02</v>
      </c>
      <c r="G975" t="s">
        <v>88</v>
      </c>
      <c r="H975">
        <v>0.72</v>
      </c>
      <c r="I975">
        <v>0.68</v>
      </c>
      <c r="J975">
        <v>1.03</v>
      </c>
      <c r="K975">
        <v>0.45</v>
      </c>
      <c r="L975">
        <v>5</v>
      </c>
      <c r="M975">
        <v>2666.81</v>
      </c>
      <c r="N975">
        <v>45</v>
      </c>
      <c r="O975">
        <v>48</v>
      </c>
      <c r="P975">
        <v>0</v>
      </c>
      <c r="Q975">
        <v>3</v>
      </c>
      <c r="R975">
        <v>191</v>
      </c>
      <c r="S975">
        <v>823</v>
      </c>
      <c r="T975">
        <v>8</v>
      </c>
      <c r="U975">
        <v>0.31</v>
      </c>
      <c r="V975">
        <v>1</v>
      </c>
      <c r="W975" t="s">
        <v>4</v>
      </c>
      <c r="X975" t="s">
        <v>103</v>
      </c>
      <c r="Y975" t="s">
        <v>94</v>
      </c>
      <c r="Z975" t="s">
        <v>110</v>
      </c>
      <c r="AA975">
        <v>0.93099999999999994</v>
      </c>
      <c r="AB975">
        <v>0.93099999999999994</v>
      </c>
      <c r="AC975">
        <v>1.8620000000000015E-2</v>
      </c>
      <c r="AD975">
        <v>0.52</v>
      </c>
      <c r="AE975" t="s">
        <v>25</v>
      </c>
      <c r="AF975">
        <v>5.3775899672846239E-2</v>
      </c>
      <c r="AG975" t="s">
        <v>8</v>
      </c>
      <c r="AH975" t="s">
        <v>33</v>
      </c>
      <c r="AI975" t="s">
        <v>38</v>
      </c>
      <c r="AJ975">
        <v>430.89005235602099</v>
      </c>
      <c r="AK975" t="s">
        <v>42</v>
      </c>
      <c r="AL975">
        <v>26.668099999999999</v>
      </c>
      <c r="AM975">
        <v>418692.34949199995</v>
      </c>
      <c r="AN975">
        <v>73.38</v>
      </c>
    </row>
    <row r="976" spans="1:40" x14ac:dyDescent="0.3">
      <c r="A976">
        <v>64.03</v>
      </c>
      <c r="B976">
        <v>3.28</v>
      </c>
      <c r="C976">
        <v>8</v>
      </c>
      <c r="D976">
        <v>0.84</v>
      </c>
      <c r="E976">
        <v>0.01</v>
      </c>
      <c r="F976">
        <v>0.02</v>
      </c>
      <c r="G976" t="s">
        <v>92</v>
      </c>
      <c r="H976">
        <v>4.13</v>
      </c>
      <c r="I976">
        <v>0.66</v>
      </c>
      <c r="J976">
        <v>0.96</v>
      </c>
      <c r="K976">
        <v>0.01</v>
      </c>
      <c r="L976">
        <v>33</v>
      </c>
      <c r="M976">
        <v>3799.68</v>
      </c>
      <c r="N976">
        <v>15</v>
      </c>
      <c r="O976">
        <v>48</v>
      </c>
      <c r="P976">
        <v>1</v>
      </c>
      <c r="Q976">
        <v>1</v>
      </c>
      <c r="R976">
        <v>475</v>
      </c>
      <c r="S976">
        <v>971</v>
      </c>
      <c r="T976">
        <v>6</v>
      </c>
      <c r="U976">
        <v>0.53</v>
      </c>
      <c r="V976">
        <v>0</v>
      </c>
      <c r="W976" t="s">
        <v>6</v>
      </c>
      <c r="X976" t="s">
        <v>101</v>
      </c>
      <c r="Y976" t="s">
        <v>104</v>
      </c>
      <c r="Z976" t="s">
        <v>100</v>
      </c>
      <c r="AA976">
        <v>0.83160000000000001</v>
      </c>
      <c r="AB976">
        <v>0.97019999999999995</v>
      </c>
      <c r="AC976">
        <v>0.15523200000000004</v>
      </c>
      <c r="AD976">
        <v>0.04</v>
      </c>
      <c r="AE976" t="s">
        <v>22</v>
      </c>
      <c r="AF976">
        <v>5.1225987818210209E-2</v>
      </c>
      <c r="AG976" t="s">
        <v>8</v>
      </c>
      <c r="AH976" t="s">
        <v>33</v>
      </c>
      <c r="AI976" t="s">
        <v>37</v>
      </c>
      <c r="AJ976">
        <v>204.42105263157893</v>
      </c>
      <c r="AK976" t="s">
        <v>42</v>
      </c>
      <c r="AL976">
        <v>75.993600000000001</v>
      </c>
      <c r="AM976">
        <v>250673.59818999999</v>
      </c>
      <c r="AN976">
        <v>83.169999999999987</v>
      </c>
    </row>
    <row r="977" spans="1:40" x14ac:dyDescent="0.3">
      <c r="A977">
        <v>168.02</v>
      </c>
      <c r="B977">
        <v>8.7899999999999991</v>
      </c>
      <c r="C977">
        <v>13</v>
      </c>
      <c r="D977">
        <v>0.71</v>
      </c>
      <c r="E977">
        <v>0.01</v>
      </c>
      <c r="F977">
        <v>0.03</v>
      </c>
      <c r="G977" t="s">
        <v>88</v>
      </c>
      <c r="H977">
        <v>3.68</v>
      </c>
      <c r="I977">
        <v>0.84</v>
      </c>
      <c r="J977">
        <v>1.1499999999999999</v>
      </c>
      <c r="K977">
        <v>0.8</v>
      </c>
      <c r="L977">
        <v>22</v>
      </c>
      <c r="M977">
        <v>1586.55</v>
      </c>
      <c r="N977">
        <v>60</v>
      </c>
      <c r="O977">
        <v>59</v>
      </c>
      <c r="P977">
        <v>0</v>
      </c>
      <c r="Q977">
        <v>1</v>
      </c>
      <c r="R977">
        <v>233</v>
      </c>
      <c r="S977">
        <v>279</v>
      </c>
      <c r="T977">
        <v>2</v>
      </c>
      <c r="U977">
        <v>0.47</v>
      </c>
      <c r="V977">
        <v>0</v>
      </c>
      <c r="W977" t="s">
        <v>6</v>
      </c>
      <c r="X977" t="s">
        <v>101</v>
      </c>
      <c r="Y977" t="s">
        <v>94</v>
      </c>
      <c r="Z977" t="s">
        <v>102</v>
      </c>
      <c r="AA977">
        <v>0.70289999999999997</v>
      </c>
      <c r="AB977">
        <v>0.96029999999999993</v>
      </c>
      <c r="AC977">
        <v>0.27848700000000004</v>
      </c>
      <c r="AD977">
        <v>0.84000000000000008</v>
      </c>
      <c r="AE977" t="s">
        <v>25</v>
      </c>
      <c r="AF977">
        <v>5.2315200571360541E-2</v>
      </c>
      <c r="AG977" t="s">
        <v>8</v>
      </c>
      <c r="AH977" t="s">
        <v>31</v>
      </c>
      <c r="AI977" t="s">
        <v>37</v>
      </c>
      <c r="AJ977">
        <v>119.74248927038627</v>
      </c>
      <c r="AK977" t="s">
        <v>42</v>
      </c>
      <c r="AL977">
        <v>15.865499999999999</v>
      </c>
      <c r="AM977">
        <v>277263.248012</v>
      </c>
      <c r="AN977">
        <v>71.42</v>
      </c>
    </row>
    <row r="978" spans="1:40" x14ac:dyDescent="0.3">
      <c r="A978">
        <v>317.79000000000002</v>
      </c>
      <c r="B978">
        <v>1.93</v>
      </c>
      <c r="C978">
        <v>4</v>
      </c>
      <c r="D978">
        <v>0.91</v>
      </c>
      <c r="E978">
        <v>0.02</v>
      </c>
      <c r="F978">
        <v>0.05</v>
      </c>
      <c r="G978" t="s">
        <v>92</v>
      </c>
      <c r="H978">
        <v>2.65</v>
      </c>
      <c r="I978">
        <v>0.69</v>
      </c>
      <c r="J978">
        <v>0.84</v>
      </c>
      <c r="K978">
        <v>0.7</v>
      </c>
      <c r="L978">
        <v>47</v>
      </c>
      <c r="M978">
        <v>5954.6</v>
      </c>
      <c r="N978">
        <v>45</v>
      </c>
      <c r="O978">
        <v>24</v>
      </c>
      <c r="P978">
        <v>1</v>
      </c>
      <c r="Q978">
        <v>1</v>
      </c>
      <c r="R978">
        <v>407</v>
      </c>
      <c r="S978">
        <v>524</v>
      </c>
      <c r="T978">
        <v>1</v>
      </c>
      <c r="U978">
        <v>0.57999999999999996</v>
      </c>
      <c r="V978">
        <v>0</v>
      </c>
      <c r="W978" t="s">
        <v>6</v>
      </c>
      <c r="X978" t="s">
        <v>101</v>
      </c>
      <c r="Y978" t="s">
        <v>104</v>
      </c>
      <c r="Z978" t="s">
        <v>97</v>
      </c>
      <c r="AA978">
        <v>0.89180000000000004</v>
      </c>
      <c r="AB978">
        <v>0.93099999999999994</v>
      </c>
      <c r="AC978">
        <v>8.3789999999999976E-2</v>
      </c>
      <c r="AD978">
        <v>0.77</v>
      </c>
      <c r="AE978" t="s">
        <v>25</v>
      </c>
      <c r="AF978">
        <v>6.0731929890808388E-3</v>
      </c>
      <c r="AG978" t="s">
        <v>5</v>
      </c>
      <c r="AH978" t="s">
        <v>32</v>
      </c>
      <c r="AI978" t="s">
        <v>35</v>
      </c>
      <c r="AJ978">
        <v>128.74692874692875</v>
      </c>
      <c r="AK978" t="s">
        <v>42</v>
      </c>
      <c r="AL978">
        <v>119.09200000000001</v>
      </c>
      <c r="AM978">
        <v>2024910.1322500005</v>
      </c>
      <c r="AN978">
        <v>83.75</v>
      </c>
    </row>
    <row r="979" spans="1:40" x14ac:dyDescent="0.3">
      <c r="A979">
        <v>73.14</v>
      </c>
      <c r="B979">
        <v>2.13</v>
      </c>
      <c r="C979">
        <v>9</v>
      </c>
      <c r="D979">
        <v>0.84</v>
      </c>
      <c r="E979">
        <v>0.09</v>
      </c>
      <c r="F979">
        <v>0</v>
      </c>
      <c r="G979" t="s">
        <v>92</v>
      </c>
      <c r="H979">
        <v>0.13</v>
      </c>
      <c r="I979">
        <v>0.86</v>
      </c>
      <c r="J979">
        <v>1.06</v>
      </c>
      <c r="K979">
        <v>0.23</v>
      </c>
      <c r="L979">
        <v>42</v>
      </c>
      <c r="M979">
        <v>5907.63</v>
      </c>
      <c r="N979">
        <v>15</v>
      </c>
      <c r="O979">
        <v>59</v>
      </c>
      <c r="P979">
        <v>2</v>
      </c>
      <c r="Q979">
        <v>3</v>
      </c>
      <c r="R979">
        <v>169</v>
      </c>
      <c r="S979">
        <v>267</v>
      </c>
      <c r="T979">
        <v>5</v>
      </c>
      <c r="U979">
        <v>0.88</v>
      </c>
      <c r="V979">
        <v>0</v>
      </c>
      <c r="W979" t="s">
        <v>6</v>
      </c>
      <c r="X979" t="s">
        <v>103</v>
      </c>
      <c r="Y979" t="s">
        <v>96</v>
      </c>
      <c r="Z979" t="s">
        <v>109</v>
      </c>
      <c r="AA979">
        <v>0.76439999999999997</v>
      </c>
      <c r="AB979">
        <v>0.91</v>
      </c>
      <c r="AC979">
        <v>0.14560000000000003</v>
      </c>
      <c r="AD979">
        <v>0.32</v>
      </c>
      <c r="AE979" t="s">
        <v>24</v>
      </c>
      <c r="AF979">
        <v>2.9122231337161606E-2</v>
      </c>
      <c r="AG979" t="s">
        <v>7</v>
      </c>
      <c r="AH979" t="s">
        <v>33</v>
      </c>
      <c r="AI979" t="s">
        <v>38</v>
      </c>
      <c r="AJ979">
        <v>157.98816568047337</v>
      </c>
      <c r="AK979" t="s">
        <v>42</v>
      </c>
      <c r="AL979">
        <v>118.15260000000001</v>
      </c>
      <c r="AM979">
        <v>471089.96620200004</v>
      </c>
      <c r="AN979">
        <v>85.169999999999987</v>
      </c>
    </row>
    <row r="980" spans="1:40" x14ac:dyDescent="0.3">
      <c r="A980">
        <v>273.36</v>
      </c>
      <c r="B980">
        <v>9.81</v>
      </c>
      <c r="C980">
        <v>9</v>
      </c>
      <c r="D980">
        <v>0.74</v>
      </c>
      <c r="E980">
        <v>0.09</v>
      </c>
      <c r="F980">
        <v>0.05</v>
      </c>
      <c r="G980" t="s">
        <v>88</v>
      </c>
      <c r="H980">
        <v>2.41</v>
      </c>
      <c r="I980">
        <v>0.99</v>
      </c>
      <c r="J980">
        <v>0.85</v>
      </c>
      <c r="K980">
        <v>0.39</v>
      </c>
      <c r="L980">
        <v>25</v>
      </c>
      <c r="M980">
        <v>8714.82</v>
      </c>
      <c r="N980">
        <v>45</v>
      </c>
      <c r="O980">
        <v>24</v>
      </c>
      <c r="P980">
        <v>0</v>
      </c>
      <c r="Q980">
        <v>1</v>
      </c>
      <c r="R980">
        <v>463</v>
      </c>
      <c r="S980">
        <v>351</v>
      </c>
      <c r="T980">
        <v>11</v>
      </c>
      <c r="U980">
        <v>0.87</v>
      </c>
      <c r="V980">
        <v>0</v>
      </c>
      <c r="W980" t="s">
        <v>6</v>
      </c>
      <c r="X980" t="s">
        <v>101</v>
      </c>
      <c r="Y980" t="s">
        <v>94</v>
      </c>
      <c r="Z980" t="s">
        <v>95</v>
      </c>
      <c r="AA980">
        <v>0.6734</v>
      </c>
      <c r="AB980">
        <v>0.86449999999999994</v>
      </c>
      <c r="AC980">
        <v>0.22477</v>
      </c>
      <c r="AD980">
        <v>0.53</v>
      </c>
      <c r="AE980" t="s">
        <v>25</v>
      </c>
      <c r="AF980">
        <v>3.5886742756804216E-2</v>
      </c>
      <c r="AG980" t="s">
        <v>7</v>
      </c>
      <c r="AH980" t="s">
        <v>31</v>
      </c>
      <c r="AI980" t="s">
        <v>35</v>
      </c>
      <c r="AJ980">
        <v>75.809935205183592</v>
      </c>
      <c r="AK980" t="s">
        <v>40</v>
      </c>
      <c r="AL980">
        <v>87.148200000000003</v>
      </c>
      <c r="AM980">
        <v>2715903.1666800003</v>
      </c>
      <c r="AN980">
        <v>69.89</v>
      </c>
    </row>
    <row r="981" spans="1:40" x14ac:dyDescent="0.3">
      <c r="A981">
        <v>318.58</v>
      </c>
      <c r="B981">
        <v>7.06</v>
      </c>
      <c r="C981">
        <v>22</v>
      </c>
      <c r="D981">
        <v>0.76</v>
      </c>
      <c r="E981">
        <v>0.08</v>
      </c>
      <c r="F981">
        <v>0.03</v>
      </c>
      <c r="G981" t="s">
        <v>99</v>
      </c>
      <c r="H981">
        <v>1.1299999999999999</v>
      </c>
      <c r="I981">
        <v>0.98</v>
      </c>
      <c r="J981">
        <v>1.02</v>
      </c>
      <c r="K981">
        <v>0.7</v>
      </c>
      <c r="L981">
        <v>43</v>
      </c>
      <c r="M981">
        <v>8572.59</v>
      </c>
      <c r="N981">
        <v>15</v>
      </c>
      <c r="O981">
        <v>47</v>
      </c>
      <c r="P981">
        <v>2</v>
      </c>
      <c r="Q981">
        <v>0</v>
      </c>
      <c r="R981">
        <v>372</v>
      </c>
      <c r="S981">
        <v>511</v>
      </c>
      <c r="T981">
        <v>10</v>
      </c>
      <c r="U981">
        <v>0.98</v>
      </c>
      <c r="V981">
        <v>1</v>
      </c>
      <c r="W981" t="s">
        <v>4</v>
      </c>
      <c r="X981" t="s">
        <v>89</v>
      </c>
      <c r="Y981" t="s">
        <v>96</v>
      </c>
      <c r="Z981" t="s">
        <v>108</v>
      </c>
      <c r="AA981">
        <v>0.69920000000000004</v>
      </c>
      <c r="AB981">
        <v>0.89239999999999997</v>
      </c>
      <c r="AC981">
        <v>0.21417599999999998</v>
      </c>
      <c r="AD981">
        <v>0.80999999999999994</v>
      </c>
      <c r="AE981" t="s">
        <v>25</v>
      </c>
      <c r="AF981">
        <v>2.2160838721828113E-2</v>
      </c>
      <c r="AG981" t="s">
        <v>7</v>
      </c>
      <c r="AH981" t="s">
        <v>32</v>
      </c>
      <c r="AI981" t="s">
        <v>36</v>
      </c>
      <c r="AJ981">
        <v>137.36559139784944</v>
      </c>
      <c r="AK981" t="s">
        <v>42</v>
      </c>
      <c r="AL981">
        <v>428.62950000000001</v>
      </c>
      <c r="AM981">
        <v>3031907.6810499993</v>
      </c>
      <c r="AN981">
        <v>95.87</v>
      </c>
    </row>
    <row r="982" spans="1:40" x14ac:dyDescent="0.3">
      <c r="A982">
        <v>200.41</v>
      </c>
      <c r="B982">
        <v>8.6199999999999992</v>
      </c>
      <c r="C982">
        <v>18</v>
      </c>
      <c r="D982">
        <v>0.72</v>
      </c>
      <c r="E982">
        <v>0.03</v>
      </c>
      <c r="F982">
        <v>0.04</v>
      </c>
      <c r="G982" t="s">
        <v>88</v>
      </c>
      <c r="H982">
        <v>2.0699999999999998</v>
      </c>
      <c r="I982">
        <v>0.69</v>
      </c>
      <c r="J982">
        <v>1.0900000000000001</v>
      </c>
      <c r="K982">
        <v>0.36</v>
      </c>
      <c r="L982">
        <v>29</v>
      </c>
      <c r="M982">
        <v>8385.73</v>
      </c>
      <c r="N982">
        <v>30</v>
      </c>
      <c r="O982">
        <v>59</v>
      </c>
      <c r="P982">
        <v>3</v>
      </c>
      <c r="Q982">
        <v>0</v>
      </c>
      <c r="R982">
        <v>858</v>
      </c>
      <c r="S982">
        <v>998</v>
      </c>
      <c r="T982">
        <v>12</v>
      </c>
      <c r="U982">
        <v>0.53</v>
      </c>
      <c r="V982">
        <v>1</v>
      </c>
      <c r="W982" t="s">
        <v>4</v>
      </c>
      <c r="X982" t="s">
        <v>89</v>
      </c>
      <c r="Y982" t="s">
        <v>90</v>
      </c>
      <c r="Z982" t="s">
        <v>107</v>
      </c>
      <c r="AA982">
        <v>0.69839999999999991</v>
      </c>
      <c r="AB982">
        <v>0.93119999999999992</v>
      </c>
      <c r="AC982">
        <v>0.26073600000000002</v>
      </c>
      <c r="AD982">
        <v>0.43</v>
      </c>
      <c r="AE982" t="s">
        <v>24</v>
      </c>
      <c r="AF982">
        <v>4.3011825757197739E-2</v>
      </c>
      <c r="AG982" t="s">
        <v>7</v>
      </c>
      <c r="AH982" t="s">
        <v>31</v>
      </c>
      <c r="AI982" t="s">
        <v>35</v>
      </c>
      <c r="AJ982">
        <v>116.31701631701632</v>
      </c>
      <c r="AK982" t="s">
        <v>42</v>
      </c>
      <c r="AL982">
        <v>83.857299999999995</v>
      </c>
      <c r="AM982">
        <v>1798317.1940249999</v>
      </c>
      <c r="AN982">
        <v>72.23</v>
      </c>
    </row>
    <row r="983" spans="1:40" x14ac:dyDescent="0.3">
      <c r="A983">
        <v>396.91</v>
      </c>
      <c r="B983">
        <v>3.92</v>
      </c>
      <c r="C983">
        <v>12</v>
      </c>
      <c r="D983">
        <v>0.87</v>
      </c>
      <c r="E983">
        <v>0.03</v>
      </c>
      <c r="F983">
        <v>0.02</v>
      </c>
      <c r="G983" t="s">
        <v>99</v>
      </c>
      <c r="H983">
        <v>4.28</v>
      </c>
      <c r="I983">
        <v>0.67</v>
      </c>
      <c r="J983">
        <v>0.87</v>
      </c>
      <c r="K983">
        <v>0.16</v>
      </c>
      <c r="L983">
        <v>45</v>
      </c>
      <c r="M983">
        <v>5534.63</v>
      </c>
      <c r="N983">
        <v>60</v>
      </c>
      <c r="O983">
        <v>7</v>
      </c>
      <c r="P983">
        <v>3</v>
      </c>
      <c r="Q983">
        <v>3</v>
      </c>
      <c r="R983">
        <v>785</v>
      </c>
      <c r="S983">
        <v>426</v>
      </c>
      <c r="T983">
        <v>10</v>
      </c>
      <c r="U983">
        <v>0.92</v>
      </c>
      <c r="V983">
        <v>1</v>
      </c>
      <c r="W983" t="s">
        <v>4</v>
      </c>
      <c r="X983" t="s">
        <v>103</v>
      </c>
      <c r="Y983" t="s">
        <v>90</v>
      </c>
      <c r="Z983" t="s">
        <v>108</v>
      </c>
      <c r="AA983">
        <v>0.84389999999999998</v>
      </c>
      <c r="AB983">
        <v>0.9506</v>
      </c>
      <c r="AC983">
        <v>0.12357799999999999</v>
      </c>
      <c r="AD983">
        <v>0.21000000000000002</v>
      </c>
      <c r="AE983" t="s">
        <v>26</v>
      </c>
      <c r="AF983">
        <v>9.8762943740394547E-3</v>
      </c>
      <c r="AG983" t="s">
        <v>5</v>
      </c>
      <c r="AH983" t="s">
        <v>32</v>
      </c>
      <c r="AI983" t="s">
        <v>37</v>
      </c>
      <c r="AJ983">
        <v>54.267515923566876</v>
      </c>
      <c r="AK983" t="s">
        <v>40</v>
      </c>
      <c r="AL983">
        <v>276.73150000000004</v>
      </c>
      <c r="AM983">
        <v>2306898.1999610006</v>
      </c>
      <c r="AN983">
        <v>94.42</v>
      </c>
    </row>
    <row r="984" spans="1:40" x14ac:dyDescent="0.3">
      <c r="A984">
        <v>97.97</v>
      </c>
      <c r="B984">
        <v>7.09</v>
      </c>
      <c r="C984">
        <v>10</v>
      </c>
      <c r="D984">
        <v>0.89</v>
      </c>
      <c r="E984">
        <v>0.05</v>
      </c>
      <c r="F984">
        <v>0.02</v>
      </c>
      <c r="G984" t="s">
        <v>88</v>
      </c>
      <c r="H984">
        <v>3.85</v>
      </c>
      <c r="I984">
        <v>0.82</v>
      </c>
      <c r="J984">
        <v>1.08</v>
      </c>
      <c r="K984">
        <v>0.52</v>
      </c>
      <c r="L984">
        <v>30</v>
      </c>
      <c r="M984">
        <v>6555</v>
      </c>
      <c r="N984">
        <v>45</v>
      </c>
      <c r="O984">
        <v>54</v>
      </c>
      <c r="P984">
        <v>2</v>
      </c>
      <c r="Q984">
        <v>1</v>
      </c>
      <c r="R984">
        <v>684</v>
      </c>
      <c r="S984">
        <v>109</v>
      </c>
      <c r="T984">
        <v>9</v>
      </c>
      <c r="U984">
        <v>0.48</v>
      </c>
      <c r="V984">
        <v>0</v>
      </c>
      <c r="W984" t="s">
        <v>6</v>
      </c>
      <c r="X984" t="s">
        <v>101</v>
      </c>
      <c r="Y984" t="s">
        <v>96</v>
      </c>
      <c r="Z984" t="s">
        <v>91</v>
      </c>
      <c r="AA984">
        <v>0.84549999999999992</v>
      </c>
      <c r="AB984">
        <v>0.93099999999999994</v>
      </c>
      <c r="AC984">
        <v>0.10240999999999999</v>
      </c>
      <c r="AD984">
        <v>0.59000000000000008</v>
      </c>
      <c r="AE984" t="s">
        <v>25</v>
      </c>
      <c r="AF984">
        <v>7.2369092579361027E-2</v>
      </c>
      <c r="AG984" t="s">
        <v>8</v>
      </c>
      <c r="AH984" t="s">
        <v>33</v>
      </c>
      <c r="AI984" t="s">
        <v>37</v>
      </c>
      <c r="AJ984">
        <v>15.935672514619883</v>
      </c>
      <c r="AK984" t="s">
        <v>40</v>
      </c>
      <c r="AL984">
        <v>65.55</v>
      </c>
      <c r="AM984">
        <v>687219.97818999994</v>
      </c>
      <c r="AN984">
        <v>70.25</v>
      </c>
    </row>
    <row r="985" spans="1:40" x14ac:dyDescent="0.3">
      <c r="A985">
        <v>83.81</v>
      </c>
      <c r="B985">
        <v>6.35</v>
      </c>
      <c r="C985">
        <v>11</v>
      </c>
      <c r="D985">
        <v>0.85</v>
      </c>
      <c r="E985">
        <v>7.0000000000000007E-2</v>
      </c>
      <c r="F985">
        <v>0.04</v>
      </c>
      <c r="G985" t="s">
        <v>88</v>
      </c>
      <c r="H985">
        <v>1.21</v>
      </c>
      <c r="I985">
        <v>0.83</v>
      </c>
      <c r="J985">
        <v>0.86</v>
      </c>
      <c r="K985">
        <v>0.72</v>
      </c>
      <c r="L985">
        <v>48</v>
      </c>
      <c r="M985">
        <v>7777.87</v>
      </c>
      <c r="N985">
        <v>45</v>
      </c>
      <c r="O985">
        <v>48</v>
      </c>
      <c r="P985">
        <v>3</v>
      </c>
      <c r="Q985">
        <v>0</v>
      </c>
      <c r="R985">
        <v>801</v>
      </c>
      <c r="S985">
        <v>403</v>
      </c>
      <c r="T985">
        <v>2</v>
      </c>
      <c r="U985">
        <v>0.04</v>
      </c>
      <c r="V985">
        <v>0</v>
      </c>
      <c r="W985" t="s">
        <v>6</v>
      </c>
      <c r="X985" t="s">
        <v>89</v>
      </c>
      <c r="Y985" t="s">
        <v>90</v>
      </c>
      <c r="Z985" t="s">
        <v>102</v>
      </c>
      <c r="AA985">
        <v>0.79049999999999998</v>
      </c>
      <c r="AB985">
        <v>0.89279999999999993</v>
      </c>
      <c r="AC985">
        <v>0.13392000000000001</v>
      </c>
      <c r="AD985">
        <v>0.83</v>
      </c>
      <c r="AE985" t="s">
        <v>25</v>
      </c>
      <c r="AF985">
        <v>7.5766614962414977E-2</v>
      </c>
      <c r="AG985" t="s">
        <v>8</v>
      </c>
      <c r="AH985" t="s">
        <v>33</v>
      </c>
      <c r="AI985" t="s">
        <v>36</v>
      </c>
      <c r="AJ985">
        <v>50.312109862671662</v>
      </c>
      <c r="AK985" t="s">
        <v>40</v>
      </c>
      <c r="AL985">
        <v>77.778700000000001</v>
      </c>
      <c r="AM985">
        <v>723648.05291899992</v>
      </c>
      <c r="AN985">
        <v>71.89</v>
      </c>
    </row>
    <row r="986" spans="1:40" x14ac:dyDescent="0.3">
      <c r="A986">
        <v>377.68</v>
      </c>
      <c r="B986">
        <v>6.43</v>
      </c>
      <c r="C986">
        <v>7</v>
      </c>
      <c r="D986">
        <v>0.95</v>
      </c>
      <c r="E986">
        <v>0.1</v>
      </c>
      <c r="F986">
        <v>0.02</v>
      </c>
      <c r="G986" t="s">
        <v>99</v>
      </c>
      <c r="H986">
        <v>4.92</v>
      </c>
      <c r="I986">
        <v>0.86</v>
      </c>
      <c r="J986">
        <v>1.05</v>
      </c>
      <c r="K986">
        <v>0.32</v>
      </c>
      <c r="L986">
        <v>30</v>
      </c>
      <c r="M986">
        <v>1007.68</v>
      </c>
      <c r="N986">
        <v>45</v>
      </c>
      <c r="O986">
        <v>21</v>
      </c>
      <c r="P986">
        <v>0</v>
      </c>
      <c r="Q986">
        <v>2</v>
      </c>
      <c r="R986">
        <v>12</v>
      </c>
      <c r="S986">
        <v>888</v>
      </c>
      <c r="T986">
        <v>7</v>
      </c>
      <c r="U986">
        <v>0.15</v>
      </c>
      <c r="V986">
        <v>0</v>
      </c>
      <c r="W986" t="s">
        <v>6</v>
      </c>
      <c r="X986" t="s">
        <v>93</v>
      </c>
      <c r="Y986" t="s">
        <v>94</v>
      </c>
      <c r="Z986" t="s">
        <v>106</v>
      </c>
      <c r="AA986">
        <v>0.85499999999999998</v>
      </c>
      <c r="AB986">
        <v>0.88200000000000001</v>
      </c>
      <c r="AC986">
        <v>4.4100000000000035E-2</v>
      </c>
      <c r="AD986">
        <v>0.44</v>
      </c>
      <c r="AE986" t="s">
        <v>24</v>
      </c>
      <c r="AF986">
        <v>1.7024994704511756E-2</v>
      </c>
      <c r="AG986" t="s">
        <v>5</v>
      </c>
      <c r="AH986" t="s">
        <v>32</v>
      </c>
      <c r="AI986" t="s">
        <v>37</v>
      </c>
      <c r="AJ986">
        <v>7400</v>
      </c>
      <c r="AK986" t="s">
        <v>42</v>
      </c>
      <c r="AL986">
        <v>50.384</v>
      </c>
      <c r="AM986">
        <v>426337.80000000005</v>
      </c>
      <c r="AN986">
        <v>91.68</v>
      </c>
    </row>
    <row r="987" spans="1:40" x14ac:dyDescent="0.3">
      <c r="A987">
        <v>272.97000000000003</v>
      </c>
      <c r="B987">
        <v>7.14</v>
      </c>
      <c r="C987">
        <v>9</v>
      </c>
      <c r="D987">
        <v>0.96</v>
      </c>
      <c r="E987">
        <v>0.01</v>
      </c>
      <c r="F987">
        <v>0.03</v>
      </c>
      <c r="G987" t="s">
        <v>99</v>
      </c>
      <c r="H987">
        <v>4.5199999999999996</v>
      </c>
      <c r="I987">
        <v>0.9</v>
      </c>
      <c r="J987">
        <v>1</v>
      </c>
      <c r="K987">
        <v>0.12</v>
      </c>
      <c r="L987">
        <v>44</v>
      </c>
      <c r="M987">
        <v>3075.92</v>
      </c>
      <c r="N987">
        <v>90</v>
      </c>
      <c r="O987">
        <v>11</v>
      </c>
      <c r="P987">
        <v>0</v>
      </c>
      <c r="Q987">
        <v>3</v>
      </c>
      <c r="R987">
        <v>602</v>
      </c>
      <c r="S987">
        <v>62</v>
      </c>
      <c r="T987">
        <v>9</v>
      </c>
      <c r="U987">
        <v>0.33</v>
      </c>
      <c r="V987">
        <v>0</v>
      </c>
      <c r="W987" t="s">
        <v>6</v>
      </c>
      <c r="X987" t="s">
        <v>103</v>
      </c>
      <c r="Y987" t="s">
        <v>94</v>
      </c>
      <c r="Z987" t="s">
        <v>91</v>
      </c>
      <c r="AA987">
        <v>0.95039999999999991</v>
      </c>
      <c r="AB987">
        <v>0.96029999999999993</v>
      </c>
      <c r="AC987">
        <v>3.8412000000000036E-2</v>
      </c>
      <c r="AD987">
        <v>0.16</v>
      </c>
      <c r="AE987" t="s">
        <v>26</v>
      </c>
      <c r="AF987">
        <v>2.6156720518738318E-2</v>
      </c>
      <c r="AG987" t="s">
        <v>7</v>
      </c>
      <c r="AH987" t="s">
        <v>31</v>
      </c>
      <c r="AI987" t="s">
        <v>37</v>
      </c>
      <c r="AJ987">
        <v>10.299003322259136</v>
      </c>
      <c r="AK987" t="s">
        <v>40</v>
      </c>
      <c r="AL987">
        <v>153.79600000000002</v>
      </c>
      <c r="AM987">
        <v>873397.71018400008</v>
      </c>
      <c r="AN987">
        <v>94.58</v>
      </c>
    </row>
    <row r="988" spans="1:40" x14ac:dyDescent="0.3">
      <c r="A988">
        <v>359.78</v>
      </c>
      <c r="B988">
        <v>6.18</v>
      </c>
      <c r="C988">
        <v>6</v>
      </c>
      <c r="D988">
        <v>0.88</v>
      </c>
      <c r="E988">
        <v>0</v>
      </c>
      <c r="F988">
        <v>0</v>
      </c>
      <c r="G988" t="s">
        <v>99</v>
      </c>
      <c r="H988">
        <v>2.64</v>
      </c>
      <c r="I988">
        <v>0.84</v>
      </c>
      <c r="J988">
        <v>0.92</v>
      </c>
      <c r="K988">
        <v>0.83</v>
      </c>
      <c r="L988">
        <v>46</v>
      </c>
      <c r="M988">
        <v>1773.99</v>
      </c>
      <c r="N988">
        <v>90</v>
      </c>
      <c r="O988">
        <v>33</v>
      </c>
      <c r="P988">
        <v>1</v>
      </c>
      <c r="Q988">
        <v>0</v>
      </c>
      <c r="R988">
        <v>813</v>
      </c>
      <c r="S988">
        <v>437</v>
      </c>
      <c r="T988">
        <v>4</v>
      </c>
      <c r="U988">
        <v>0.73</v>
      </c>
      <c r="V988">
        <v>1</v>
      </c>
      <c r="W988" t="s">
        <v>4</v>
      </c>
      <c r="X988" t="s">
        <v>89</v>
      </c>
      <c r="Y988" t="s">
        <v>104</v>
      </c>
      <c r="Z988" t="s">
        <v>105</v>
      </c>
      <c r="AA988">
        <v>0.88</v>
      </c>
      <c r="AB988">
        <v>1</v>
      </c>
      <c r="AC988">
        <v>0.12</v>
      </c>
      <c r="AD988">
        <v>0.83</v>
      </c>
      <c r="AE988" t="s">
        <v>25</v>
      </c>
      <c r="AF988">
        <v>1.7177163822335872E-2</v>
      </c>
      <c r="AG988" t="s">
        <v>5</v>
      </c>
      <c r="AH988" t="s">
        <v>32</v>
      </c>
      <c r="AI988" t="s">
        <v>35</v>
      </c>
      <c r="AJ988">
        <v>53.751537515375162</v>
      </c>
      <c r="AK988" t="s">
        <v>40</v>
      </c>
      <c r="AL988">
        <v>88.6995</v>
      </c>
      <c r="AM988">
        <v>638353.81808400003</v>
      </c>
      <c r="AN988">
        <v>97.359999999999985</v>
      </c>
    </row>
    <row r="989" spans="1:40" x14ac:dyDescent="0.3">
      <c r="A989">
        <v>245.67</v>
      </c>
      <c r="B989">
        <v>4.8600000000000003</v>
      </c>
      <c r="C989">
        <v>19</v>
      </c>
      <c r="D989">
        <v>0.7</v>
      </c>
      <c r="E989">
        <v>7.0000000000000007E-2</v>
      </c>
      <c r="F989">
        <v>0.01</v>
      </c>
      <c r="G989" t="s">
        <v>88</v>
      </c>
      <c r="H989">
        <v>2.65</v>
      </c>
      <c r="I989">
        <v>0.64</v>
      </c>
      <c r="J989">
        <v>0.84</v>
      </c>
      <c r="K989">
        <v>0.25</v>
      </c>
      <c r="L989">
        <v>31</v>
      </c>
      <c r="M989">
        <v>5163.53</v>
      </c>
      <c r="N989">
        <v>30</v>
      </c>
      <c r="O989">
        <v>23</v>
      </c>
      <c r="P989">
        <v>2</v>
      </c>
      <c r="Q989">
        <v>0</v>
      </c>
      <c r="R989">
        <v>700</v>
      </c>
      <c r="S989">
        <v>687</v>
      </c>
      <c r="T989">
        <v>4</v>
      </c>
      <c r="U989">
        <v>0.08</v>
      </c>
      <c r="V989">
        <v>1</v>
      </c>
      <c r="W989" t="s">
        <v>4</v>
      </c>
      <c r="X989" t="s">
        <v>89</v>
      </c>
      <c r="Y989" t="s">
        <v>96</v>
      </c>
      <c r="Z989" t="s">
        <v>105</v>
      </c>
      <c r="AA989">
        <v>0.65099999999999991</v>
      </c>
      <c r="AB989">
        <v>0.92069999999999996</v>
      </c>
      <c r="AC989">
        <v>0.27621000000000001</v>
      </c>
      <c r="AD989">
        <v>0.33</v>
      </c>
      <c r="AE989" t="s">
        <v>24</v>
      </c>
      <c r="AF989">
        <v>1.9782635242398341E-2</v>
      </c>
      <c r="AG989" t="s">
        <v>5</v>
      </c>
      <c r="AH989" t="s">
        <v>31</v>
      </c>
      <c r="AI989" t="s">
        <v>35</v>
      </c>
      <c r="AJ989">
        <v>98.142857142857139</v>
      </c>
      <c r="AK989" t="s">
        <v>43</v>
      </c>
      <c r="AL989">
        <v>51.635300000000001</v>
      </c>
      <c r="AM989">
        <v>1370071.0241179997</v>
      </c>
      <c r="AN989">
        <v>71.05</v>
      </c>
    </row>
    <row r="990" spans="1:40" x14ac:dyDescent="0.3">
      <c r="A990">
        <v>160.88</v>
      </c>
      <c r="B990">
        <v>3.48</v>
      </c>
      <c r="C990">
        <v>16</v>
      </c>
      <c r="D990">
        <v>0.91</v>
      </c>
      <c r="E990">
        <v>0.08</v>
      </c>
      <c r="F990">
        <v>0.03</v>
      </c>
      <c r="G990" t="s">
        <v>99</v>
      </c>
      <c r="H990">
        <v>4.51</v>
      </c>
      <c r="I990">
        <v>0.92</v>
      </c>
      <c r="J990">
        <v>1.0900000000000001</v>
      </c>
      <c r="K990">
        <v>0.51</v>
      </c>
      <c r="L990">
        <v>34</v>
      </c>
      <c r="M990">
        <v>8392.91</v>
      </c>
      <c r="N990">
        <v>45</v>
      </c>
      <c r="O990">
        <v>47</v>
      </c>
      <c r="P990">
        <v>2</v>
      </c>
      <c r="Q990">
        <v>0</v>
      </c>
      <c r="R990">
        <v>369</v>
      </c>
      <c r="S990">
        <v>158</v>
      </c>
      <c r="T990">
        <v>10</v>
      </c>
      <c r="U990">
        <v>0.36</v>
      </c>
      <c r="V990">
        <v>0</v>
      </c>
      <c r="W990" t="s">
        <v>6</v>
      </c>
      <c r="X990" t="s">
        <v>89</v>
      </c>
      <c r="Y990" t="s">
        <v>96</v>
      </c>
      <c r="Z990" t="s">
        <v>108</v>
      </c>
      <c r="AA990">
        <v>0.83720000000000006</v>
      </c>
      <c r="AB990">
        <v>0.89239999999999997</v>
      </c>
      <c r="AC990">
        <v>8.0315999999999971E-2</v>
      </c>
      <c r="AD990">
        <v>0.62</v>
      </c>
      <c r="AE990" t="s">
        <v>25</v>
      </c>
      <c r="AF990">
        <v>2.1631029338637493E-2</v>
      </c>
      <c r="AG990" t="s">
        <v>7</v>
      </c>
      <c r="AH990" t="s">
        <v>31</v>
      </c>
      <c r="AI990" t="s">
        <v>37</v>
      </c>
      <c r="AJ990">
        <v>42.818428184281842</v>
      </c>
      <c r="AK990" t="s">
        <v>40</v>
      </c>
      <c r="AL990">
        <v>419.64550000000003</v>
      </c>
      <c r="AM990">
        <v>1499213.1673640001</v>
      </c>
      <c r="AN990">
        <v>92.490000000000009</v>
      </c>
    </row>
    <row r="991" spans="1:40" x14ac:dyDescent="0.3">
      <c r="A991">
        <v>418.6</v>
      </c>
      <c r="B991">
        <v>7.92</v>
      </c>
      <c r="C991">
        <v>15</v>
      </c>
      <c r="D991">
        <v>0.83</v>
      </c>
      <c r="E991">
        <v>0.08</v>
      </c>
      <c r="F991">
        <v>0.04</v>
      </c>
      <c r="G991" t="s">
        <v>99</v>
      </c>
      <c r="H991">
        <v>3.18</v>
      </c>
      <c r="I991">
        <v>0.63</v>
      </c>
      <c r="J991">
        <v>0.95</v>
      </c>
      <c r="K991">
        <v>0.69</v>
      </c>
      <c r="L991">
        <v>28</v>
      </c>
      <c r="M991">
        <v>2384.0500000000002</v>
      </c>
      <c r="N991">
        <v>60</v>
      </c>
      <c r="O991">
        <v>38</v>
      </c>
      <c r="P991">
        <v>1</v>
      </c>
      <c r="Q991">
        <v>2</v>
      </c>
      <c r="R991">
        <v>858</v>
      </c>
      <c r="S991">
        <v>684</v>
      </c>
      <c r="T991">
        <v>5</v>
      </c>
      <c r="U991">
        <v>0.98</v>
      </c>
      <c r="V991">
        <v>0</v>
      </c>
      <c r="W991" t="s">
        <v>6</v>
      </c>
      <c r="X991" t="s">
        <v>93</v>
      </c>
      <c r="Y991" t="s">
        <v>104</v>
      </c>
      <c r="Z991" t="s">
        <v>109</v>
      </c>
      <c r="AA991">
        <v>0.76359999999999995</v>
      </c>
      <c r="AB991">
        <v>0.88319999999999999</v>
      </c>
      <c r="AC991">
        <v>0.15014400000000003</v>
      </c>
      <c r="AD991">
        <v>0.80999999999999994</v>
      </c>
      <c r="AE991" t="s">
        <v>25</v>
      </c>
      <c r="AF991">
        <v>1.8920210224558049E-2</v>
      </c>
      <c r="AG991" t="s">
        <v>5</v>
      </c>
      <c r="AH991" t="s">
        <v>32</v>
      </c>
      <c r="AI991" t="s">
        <v>37</v>
      </c>
      <c r="AJ991">
        <v>79.72027972027972</v>
      </c>
      <c r="AK991" t="s">
        <v>40</v>
      </c>
      <c r="AL991">
        <v>119.20250000000001</v>
      </c>
      <c r="AM991">
        <v>1117864.7550600001</v>
      </c>
      <c r="AN991">
        <v>93.620000000000019</v>
      </c>
    </row>
    <row r="992" spans="1:40" x14ac:dyDescent="0.3">
      <c r="A992">
        <v>409.74</v>
      </c>
      <c r="B992">
        <v>3.04</v>
      </c>
      <c r="C992">
        <v>7</v>
      </c>
      <c r="D992">
        <v>0.87</v>
      </c>
      <c r="E992">
        <v>7.0000000000000007E-2</v>
      </c>
      <c r="F992">
        <v>0.03</v>
      </c>
      <c r="G992" t="s">
        <v>99</v>
      </c>
      <c r="H992">
        <v>2.68</v>
      </c>
      <c r="I992">
        <v>0.61</v>
      </c>
      <c r="J992">
        <v>0.83</v>
      </c>
      <c r="K992">
        <v>0.32</v>
      </c>
      <c r="L992">
        <v>10</v>
      </c>
      <c r="M992">
        <v>7335.94</v>
      </c>
      <c r="N992">
        <v>90</v>
      </c>
      <c r="O992">
        <v>44</v>
      </c>
      <c r="P992">
        <v>0</v>
      </c>
      <c r="Q992">
        <v>2</v>
      </c>
      <c r="R992">
        <v>962</v>
      </c>
      <c r="S992">
        <v>460</v>
      </c>
      <c r="T992">
        <v>6</v>
      </c>
      <c r="U992">
        <v>0.79</v>
      </c>
      <c r="V992">
        <v>1</v>
      </c>
      <c r="W992" t="s">
        <v>4</v>
      </c>
      <c r="X992" t="s">
        <v>93</v>
      </c>
      <c r="Y992" t="s">
        <v>94</v>
      </c>
      <c r="Z992" t="s">
        <v>100</v>
      </c>
      <c r="AA992">
        <v>0.80909999999999993</v>
      </c>
      <c r="AB992">
        <v>0.9020999999999999</v>
      </c>
      <c r="AC992">
        <v>0.11727299999999999</v>
      </c>
      <c r="AD992">
        <v>0.42000000000000004</v>
      </c>
      <c r="AE992" t="s">
        <v>24</v>
      </c>
      <c r="AF992">
        <v>7.4193390930834191E-3</v>
      </c>
      <c r="AG992" t="s">
        <v>5</v>
      </c>
      <c r="AH992" t="s">
        <v>32</v>
      </c>
      <c r="AI992" t="s">
        <v>35</v>
      </c>
      <c r="AJ992">
        <v>47.817047817047822</v>
      </c>
      <c r="AK992" t="s">
        <v>40</v>
      </c>
      <c r="AL992">
        <v>366.79700000000003</v>
      </c>
      <c r="AM992">
        <v>3306799.6202239995</v>
      </c>
      <c r="AN992">
        <v>94.62</v>
      </c>
    </row>
    <row r="993" spans="1:40" x14ac:dyDescent="0.3">
      <c r="A993">
        <v>362.61</v>
      </c>
      <c r="B993">
        <v>7.23</v>
      </c>
      <c r="C993">
        <v>16</v>
      </c>
      <c r="D993">
        <v>0.89</v>
      </c>
      <c r="E993">
        <v>0.1</v>
      </c>
      <c r="F993">
        <v>0.01</v>
      </c>
      <c r="G993" t="s">
        <v>92</v>
      </c>
      <c r="H993">
        <v>3.75</v>
      </c>
      <c r="I993">
        <v>0.91</v>
      </c>
      <c r="J993">
        <v>1.1100000000000001</v>
      </c>
      <c r="K993">
        <v>0.65</v>
      </c>
      <c r="L993">
        <v>4</v>
      </c>
      <c r="M993">
        <v>4117.66</v>
      </c>
      <c r="N993">
        <v>15</v>
      </c>
      <c r="O993">
        <v>32</v>
      </c>
      <c r="P993">
        <v>2</v>
      </c>
      <c r="Q993">
        <v>2</v>
      </c>
      <c r="R993">
        <v>324</v>
      </c>
      <c r="S993">
        <v>604</v>
      </c>
      <c r="T993">
        <v>12</v>
      </c>
      <c r="U993">
        <v>0.56999999999999995</v>
      </c>
      <c r="V993">
        <v>0</v>
      </c>
      <c r="W993" t="s">
        <v>6</v>
      </c>
      <c r="X993" t="s">
        <v>93</v>
      </c>
      <c r="Y993" t="s">
        <v>96</v>
      </c>
      <c r="Z993" t="s">
        <v>107</v>
      </c>
      <c r="AA993">
        <v>0.80100000000000005</v>
      </c>
      <c r="AB993">
        <v>0.89100000000000001</v>
      </c>
      <c r="AC993">
        <v>9.8009999999999986E-2</v>
      </c>
      <c r="AD993">
        <v>0.76</v>
      </c>
      <c r="AE993" t="s">
        <v>25</v>
      </c>
      <c r="AF993">
        <v>1.9938777198643169E-2</v>
      </c>
      <c r="AG993" t="s">
        <v>5</v>
      </c>
      <c r="AH993" t="s">
        <v>32</v>
      </c>
      <c r="AI993" t="s">
        <v>37</v>
      </c>
      <c r="AJ993">
        <v>186.41975308641975</v>
      </c>
      <c r="AK993" t="s">
        <v>42</v>
      </c>
      <c r="AL993">
        <v>82.353200000000001</v>
      </c>
      <c r="AM993">
        <v>1657455.7577359998</v>
      </c>
      <c r="AN993">
        <v>81.05</v>
      </c>
    </row>
    <row r="994" spans="1:40" x14ac:dyDescent="0.3">
      <c r="A994">
        <v>172.47</v>
      </c>
      <c r="B994">
        <v>3.1</v>
      </c>
      <c r="C994">
        <v>5</v>
      </c>
      <c r="D994">
        <v>0.81</v>
      </c>
      <c r="E994">
        <v>0.05</v>
      </c>
      <c r="F994">
        <v>0.02</v>
      </c>
      <c r="G994" t="s">
        <v>99</v>
      </c>
      <c r="H994">
        <v>1.18</v>
      </c>
      <c r="I994">
        <v>0.82</v>
      </c>
      <c r="J994">
        <v>0.89</v>
      </c>
      <c r="K994">
        <v>0.46</v>
      </c>
      <c r="L994">
        <v>33</v>
      </c>
      <c r="M994">
        <v>9040.44</v>
      </c>
      <c r="N994">
        <v>15</v>
      </c>
      <c r="O994">
        <v>8</v>
      </c>
      <c r="P994">
        <v>1</v>
      </c>
      <c r="Q994">
        <v>0</v>
      </c>
      <c r="R994">
        <v>615</v>
      </c>
      <c r="S994">
        <v>543</v>
      </c>
      <c r="T994">
        <v>7</v>
      </c>
      <c r="U994">
        <v>0.06</v>
      </c>
      <c r="V994">
        <v>1</v>
      </c>
      <c r="W994" t="s">
        <v>4</v>
      </c>
      <c r="X994" t="s">
        <v>89</v>
      </c>
      <c r="Y994" t="s">
        <v>104</v>
      </c>
      <c r="Z994" t="s">
        <v>106</v>
      </c>
      <c r="AA994">
        <v>0.76949999999999996</v>
      </c>
      <c r="AB994">
        <v>0.93099999999999994</v>
      </c>
      <c r="AC994">
        <v>0.17688999999999994</v>
      </c>
      <c r="AD994">
        <v>0.53</v>
      </c>
      <c r="AE994" t="s">
        <v>25</v>
      </c>
      <c r="AF994">
        <v>1.7974140430219748E-2</v>
      </c>
      <c r="AG994" t="s">
        <v>5</v>
      </c>
      <c r="AH994" t="s">
        <v>31</v>
      </c>
      <c r="AI994" t="s">
        <v>36</v>
      </c>
      <c r="AJ994">
        <v>88.292682926829272</v>
      </c>
      <c r="AK994" t="s">
        <v>41</v>
      </c>
      <c r="AL994">
        <v>452.02200000000005</v>
      </c>
      <c r="AM994">
        <v>1668805.107168</v>
      </c>
      <c r="AN994">
        <v>96.92</v>
      </c>
    </row>
    <row r="995" spans="1:40" x14ac:dyDescent="0.3">
      <c r="A995">
        <v>315.60000000000002</v>
      </c>
      <c r="B995">
        <v>6.63</v>
      </c>
      <c r="C995">
        <v>16</v>
      </c>
      <c r="D995">
        <v>0.98</v>
      </c>
      <c r="E995">
        <v>0.09</v>
      </c>
      <c r="F995">
        <v>0.02</v>
      </c>
      <c r="G995" t="s">
        <v>99</v>
      </c>
      <c r="H995">
        <v>4.3899999999999997</v>
      </c>
      <c r="I995">
        <v>0.88</v>
      </c>
      <c r="J995">
        <v>1.0900000000000001</v>
      </c>
      <c r="K995">
        <v>0.56999999999999995</v>
      </c>
      <c r="L995">
        <v>17</v>
      </c>
      <c r="M995">
        <v>6305.22</v>
      </c>
      <c r="N995">
        <v>15</v>
      </c>
      <c r="O995">
        <v>34</v>
      </c>
      <c r="P995">
        <v>2</v>
      </c>
      <c r="Q995">
        <v>2</v>
      </c>
      <c r="R995">
        <v>738</v>
      </c>
      <c r="S995">
        <v>541</v>
      </c>
      <c r="T995">
        <v>9</v>
      </c>
      <c r="U995">
        <v>0.01</v>
      </c>
      <c r="V995">
        <v>0</v>
      </c>
      <c r="W995" t="s">
        <v>6</v>
      </c>
      <c r="X995" t="s">
        <v>93</v>
      </c>
      <c r="Y995" t="s">
        <v>96</v>
      </c>
      <c r="Z995" t="s">
        <v>91</v>
      </c>
      <c r="AA995">
        <v>0.89180000000000004</v>
      </c>
      <c r="AB995">
        <v>0.89180000000000004</v>
      </c>
      <c r="AC995">
        <v>1.7836000000000019E-2</v>
      </c>
      <c r="AD995">
        <v>0.67999999999999994</v>
      </c>
      <c r="AE995" t="s">
        <v>25</v>
      </c>
      <c r="AF995">
        <v>2.100760456273764E-2</v>
      </c>
      <c r="AG995" t="s">
        <v>7</v>
      </c>
      <c r="AH995" t="s">
        <v>32</v>
      </c>
      <c r="AI995" t="s">
        <v>37</v>
      </c>
      <c r="AJ995">
        <v>73.306233062330634</v>
      </c>
      <c r="AK995" t="s">
        <v>40</v>
      </c>
      <c r="AL995">
        <v>315.26100000000002</v>
      </c>
      <c r="AM995">
        <v>2209162.4202000001</v>
      </c>
      <c r="AN995">
        <v>92.51</v>
      </c>
    </row>
    <row r="996" spans="1:40" x14ac:dyDescent="0.3">
      <c r="A996">
        <v>212.44</v>
      </c>
      <c r="B996">
        <v>7.72</v>
      </c>
      <c r="C996">
        <v>1</v>
      </c>
      <c r="D996">
        <v>0.74</v>
      </c>
      <c r="E996">
        <v>0.1</v>
      </c>
      <c r="F996">
        <v>0.02</v>
      </c>
      <c r="G996" t="s">
        <v>99</v>
      </c>
      <c r="H996">
        <v>2.66</v>
      </c>
      <c r="I996">
        <v>0.75</v>
      </c>
      <c r="J996">
        <v>1.03</v>
      </c>
      <c r="K996">
        <v>0.59</v>
      </c>
      <c r="L996">
        <v>11</v>
      </c>
      <c r="M996">
        <v>9767.8700000000008</v>
      </c>
      <c r="N996">
        <v>30</v>
      </c>
      <c r="O996">
        <v>51</v>
      </c>
      <c r="P996">
        <v>2</v>
      </c>
      <c r="Q996">
        <v>3</v>
      </c>
      <c r="R996">
        <v>31</v>
      </c>
      <c r="S996">
        <v>877</v>
      </c>
      <c r="T996">
        <v>6</v>
      </c>
      <c r="U996">
        <v>0.11</v>
      </c>
      <c r="V996">
        <v>0</v>
      </c>
      <c r="W996" t="s">
        <v>6</v>
      </c>
      <c r="X996" t="s">
        <v>103</v>
      </c>
      <c r="Y996" t="s">
        <v>96</v>
      </c>
      <c r="Z996" t="s">
        <v>100</v>
      </c>
      <c r="AA996">
        <v>0.66600000000000004</v>
      </c>
      <c r="AB996">
        <v>0.88200000000000001</v>
      </c>
      <c r="AC996">
        <v>0.22932</v>
      </c>
      <c r="AD996">
        <v>0.71</v>
      </c>
      <c r="AE996" t="s">
        <v>25</v>
      </c>
      <c r="AF996">
        <v>3.6339672378083221E-2</v>
      </c>
      <c r="AG996" t="s">
        <v>7</v>
      </c>
      <c r="AH996" t="s">
        <v>31</v>
      </c>
      <c r="AI996" t="s">
        <v>35</v>
      </c>
      <c r="AJ996">
        <v>2829.0322580645161</v>
      </c>
      <c r="AK996" t="s">
        <v>42</v>
      </c>
      <c r="AL996">
        <v>488.39350000000007</v>
      </c>
      <c r="AM996">
        <v>2324596.3544440004</v>
      </c>
      <c r="AN996">
        <v>93.940000000000012</v>
      </c>
    </row>
    <row r="997" spans="1:40" x14ac:dyDescent="0.3">
      <c r="A997">
        <v>91.21</v>
      </c>
      <c r="B997">
        <v>2.97</v>
      </c>
      <c r="C997">
        <v>19</v>
      </c>
      <c r="D997">
        <v>0.9</v>
      </c>
      <c r="E997">
        <v>0.08</v>
      </c>
      <c r="F997">
        <v>0.04</v>
      </c>
      <c r="G997" t="s">
        <v>92</v>
      </c>
      <c r="H997">
        <v>3.02</v>
      </c>
      <c r="I997">
        <v>0.6</v>
      </c>
      <c r="J997">
        <v>0.88</v>
      </c>
      <c r="K997">
        <v>0.82</v>
      </c>
      <c r="L997">
        <v>7</v>
      </c>
      <c r="M997">
        <v>2532.13</v>
      </c>
      <c r="N997">
        <v>45</v>
      </c>
      <c r="O997">
        <v>29</v>
      </c>
      <c r="P997">
        <v>1</v>
      </c>
      <c r="Q997">
        <v>2</v>
      </c>
      <c r="R997">
        <v>430</v>
      </c>
      <c r="S997">
        <v>732</v>
      </c>
      <c r="T997">
        <v>3</v>
      </c>
      <c r="U997">
        <v>0.33</v>
      </c>
      <c r="V997">
        <v>0</v>
      </c>
      <c r="W997" t="s">
        <v>6</v>
      </c>
      <c r="X997" t="s">
        <v>93</v>
      </c>
      <c r="Y997" t="s">
        <v>104</v>
      </c>
      <c r="Z997" t="s">
        <v>98</v>
      </c>
      <c r="AA997">
        <v>0.82800000000000007</v>
      </c>
      <c r="AB997">
        <v>0.88319999999999999</v>
      </c>
      <c r="AC997">
        <v>8.8319999999999982E-2</v>
      </c>
      <c r="AD997">
        <v>0.94</v>
      </c>
      <c r="AE997" t="s">
        <v>25</v>
      </c>
      <c r="AF997">
        <v>3.256221905492819E-2</v>
      </c>
      <c r="AG997" t="s">
        <v>7</v>
      </c>
      <c r="AH997" t="s">
        <v>33</v>
      </c>
      <c r="AI997" t="s">
        <v>37</v>
      </c>
      <c r="AJ997">
        <v>170.23255813953489</v>
      </c>
      <c r="AK997" t="s">
        <v>42</v>
      </c>
      <c r="AL997">
        <v>50.642600000000002</v>
      </c>
      <c r="AM997">
        <v>258726.39825999999</v>
      </c>
      <c r="AN997">
        <v>81.78</v>
      </c>
    </row>
    <row r="998" spans="1:40" x14ac:dyDescent="0.3">
      <c r="A998">
        <v>462.79</v>
      </c>
      <c r="B998">
        <v>1.54</v>
      </c>
      <c r="C998">
        <v>5</v>
      </c>
      <c r="D998">
        <v>0.7</v>
      </c>
      <c r="E998">
        <v>0.03</v>
      </c>
      <c r="F998">
        <v>0.04</v>
      </c>
      <c r="G998" t="s">
        <v>92</v>
      </c>
      <c r="H998">
        <v>0.45</v>
      </c>
      <c r="I998">
        <v>0.73</v>
      </c>
      <c r="J998">
        <v>0.83</v>
      </c>
      <c r="K998">
        <v>0.66</v>
      </c>
      <c r="L998">
        <v>17</v>
      </c>
      <c r="M998">
        <v>9247.19</v>
      </c>
      <c r="N998">
        <v>45</v>
      </c>
      <c r="O998">
        <v>56</v>
      </c>
      <c r="P998">
        <v>2</v>
      </c>
      <c r="Q998">
        <v>3</v>
      </c>
      <c r="R998">
        <v>980</v>
      </c>
      <c r="S998">
        <v>375</v>
      </c>
      <c r="T998">
        <v>2</v>
      </c>
      <c r="U998">
        <v>0.61</v>
      </c>
      <c r="V998">
        <v>0</v>
      </c>
      <c r="W998" t="s">
        <v>6</v>
      </c>
      <c r="X998" t="s">
        <v>103</v>
      </c>
      <c r="Y998" t="s">
        <v>96</v>
      </c>
      <c r="Z998" t="s">
        <v>102</v>
      </c>
      <c r="AA998">
        <v>0.67899999999999994</v>
      </c>
      <c r="AB998">
        <v>0.93119999999999992</v>
      </c>
      <c r="AC998">
        <v>0.27936</v>
      </c>
      <c r="AD998">
        <v>0.73</v>
      </c>
      <c r="AE998" t="s">
        <v>25</v>
      </c>
      <c r="AF998">
        <v>3.327643207502323E-3</v>
      </c>
      <c r="AG998" t="s">
        <v>5</v>
      </c>
      <c r="AH998" t="s">
        <v>32</v>
      </c>
      <c r="AI998" t="s">
        <v>38</v>
      </c>
      <c r="AJ998">
        <v>38.265306122448976</v>
      </c>
      <c r="AK998" t="s">
        <v>40</v>
      </c>
      <c r="AL998">
        <v>184.94380000000001</v>
      </c>
      <c r="AM998">
        <v>4579261.6632170007</v>
      </c>
      <c r="AN998">
        <v>85.85</v>
      </c>
    </row>
    <row r="999" spans="1:40" x14ac:dyDescent="0.3">
      <c r="A999">
        <v>111.57</v>
      </c>
      <c r="B999">
        <v>2.1800000000000002</v>
      </c>
      <c r="C999">
        <v>7</v>
      </c>
      <c r="D999">
        <v>0.98</v>
      </c>
      <c r="E999">
        <v>0.02</v>
      </c>
      <c r="F999">
        <v>0</v>
      </c>
      <c r="G999" t="s">
        <v>99</v>
      </c>
      <c r="H999">
        <v>1.55</v>
      </c>
      <c r="I999">
        <v>0.84</v>
      </c>
      <c r="J999">
        <v>1.04</v>
      </c>
      <c r="K999">
        <v>0.26</v>
      </c>
      <c r="L999">
        <v>28</v>
      </c>
      <c r="M999">
        <v>3634.85</v>
      </c>
      <c r="N999">
        <v>90</v>
      </c>
      <c r="O999">
        <v>26</v>
      </c>
      <c r="P999">
        <v>3</v>
      </c>
      <c r="Q999">
        <v>0</v>
      </c>
      <c r="R999">
        <v>135</v>
      </c>
      <c r="S999">
        <v>333</v>
      </c>
      <c r="T999">
        <v>6</v>
      </c>
      <c r="U999">
        <v>0.2</v>
      </c>
      <c r="V999">
        <v>0</v>
      </c>
      <c r="W999" t="s">
        <v>6</v>
      </c>
      <c r="X999" t="s">
        <v>89</v>
      </c>
      <c r="Y999" t="s">
        <v>90</v>
      </c>
      <c r="Z999" t="s">
        <v>100</v>
      </c>
      <c r="AA999">
        <v>0.96039999999999992</v>
      </c>
      <c r="AB999">
        <v>0.98</v>
      </c>
      <c r="AC999">
        <v>1.9600000000000017E-2</v>
      </c>
      <c r="AD999">
        <v>0.28000000000000003</v>
      </c>
      <c r="AE999" t="s">
        <v>26</v>
      </c>
      <c r="AF999">
        <v>1.9539302679931883E-2</v>
      </c>
      <c r="AG999" t="s">
        <v>5</v>
      </c>
      <c r="AH999" t="s">
        <v>33</v>
      </c>
      <c r="AI999" t="s">
        <v>36</v>
      </c>
      <c r="AJ999">
        <v>246.66666666666669</v>
      </c>
      <c r="AK999" t="s">
        <v>42</v>
      </c>
      <c r="AL999">
        <v>181.74250000000001</v>
      </c>
      <c r="AM999">
        <v>413836.21995999996</v>
      </c>
      <c r="AN999">
        <v>97.85</v>
      </c>
    </row>
    <row r="1000" spans="1:40" x14ac:dyDescent="0.3">
      <c r="A1000">
        <v>477.61</v>
      </c>
      <c r="B1000">
        <v>6.45</v>
      </c>
      <c r="C1000">
        <v>19</v>
      </c>
      <c r="D1000">
        <v>0.73</v>
      </c>
      <c r="E1000">
        <v>0.05</v>
      </c>
      <c r="F1000">
        <v>0.04</v>
      </c>
      <c r="G1000" t="s">
        <v>99</v>
      </c>
      <c r="H1000">
        <v>2.13</v>
      </c>
      <c r="I1000">
        <v>0.69</v>
      </c>
      <c r="J1000">
        <v>0.81</v>
      </c>
      <c r="K1000">
        <v>0.06</v>
      </c>
      <c r="L1000">
        <v>17</v>
      </c>
      <c r="M1000">
        <v>6257.48</v>
      </c>
      <c r="N1000">
        <v>15</v>
      </c>
      <c r="O1000">
        <v>42</v>
      </c>
      <c r="P1000">
        <v>1</v>
      </c>
      <c r="Q1000">
        <v>1</v>
      </c>
      <c r="R1000">
        <v>789</v>
      </c>
      <c r="S1000">
        <v>873</v>
      </c>
      <c r="T1000">
        <v>9</v>
      </c>
      <c r="U1000">
        <v>0.05</v>
      </c>
      <c r="V1000">
        <v>0</v>
      </c>
      <c r="W1000" t="s">
        <v>6</v>
      </c>
      <c r="X1000" t="s">
        <v>101</v>
      </c>
      <c r="Y1000" t="s">
        <v>104</v>
      </c>
      <c r="Z1000" t="s">
        <v>91</v>
      </c>
      <c r="AA1000">
        <v>0.69350000000000001</v>
      </c>
      <c r="AB1000">
        <v>0.91199999999999992</v>
      </c>
      <c r="AC1000">
        <v>0.24623999999999999</v>
      </c>
      <c r="AD1000">
        <v>0.15</v>
      </c>
      <c r="AE1000" t="s">
        <v>22</v>
      </c>
      <c r="AF1000">
        <v>1.350474236301585E-2</v>
      </c>
      <c r="AG1000" t="s">
        <v>5</v>
      </c>
      <c r="AH1000" t="s">
        <v>32</v>
      </c>
      <c r="AI1000" t="s">
        <v>35</v>
      </c>
      <c r="AJ1000">
        <v>110.64638783269962</v>
      </c>
      <c r="AK1000" t="s">
        <v>42</v>
      </c>
      <c r="AL1000">
        <v>312.87400000000002</v>
      </c>
      <c r="AM1000">
        <v>3257945.3950379994</v>
      </c>
      <c r="AN1000">
        <v>95.57</v>
      </c>
    </row>
    <row r="1001" spans="1:40" x14ac:dyDescent="0.3">
      <c r="A1001">
        <v>250.7</v>
      </c>
      <c r="B1001">
        <v>8.65</v>
      </c>
      <c r="C1001">
        <v>22</v>
      </c>
      <c r="D1001">
        <v>0.73</v>
      </c>
      <c r="E1001">
        <v>0.05</v>
      </c>
      <c r="F1001">
        <v>0.02</v>
      </c>
      <c r="G1001" t="s">
        <v>99</v>
      </c>
      <c r="H1001">
        <v>2.0699999999999998</v>
      </c>
      <c r="I1001">
        <v>0.88</v>
      </c>
      <c r="J1001">
        <v>0.83</v>
      </c>
      <c r="K1001">
        <v>0</v>
      </c>
      <c r="L1001">
        <v>41</v>
      </c>
      <c r="M1001">
        <v>1827.63</v>
      </c>
      <c r="N1001">
        <v>30</v>
      </c>
      <c r="O1001">
        <v>48</v>
      </c>
      <c r="P1001">
        <v>1</v>
      </c>
      <c r="Q1001">
        <v>3</v>
      </c>
      <c r="R1001">
        <v>414</v>
      </c>
      <c r="S1001">
        <v>529</v>
      </c>
      <c r="T1001">
        <v>3</v>
      </c>
      <c r="U1001">
        <v>0.09</v>
      </c>
      <c r="V1001">
        <v>1</v>
      </c>
      <c r="W1001" t="s">
        <v>4</v>
      </c>
      <c r="X1001" t="s">
        <v>103</v>
      </c>
      <c r="Y1001" t="s">
        <v>104</v>
      </c>
      <c r="Z1001" t="s">
        <v>98</v>
      </c>
      <c r="AA1001">
        <v>0.69350000000000001</v>
      </c>
      <c r="AB1001">
        <v>0.93099999999999994</v>
      </c>
      <c r="AC1001">
        <v>0.25136999999999998</v>
      </c>
      <c r="AD1001">
        <v>7.0000000000000007E-2</v>
      </c>
      <c r="AE1001" t="s">
        <v>22</v>
      </c>
      <c r="AF1001">
        <v>3.4503390506581577E-2</v>
      </c>
      <c r="AG1001" t="s">
        <v>7</v>
      </c>
      <c r="AH1001" t="s">
        <v>31</v>
      </c>
      <c r="AI1001" t="s">
        <v>35</v>
      </c>
      <c r="AJ1001">
        <v>127.77777777777777</v>
      </c>
      <c r="AK1001" t="s">
        <v>42</v>
      </c>
      <c r="AL1001">
        <v>91.381500000000017</v>
      </c>
      <c r="AM1001">
        <v>490361.68034999998</v>
      </c>
      <c r="AN1001">
        <v>96.03</v>
      </c>
    </row>
    <row r="1002" spans="1:40" x14ac:dyDescent="0.3">
      <c r="A1002">
        <v>133.31</v>
      </c>
      <c r="B1002">
        <v>1.4</v>
      </c>
      <c r="C1002">
        <v>5</v>
      </c>
      <c r="D1002">
        <v>0.8</v>
      </c>
      <c r="E1002">
        <v>0.09</v>
      </c>
      <c r="F1002">
        <v>0.04</v>
      </c>
      <c r="G1002" t="s">
        <v>99</v>
      </c>
      <c r="H1002">
        <v>3.89</v>
      </c>
      <c r="I1002">
        <v>0.92</v>
      </c>
      <c r="J1002">
        <v>1.08</v>
      </c>
      <c r="K1002">
        <v>0.9</v>
      </c>
      <c r="L1002">
        <v>10</v>
      </c>
      <c r="M1002">
        <v>7621.87</v>
      </c>
      <c r="N1002">
        <v>60</v>
      </c>
      <c r="O1002">
        <v>28</v>
      </c>
      <c r="P1002">
        <v>3</v>
      </c>
      <c r="Q1002">
        <v>3</v>
      </c>
      <c r="R1002">
        <v>664</v>
      </c>
      <c r="S1002">
        <v>828</v>
      </c>
      <c r="T1002">
        <v>4</v>
      </c>
      <c r="U1002">
        <v>0.43</v>
      </c>
      <c r="V1002">
        <v>1</v>
      </c>
      <c r="W1002" t="s">
        <v>4</v>
      </c>
      <c r="X1002" t="s">
        <v>103</v>
      </c>
      <c r="Y1002" t="s">
        <v>90</v>
      </c>
      <c r="Z1002" t="s">
        <v>105</v>
      </c>
      <c r="AA1002">
        <v>0.72800000000000009</v>
      </c>
      <c r="AB1002">
        <v>0.87360000000000004</v>
      </c>
      <c r="AC1002">
        <v>0.17471999999999996</v>
      </c>
      <c r="AD1002">
        <v>1.03</v>
      </c>
      <c r="AE1002" t="s">
        <v>25</v>
      </c>
      <c r="AF1002">
        <v>1.0501837821618782E-2</v>
      </c>
      <c r="AG1002" t="s">
        <v>5</v>
      </c>
      <c r="AH1002" t="s">
        <v>33</v>
      </c>
      <c r="AI1002" t="s">
        <v>37</v>
      </c>
      <c r="AJ1002">
        <v>124.69879518072288</v>
      </c>
      <c r="AK1002" t="s">
        <v>42</v>
      </c>
      <c r="AL1002">
        <v>381.09350000000001</v>
      </c>
      <c r="AM1002">
        <v>1148552.248379</v>
      </c>
      <c r="AN1002">
        <v>92.61</v>
      </c>
    </row>
    <row r="1003" spans="1:40" x14ac:dyDescent="0.3">
      <c r="A1003">
        <v>293.86</v>
      </c>
      <c r="B1003">
        <v>7.61</v>
      </c>
      <c r="C1003">
        <v>29</v>
      </c>
      <c r="D1003">
        <v>0.81</v>
      </c>
      <c r="E1003">
        <v>0.01</v>
      </c>
      <c r="F1003">
        <v>0.01</v>
      </c>
      <c r="G1003" t="s">
        <v>92</v>
      </c>
      <c r="H1003">
        <v>1.41</v>
      </c>
      <c r="I1003">
        <v>0.78</v>
      </c>
      <c r="J1003">
        <v>1.02</v>
      </c>
      <c r="K1003">
        <v>0.94</v>
      </c>
      <c r="L1003">
        <v>26</v>
      </c>
      <c r="M1003">
        <v>9784.68</v>
      </c>
      <c r="N1003">
        <v>45</v>
      </c>
      <c r="O1003">
        <v>17</v>
      </c>
      <c r="P1003">
        <v>2</v>
      </c>
      <c r="Q1003">
        <v>3</v>
      </c>
      <c r="R1003">
        <v>277</v>
      </c>
      <c r="S1003">
        <v>675</v>
      </c>
      <c r="T1003">
        <v>3</v>
      </c>
      <c r="U1003">
        <v>0.77</v>
      </c>
      <c r="V1003">
        <v>0</v>
      </c>
      <c r="W1003" t="s">
        <v>6</v>
      </c>
      <c r="X1003" t="s">
        <v>103</v>
      </c>
      <c r="Y1003" t="s">
        <v>96</v>
      </c>
      <c r="Z1003" t="s">
        <v>98</v>
      </c>
      <c r="AA1003">
        <v>0.80190000000000006</v>
      </c>
      <c r="AB1003">
        <v>0.98009999999999997</v>
      </c>
      <c r="AC1003">
        <v>0.18621899999999994</v>
      </c>
      <c r="AD1003">
        <v>0.96</v>
      </c>
      <c r="AE1003" t="s">
        <v>25</v>
      </c>
      <c r="AF1003">
        <v>2.5896685496494931E-2</v>
      </c>
      <c r="AG1003" t="s">
        <v>7</v>
      </c>
      <c r="AH1003" t="s">
        <v>31</v>
      </c>
      <c r="AI1003" t="s">
        <v>36</v>
      </c>
      <c r="AJ1003">
        <v>243.68231046931407</v>
      </c>
      <c r="AK1003" t="s">
        <v>42</v>
      </c>
      <c r="AL1003">
        <v>195.6936</v>
      </c>
      <c r="AM1003">
        <v>2933036.5665480001</v>
      </c>
      <c r="AN1003">
        <v>86.089999999999989</v>
      </c>
    </row>
    <row r="1004" spans="1:40" x14ac:dyDescent="0.3">
      <c r="A1004">
        <v>442.83</v>
      </c>
      <c r="B1004">
        <v>4.07</v>
      </c>
      <c r="C1004">
        <v>17</v>
      </c>
      <c r="D1004">
        <v>0.76</v>
      </c>
      <c r="E1004">
        <v>0.03</v>
      </c>
      <c r="F1004">
        <v>0.03</v>
      </c>
      <c r="G1004" t="s">
        <v>99</v>
      </c>
      <c r="H1004">
        <v>0.91</v>
      </c>
      <c r="I1004">
        <v>0.95</v>
      </c>
      <c r="J1004">
        <v>0.93</v>
      </c>
      <c r="K1004">
        <v>0.09</v>
      </c>
      <c r="L1004">
        <v>6</v>
      </c>
      <c r="M1004">
        <v>7895.52</v>
      </c>
      <c r="N1004">
        <v>45</v>
      </c>
      <c r="O1004">
        <v>34</v>
      </c>
      <c r="P1004">
        <v>3</v>
      </c>
      <c r="Q1004">
        <v>0</v>
      </c>
      <c r="R1004">
        <v>863</v>
      </c>
      <c r="S1004">
        <v>572</v>
      </c>
      <c r="T1004">
        <v>7</v>
      </c>
      <c r="U1004">
        <v>0.82</v>
      </c>
      <c r="V1004">
        <v>0</v>
      </c>
      <c r="W1004" t="s">
        <v>6</v>
      </c>
      <c r="X1004" t="s">
        <v>89</v>
      </c>
      <c r="Y1004" t="s">
        <v>90</v>
      </c>
      <c r="Z1004" t="s">
        <v>106</v>
      </c>
      <c r="AA1004">
        <v>0.73719999999999997</v>
      </c>
      <c r="AB1004">
        <v>0.94089999999999996</v>
      </c>
      <c r="AC1004">
        <v>0.22581599999999996</v>
      </c>
      <c r="AD1004">
        <v>0.15</v>
      </c>
      <c r="AE1004" t="s">
        <v>22</v>
      </c>
      <c r="AF1004">
        <v>9.190885893006347E-3</v>
      </c>
      <c r="AG1004" t="s">
        <v>5</v>
      </c>
      <c r="AH1004" t="s">
        <v>32</v>
      </c>
      <c r="AI1004" t="s">
        <v>38</v>
      </c>
      <c r="AJ1004">
        <v>66.280417149478566</v>
      </c>
      <c r="AK1004" t="s">
        <v>40</v>
      </c>
      <c r="AL1004">
        <v>394.77600000000007</v>
      </c>
      <c r="AM1004">
        <v>3706558.3444019998</v>
      </c>
      <c r="AN1004">
        <v>97.59</v>
      </c>
    </row>
    <row r="1005" spans="1:40" x14ac:dyDescent="0.3">
      <c r="A1005">
        <v>379.5</v>
      </c>
      <c r="B1005">
        <v>5.31</v>
      </c>
      <c r="C1005">
        <v>26</v>
      </c>
      <c r="D1005">
        <v>0.88</v>
      </c>
      <c r="E1005">
        <v>0.08</v>
      </c>
      <c r="F1005">
        <v>0.01</v>
      </c>
      <c r="G1005" t="s">
        <v>92</v>
      </c>
      <c r="H1005">
        <v>2.91</v>
      </c>
      <c r="I1005">
        <v>0.94</v>
      </c>
      <c r="J1005">
        <v>1.02</v>
      </c>
      <c r="K1005">
        <v>0.49</v>
      </c>
      <c r="L1005">
        <v>17</v>
      </c>
      <c r="M1005">
        <v>6196.39</v>
      </c>
      <c r="N1005">
        <v>30</v>
      </c>
      <c r="O1005">
        <v>51</v>
      </c>
      <c r="P1005">
        <v>2</v>
      </c>
      <c r="Q1005">
        <v>3</v>
      </c>
      <c r="R1005">
        <v>624</v>
      </c>
      <c r="S1005">
        <v>255</v>
      </c>
      <c r="T1005">
        <v>4</v>
      </c>
      <c r="U1005">
        <v>0.28999999999999998</v>
      </c>
      <c r="V1005">
        <v>1</v>
      </c>
      <c r="W1005" t="s">
        <v>4</v>
      </c>
      <c r="X1005" t="s">
        <v>103</v>
      </c>
      <c r="Y1005" t="s">
        <v>96</v>
      </c>
      <c r="Z1005" t="s">
        <v>105</v>
      </c>
      <c r="AA1005">
        <v>0.80959999999999999</v>
      </c>
      <c r="AB1005">
        <v>0.91080000000000005</v>
      </c>
      <c r="AC1005">
        <v>0.10929599999999999</v>
      </c>
      <c r="AD1005">
        <v>0.57999999999999996</v>
      </c>
      <c r="AE1005" t="s">
        <v>25</v>
      </c>
      <c r="AF1005">
        <v>1.3992094861660078E-2</v>
      </c>
      <c r="AG1005" t="s">
        <v>5</v>
      </c>
      <c r="AH1005" t="s">
        <v>32</v>
      </c>
      <c r="AI1005" t="s">
        <v>35</v>
      </c>
      <c r="AJ1005">
        <v>40.865384615384613</v>
      </c>
      <c r="AK1005" t="s">
        <v>40</v>
      </c>
      <c r="AL1005">
        <v>123.9278</v>
      </c>
      <c r="AM1005">
        <v>2563313.7201500009</v>
      </c>
      <c r="AN1005">
        <v>82.49</v>
      </c>
    </row>
    <row r="1006" spans="1:40" x14ac:dyDescent="0.3">
      <c r="A1006">
        <v>412.95</v>
      </c>
      <c r="B1006">
        <v>9.36</v>
      </c>
      <c r="C1006">
        <v>22</v>
      </c>
      <c r="D1006">
        <v>0.83</v>
      </c>
      <c r="E1006">
        <v>0.01</v>
      </c>
      <c r="F1006">
        <v>0.02</v>
      </c>
      <c r="G1006" t="s">
        <v>88</v>
      </c>
      <c r="H1006">
        <v>3.08</v>
      </c>
      <c r="I1006">
        <v>0.95</v>
      </c>
      <c r="J1006">
        <v>1.04</v>
      </c>
      <c r="K1006">
        <v>0.15</v>
      </c>
      <c r="L1006">
        <v>16</v>
      </c>
      <c r="M1006">
        <v>4537.32</v>
      </c>
      <c r="N1006">
        <v>90</v>
      </c>
      <c r="O1006">
        <v>28</v>
      </c>
      <c r="P1006">
        <v>0</v>
      </c>
      <c r="Q1006">
        <v>0</v>
      </c>
      <c r="R1006">
        <v>577</v>
      </c>
      <c r="S1006">
        <v>458</v>
      </c>
      <c r="T1006">
        <v>12</v>
      </c>
      <c r="U1006">
        <v>0.66</v>
      </c>
      <c r="V1006">
        <v>1</v>
      </c>
      <c r="W1006" t="s">
        <v>4</v>
      </c>
      <c r="X1006" t="s">
        <v>89</v>
      </c>
      <c r="Y1006" t="s">
        <v>94</v>
      </c>
      <c r="Z1006" t="s">
        <v>107</v>
      </c>
      <c r="AA1006">
        <v>0.82169999999999999</v>
      </c>
      <c r="AB1006">
        <v>0.97019999999999995</v>
      </c>
      <c r="AC1006">
        <v>0.16493400000000003</v>
      </c>
      <c r="AD1006">
        <v>0.18</v>
      </c>
      <c r="AE1006" t="s">
        <v>26</v>
      </c>
      <c r="AF1006">
        <v>2.2666182346531057E-2</v>
      </c>
      <c r="AG1006" t="s">
        <v>7</v>
      </c>
      <c r="AH1006" t="s">
        <v>32</v>
      </c>
      <c r="AI1006" t="s">
        <v>37</v>
      </c>
      <c r="AJ1006">
        <v>79.37608318890814</v>
      </c>
      <c r="AK1006" t="s">
        <v>40</v>
      </c>
      <c r="AL1006">
        <v>45.373199999999997</v>
      </c>
      <c r="AM1006">
        <v>1929967.6937399998</v>
      </c>
      <c r="AN1006">
        <v>72.220000000000013</v>
      </c>
    </row>
    <row r="1007" spans="1:40" x14ac:dyDescent="0.3">
      <c r="A1007">
        <v>346.45</v>
      </c>
      <c r="B1007">
        <v>3.99</v>
      </c>
      <c r="C1007">
        <v>8</v>
      </c>
      <c r="D1007">
        <v>0.71</v>
      </c>
      <c r="E1007">
        <v>0.03</v>
      </c>
      <c r="F1007">
        <v>0</v>
      </c>
      <c r="G1007" t="s">
        <v>92</v>
      </c>
      <c r="H1007">
        <v>0.61</v>
      </c>
      <c r="I1007">
        <v>0.86</v>
      </c>
      <c r="J1007">
        <v>1.03</v>
      </c>
      <c r="K1007">
        <v>0.95</v>
      </c>
      <c r="L1007">
        <v>39</v>
      </c>
      <c r="M1007">
        <v>3517.84</v>
      </c>
      <c r="N1007">
        <v>30</v>
      </c>
      <c r="O1007">
        <v>23</v>
      </c>
      <c r="P1007">
        <v>3</v>
      </c>
      <c r="Q1007">
        <v>3</v>
      </c>
      <c r="R1007">
        <v>748</v>
      </c>
      <c r="S1007">
        <v>163</v>
      </c>
      <c r="T1007">
        <v>6</v>
      </c>
      <c r="U1007">
        <v>0.39</v>
      </c>
      <c r="V1007">
        <v>1</v>
      </c>
      <c r="W1007" t="s">
        <v>4</v>
      </c>
      <c r="X1007" t="s">
        <v>103</v>
      </c>
      <c r="Y1007" t="s">
        <v>90</v>
      </c>
      <c r="Z1007" t="s">
        <v>100</v>
      </c>
      <c r="AA1007">
        <v>0.68869999999999998</v>
      </c>
      <c r="AB1007">
        <v>0.97</v>
      </c>
      <c r="AC1007">
        <v>0.28130000000000005</v>
      </c>
      <c r="AD1007">
        <v>0.98</v>
      </c>
      <c r="AE1007" t="s">
        <v>25</v>
      </c>
      <c r="AF1007">
        <v>1.1516813392986002E-2</v>
      </c>
      <c r="AG1007" t="s">
        <v>5</v>
      </c>
      <c r="AH1007" t="s">
        <v>32</v>
      </c>
      <c r="AI1007" t="s">
        <v>38</v>
      </c>
      <c r="AJ1007">
        <v>21.791443850267381</v>
      </c>
      <c r="AK1007" t="s">
        <v>40</v>
      </c>
      <c r="AL1007">
        <v>70.356800000000007</v>
      </c>
      <c r="AM1007">
        <v>1255392.9215299999</v>
      </c>
      <c r="AN1007">
        <v>86.49</v>
      </c>
    </row>
    <row r="1008" spans="1:40" x14ac:dyDescent="0.3">
      <c r="A1008">
        <v>361.52</v>
      </c>
      <c r="B1008">
        <v>5.19</v>
      </c>
      <c r="C1008">
        <v>29</v>
      </c>
      <c r="D1008">
        <v>0.8</v>
      </c>
      <c r="E1008">
        <v>0.04</v>
      </c>
      <c r="F1008">
        <v>0.01</v>
      </c>
      <c r="G1008" t="s">
        <v>88</v>
      </c>
      <c r="H1008">
        <v>0.01</v>
      </c>
      <c r="I1008">
        <v>0.72</v>
      </c>
      <c r="J1008">
        <v>1.06</v>
      </c>
      <c r="K1008">
        <v>0.25</v>
      </c>
      <c r="L1008">
        <v>26</v>
      </c>
      <c r="M1008">
        <v>4248.22</v>
      </c>
      <c r="N1008">
        <v>90</v>
      </c>
      <c r="O1008">
        <v>37</v>
      </c>
      <c r="P1008">
        <v>3</v>
      </c>
      <c r="Q1008">
        <v>0</v>
      </c>
      <c r="R1008">
        <v>115</v>
      </c>
      <c r="S1008">
        <v>255</v>
      </c>
      <c r="T1008">
        <v>6</v>
      </c>
      <c r="U1008">
        <v>0.97</v>
      </c>
      <c r="V1008">
        <v>0</v>
      </c>
      <c r="W1008" t="s">
        <v>6</v>
      </c>
      <c r="X1008" t="s">
        <v>89</v>
      </c>
      <c r="Y1008" t="s">
        <v>90</v>
      </c>
      <c r="Z1008" t="s">
        <v>100</v>
      </c>
      <c r="AA1008">
        <v>0.76800000000000002</v>
      </c>
      <c r="AB1008">
        <v>0.95039999999999991</v>
      </c>
      <c r="AC1008">
        <v>0.19007999999999994</v>
      </c>
      <c r="AD1008">
        <v>0.3</v>
      </c>
      <c r="AE1008" t="s">
        <v>26</v>
      </c>
      <c r="AF1008">
        <v>1.4356052223943353E-2</v>
      </c>
      <c r="AG1008" t="s">
        <v>5</v>
      </c>
      <c r="AH1008" t="s">
        <v>32</v>
      </c>
      <c r="AI1008" t="s">
        <v>38</v>
      </c>
      <c r="AJ1008">
        <v>221.73913043478262</v>
      </c>
      <c r="AK1008" t="s">
        <v>42</v>
      </c>
      <c r="AL1008">
        <v>42.482200000000006</v>
      </c>
      <c r="AM1008">
        <v>1612649.873624</v>
      </c>
      <c r="AN1008">
        <v>74.59</v>
      </c>
    </row>
    <row r="1009" spans="1:40" x14ac:dyDescent="0.3">
      <c r="A1009">
        <v>432.14</v>
      </c>
      <c r="B1009">
        <v>1.1200000000000001</v>
      </c>
      <c r="C1009">
        <v>29</v>
      </c>
      <c r="D1009">
        <v>0.94</v>
      </c>
      <c r="E1009">
        <v>0.06</v>
      </c>
      <c r="F1009">
        <v>0</v>
      </c>
      <c r="G1009" t="s">
        <v>92</v>
      </c>
      <c r="H1009">
        <v>4.59</v>
      </c>
      <c r="I1009">
        <v>0.79</v>
      </c>
      <c r="J1009">
        <v>1.18</v>
      </c>
      <c r="K1009">
        <v>0.5</v>
      </c>
      <c r="L1009">
        <v>4</v>
      </c>
      <c r="M1009">
        <v>3350.05</v>
      </c>
      <c r="N1009">
        <v>45</v>
      </c>
      <c r="O1009">
        <v>17</v>
      </c>
      <c r="P1009">
        <v>3</v>
      </c>
      <c r="Q1009">
        <v>1</v>
      </c>
      <c r="R1009">
        <v>665</v>
      </c>
      <c r="S1009">
        <v>824</v>
      </c>
      <c r="T1009">
        <v>9</v>
      </c>
      <c r="U1009">
        <v>0.4</v>
      </c>
      <c r="V1009">
        <v>0</v>
      </c>
      <c r="W1009" t="s">
        <v>6</v>
      </c>
      <c r="X1009" t="s">
        <v>101</v>
      </c>
      <c r="Y1009" t="s">
        <v>90</v>
      </c>
      <c r="Z1009" t="s">
        <v>91</v>
      </c>
      <c r="AA1009">
        <v>0.88359999999999994</v>
      </c>
      <c r="AB1009">
        <v>0.94</v>
      </c>
      <c r="AC1009">
        <v>5.6400000000000047E-2</v>
      </c>
      <c r="AD1009">
        <v>0.56000000000000005</v>
      </c>
      <c r="AE1009" t="s">
        <v>25</v>
      </c>
      <c r="AF1009">
        <v>2.5917526727449441E-3</v>
      </c>
      <c r="AG1009" t="s">
        <v>5</v>
      </c>
      <c r="AH1009" t="s">
        <v>32</v>
      </c>
      <c r="AI1009" t="s">
        <v>37</v>
      </c>
      <c r="AJ1009">
        <v>123.90977443609023</v>
      </c>
      <c r="AK1009" t="s">
        <v>42</v>
      </c>
      <c r="AL1009">
        <v>67.001000000000005</v>
      </c>
      <c r="AM1009">
        <v>1534658.714872</v>
      </c>
      <c r="AN1009">
        <v>81.61</v>
      </c>
    </row>
    <row r="1010" spans="1:40" x14ac:dyDescent="0.3">
      <c r="A1010">
        <v>162.35</v>
      </c>
      <c r="B1010">
        <v>1.73</v>
      </c>
      <c r="C1010">
        <v>1</v>
      </c>
      <c r="D1010">
        <v>0.91</v>
      </c>
      <c r="E1010">
        <v>0.02</v>
      </c>
      <c r="F1010">
        <v>0.01</v>
      </c>
      <c r="G1010" t="s">
        <v>92</v>
      </c>
      <c r="H1010">
        <v>0.4</v>
      </c>
      <c r="I1010">
        <v>0.88</v>
      </c>
      <c r="J1010">
        <v>0.96</v>
      </c>
      <c r="K1010">
        <v>0.17</v>
      </c>
      <c r="L1010">
        <v>20</v>
      </c>
      <c r="M1010">
        <v>8343.83</v>
      </c>
      <c r="N1010">
        <v>90</v>
      </c>
      <c r="O1010">
        <v>42</v>
      </c>
      <c r="P1010">
        <v>0</v>
      </c>
      <c r="Q1010">
        <v>0</v>
      </c>
      <c r="R1010">
        <v>554</v>
      </c>
      <c r="S1010">
        <v>52</v>
      </c>
      <c r="T1010">
        <v>5</v>
      </c>
      <c r="U1010">
        <v>0.4</v>
      </c>
      <c r="V1010">
        <v>1</v>
      </c>
      <c r="W1010" t="s">
        <v>4</v>
      </c>
      <c r="X1010" t="s">
        <v>89</v>
      </c>
      <c r="Y1010" t="s">
        <v>94</v>
      </c>
      <c r="Z1010" t="s">
        <v>109</v>
      </c>
      <c r="AA1010">
        <v>0.89180000000000004</v>
      </c>
      <c r="AB1010">
        <v>0.97019999999999995</v>
      </c>
      <c r="AC1010">
        <v>8.7317999999999979E-2</v>
      </c>
      <c r="AD1010">
        <v>0.2</v>
      </c>
      <c r="AE1010" t="s">
        <v>26</v>
      </c>
      <c r="AF1010">
        <v>1.0655990144749E-2</v>
      </c>
      <c r="AG1010" t="s">
        <v>5</v>
      </c>
      <c r="AH1010" t="s">
        <v>31</v>
      </c>
      <c r="AI1010" t="s">
        <v>38</v>
      </c>
      <c r="AJ1010">
        <v>9.3862815884476536</v>
      </c>
      <c r="AK1010" t="s">
        <v>40</v>
      </c>
      <c r="AL1010">
        <v>166.8766</v>
      </c>
      <c r="AM1010">
        <v>1395427.5999149999</v>
      </c>
      <c r="AN1010">
        <v>86.8</v>
      </c>
    </row>
    <row r="1011" spans="1:40" x14ac:dyDescent="0.3">
      <c r="A1011">
        <v>270.24</v>
      </c>
      <c r="B1011">
        <v>3.33</v>
      </c>
      <c r="C1011">
        <v>2</v>
      </c>
      <c r="D1011">
        <v>0.92</v>
      </c>
      <c r="E1011">
        <v>0.09</v>
      </c>
      <c r="F1011">
        <v>0.01</v>
      </c>
      <c r="G1011" t="s">
        <v>92</v>
      </c>
      <c r="H1011">
        <v>4.49</v>
      </c>
      <c r="I1011">
        <v>0.68</v>
      </c>
      <c r="J1011">
        <v>0.92</v>
      </c>
      <c r="K1011">
        <v>0.33</v>
      </c>
      <c r="L1011">
        <v>49</v>
      </c>
      <c r="M1011">
        <v>8941.7999999999993</v>
      </c>
      <c r="N1011">
        <v>90</v>
      </c>
      <c r="O1011">
        <v>20</v>
      </c>
      <c r="P1011">
        <v>2</v>
      </c>
      <c r="Q1011">
        <v>0</v>
      </c>
      <c r="R1011">
        <v>638</v>
      </c>
      <c r="S1011">
        <v>402</v>
      </c>
      <c r="T1011">
        <v>7</v>
      </c>
      <c r="U1011">
        <v>0.5</v>
      </c>
      <c r="V1011">
        <v>0</v>
      </c>
      <c r="W1011" t="s">
        <v>6</v>
      </c>
      <c r="X1011" t="s">
        <v>89</v>
      </c>
      <c r="Y1011" t="s">
        <v>96</v>
      </c>
      <c r="Z1011" t="s">
        <v>106</v>
      </c>
      <c r="AA1011">
        <v>0.83720000000000006</v>
      </c>
      <c r="AB1011">
        <v>0.90090000000000003</v>
      </c>
      <c r="AC1011">
        <v>7.2071999999999956E-2</v>
      </c>
      <c r="AD1011">
        <v>0.43</v>
      </c>
      <c r="AE1011" t="s">
        <v>24</v>
      </c>
      <c r="AF1011">
        <v>1.2322380106571936E-2</v>
      </c>
      <c r="AG1011" t="s">
        <v>5</v>
      </c>
      <c r="AH1011" t="s">
        <v>31</v>
      </c>
      <c r="AI1011" t="s">
        <v>37</v>
      </c>
      <c r="AJ1011">
        <v>63.009404388714728</v>
      </c>
      <c r="AK1011" t="s">
        <v>40</v>
      </c>
      <c r="AL1011">
        <v>178.83599999999998</v>
      </c>
      <c r="AM1011">
        <v>2658278.3387519997</v>
      </c>
      <c r="AN1011">
        <v>80.61</v>
      </c>
    </row>
    <row r="1012" spans="1:40" x14ac:dyDescent="0.3">
      <c r="A1012">
        <v>149.54</v>
      </c>
      <c r="B1012">
        <v>1.25</v>
      </c>
      <c r="C1012">
        <v>15</v>
      </c>
      <c r="D1012">
        <v>0.91</v>
      </c>
      <c r="E1012">
        <v>0.04</v>
      </c>
      <c r="F1012">
        <v>0.03</v>
      </c>
      <c r="G1012" t="s">
        <v>99</v>
      </c>
      <c r="H1012">
        <v>2</v>
      </c>
      <c r="I1012">
        <v>0.9</v>
      </c>
      <c r="J1012">
        <v>0.82</v>
      </c>
      <c r="K1012">
        <v>0.27</v>
      </c>
      <c r="L1012">
        <v>41</v>
      </c>
      <c r="M1012">
        <v>9501.61</v>
      </c>
      <c r="N1012">
        <v>90</v>
      </c>
      <c r="O1012">
        <v>41</v>
      </c>
      <c r="P1012">
        <v>0</v>
      </c>
      <c r="Q1012">
        <v>1</v>
      </c>
      <c r="R1012">
        <v>180</v>
      </c>
      <c r="S1012">
        <v>172</v>
      </c>
      <c r="T1012">
        <v>1</v>
      </c>
      <c r="U1012">
        <v>0.03</v>
      </c>
      <c r="V1012">
        <v>1</v>
      </c>
      <c r="W1012" t="s">
        <v>4</v>
      </c>
      <c r="X1012" t="s">
        <v>101</v>
      </c>
      <c r="Y1012" t="s">
        <v>94</v>
      </c>
      <c r="Z1012" t="s">
        <v>97</v>
      </c>
      <c r="AA1012">
        <v>0.87360000000000004</v>
      </c>
      <c r="AB1012">
        <v>0.93119999999999992</v>
      </c>
      <c r="AC1012">
        <v>8.3807999999999966E-2</v>
      </c>
      <c r="AD1012">
        <v>0.34</v>
      </c>
      <c r="AE1012" t="s">
        <v>24</v>
      </c>
      <c r="AF1012">
        <v>8.3589675003343591E-3</v>
      </c>
      <c r="AG1012" t="s">
        <v>5</v>
      </c>
      <c r="AH1012" t="s">
        <v>33</v>
      </c>
      <c r="AI1012" t="s">
        <v>36</v>
      </c>
      <c r="AJ1012">
        <v>95.555555555555557</v>
      </c>
      <c r="AK1012" t="s">
        <v>45</v>
      </c>
      <c r="AL1012">
        <v>475.08050000000003</v>
      </c>
      <c r="AM1012">
        <v>1520812.7746580001</v>
      </c>
      <c r="AN1012">
        <v>96.2</v>
      </c>
    </row>
    <row r="1013" spans="1:40" x14ac:dyDescent="0.3">
      <c r="A1013">
        <v>494.45</v>
      </c>
      <c r="B1013">
        <v>6.68</v>
      </c>
      <c r="C1013">
        <v>20</v>
      </c>
      <c r="D1013">
        <v>0.79</v>
      </c>
      <c r="E1013">
        <v>0.09</v>
      </c>
      <c r="F1013">
        <v>0</v>
      </c>
      <c r="G1013" t="s">
        <v>92</v>
      </c>
      <c r="H1013">
        <v>3.27</v>
      </c>
      <c r="I1013">
        <v>0.82</v>
      </c>
      <c r="J1013">
        <v>0.86</v>
      </c>
      <c r="K1013">
        <v>0.48</v>
      </c>
      <c r="L1013">
        <v>11</v>
      </c>
      <c r="M1013">
        <v>4241.79</v>
      </c>
      <c r="N1013">
        <v>90</v>
      </c>
      <c r="O1013">
        <v>29</v>
      </c>
      <c r="P1013">
        <v>3</v>
      </c>
      <c r="Q1013">
        <v>0</v>
      </c>
      <c r="R1013">
        <v>314</v>
      </c>
      <c r="S1013">
        <v>475</v>
      </c>
      <c r="T1013">
        <v>8</v>
      </c>
      <c r="U1013">
        <v>0.42</v>
      </c>
      <c r="V1013">
        <v>0</v>
      </c>
      <c r="W1013" t="s">
        <v>6</v>
      </c>
      <c r="X1013" t="s">
        <v>89</v>
      </c>
      <c r="Y1013" t="s">
        <v>90</v>
      </c>
      <c r="Z1013" t="s">
        <v>110</v>
      </c>
      <c r="AA1013">
        <v>0.71890000000000009</v>
      </c>
      <c r="AB1013">
        <v>0.91</v>
      </c>
      <c r="AC1013">
        <v>0.19109999999999996</v>
      </c>
      <c r="AD1013">
        <v>0.56999999999999995</v>
      </c>
      <c r="AE1013" t="s">
        <v>25</v>
      </c>
      <c r="AF1013">
        <v>1.3509960562240873E-2</v>
      </c>
      <c r="AG1013" t="s">
        <v>5</v>
      </c>
      <c r="AH1013" t="s">
        <v>32</v>
      </c>
      <c r="AI1013" t="s">
        <v>37</v>
      </c>
      <c r="AJ1013">
        <v>151.27388535031847</v>
      </c>
      <c r="AK1013" t="s">
        <v>42</v>
      </c>
      <c r="AL1013">
        <v>84.835800000000006</v>
      </c>
      <c r="AM1013">
        <v>2286232.014225</v>
      </c>
      <c r="AN1013">
        <v>82.029999999999987</v>
      </c>
    </row>
    <row r="1014" spans="1:40" x14ac:dyDescent="0.3">
      <c r="A1014">
        <v>474.83</v>
      </c>
      <c r="B1014">
        <v>4.84</v>
      </c>
      <c r="C1014">
        <v>28</v>
      </c>
      <c r="D1014">
        <v>0.73</v>
      </c>
      <c r="E1014">
        <v>0.05</v>
      </c>
      <c r="F1014">
        <v>0.03</v>
      </c>
      <c r="G1014" t="s">
        <v>99</v>
      </c>
      <c r="H1014">
        <v>0.93</v>
      </c>
      <c r="I1014">
        <v>0.64</v>
      </c>
      <c r="J1014">
        <v>0.84</v>
      </c>
      <c r="K1014">
        <v>0.42</v>
      </c>
      <c r="L1014">
        <v>23</v>
      </c>
      <c r="M1014">
        <v>5507.57</v>
      </c>
      <c r="N1014">
        <v>15</v>
      </c>
      <c r="O1014">
        <v>35</v>
      </c>
      <c r="P1014">
        <v>0</v>
      </c>
      <c r="Q1014">
        <v>0</v>
      </c>
      <c r="R1014">
        <v>343</v>
      </c>
      <c r="S1014">
        <v>521</v>
      </c>
      <c r="T1014">
        <v>2</v>
      </c>
      <c r="U1014">
        <v>0.83</v>
      </c>
      <c r="V1014">
        <v>1</v>
      </c>
      <c r="W1014" t="s">
        <v>4</v>
      </c>
      <c r="X1014" t="s">
        <v>89</v>
      </c>
      <c r="Y1014" t="s">
        <v>94</v>
      </c>
      <c r="Z1014" t="s">
        <v>102</v>
      </c>
      <c r="AA1014">
        <v>0.69350000000000001</v>
      </c>
      <c r="AB1014">
        <v>0.92149999999999999</v>
      </c>
      <c r="AC1014">
        <v>0.248805</v>
      </c>
      <c r="AD1014">
        <v>0.5</v>
      </c>
      <c r="AE1014" t="s">
        <v>24</v>
      </c>
      <c r="AF1014">
        <v>1.0193121748836426E-2</v>
      </c>
      <c r="AG1014" t="s">
        <v>5</v>
      </c>
      <c r="AH1014" t="s">
        <v>32</v>
      </c>
      <c r="AI1014" t="s">
        <v>38</v>
      </c>
      <c r="AJ1014">
        <v>151.89504373177843</v>
      </c>
      <c r="AK1014" t="s">
        <v>42</v>
      </c>
      <c r="AL1014">
        <v>275.37849999999997</v>
      </c>
      <c r="AM1014">
        <v>2824656.4304859997</v>
      </c>
      <c r="AN1014">
        <v>96.97</v>
      </c>
    </row>
    <row r="1015" spans="1:40" x14ac:dyDescent="0.3">
      <c r="A1015">
        <v>67.739999999999995</v>
      </c>
      <c r="B1015">
        <v>5.93</v>
      </c>
      <c r="C1015">
        <v>18</v>
      </c>
      <c r="D1015">
        <v>0.78</v>
      </c>
      <c r="E1015">
        <v>0.03</v>
      </c>
      <c r="F1015">
        <v>0.01</v>
      </c>
      <c r="G1015" t="s">
        <v>92</v>
      </c>
      <c r="H1015">
        <v>4.12</v>
      </c>
      <c r="I1015">
        <v>0.82</v>
      </c>
      <c r="J1015">
        <v>0.93</v>
      </c>
      <c r="K1015">
        <v>0.33</v>
      </c>
      <c r="L1015">
        <v>33</v>
      </c>
      <c r="M1015">
        <v>5811.26</v>
      </c>
      <c r="N1015">
        <v>15</v>
      </c>
      <c r="O1015">
        <v>29</v>
      </c>
      <c r="P1015">
        <v>3</v>
      </c>
      <c r="Q1015">
        <v>3</v>
      </c>
      <c r="R1015">
        <v>27</v>
      </c>
      <c r="S1015">
        <v>156</v>
      </c>
      <c r="T1015">
        <v>4</v>
      </c>
      <c r="U1015">
        <v>0.61</v>
      </c>
      <c r="V1015">
        <v>0</v>
      </c>
      <c r="W1015" t="s">
        <v>6</v>
      </c>
      <c r="X1015" t="s">
        <v>103</v>
      </c>
      <c r="Y1015" t="s">
        <v>90</v>
      </c>
      <c r="Z1015" t="s">
        <v>105</v>
      </c>
      <c r="AA1015">
        <v>0.75660000000000005</v>
      </c>
      <c r="AB1015">
        <v>0.96029999999999993</v>
      </c>
      <c r="AC1015">
        <v>0.21126599999999998</v>
      </c>
      <c r="AD1015">
        <v>0.37</v>
      </c>
      <c r="AE1015" t="s">
        <v>24</v>
      </c>
      <c r="AF1015">
        <v>8.7540596397992332E-2</v>
      </c>
      <c r="AG1015" t="s">
        <v>8</v>
      </c>
      <c r="AH1015" t="s">
        <v>33</v>
      </c>
      <c r="AI1015" t="s">
        <v>37</v>
      </c>
      <c r="AJ1015">
        <v>577.77777777777771</v>
      </c>
      <c r="AK1015" t="s">
        <v>42</v>
      </c>
      <c r="AL1015">
        <v>116.2252</v>
      </c>
      <c r="AM1015">
        <v>409522.74947199994</v>
      </c>
      <c r="AN1015">
        <v>82.779999999999987</v>
      </c>
    </row>
    <row r="1016" spans="1:40" x14ac:dyDescent="0.3">
      <c r="A1016">
        <v>367.51</v>
      </c>
      <c r="B1016">
        <v>2.57</v>
      </c>
      <c r="C1016">
        <v>11</v>
      </c>
      <c r="D1016">
        <v>0.95</v>
      </c>
      <c r="E1016">
        <v>0.01</v>
      </c>
      <c r="F1016">
        <v>0.05</v>
      </c>
      <c r="G1016" t="s">
        <v>92</v>
      </c>
      <c r="H1016">
        <v>0.9</v>
      </c>
      <c r="I1016">
        <v>0.63</v>
      </c>
      <c r="J1016">
        <v>1.04</v>
      </c>
      <c r="K1016">
        <v>0.11</v>
      </c>
      <c r="L1016">
        <v>31</v>
      </c>
      <c r="M1016">
        <v>6545.77</v>
      </c>
      <c r="N1016">
        <v>15</v>
      </c>
      <c r="O1016">
        <v>50</v>
      </c>
      <c r="P1016">
        <v>1</v>
      </c>
      <c r="Q1016">
        <v>0</v>
      </c>
      <c r="R1016">
        <v>757</v>
      </c>
      <c r="S1016">
        <v>953</v>
      </c>
      <c r="T1016">
        <v>10</v>
      </c>
      <c r="U1016">
        <v>0.97</v>
      </c>
      <c r="V1016">
        <v>1</v>
      </c>
      <c r="W1016" t="s">
        <v>4</v>
      </c>
      <c r="X1016" t="s">
        <v>89</v>
      </c>
      <c r="Y1016" t="s">
        <v>104</v>
      </c>
      <c r="Z1016" t="s">
        <v>108</v>
      </c>
      <c r="AA1016">
        <v>0.9405</v>
      </c>
      <c r="AB1016">
        <v>0.9405</v>
      </c>
      <c r="AC1016">
        <v>4.7025000000000039E-2</v>
      </c>
      <c r="AD1016">
        <v>0.17</v>
      </c>
      <c r="AE1016" t="s">
        <v>26</v>
      </c>
      <c r="AF1016">
        <v>6.993006993006993E-3</v>
      </c>
      <c r="AG1016" t="s">
        <v>5</v>
      </c>
      <c r="AH1016" t="s">
        <v>32</v>
      </c>
      <c r="AI1016" t="s">
        <v>38</v>
      </c>
      <c r="AJ1016">
        <v>125.89167767503302</v>
      </c>
      <c r="AK1016" t="s">
        <v>42</v>
      </c>
      <c r="AL1016">
        <v>130.91540000000001</v>
      </c>
      <c r="AM1016">
        <v>2550111.6192420004</v>
      </c>
      <c r="AN1016">
        <v>85.799999999999983</v>
      </c>
    </row>
    <row r="1017" spans="1:40" x14ac:dyDescent="0.3">
      <c r="A1017">
        <v>466.36</v>
      </c>
      <c r="B1017">
        <v>3.66</v>
      </c>
      <c r="C1017">
        <v>25</v>
      </c>
      <c r="D1017">
        <v>0.99</v>
      </c>
      <c r="E1017">
        <v>0</v>
      </c>
      <c r="F1017">
        <v>0.05</v>
      </c>
      <c r="G1017" t="s">
        <v>88</v>
      </c>
      <c r="H1017">
        <v>1.93</v>
      </c>
      <c r="I1017">
        <v>0.61</v>
      </c>
      <c r="J1017">
        <v>0.82</v>
      </c>
      <c r="K1017">
        <v>0.48</v>
      </c>
      <c r="L1017">
        <v>7</v>
      </c>
      <c r="M1017">
        <v>124.32</v>
      </c>
      <c r="N1017">
        <v>15</v>
      </c>
      <c r="O1017">
        <v>42</v>
      </c>
      <c r="P1017">
        <v>2</v>
      </c>
      <c r="Q1017">
        <v>3</v>
      </c>
      <c r="R1017">
        <v>409</v>
      </c>
      <c r="S1017">
        <v>857</v>
      </c>
      <c r="T1017">
        <v>7</v>
      </c>
      <c r="U1017">
        <v>0.33</v>
      </c>
      <c r="V1017">
        <v>1</v>
      </c>
      <c r="W1017" t="s">
        <v>4</v>
      </c>
      <c r="X1017" t="s">
        <v>103</v>
      </c>
      <c r="Y1017" t="s">
        <v>96</v>
      </c>
      <c r="Z1017" t="s">
        <v>106</v>
      </c>
      <c r="AA1017">
        <v>0.99</v>
      </c>
      <c r="AB1017">
        <v>0.95</v>
      </c>
      <c r="AC1017">
        <v>9.5000000000000084E-3</v>
      </c>
      <c r="AD1017">
        <v>0.53</v>
      </c>
      <c r="AE1017" t="s">
        <v>25</v>
      </c>
      <c r="AF1017">
        <v>7.8480144094690805E-3</v>
      </c>
      <c r="AG1017" t="s">
        <v>5</v>
      </c>
      <c r="AH1017" t="s">
        <v>32</v>
      </c>
      <c r="AI1017" t="s">
        <v>36</v>
      </c>
      <c r="AJ1017">
        <v>209.53545232273839</v>
      </c>
      <c r="AK1017" t="s">
        <v>42</v>
      </c>
      <c r="AL1017">
        <v>1.2431999999999999</v>
      </c>
      <c r="AM1017">
        <v>60896.013655999988</v>
      </c>
      <c r="AN1017">
        <v>73.070000000000007</v>
      </c>
    </row>
    <row r="1018" spans="1:40" x14ac:dyDescent="0.3">
      <c r="A1018">
        <v>131.26</v>
      </c>
      <c r="B1018">
        <v>6.97</v>
      </c>
      <c r="C1018">
        <v>10</v>
      </c>
      <c r="D1018">
        <v>0.85</v>
      </c>
      <c r="E1018">
        <v>0.05</v>
      </c>
      <c r="F1018">
        <v>0.01</v>
      </c>
      <c r="G1018" t="s">
        <v>92</v>
      </c>
      <c r="H1018">
        <v>1.19</v>
      </c>
      <c r="I1018">
        <v>0.96</v>
      </c>
      <c r="J1018">
        <v>1.0900000000000001</v>
      </c>
      <c r="K1018">
        <v>0.85</v>
      </c>
      <c r="L1018">
        <v>22</v>
      </c>
      <c r="M1018">
        <v>8442.6299999999992</v>
      </c>
      <c r="N1018">
        <v>30</v>
      </c>
      <c r="O1018">
        <v>22</v>
      </c>
      <c r="P1018">
        <v>3</v>
      </c>
      <c r="Q1018">
        <v>1</v>
      </c>
      <c r="R1018">
        <v>177</v>
      </c>
      <c r="S1018">
        <v>165</v>
      </c>
      <c r="T1018">
        <v>12</v>
      </c>
      <c r="U1018">
        <v>0.16</v>
      </c>
      <c r="V1018">
        <v>0</v>
      </c>
      <c r="W1018" t="s">
        <v>6</v>
      </c>
      <c r="X1018" t="s">
        <v>101</v>
      </c>
      <c r="Y1018" t="s">
        <v>90</v>
      </c>
      <c r="Z1018" t="s">
        <v>107</v>
      </c>
      <c r="AA1018">
        <v>0.8075</v>
      </c>
      <c r="AB1018">
        <v>0.9405</v>
      </c>
      <c r="AC1018">
        <v>0.14107500000000001</v>
      </c>
      <c r="AD1018">
        <v>0.91</v>
      </c>
      <c r="AE1018" t="s">
        <v>25</v>
      </c>
      <c r="AF1018">
        <v>5.3100716135913453E-2</v>
      </c>
      <c r="AG1018" t="s">
        <v>8</v>
      </c>
      <c r="AH1018" t="s">
        <v>33</v>
      </c>
      <c r="AI1018" t="s">
        <v>36</v>
      </c>
      <c r="AJ1018">
        <v>93.220338983050837</v>
      </c>
      <c r="AK1018" t="s">
        <v>41</v>
      </c>
      <c r="AL1018">
        <v>168.8526</v>
      </c>
      <c r="AM1018">
        <v>1174842.3672159999</v>
      </c>
      <c r="AN1018">
        <v>85.11</v>
      </c>
    </row>
    <row r="1019" spans="1:40" x14ac:dyDescent="0.3">
      <c r="A1019">
        <v>305.58</v>
      </c>
      <c r="B1019">
        <v>9.69</v>
      </c>
      <c r="C1019">
        <v>24</v>
      </c>
      <c r="D1019">
        <v>0.7</v>
      </c>
      <c r="E1019">
        <v>0.01</v>
      </c>
      <c r="F1019">
        <v>0.03</v>
      </c>
      <c r="G1019" t="s">
        <v>99</v>
      </c>
      <c r="H1019">
        <v>4.1900000000000004</v>
      </c>
      <c r="I1019">
        <v>0.8</v>
      </c>
      <c r="J1019">
        <v>0.96</v>
      </c>
      <c r="K1019">
        <v>0.73</v>
      </c>
      <c r="L1019">
        <v>5</v>
      </c>
      <c r="M1019">
        <v>2754.59</v>
      </c>
      <c r="N1019">
        <v>60</v>
      </c>
      <c r="O1019">
        <v>45</v>
      </c>
      <c r="P1019">
        <v>0</v>
      </c>
      <c r="Q1019">
        <v>0</v>
      </c>
      <c r="R1019">
        <v>972</v>
      </c>
      <c r="S1019">
        <v>524</v>
      </c>
      <c r="T1019">
        <v>6</v>
      </c>
      <c r="U1019">
        <v>0.75</v>
      </c>
      <c r="V1019">
        <v>1</v>
      </c>
      <c r="W1019" t="s">
        <v>4</v>
      </c>
      <c r="X1019" t="s">
        <v>89</v>
      </c>
      <c r="Y1019" t="s">
        <v>94</v>
      </c>
      <c r="Z1019" t="s">
        <v>100</v>
      </c>
      <c r="AA1019">
        <v>0.69299999999999995</v>
      </c>
      <c r="AB1019">
        <v>0.96029999999999993</v>
      </c>
      <c r="AC1019">
        <v>0.28809000000000001</v>
      </c>
      <c r="AD1019">
        <v>0.77</v>
      </c>
      <c r="AE1019" t="s">
        <v>25</v>
      </c>
      <c r="AF1019">
        <v>3.1710190457490676E-2</v>
      </c>
      <c r="AG1019" t="s">
        <v>7</v>
      </c>
      <c r="AH1019" t="s">
        <v>32</v>
      </c>
      <c r="AI1019" t="s">
        <v>37</v>
      </c>
      <c r="AJ1019">
        <v>53.909465020576128</v>
      </c>
      <c r="AK1019" t="s">
        <v>40</v>
      </c>
      <c r="AL1019">
        <v>137.7295</v>
      </c>
      <c r="AM1019">
        <v>875580.85379199998</v>
      </c>
      <c r="AN1019">
        <v>94.910000000000011</v>
      </c>
    </row>
    <row r="1020" spans="1:40" x14ac:dyDescent="0.3">
      <c r="A1020">
        <v>461.97</v>
      </c>
      <c r="B1020">
        <v>1.45</v>
      </c>
      <c r="C1020">
        <v>24</v>
      </c>
      <c r="D1020">
        <v>0.74</v>
      </c>
      <c r="E1020">
        <v>0.04</v>
      </c>
      <c r="F1020">
        <v>0</v>
      </c>
      <c r="G1020" t="s">
        <v>88</v>
      </c>
      <c r="H1020">
        <v>4.29</v>
      </c>
      <c r="I1020">
        <v>0.82</v>
      </c>
      <c r="J1020">
        <v>1.19</v>
      </c>
      <c r="K1020">
        <v>0.72</v>
      </c>
      <c r="L1020">
        <v>37</v>
      </c>
      <c r="M1020">
        <v>4774.42</v>
      </c>
      <c r="N1020">
        <v>90</v>
      </c>
      <c r="O1020">
        <v>26</v>
      </c>
      <c r="P1020">
        <v>0</v>
      </c>
      <c r="Q1020">
        <v>1</v>
      </c>
      <c r="R1020">
        <v>884</v>
      </c>
      <c r="S1020">
        <v>155</v>
      </c>
      <c r="T1020">
        <v>4</v>
      </c>
      <c r="U1020">
        <v>0.04</v>
      </c>
      <c r="V1020">
        <v>1</v>
      </c>
      <c r="W1020" t="s">
        <v>4</v>
      </c>
      <c r="X1020" t="s">
        <v>101</v>
      </c>
      <c r="Y1020" t="s">
        <v>94</v>
      </c>
      <c r="Z1020" t="s">
        <v>105</v>
      </c>
      <c r="AA1020">
        <v>0.71039999999999992</v>
      </c>
      <c r="AB1020">
        <v>0.96</v>
      </c>
      <c r="AC1020">
        <v>0.24959999999999999</v>
      </c>
      <c r="AD1020">
        <v>0.76</v>
      </c>
      <c r="AE1020" t="s">
        <v>25</v>
      </c>
      <c r="AF1020">
        <v>3.1387319522912741E-3</v>
      </c>
      <c r="AG1020" t="s">
        <v>5</v>
      </c>
      <c r="AH1020" t="s">
        <v>32</v>
      </c>
      <c r="AI1020" t="s">
        <v>37</v>
      </c>
      <c r="AJ1020">
        <v>17.533936651583709</v>
      </c>
      <c r="AK1020" t="s">
        <v>40</v>
      </c>
      <c r="AL1020">
        <v>47.744199999999999</v>
      </c>
      <c r="AM1020">
        <v>2293951.7409220003</v>
      </c>
      <c r="AN1020">
        <v>70.510000000000005</v>
      </c>
    </row>
    <row r="1021" spans="1:40" x14ac:dyDescent="0.3">
      <c r="A1021">
        <v>65.28</v>
      </c>
      <c r="B1021">
        <v>9.01</v>
      </c>
      <c r="C1021">
        <v>4</v>
      </c>
      <c r="D1021">
        <v>0.8</v>
      </c>
      <c r="E1021">
        <v>0.06</v>
      </c>
      <c r="F1021">
        <v>0.05</v>
      </c>
      <c r="G1021" t="s">
        <v>88</v>
      </c>
      <c r="H1021">
        <v>1.86</v>
      </c>
      <c r="I1021">
        <v>0.71</v>
      </c>
      <c r="J1021">
        <v>1.03</v>
      </c>
      <c r="K1021">
        <v>0.37</v>
      </c>
      <c r="L1021">
        <v>1</v>
      </c>
      <c r="M1021">
        <v>8431.5300000000007</v>
      </c>
      <c r="N1021">
        <v>30</v>
      </c>
      <c r="O1021">
        <v>31</v>
      </c>
      <c r="P1021">
        <v>0</v>
      </c>
      <c r="Q1021">
        <v>1</v>
      </c>
      <c r="R1021">
        <v>967</v>
      </c>
      <c r="S1021">
        <v>521</v>
      </c>
      <c r="T1021">
        <v>8</v>
      </c>
      <c r="U1021">
        <v>0.16</v>
      </c>
      <c r="V1021">
        <v>1</v>
      </c>
      <c r="W1021" t="s">
        <v>4</v>
      </c>
      <c r="X1021" t="s">
        <v>101</v>
      </c>
      <c r="Y1021" t="s">
        <v>94</v>
      </c>
      <c r="Z1021" t="s">
        <v>110</v>
      </c>
      <c r="AA1021">
        <v>0.752</v>
      </c>
      <c r="AB1021">
        <v>0.8929999999999999</v>
      </c>
      <c r="AC1021">
        <v>0.17859999999999993</v>
      </c>
      <c r="AD1021">
        <v>0.48</v>
      </c>
      <c r="AE1021" t="s">
        <v>24</v>
      </c>
      <c r="AF1021">
        <v>0.13802083333333331</v>
      </c>
      <c r="AG1021" t="s">
        <v>9</v>
      </c>
      <c r="AH1021" t="s">
        <v>33</v>
      </c>
      <c r="AI1021" t="s">
        <v>36</v>
      </c>
      <c r="AJ1021">
        <v>53.877973112719758</v>
      </c>
      <c r="AK1021" t="s">
        <v>40</v>
      </c>
      <c r="AL1021">
        <v>84.315300000000008</v>
      </c>
      <c r="AM1021">
        <v>611042.15274000017</v>
      </c>
      <c r="AN1021">
        <v>71.34</v>
      </c>
    </row>
    <row r="1022" spans="1:40" x14ac:dyDescent="0.3">
      <c r="A1022">
        <v>363.84</v>
      </c>
      <c r="B1022">
        <v>6.19</v>
      </c>
      <c r="C1022">
        <v>5</v>
      </c>
      <c r="D1022">
        <v>0.87</v>
      </c>
      <c r="E1022">
        <v>0.03</v>
      </c>
      <c r="F1022">
        <v>0.03</v>
      </c>
      <c r="G1022" t="s">
        <v>92</v>
      </c>
      <c r="H1022">
        <v>1.54</v>
      </c>
      <c r="I1022">
        <v>0.82</v>
      </c>
      <c r="J1022">
        <v>1.1100000000000001</v>
      </c>
      <c r="K1022">
        <v>0.71</v>
      </c>
      <c r="L1022">
        <v>6</v>
      </c>
      <c r="M1022">
        <v>9968.8799999999992</v>
      </c>
      <c r="N1022">
        <v>15</v>
      </c>
      <c r="O1022">
        <v>25</v>
      </c>
      <c r="P1022">
        <v>2</v>
      </c>
      <c r="Q1022">
        <v>2</v>
      </c>
      <c r="R1022">
        <v>867</v>
      </c>
      <c r="S1022">
        <v>278</v>
      </c>
      <c r="T1022">
        <v>12</v>
      </c>
      <c r="U1022">
        <v>0.51</v>
      </c>
      <c r="V1022">
        <v>1</v>
      </c>
      <c r="W1022" t="s">
        <v>4</v>
      </c>
      <c r="X1022" t="s">
        <v>93</v>
      </c>
      <c r="Y1022" t="s">
        <v>96</v>
      </c>
      <c r="Z1022" t="s">
        <v>107</v>
      </c>
      <c r="AA1022">
        <v>0.84389999999999998</v>
      </c>
      <c r="AB1022">
        <v>0.94089999999999996</v>
      </c>
      <c r="AC1022">
        <v>0.12231699999999998</v>
      </c>
      <c r="AD1022">
        <v>0.77</v>
      </c>
      <c r="AE1022" t="s">
        <v>25</v>
      </c>
      <c r="AF1022">
        <v>1.7012972735268254E-2</v>
      </c>
      <c r="AG1022" t="s">
        <v>5</v>
      </c>
      <c r="AH1022" t="s">
        <v>32</v>
      </c>
      <c r="AI1022" t="s">
        <v>36</v>
      </c>
      <c r="AJ1022">
        <v>32.064590542099189</v>
      </c>
      <c r="AK1022" t="s">
        <v>40</v>
      </c>
      <c r="AL1022">
        <v>199.3776</v>
      </c>
      <c r="AM1022">
        <v>3844912.521023999</v>
      </c>
      <c r="AN1022">
        <v>84.96</v>
      </c>
    </row>
    <row r="1023" spans="1:40" x14ac:dyDescent="0.3">
      <c r="A1023">
        <v>183.81</v>
      </c>
      <c r="B1023">
        <v>6.08</v>
      </c>
      <c r="C1023">
        <v>4</v>
      </c>
      <c r="D1023">
        <v>0.72</v>
      </c>
      <c r="E1023">
        <v>0.02</v>
      </c>
      <c r="F1023">
        <v>0</v>
      </c>
      <c r="G1023" t="s">
        <v>92</v>
      </c>
      <c r="H1023">
        <v>3.87</v>
      </c>
      <c r="I1023">
        <v>0.67</v>
      </c>
      <c r="J1023">
        <v>1.1399999999999999</v>
      </c>
      <c r="K1023">
        <v>0.47</v>
      </c>
      <c r="L1023">
        <v>45</v>
      </c>
      <c r="M1023">
        <v>7969.35</v>
      </c>
      <c r="N1023">
        <v>90</v>
      </c>
      <c r="O1023">
        <v>32</v>
      </c>
      <c r="P1023">
        <v>1</v>
      </c>
      <c r="Q1023">
        <v>0</v>
      </c>
      <c r="R1023">
        <v>344</v>
      </c>
      <c r="S1023">
        <v>420</v>
      </c>
      <c r="T1023">
        <v>7</v>
      </c>
      <c r="U1023">
        <v>0.75</v>
      </c>
      <c r="V1023">
        <v>0</v>
      </c>
      <c r="W1023" t="s">
        <v>6</v>
      </c>
      <c r="X1023" t="s">
        <v>89</v>
      </c>
      <c r="Y1023" t="s">
        <v>104</v>
      </c>
      <c r="Z1023" t="s">
        <v>106</v>
      </c>
      <c r="AA1023">
        <v>0.7056</v>
      </c>
      <c r="AB1023">
        <v>0.98</v>
      </c>
      <c r="AC1023">
        <v>0.27440000000000003</v>
      </c>
      <c r="AD1023">
        <v>0.49</v>
      </c>
      <c r="AE1023" t="s">
        <v>24</v>
      </c>
      <c r="AF1023">
        <v>3.3077634513900223E-2</v>
      </c>
      <c r="AG1023" t="s">
        <v>7</v>
      </c>
      <c r="AH1023" t="s">
        <v>31</v>
      </c>
      <c r="AI1023" t="s">
        <v>37</v>
      </c>
      <c r="AJ1023">
        <v>122.09302325581395</v>
      </c>
      <c r="AK1023" t="s">
        <v>42</v>
      </c>
      <c r="AL1023">
        <v>159.387</v>
      </c>
      <c r="AM1023">
        <v>1494316.7618640002</v>
      </c>
      <c r="AN1023">
        <v>83.53</v>
      </c>
    </row>
    <row r="1024" spans="1:40" x14ac:dyDescent="0.3">
      <c r="A1024">
        <v>465.98</v>
      </c>
      <c r="B1024">
        <v>5.5</v>
      </c>
      <c r="C1024">
        <v>13</v>
      </c>
      <c r="D1024">
        <v>0.98</v>
      </c>
      <c r="E1024">
        <v>0.08</v>
      </c>
      <c r="F1024">
        <v>0.02</v>
      </c>
      <c r="G1024" t="s">
        <v>88</v>
      </c>
      <c r="H1024">
        <v>4.3899999999999997</v>
      </c>
      <c r="I1024">
        <v>0.9</v>
      </c>
      <c r="J1024">
        <v>1.1599999999999999</v>
      </c>
      <c r="K1024">
        <v>0.15</v>
      </c>
      <c r="L1024">
        <v>47</v>
      </c>
      <c r="M1024">
        <v>345.85</v>
      </c>
      <c r="N1024">
        <v>60</v>
      </c>
      <c r="O1024">
        <v>38</v>
      </c>
      <c r="P1024">
        <v>2</v>
      </c>
      <c r="Q1024">
        <v>0</v>
      </c>
      <c r="R1024">
        <v>877</v>
      </c>
      <c r="S1024">
        <v>253</v>
      </c>
      <c r="T1024">
        <v>6</v>
      </c>
      <c r="U1024">
        <v>0.6</v>
      </c>
      <c r="V1024">
        <v>1</v>
      </c>
      <c r="W1024" t="s">
        <v>4</v>
      </c>
      <c r="X1024" t="s">
        <v>89</v>
      </c>
      <c r="Y1024" t="s">
        <v>96</v>
      </c>
      <c r="Z1024" t="s">
        <v>100</v>
      </c>
      <c r="AA1024">
        <v>0.90160000000000007</v>
      </c>
      <c r="AB1024">
        <v>0.90160000000000007</v>
      </c>
      <c r="AC1024">
        <v>1.8032000000000017E-2</v>
      </c>
      <c r="AD1024">
        <v>0.25</v>
      </c>
      <c r="AE1024" t="s">
        <v>26</v>
      </c>
      <c r="AF1024">
        <v>1.1803081677325206E-2</v>
      </c>
      <c r="AG1024" t="s">
        <v>5</v>
      </c>
      <c r="AH1024" t="s">
        <v>32</v>
      </c>
      <c r="AI1024" t="s">
        <v>37</v>
      </c>
      <c r="AJ1024">
        <v>28.848346636259976</v>
      </c>
      <c r="AK1024" t="s">
        <v>40</v>
      </c>
      <c r="AL1024">
        <v>3.4585000000000004</v>
      </c>
      <c r="AM1024">
        <v>177319.47284400003</v>
      </c>
      <c r="AN1024">
        <v>68.810000000000016</v>
      </c>
    </row>
    <row r="1025" spans="1:40" x14ac:dyDescent="0.3">
      <c r="A1025">
        <v>486.98</v>
      </c>
      <c r="B1025">
        <v>1.62</v>
      </c>
      <c r="C1025">
        <v>25</v>
      </c>
      <c r="D1025">
        <v>0.81</v>
      </c>
      <c r="E1025">
        <v>0.09</v>
      </c>
      <c r="F1025">
        <v>0</v>
      </c>
      <c r="G1025" t="s">
        <v>99</v>
      </c>
      <c r="H1025">
        <v>3.12</v>
      </c>
      <c r="I1025">
        <v>0.93</v>
      </c>
      <c r="J1025">
        <v>1.01</v>
      </c>
      <c r="K1025">
        <v>0.42</v>
      </c>
      <c r="L1025">
        <v>4</v>
      </c>
      <c r="M1025">
        <v>3750.67</v>
      </c>
      <c r="N1025">
        <v>90</v>
      </c>
      <c r="O1025">
        <v>56</v>
      </c>
      <c r="P1025">
        <v>1</v>
      </c>
      <c r="Q1025">
        <v>3</v>
      </c>
      <c r="R1025">
        <v>164</v>
      </c>
      <c r="S1025">
        <v>305</v>
      </c>
      <c r="T1025">
        <v>5</v>
      </c>
      <c r="U1025">
        <v>0.99</v>
      </c>
      <c r="V1025">
        <v>0</v>
      </c>
      <c r="W1025" t="s">
        <v>6</v>
      </c>
      <c r="X1025" t="s">
        <v>103</v>
      </c>
      <c r="Y1025" t="s">
        <v>104</v>
      </c>
      <c r="Z1025" t="s">
        <v>109</v>
      </c>
      <c r="AA1025">
        <v>0.73710000000000009</v>
      </c>
      <c r="AB1025">
        <v>0.91</v>
      </c>
      <c r="AC1025">
        <v>0.17289999999999997</v>
      </c>
      <c r="AD1025">
        <v>0.51</v>
      </c>
      <c r="AE1025" t="s">
        <v>25</v>
      </c>
      <c r="AF1025">
        <v>3.3266253234219066E-3</v>
      </c>
      <c r="AG1025" t="s">
        <v>5</v>
      </c>
      <c r="AH1025" t="s">
        <v>32</v>
      </c>
      <c r="AI1025" t="s">
        <v>37</v>
      </c>
      <c r="AJ1025">
        <v>185.97560975609758</v>
      </c>
      <c r="AK1025" t="s">
        <v>42</v>
      </c>
      <c r="AL1025">
        <v>187.5335</v>
      </c>
      <c r="AM1025">
        <v>1991104.3125460001</v>
      </c>
      <c r="AN1025">
        <v>94.179999999999993</v>
      </c>
    </row>
    <row r="1026" spans="1:40" x14ac:dyDescent="0.3">
      <c r="A1026">
        <v>474.92</v>
      </c>
      <c r="B1026">
        <v>1.81</v>
      </c>
      <c r="C1026">
        <v>13</v>
      </c>
      <c r="D1026">
        <v>0.97</v>
      </c>
      <c r="E1026">
        <v>0.01</v>
      </c>
      <c r="F1026">
        <v>0.02</v>
      </c>
      <c r="G1026" t="s">
        <v>92</v>
      </c>
      <c r="H1026">
        <v>4.6399999999999997</v>
      </c>
      <c r="I1026">
        <v>0.94</v>
      </c>
      <c r="J1026">
        <v>0.96</v>
      </c>
      <c r="K1026">
        <v>0.13</v>
      </c>
      <c r="L1026">
        <v>30</v>
      </c>
      <c r="M1026">
        <v>2547.39</v>
      </c>
      <c r="N1026">
        <v>45</v>
      </c>
      <c r="O1026">
        <v>27</v>
      </c>
      <c r="P1026">
        <v>0</v>
      </c>
      <c r="Q1026">
        <v>3</v>
      </c>
      <c r="R1026">
        <v>761</v>
      </c>
      <c r="S1026">
        <v>816</v>
      </c>
      <c r="T1026">
        <v>5</v>
      </c>
      <c r="U1026">
        <v>0.65</v>
      </c>
      <c r="V1026">
        <v>1</v>
      </c>
      <c r="W1026" t="s">
        <v>4</v>
      </c>
      <c r="X1026" t="s">
        <v>103</v>
      </c>
      <c r="Y1026" t="s">
        <v>94</v>
      </c>
      <c r="Z1026" t="s">
        <v>109</v>
      </c>
      <c r="AA1026">
        <v>0.96029999999999993</v>
      </c>
      <c r="AB1026">
        <v>0.97019999999999995</v>
      </c>
      <c r="AC1026">
        <v>2.9106000000000024E-2</v>
      </c>
      <c r="AD1026">
        <v>0.16</v>
      </c>
      <c r="AE1026" t="s">
        <v>26</v>
      </c>
      <c r="AF1026">
        <v>3.8111681967489259E-3</v>
      </c>
      <c r="AG1026" t="s">
        <v>5</v>
      </c>
      <c r="AH1026" t="s">
        <v>32</v>
      </c>
      <c r="AI1026" t="s">
        <v>37</v>
      </c>
      <c r="AJ1026">
        <v>107.22733245729303</v>
      </c>
      <c r="AK1026" t="s">
        <v>42</v>
      </c>
      <c r="AL1026">
        <v>50.947800000000001</v>
      </c>
      <c r="AM1026">
        <v>1246195.6729399997</v>
      </c>
      <c r="AN1026">
        <v>82.659999999999982</v>
      </c>
    </row>
    <row r="1027" spans="1:40" x14ac:dyDescent="0.3">
      <c r="A1027">
        <v>263.39999999999998</v>
      </c>
      <c r="B1027">
        <v>6.41</v>
      </c>
      <c r="C1027">
        <v>18</v>
      </c>
      <c r="D1027">
        <v>0.93</v>
      </c>
      <c r="E1027">
        <v>0.02</v>
      </c>
      <c r="F1027">
        <v>0.03</v>
      </c>
      <c r="G1027" t="s">
        <v>88</v>
      </c>
      <c r="H1027">
        <v>1.92</v>
      </c>
      <c r="I1027">
        <v>0.64</v>
      </c>
      <c r="J1027">
        <v>1.02</v>
      </c>
      <c r="K1027">
        <v>0.11</v>
      </c>
      <c r="L1027">
        <v>30</v>
      </c>
      <c r="M1027">
        <v>9644.9</v>
      </c>
      <c r="N1027">
        <v>45</v>
      </c>
      <c r="O1027">
        <v>15</v>
      </c>
      <c r="P1027">
        <v>2</v>
      </c>
      <c r="Q1027">
        <v>2</v>
      </c>
      <c r="R1027">
        <v>639</v>
      </c>
      <c r="S1027">
        <v>323</v>
      </c>
      <c r="T1027">
        <v>11</v>
      </c>
      <c r="U1027">
        <v>0.72</v>
      </c>
      <c r="V1027">
        <v>1</v>
      </c>
      <c r="W1027" t="s">
        <v>4</v>
      </c>
      <c r="X1027" t="s">
        <v>93</v>
      </c>
      <c r="Y1027" t="s">
        <v>96</v>
      </c>
      <c r="Z1027" t="s">
        <v>95</v>
      </c>
      <c r="AA1027">
        <v>0.91139999999999999</v>
      </c>
      <c r="AB1027">
        <v>0.9506</v>
      </c>
      <c r="AC1027">
        <v>6.6541999999999948E-2</v>
      </c>
      <c r="AD1027">
        <v>0.16</v>
      </c>
      <c r="AE1027" t="s">
        <v>26</v>
      </c>
      <c r="AF1027">
        <v>2.4335611237661356E-2</v>
      </c>
      <c r="AG1027" t="s">
        <v>7</v>
      </c>
      <c r="AH1027" t="s">
        <v>31</v>
      </c>
      <c r="AI1027" t="s">
        <v>36</v>
      </c>
      <c r="AJ1027">
        <v>50.547730829420971</v>
      </c>
      <c r="AK1027" t="s">
        <v>40</v>
      </c>
      <c r="AL1027">
        <v>96.448999999999998</v>
      </c>
      <c r="AM1027">
        <v>2667596.5565599995</v>
      </c>
      <c r="AN1027">
        <v>72.88</v>
      </c>
    </row>
    <row r="1028" spans="1:40" x14ac:dyDescent="0.3">
      <c r="A1028">
        <v>437.92</v>
      </c>
      <c r="B1028">
        <v>4.07</v>
      </c>
      <c r="C1028">
        <v>29</v>
      </c>
      <c r="D1028">
        <v>0.93</v>
      </c>
      <c r="E1028">
        <v>0.1</v>
      </c>
      <c r="F1028">
        <v>0.02</v>
      </c>
      <c r="G1028" t="s">
        <v>99</v>
      </c>
      <c r="H1028">
        <v>0.76</v>
      </c>
      <c r="I1028">
        <v>0.82</v>
      </c>
      <c r="J1028">
        <v>0.96</v>
      </c>
      <c r="K1028">
        <v>0.02</v>
      </c>
      <c r="L1028">
        <v>17</v>
      </c>
      <c r="M1028">
        <v>2715.87</v>
      </c>
      <c r="N1028">
        <v>30</v>
      </c>
      <c r="O1028">
        <v>49</v>
      </c>
      <c r="P1028">
        <v>1</v>
      </c>
      <c r="Q1028">
        <v>2</v>
      </c>
      <c r="R1028">
        <v>385</v>
      </c>
      <c r="S1028">
        <v>578</v>
      </c>
      <c r="T1028">
        <v>7</v>
      </c>
      <c r="U1028">
        <v>0.99</v>
      </c>
      <c r="V1028">
        <v>0</v>
      </c>
      <c r="W1028" t="s">
        <v>6</v>
      </c>
      <c r="X1028" t="s">
        <v>93</v>
      </c>
      <c r="Y1028" t="s">
        <v>104</v>
      </c>
      <c r="Z1028" t="s">
        <v>106</v>
      </c>
      <c r="AA1028">
        <v>0.83700000000000008</v>
      </c>
      <c r="AB1028">
        <v>0.88200000000000001</v>
      </c>
      <c r="AC1028">
        <v>6.1739999999999962E-2</v>
      </c>
      <c r="AD1028">
        <v>0.14000000000000001</v>
      </c>
      <c r="AE1028" t="s">
        <v>22</v>
      </c>
      <c r="AF1028">
        <v>9.2939349652904641E-3</v>
      </c>
      <c r="AG1028" t="s">
        <v>5</v>
      </c>
      <c r="AH1028" t="s">
        <v>32</v>
      </c>
      <c r="AI1028" t="s">
        <v>38</v>
      </c>
      <c r="AJ1028">
        <v>150.12987012987014</v>
      </c>
      <c r="AK1028" t="s">
        <v>42</v>
      </c>
      <c r="AL1028">
        <v>135.79349999999999</v>
      </c>
      <c r="AM1028">
        <v>1332196.295132</v>
      </c>
      <c r="AN1028">
        <v>95.840000000000018</v>
      </c>
    </row>
    <row r="1029" spans="1:40" x14ac:dyDescent="0.3">
      <c r="A1029">
        <v>430.05</v>
      </c>
      <c r="B1029">
        <v>9.26</v>
      </c>
      <c r="C1029">
        <v>27</v>
      </c>
      <c r="D1029">
        <v>0.88</v>
      </c>
      <c r="E1029">
        <v>0</v>
      </c>
      <c r="F1029">
        <v>0.02</v>
      </c>
      <c r="G1029" t="s">
        <v>92</v>
      </c>
      <c r="H1029">
        <v>0.9</v>
      </c>
      <c r="I1029">
        <v>0.92</v>
      </c>
      <c r="J1029">
        <v>0.9</v>
      </c>
      <c r="K1029">
        <v>0.28000000000000003</v>
      </c>
      <c r="L1029">
        <v>24</v>
      </c>
      <c r="M1029">
        <v>9439.17</v>
      </c>
      <c r="N1029">
        <v>60</v>
      </c>
      <c r="O1029">
        <v>25</v>
      </c>
      <c r="P1029">
        <v>0</v>
      </c>
      <c r="Q1029">
        <v>0</v>
      </c>
      <c r="R1029">
        <v>904</v>
      </c>
      <c r="S1029">
        <v>289</v>
      </c>
      <c r="T1029">
        <v>11</v>
      </c>
      <c r="U1029">
        <v>0.59</v>
      </c>
      <c r="V1029">
        <v>1</v>
      </c>
      <c r="W1029" t="s">
        <v>4</v>
      </c>
      <c r="X1029" t="s">
        <v>89</v>
      </c>
      <c r="Y1029" t="s">
        <v>94</v>
      </c>
      <c r="Z1029" t="s">
        <v>95</v>
      </c>
      <c r="AA1029">
        <v>0.88</v>
      </c>
      <c r="AB1029">
        <v>0.98</v>
      </c>
      <c r="AC1029">
        <v>0.1176</v>
      </c>
      <c r="AD1029">
        <v>0.30000000000000004</v>
      </c>
      <c r="AE1029" t="s">
        <v>24</v>
      </c>
      <c r="AF1029">
        <v>2.1532379955819091E-2</v>
      </c>
      <c r="AG1029" t="s">
        <v>7</v>
      </c>
      <c r="AH1029" t="s">
        <v>32</v>
      </c>
      <c r="AI1029" t="s">
        <v>38</v>
      </c>
      <c r="AJ1029">
        <v>31.96902654867257</v>
      </c>
      <c r="AK1029" t="s">
        <v>40</v>
      </c>
      <c r="AL1029">
        <v>188.7834</v>
      </c>
      <c r="AM1029">
        <v>4140697.8839700003</v>
      </c>
      <c r="AN1029">
        <v>86.7</v>
      </c>
    </row>
    <row r="1030" spans="1:40" x14ac:dyDescent="0.3">
      <c r="A1030">
        <v>193.6</v>
      </c>
      <c r="B1030">
        <v>4.66</v>
      </c>
      <c r="C1030">
        <v>24</v>
      </c>
      <c r="D1030">
        <v>0.89</v>
      </c>
      <c r="E1030">
        <v>0.1</v>
      </c>
      <c r="F1030">
        <v>0.01</v>
      </c>
      <c r="G1030" t="s">
        <v>88</v>
      </c>
      <c r="H1030">
        <v>3.35</v>
      </c>
      <c r="I1030">
        <v>0.65</v>
      </c>
      <c r="J1030">
        <v>0.93</v>
      </c>
      <c r="K1030">
        <v>0.33</v>
      </c>
      <c r="L1030">
        <v>31</v>
      </c>
      <c r="M1030">
        <v>9381.42</v>
      </c>
      <c r="N1030">
        <v>30</v>
      </c>
      <c r="O1030">
        <v>55</v>
      </c>
      <c r="P1030">
        <v>0</v>
      </c>
      <c r="Q1030">
        <v>0</v>
      </c>
      <c r="R1030">
        <v>90</v>
      </c>
      <c r="S1030">
        <v>486</v>
      </c>
      <c r="T1030">
        <v>6</v>
      </c>
      <c r="U1030">
        <v>0.71</v>
      </c>
      <c r="V1030">
        <v>0</v>
      </c>
      <c r="W1030" t="s">
        <v>6</v>
      </c>
      <c r="X1030" t="s">
        <v>89</v>
      </c>
      <c r="Y1030" t="s">
        <v>94</v>
      </c>
      <c r="Z1030" t="s">
        <v>100</v>
      </c>
      <c r="AA1030">
        <v>0.80100000000000005</v>
      </c>
      <c r="AB1030">
        <v>0.89100000000000001</v>
      </c>
      <c r="AC1030">
        <v>9.8009999999999986E-2</v>
      </c>
      <c r="AD1030">
        <v>0.44</v>
      </c>
      <c r="AE1030" t="s">
        <v>24</v>
      </c>
      <c r="AF1030">
        <v>2.4070247933884299E-2</v>
      </c>
      <c r="AG1030" t="s">
        <v>7</v>
      </c>
      <c r="AH1030" t="s">
        <v>31</v>
      </c>
      <c r="AI1030" t="s">
        <v>37</v>
      </c>
      <c r="AJ1030">
        <v>540</v>
      </c>
      <c r="AK1030" t="s">
        <v>42</v>
      </c>
      <c r="AL1030">
        <v>93.8142</v>
      </c>
      <c r="AM1030">
        <v>2016136.41772</v>
      </c>
      <c r="AN1030">
        <v>69.450000000000017</v>
      </c>
    </row>
    <row r="1031" spans="1:40" x14ac:dyDescent="0.3">
      <c r="A1031">
        <v>423.01</v>
      </c>
      <c r="B1031">
        <v>2.29</v>
      </c>
      <c r="C1031">
        <v>2</v>
      </c>
      <c r="D1031">
        <v>0.89</v>
      </c>
      <c r="E1031">
        <v>0</v>
      </c>
      <c r="F1031">
        <v>0.01</v>
      </c>
      <c r="G1031" t="s">
        <v>88</v>
      </c>
      <c r="H1031">
        <v>2.04</v>
      </c>
      <c r="I1031">
        <v>0.64</v>
      </c>
      <c r="J1031">
        <v>0.89</v>
      </c>
      <c r="K1031">
        <v>0.7</v>
      </c>
      <c r="L1031">
        <v>28</v>
      </c>
      <c r="M1031">
        <v>8410.16</v>
      </c>
      <c r="N1031">
        <v>90</v>
      </c>
      <c r="O1031">
        <v>27</v>
      </c>
      <c r="P1031">
        <v>2</v>
      </c>
      <c r="Q1031">
        <v>2</v>
      </c>
      <c r="R1031">
        <v>919</v>
      </c>
      <c r="S1031">
        <v>128</v>
      </c>
      <c r="T1031">
        <v>4</v>
      </c>
      <c r="U1031">
        <v>0.3</v>
      </c>
      <c r="V1031">
        <v>1</v>
      </c>
      <c r="W1031" t="s">
        <v>4</v>
      </c>
      <c r="X1031" t="s">
        <v>93</v>
      </c>
      <c r="Y1031" t="s">
        <v>96</v>
      </c>
      <c r="Z1031" t="s">
        <v>105</v>
      </c>
      <c r="AA1031">
        <v>0.89</v>
      </c>
      <c r="AB1031">
        <v>0.99</v>
      </c>
      <c r="AC1031">
        <v>0.10889999999999998</v>
      </c>
      <c r="AD1031">
        <v>0.71</v>
      </c>
      <c r="AE1031" t="s">
        <v>25</v>
      </c>
      <c r="AF1031">
        <v>5.4135836032245099E-3</v>
      </c>
      <c r="AG1031" t="s">
        <v>5</v>
      </c>
      <c r="AH1031" t="s">
        <v>32</v>
      </c>
      <c r="AI1031" t="s">
        <v>35</v>
      </c>
      <c r="AJ1031">
        <v>13.928182807399347</v>
      </c>
      <c r="AK1031" t="s">
        <v>40</v>
      </c>
      <c r="AL1031">
        <v>84.101600000000005</v>
      </c>
      <c r="AM1031">
        <v>3593258.959824</v>
      </c>
      <c r="AN1031">
        <v>73.760000000000005</v>
      </c>
    </row>
    <row r="1032" spans="1:40" x14ac:dyDescent="0.3">
      <c r="A1032">
        <v>66.650000000000006</v>
      </c>
      <c r="B1032">
        <v>7.43</v>
      </c>
      <c r="C1032">
        <v>16</v>
      </c>
      <c r="D1032">
        <v>0.89</v>
      </c>
      <c r="E1032">
        <v>0.09</v>
      </c>
      <c r="F1032">
        <v>0.01</v>
      </c>
      <c r="G1032" t="s">
        <v>92</v>
      </c>
      <c r="H1032">
        <v>0.78</v>
      </c>
      <c r="I1032">
        <v>0.93</v>
      </c>
      <c r="J1032">
        <v>0.91</v>
      </c>
      <c r="K1032">
        <v>0.54</v>
      </c>
      <c r="L1032">
        <v>45</v>
      </c>
      <c r="M1032">
        <v>1070.9100000000001</v>
      </c>
      <c r="N1032">
        <v>60</v>
      </c>
      <c r="O1032">
        <v>24</v>
      </c>
      <c r="P1032">
        <v>1</v>
      </c>
      <c r="Q1032">
        <v>0</v>
      </c>
      <c r="R1032">
        <v>459</v>
      </c>
      <c r="S1032">
        <v>543</v>
      </c>
      <c r="T1032">
        <v>7</v>
      </c>
      <c r="U1032">
        <v>0.54</v>
      </c>
      <c r="V1032">
        <v>1</v>
      </c>
      <c r="W1032" t="s">
        <v>4</v>
      </c>
      <c r="X1032" t="s">
        <v>89</v>
      </c>
      <c r="Y1032" t="s">
        <v>104</v>
      </c>
      <c r="Z1032" t="s">
        <v>106</v>
      </c>
      <c r="AA1032">
        <v>0.80990000000000006</v>
      </c>
      <c r="AB1032">
        <v>0.90090000000000003</v>
      </c>
      <c r="AC1032">
        <v>9.9098999999999993E-2</v>
      </c>
      <c r="AD1032">
        <v>0.64</v>
      </c>
      <c r="AE1032" t="s">
        <v>25</v>
      </c>
      <c r="AF1032">
        <v>0.11147786946736683</v>
      </c>
      <c r="AG1032" t="s">
        <v>9</v>
      </c>
      <c r="AH1032" t="s">
        <v>33</v>
      </c>
      <c r="AI1032" t="s">
        <v>38</v>
      </c>
      <c r="AJ1032">
        <v>118.30065359477125</v>
      </c>
      <c r="AK1032" t="s">
        <v>42</v>
      </c>
      <c r="AL1032">
        <v>21.418200000000002</v>
      </c>
      <c r="AM1032">
        <v>78536.224590000013</v>
      </c>
      <c r="AN1032">
        <v>84.32</v>
      </c>
    </row>
    <row r="1033" spans="1:40" x14ac:dyDescent="0.3">
      <c r="A1033">
        <v>318.32</v>
      </c>
      <c r="B1033">
        <v>3.64</v>
      </c>
      <c r="C1033">
        <v>1</v>
      </c>
      <c r="D1033">
        <v>0.87</v>
      </c>
      <c r="E1033">
        <v>0.03</v>
      </c>
      <c r="F1033">
        <v>0.04</v>
      </c>
      <c r="G1033" t="s">
        <v>99</v>
      </c>
      <c r="H1033">
        <v>1.46</v>
      </c>
      <c r="I1033">
        <v>0.92</v>
      </c>
      <c r="J1033">
        <v>0.84</v>
      </c>
      <c r="K1033">
        <v>0.86</v>
      </c>
      <c r="L1033">
        <v>43</v>
      </c>
      <c r="M1033">
        <v>119.75</v>
      </c>
      <c r="N1033">
        <v>30</v>
      </c>
      <c r="O1033">
        <v>12</v>
      </c>
      <c r="P1033">
        <v>0</v>
      </c>
      <c r="Q1033">
        <v>0</v>
      </c>
      <c r="R1033">
        <v>932</v>
      </c>
      <c r="S1033">
        <v>572</v>
      </c>
      <c r="T1033">
        <v>5</v>
      </c>
      <c r="U1033">
        <v>0.91</v>
      </c>
      <c r="V1033">
        <v>1</v>
      </c>
      <c r="W1033" t="s">
        <v>4</v>
      </c>
      <c r="X1033" t="s">
        <v>89</v>
      </c>
      <c r="Y1033" t="s">
        <v>94</v>
      </c>
      <c r="Z1033" t="s">
        <v>109</v>
      </c>
      <c r="AA1033">
        <v>0.84389999999999998</v>
      </c>
      <c r="AB1033">
        <v>0.93119999999999992</v>
      </c>
      <c r="AC1033">
        <v>0.12105599999999998</v>
      </c>
      <c r="AD1033">
        <v>0.92999999999999994</v>
      </c>
      <c r="AE1033" t="s">
        <v>25</v>
      </c>
      <c r="AF1033">
        <v>1.1435033928122644E-2</v>
      </c>
      <c r="AG1033" t="s">
        <v>5</v>
      </c>
      <c r="AH1033" t="s">
        <v>32</v>
      </c>
      <c r="AI1033" t="s">
        <v>36</v>
      </c>
      <c r="AJ1033">
        <v>61.373390557939913</v>
      </c>
      <c r="AK1033" t="s">
        <v>40</v>
      </c>
      <c r="AL1033">
        <v>5.9875000000000007</v>
      </c>
      <c r="AM1033">
        <v>40802.419844000004</v>
      </c>
      <c r="AN1033">
        <v>96.84</v>
      </c>
    </row>
    <row r="1034" spans="1:40" x14ac:dyDescent="0.3">
      <c r="A1034">
        <v>153.5</v>
      </c>
      <c r="B1034">
        <v>5.73</v>
      </c>
      <c r="C1034">
        <v>26</v>
      </c>
      <c r="D1034">
        <v>1</v>
      </c>
      <c r="E1034">
        <v>0.09</v>
      </c>
      <c r="F1034">
        <v>0.01</v>
      </c>
      <c r="G1034" t="s">
        <v>99</v>
      </c>
      <c r="H1034">
        <v>2.65</v>
      </c>
      <c r="I1034">
        <v>0.78</v>
      </c>
      <c r="J1034">
        <v>0.97</v>
      </c>
      <c r="K1034">
        <v>0.18</v>
      </c>
      <c r="L1034">
        <v>4</v>
      </c>
      <c r="M1034">
        <v>7959.44</v>
      </c>
      <c r="N1034">
        <v>90</v>
      </c>
      <c r="O1034">
        <v>41</v>
      </c>
      <c r="P1034">
        <v>0</v>
      </c>
      <c r="Q1034">
        <v>0</v>
      </c>
      <c r="R1034">
        <v>319</v>
      </c>
      <c r="S1034">
        <v>483</v>
      </c>
      <c r="T1034">
        <v>7</v>
      </c>
      <c r="U1034">
        <v>0.85</v>
      </c>
      <c r="V1034">
        <v>1</v>
      </c>
      <c r="W1034" t="s">
        <v>4</v>
      </c>
      <c r="X1034" t="s">
        <v>89</v>
      </c>
      <c r="Y1034" t="s">
        <v>94</v>
      </c>
      <c r="Z1034" t="s">
        <v>106</v>
      </c>
      <c r="AA1034">
        <v>0.91</v>
      </c>
      <c r="AB1034">
        <v>0.90090000000000003</v>
      </c>
      <c r="AC1034">
        <v>0</v>
      </c>
      <c r="AD1034">
        <v>0.27999999999999997</v>
      </c>
      <c r="AE1034" t="s">
        <v>26</v>
      </c>
      <c r="AF1034">
        <v>3.7328990228013031E-2</v>
      </c>
      <c r="AG1034" t="s">
        <v>7</v>
      </c>
      <c r="AH1034" t="s">
        <v>31</v>
      </c>
      <c r="AI1034" t="s">
        <v>35</v>
      </c>
      <c r="AJ1034">
        <v>151.41065830721004</v>
      </c>
      <c r="AK1034" t="s">
        <v>42</v>
      </c>
      <c r="AL1034">
        <v>397.97199999999998</v>
      </c>
      <c r="AM1034">
        <v>1344357.5515000003</v>
      </c>
      <c r="AN1034">
        <v>94.45</v>
      </c>
    </row>
    <row r="1035" spans="1:40" x14ac:dyDescent="0.3">
      <c r="A1035">
        <v>104.26</v>
      </c>
      <c r="B1035">
        <v>7.28</v>
      </c>
      <c r="C1035">
        <v>19</v>
      </c>
      <c r="D1035">
        <v>0.92</v>
      </c>
      <c r="E1035">
        <v>0.03</v>
      </c>
      <c r="F1035">
        <v>0.03</v>
      </c>
      <c r="G1035" t="s">
        <v>88</v>
      </c>
      <c r="H1035">
        <v>0.61</v>
      </c>
      <c r="I1035">
        <v>0.64</v>
      </c>
      <c r="J1035">
        <v>0.89</v>
      </c>
      <c r="K1035">
        <v>0.27</v>
      </c>
      <c r="L1035">
        <v>39</v>
      </c>
      <c r="M1035">
        <v>8448.66</v>
      </c>
      <c r="N1035">
        <v>15</v>
      </c>
      <c r="O1035">
        <v>20</v>
      </c>
      <c r="P1035">
        <v>0</v>
      </c>
      <c r="Q1035">
        <v>2</v>
      </c>
      <c r="R1035">
        <v>865</v>
      </c>
      <c r="S1035">
        <v>221</v>
      </c>
      <c r="T1035">
        <v>7</v>
      </c>
      <c r="U1035">
        <v>0.31</v>
      </c>
      <c r="V1035">
        <v>0</v>
      </c>
      <c r="W1035" t="s">
        <v>6</v>
      </c>
      <c r="X1035" t="s">
        <v>93</v>
      </c>
      <c r="Y1035" t="s">
        <v>94</v>
      </c>
      <c r="Z1035" t="s">
        <v>106</v>
      </c>
      <c r="AA1035">
        <v>0.89239999999999997</v>
      </c>
      <c r="AB1035">
        <v>0.94089999999999996</v>
      </c>
      <c r="AC1035">
        <v>7.5271999999999964E-2</v>
      </c>
      <c r="AD1035">
        <v>0.33</v>
      </c>
      <c r="AE1035" t="s">
        <v>24</v>
      </c>
      <c r="AF1035">
        <v>6.9825436408977551E-2</v>
      </c>
      <c r="AG1035" t="s">
        <v>8</v>
      </c>
      <c r="AH1035" t="s">
        <v>33</v>
      </c>
      <c r="AI1035" t="s">
        <v>38</v>
      </c>
      <c r="AJ1035">
        <v>25.549132947976876</v>
      </c>
      <c r="AK1035" t="s">
        <v>40</v>
      </c>
      <c r="AL1035">
        <v>84.486599999999996</v>
      </c>
      <c r="AM1035">
        <v>933794.48766799993</v>
      </c>
      <c r="AN1035">
        <v>73.89</v>
      </c>
    </row>
    <row r="1036" spans="1:40" x14ac:dyDescent="0.3">
      <c r="A1036">
        <v>84.63</v>
      </c>
      <c r="B1036">
        <v>9.1</v>
      </c>
      <c r="C1036">
        <v>9</v>
      </c>
      <c r="D1036">
        <v>0.93</v>
      </c>
      <c r="E1036">
        <v>7.0000000000000007E-2</v>
      </c>
      <c r="F1036">
        <v>0.02</v>
      </c>
      <c r="G1036" t="s">
        <v>99</v>
      </c>
      <c r="H1036">
        <v>0.02</v>
      </c>
      <c r="I1036">
        <v>0.81</v>
      </c>
      <c r="J1036">
        <v>0.98</v>
      </c>
      <c r="K1036">
        <v>0.94</v>
      </c>
      <c r="L1036">
        <v>19</v>
      </c>
      <c r="M1036">
        <v>9625.6</v>
      </c>
      <c r="N1036">
        <v>90</v>
      </c>
      <c r="O1036">
        <v>15</v>
      </c>
      <c r="P1036">
        <v>3</v>
      </c>
      <c r="Q1036">
        <v>2</v>
      </c>
      <c r="R1036">
        <v>965</v>
      </c>
      <c r="S1036">
        <v>737</v>
      </c>
      <c r="T1036">
        <v>11</v>
      </c>
      <c r="U1036">
        <v>0.36</v>
      </c>
      <c r="V1036">
        <v>1</v>
      </c>
      <c r="W1036" t="s">
        <v>4</v>
      </c>
      <c r="X1036" t="s">
        <v>93</v>
      </c>
      <c r="Y1036" t="s">
        <v>90</v>
      </c>
      <c r="Z1036" t="s">
        <v>95</v>
      </c>
      <c r="AA1036">
        <v>0.8649</v>
      </c>
      <c r="AB1036">
        <v>0.91139999999999988</v>
      </c>
      <c r="AC1036">
        <v>6.3797999999999952E-2</v>
      </c>
      <c r="AD1036">
        <v>1.03</v>
      </c>
      <c r="AE1036" t="s">
        <v>25</v>
      </c>
      <c r="AF1036">
        <v>0.10752688172043011</v>
      </c>
      <c r="AG1036" t="s">
        <v>9</v>
      </c>
      <c r="AH1036" t="s">
        <v>33</v>
      </c>
      <c r="AI1036" t="s">
        <v>38</v>
      </c>
      <c r="AJ1036">
        <v>76.373056994818654</v>
      </c>
      <c r="AK1036" t="s">
        <v>40</v>
      </c>
      <c r="AL1036">
        <v>481.28000000000003</v>
      </c>
      <c r="AM1036">
        <v>888411.14937200001</v>
      </c>
      <c r="AN1036">
        <v>97.48</v>
      </c>
    </row>
    <row r="1037" spans="1:40" x14ac:dyDescent="0.3">
      <c r="A1037">
        <v>363.33</v>
      </c>
      <c r="B1037">
        <v>8.1300000000000008</v>
      </c>
      <c r="C1037">
        <v>28</v>
      </c>
      <c r="D1037">
        <v>0.96</v>
      </c>
      <c r="E1037">
        <v>0.01</v>
      </c>
      <c r="F1037">
        <v>0.01</v>
      </c>
      <c r="G1037" t="s">
        <v>88</v>
      </c>
      <c r="H1037">
        <v>4.59</v>
      </c>
      <c r="I1037">
        <v>0.76</v>
      </c>
      <c r="J1037">
        <v>1.1200000000000001</v>
      </c>
      <c r="K1037">
        <v>0.44</v>
      </c>
      <c r="L1037">
        <v>24</v>
      </c>
      <c r="M1037">
        <v>2261.9899999999998</v>
      </c>
      <c r="N1037">
        <v>30</v>
      </c>
      <c r="O1037">
        <v>41</v>
      </c>
      <c r="P1037">
        <v>1</v>
      </c>
      <c r="Q1037">
        <v>1</v>
      </c>
      <c r="R1037">
        <v>689</v>
      </c>
      <c r="S1037">
        <v>597</v>
      </c>
      <c r="T1037">
        <v>2</v>
      </c>
      <c r="U1037">
        <v>0.85</v>
      </c>
      <c r="V1037">
        <v>1</v>
      </c>
      <c r="W1037" t="s">
        <v>4</v>
      </c>
      <c r="X1037" t="s">
        <v>101</v>
      </c>
      <c r="Y1037" t="s">
        <v>104</v>
      </c>
      <c r="Z1037" t="s">
        <v>102</v>
      </c>
      <c r="AA1037">
        <v>0.95039999999999991</v>
      </c>
      <c r="AB1037">
        <v>0.98009999999999997</v>
      </c>
      <c r="AC1037">
        <v>3.9204000000000037E-2</v>
      </c>
      <c r="AD1037">
        <v>0.46</v>
      </c>
      <c r="AE1037" t="s">
        <v>24</v>
      </c>
      <c r="AF1037">
        <v>2.237635207662456E-2</v>
      </c>
      <c r="AG1037" t="s">
        <v>7</v>
      </c>
      <c r="AH1037" t="s">
        <v>32</v>
      </c>
      <c r="AI1037" t="s">
        <v>37</v>
      </c>
      <c r="AJ1037">
        <v>86.647314949201743</v>
      </c>
      <c r="AK1037" t="s">
        <v>41</v>
      </c>
      <c r="AL1037">
        <v>22.619899999999998</v>
      </c>
      <c r="AM1037">
        <v>838341.77682799986</v>
      </c>
      <c r="AN1037">
        <v>70.910000000000011</v>
      </c>
    </row>
    <row r="1038" spans="1:40" x14ac:dyDescent="0.3">
      <c r="A1038">
        <v>202.94</v>
      </c>
      <c r="B1038">
        <v>7.09</v>
      </c>
      <c r="C1038">
        <v>3</v>
      </c>
      <c r="D1038">
        <v>0.76</v>
      </c>
      <c r="E1038">
        <v>0.02</v>
      </c>
      <c r="F1038">
        <v>0.03</v>
      </c>
      <c r="G1038" t="s">
        <v>92</v>
      </c>
      <c r="H1038">
        <v>1.52</v>
      </c>
      <c r="I1038">
        <v>0.81</v>
      </c>
      <c r="J1038">
        <v>0.98</v>
      </c>
      <c r="K1038">
        <v>0.79</v>
      </c>
      <c r="L1038">
        <v>7</v>
      </c>
      <c r="M1038">
        <v>7358.15</v>
      </c>
      <c r="N1038">
        <v>60</v>
      </c>
      <c r="O1038">
        <v>8</v>
      </c>
      <c r="P1038">
        <v>1</v>
      </c>
      <c r="Q1038">
        <v>3</v>
      </c>
      <c r="R1038">
        <v>694</v>
      </c>
      <c r="S1038">
        <v>475</v>
      </c>
      <c r="T1038">
        <v>12</v>
      </c>
      <c r="U1038">
        <v>0.28000000000000003</v>
      </c>
      <c r="V1038">
        <v>1</v>
      </c>
      <c r="W1038" t="s">
        <v>4</v>
      </c>
      <c r="X1038" t="s">
        <v>103</v>
      </c>
      <c r="Y1038" t="s">
        <v>104</v>
      </c>
      <c r="Z1038" t="s">
        <v>107</v>
      </c>
      <c r="AA1038">
        <v>0.74480000000000002</v>
      </c>
      <c r="AB1038">
        <v>0.9506</v>
      </c>
      <c r="AC1038">
        <v>0.22814399999999999</v>
      </c>
      <c r="AD1038">
        <v>0.84000000000000008</v>
      </c>
      <c r="AE1038" t="s">
        <v>25</v>
      </c>
      <c r="AF1038">
        <v>3.4936434414112545E-2</v>
      </c>
      <c r="AG1038" t="s">
        <v>7</v>
      </c>
      <c r="AH1038" t="s">
        <v>31</v>
      </c>
      <c r="AI1038" t="s">
        <v>36</v>
      </c>
      <c r="AJ1038">
        <v>68.443804034582129</v>
      </c>
      <c r="AK1038" t="s">
        <v>40</v>
      </c>
      <c r="AL1038">
        <v>147.16299999999998</v>
      </c>
      <c r="AM1038">
        <v>1568079.4414259999</v>
      </c>
      <c r="AN1038">
        <v>85.28</v>
      </c>
    </row>
    <row r="1039" spans="1:40" x14ac:dyDescent="0.3">
      <c r="A1039">
        <v>376.15</v>
      </c>
      <c r="B1039">
        <v>7.12</v>
      </c>
      <c r="C1039">
        <v>25</v>
      </c>
      <c r="D1039">
        <v>0.73</v>
      </c>
      <c r="E1039">
        <v>0.08</v>
      </c>
      <c r="F1039">
        <v>0.02</v>
      </c>
      <c r="G1039" t="s">
        <v>99</v>
      </c>
      <c r="H1039">
        <v>1.1100000000000001</v>
      </c>
      <c r="I1039">
        <v>0.78</v>
      </c>
      <c r="J1039">
        <v>1.18</v>
      </c>
      <c r="K1039">
        <v>0.49</v>
      </c>
      <c r="L1039">
        <v>46</v>
      </c>
      <c r="M1039">
        <v>5238.74</v>
      </c>
      <c r="N1039">
        <v>60</v>
      </c>
      <c r="O1039">
        <v>57</v>
      </c>
      <c r="P1039">
        <v>3</v>
      </c>
      <c r="Q1039">
        <v>1</v>
      </c>
      <c r="R1039">
        <v>364</v>
      </c>
      <c r="S1039">
        <v>725</v>
      </c>
      <c r="T1039">
        <v>4</v>
      </c>
      <c r="U1039">
        <v>0.89</v>
      </c>
      <c r="V1039">
        <v>1</v>
      </c>
      <c r="W1039" t="s">
        <v>4</v>
      </c>
      <c r="X1039" t="s">
        <v>101</v>
      </c>
      <c r="Y1039" t="s">
        <v>90</v>
      </c>
      <c r="Z1039" t="s">
        <v>105</v>
      </c>
      <c r="AA1039">
        <v>0.67159999999999997</v>
      </c>
      <c r="AB1039">
        <v>0.90160000000000007</v>
      </c>
      <c r="AC1039">
        <v>0.24343200000000004</v>
      </c>
      <c r="AD1039">
        <v>0.59</v>
      </c>
      <c r="AE1039" t="s">
        <v>25</v>
      </c>
      <c r="AF1039">
        <v>1.8928618902033765E-2</v>
      </c>
      <c r="AG1039" t="s">
        <v>5</v>
      </c>
      <c r="AH1039" t="s">
        <v>32</v>
      </c>
      <c r="AI1039" t="s">
        <v>36</v>
      </c>
      <c r="AJ1039">
        <v>199.17582417582418</v>
      </c>
      <c r="AK1039" t="s">
        <v>42</v>
      </c>
      <c r="AL1039">
        <v>261.93700000000001</v>
      </c>
      <c r="AM1039">
        <v>2167877.5436299993</v>
      </c>
      <c r="AN1039">
        <v>96.09</v>
      </c>
    </row>
    <row r="1040" spans="1:40" x14ac:dyDescent="0.3">
      <c r="A1040">
        <v>79.41</v>
      </c>
      <c r="B1040">
        <v>9.51</v>
      </c>
      <c r="C1040">
        <v>7</v>
      </c>
      <c r="D1040">
        <v>0.84</v>
      </c>
      <c r="E1040">
        <v>0.05</v>
      </c>
      <c r="F1040">
        <v>0.02</v>
      </c>
      <c r="G1040" t="s">
        <v>92</v>
      </c>
      <c r="H1040">
        <v>3.49</v>
      </c>
      <c r="I1040">
        <v>0.83</v>
      </c>
      <c r="J1040">
        <v>0.86</v>
      </c>
      <c r="K1040">
        <v>0.47</v>
      </c>
      <c r="L1040">
        <v>48</v>
      </c>
      <c r="M1040">
        <v>3351.97</v>
      </c>
      <c r="N1040">
        <v>15</v>
      </c>
      <c r="O1040">
        <v>12</v>
      </c>
      <c r="P1040">
        <v>0</v>
      </c>
      <c r="Q1040">
        <v>0</v>
      </c>
      <c r="R1040">
        <v>333</v>
      </c>
      <c r="S1040">
        <v>175</v>
      </c>
      <c r="T1040">
        <v>10</v>
      </c>
      <c r="U1040">
        <v>0.77</v>
      </c>
      <c r="V1040">
        <v>0</v>
      </c>
      <c r="W1040" t="s">
        <v>6</v>
      </c>
      <c r="X1040" t="s">
        <v>89</v>
      </c>
      <c r="Y1040" t="s">
        <v>94</v>
      </c>
      <c r="Z1040" t="s">
        <v>108</v>
      </c>
      <c r="AA1040">
        <v>0.79799999999999993</v>
      </c>
      <c r="AB1040">
        <v>0.93099999999999994</v>
      </c>
      <c r="AC1040">
        <v>0.14896000000000001</v>
      </c>
      <c r="AD1040">
        <v>0.54</v>
      </c>
      <c r="AE1040" t="s">
        <v>25</v>
      </c>
      <c r="AF1040">
        <v>0.11975821684926331</v>
      </c>
      <c r="AG1040" t="s">
        <v>9</v>
      </c>
      <c r="AH1040" t="s">
        <v>33</v>
      </c>
      <c r="AI1040" t="s">
        <v>37</v>
      </c>
      <c r="AJ1040">
        <v>52.552552552552555</v>
      </c>
      <c r="AK1040" t="s">
        <v>40</v>
      </c>
      <c r="AL1040">
        <v>67.039400000000001</v>
      </c>
      <c r="AM1040">
        <v>284885.11555699992</v>
      </c>
      <c r="AN1040">
        <v>82.61</v>
      </c>
    </row>
    <row r="1041" spans="1:40" x14ac:dyDescent="0.3">
      <c r="A1041">
        <v>191.88</v>
      </c>
      <c r="B1041">
        <v>3.66</v>
      </c>
      <c r="C1041">
        <v>29</v>
      </c>
      <c r="D1041">
        <v>0.85</v>
      </c>
      <c r="E1041">
        <v>0.09</v>
      </c>
      <c r="F1041">
        <v>0.03</v>
      </c>
      <c r="G1041" t="s">
        <v>88</v>
      </c>
      <c r="H1041">
        <v>4.2699999999999996</v>
      </c>
      <c r="I1041">
        <v>0.89</v>
      </c>
      <c r="J1041">
        <v>1.1399999999999999</v>
      </c>
      <c r="K1041">
        <v>0.15</v>
      </c>
      <c r="L1041">
        <v>9</v>
      </c>
      <c r="M1041">
        <v>6102.28</v>
      </c>
      <c r="N1041">
        <v>30</v>
      </c>
      <c r="O1041">
        <v>41</v>
      </c>
      <c r="P1041">
        <v>3</v>
      </c>
      <c r="Q1041">
        <v>0</v>
      </c>
      <c r="R1041">
        <v>739</v>
      </c>
      <c r="S1041">
        <v>489</v>
      </c>
      <c r="T1041">
        <v>4</v>
      </c>
      <c r="U1041">
        <v>0.15</v>
      </c>
      <c r="V1041">
        <v>1</v>
      </c>
      <c r="W1041" t="s">
        <v>4</v>
      </c>
      <c r="X1041" t="s">
        <v>89</v>
      </c>
      <c r="Y1041" t="s">
        <v>90</v>
      </c>
      <c r="Z1041" t="s">
        <v>105</v>
      </c>
      <c r="AA1041">
        <v>0.77349999999999997</v>
      </c>
      <c r="AB1041">
        <v>0.88270000000000004</v>
      </c>
      <c r="AC1041">
        <v>0.13240500000000002</v>
      </c>
      <c r="AD1041">
        <v>0.27</v>
      </c>
      <c r="AE1041" t="s">
        <v>26</v>
      </c>
      <c r="AF1041">
        <v>1.9074421513445905E-2</v>
      </c>
      <c r="AG1041" t="s">
        <v>5</v>
      </c>
      <c r="AH1041" t="s">
        <v>31</v>
      </c>
      <c r="AI1041" t="s">
        <v>37</v>
      </c>
      <c r="AJ1041">
        <v>66.170500676589981</v>
      </c>
      <c r="AK1041" t="s">
        <v>40</v>
      </c>
      <c r="AL1041">
        <v>61.022799999999997</v>
      </c>
      <c r="AM1041">
        <v>1311491.5541199995</v>
      </c>
      <c r="AN1041">
        <v>68.430000000000007</v>
      </c>
    </row>
    <row r="1042" spans="1:40" x14ac:dyDescent="0.3">
      <c r="A1042">
        <v>292.77</v>
      </c>
      <c r="B1042">
        <v>1.01</v>
      </c>
      <c r="C1042">
        <v>10</v>
      </c>
      <c r="D1042">
        <v>0.95</v>
      </c>
      <c r="E1042">
        <v>0.04</v>
      </c>
      <c r="F1042">
        <v>0.02</v>
      </c>
      <c r="G1042" t="s">
        <v>92</v>
      </c>
      <c r="H1042">
        <v>3.16</v>
      </c>
      <c r="I1042">
        <v>0.91</v>
      </c>
      <c r="J1042">
        <v>0.9</v>
      </c>
      <c r="K1042">
        <v>0.85</v>
      </c>
      <c r="L1042">
        <v>22</v>
      </c>
      <c r="M1042">
        <v>5527.17</v>
      </c>
      <c r="N1042">
        <v>15</v>
      </c>
      <c r="O1042">
        <v>31</v>
      </c>
      <c r="P1042">
        <v>3</v>
      </c>
      <c r="Q1042">
        <v>1</v>
      </c>
      <c r="R1042">
        <v>237</v>
      </c>
      <c r="S1042">
        <v>392</v>
      </c>
      <c r="T1042">
        <v>7</v>
      </c>
      <c r="U1042">
        <v>0.72</v>
      </c>
      <c r="V1042">
        <v>0</v>
      </c>
      <c r="W1042" t="s">
        <v>6</v>
      </c>
      <c r="X1042" t="s">
        <v>101</v>
      </c>
      <c r="Y1042" t="s">
        <v>90</v>
      </c>
      <c r="Z1042" t="s">
        <v>106</v>
      </c>
      <c r="AA1042">
        <v>0.91199999999999992</v>
      </c>
      <c r="AB1042">
        <v>0.94079999999999997</v>
      </c>
      <c r="AC1042">
        <v>4.704000000000004E-2</v>
      </c>
      <c r="AD1042">
        <v>0.90999999999999992</v>
      </c>
      <c r="AE1042" t="s">
        <v>25</v>
      </c>
      <c r="AF1042">
        <v>3.4498070157461492E-3</v>
      </c>
      <c r="AG1042" t="s">
        <v>5</v>
      </c>
      <c r="AH1042" t="s">
        <v>31</v>
      </c>
      <c r="AI1042" t="s">
        <v>37</v>
      </c>
      <c r="AJ1042">
        <v>165.40084388185653</v>
      </c>
      <c r="AK1042" t="s">
        <v>42</v>
      </c>
      <c r="AL1042">
        <v>110.54340000000001</v>
      </c>
      <c r="AM1042">
        <v>1715409.981018</v>
      </c>
      <c r="AN1042">
        <v>83.240000000000009</v>
      </c>
    </row>
    <row r="1043" spans="1:40" x14ac:dyDescent="0.3">
      <c r="A1043">
        <v>405.83</v>
      </c>
      <c r="B1043">
        <v>3.45</v>
      </c>
      <c r="C1043">
        <v>1</v>
      </c>
      <c r="D1043">
        <v>0.83</v>
      </c>
      <c r="E1043">
        <v>0.09</v>
      </c>
      <c r="F1043">
        <v>0.02</v>
      </c>
      <c r="G1043" t="s">
        <v>99</v>
      </c>
      <c r="H1043">
        <v>1.27</v>
      </c>
      <c r="I1043">
        <v>0.86</v>
      </c>
      <c r="J1043">
        <v>1.17</v>
      </c>
      <c r="K1043">
        <v>0.08</v>
      </c>
      <c r="L1043">
        <v>2</v>
      </c>
      <c r="M1043">
        <v>2993.71</v>
      </c>
      <c r="N1043">
        <v>45</v>
      </c>
      <c r="O1043">
        <v>15</v>
      </c>
      <c r="P1043">
        <v>3</v>
      </c>
      <c r="Q1043">
        <v>1</v>
      </c>
      <c r="R1043">
        <v>973</v>
      </c>
      <c r="S1043">
        <v>70</v>
      </c>
      <c r="T1043">
        <v>8</v>
      </c>
      <c r="U1043">
        <v>0.83</v>
      </c>
      <c r="V1043">
        <v>1</v>
      </c>
      <c r="W1043" t="s">
        <v>4</v>
      </c>
      <c r="X1043" t="s">
        <v>101</v>
      </c>
      <c r="Y1043" t="s">
        <v>90</v>
      </c>
      <c r="Z1043" t="s">
        <v>110</v>
      </c>
      <c r="AA1043">
        <v>0.75529999999999997</v>
      </c>
      <c r="AB1043">
        <v>0.89180000000000004</v>
      </c>
      <c r="AC1043">
        <v>0.15160600000000002</v>
      </c>
      <c r="AD1043">
        <v>0.19</v>
      </c>
      <c r="AE1043" t="s">
        <v>26</v>
      </c>
      <c r="AF1043">
        <v>8.5010965182465564E-3</v>
      </c>
      <c r="AG1043" t="s">
        <v>5</v>
      </c>
      <c r="AH1043" t="s">
        <v>32</v>
      </c>
      <c r="AI1043" t="s">
        <v>36</v>
      </c>
      <c r="AJ1043">
        <v>7.1942446043165464</v>
      </c>
      <c r="AK1043" t="s">
        <v>40</v>
      </c>
      <c r="AL1043">
        <v>149.68550000000002</v>
      </c>
      <c r="AM1043">
        <v>1348740.4291049996</v>
      </c>
      <c r="AN1043">
        <v>95.63000000000001</v>
      </c>
    </row>
    <row r="1044" spans="1:40" x14ac:dyDescent="0.3">
      <c r="A1044">
        <v>193.44</v>
      </c>
      <c r="B1044">
        <v>2.96</v>
      </c>
      <c r="C1044">
        <v>10</v>
      </c>
      <c r="D1044">
        <v>0.87</v>
      </c>
      <c r="E1044">
        <v>0.04</v>
      </c>
      <c r="F1044">
        <v>0.03</v>
      </c>
      <c r="G1044" t="s">
        <v>92</v>
      </c>
      <c r="H1044">
        <v>4.3099999999999996</v>
      </c>
      <c r="I1044">
        <v>0.68</v>
      </c>
      <c r="J1044">
        <v>0.89</v>
      </c>
      <c r="K1044">
        <v>0.31</v>
      </c>
      <c r="L1044">
        <v>27</v>
      </c>
      <c r="M1044">
        <v>2757.78</v>
      </c>
      <c r="N1044">
        <v>90</v>
      </c>
      <c r="O1044">
        <v>56</v>
      </c>
      <c r="P1044">
        <v>1</v>
      </c>
      <c r="Q1044">
        <v>1</v>
      </c>
      <c r="R1044">
        <v>200</v>
      </c>
      <c r="S1044">
        <v>826</v>
      </c>
      <c r="T1044">
        <v>11</v>
      </c>
      <c r="U1044">
        <v>0.14000000000000001</v>
      </c>
      <c r="V1044">
        <v>0</v>
      </c>
      <c r="W1044" t="s">
        <v>6</v>
      </c>
      <c r="X1044" t="s">
        <v>101</v>
      </c>
      <c r="Y1044" t="s">
        <v>104</v>
      </c>
      <c r="Z1044" t="s">
        <v>95</v>
      </c>
      <c r="AA1044">
        <v>0.83519999999999994</v>
      </c>
      <c r="AB1044">
        <v>0.93119999999999992</v>
      </c>
      <c r="AC1044">
        <v>0.121056</v>
      </c>
      <c r="AD1044">
        <v>0.38</v>
      </c>
      <c r="AE1044" t="s">
        <v>24</v>
      </c>
      <c r="AF1044">
        <v>1.5301902398676593E-2</v>
      </c>
      <c r="AG1044" t="s">
        <v>5</v>
      </c>
      <c r="AH1044" t="s">
        <v>31</v>
      </c>
      <c r="AI1044" t="s">
        <v>37</v>
      </c>
      <c r="AJ1044">
        <v>413</v>
      </c>
      <c r="AK1044" t="s">
        <v>42</v>
      </c>
      <c r="AL1044">
        <v>55.155600000000007</v>
      </c>
      <c r="AM1044">
        <v>570879.34075199999</v>
      </c>
      <c r="AN1044">
        <v>81.89</v>
      </c>
    </row>
    <row r="1045" spans="1:40" x14ac:dyDescent="0.3">
      <c r="A1045">
        <v>331.65</v>
      </c>
      <c r="B1045">
        <v>6.96</v>
      </c>
      <c r="C1045">
        <v>21</v>
      </c>
      <c r="D1045">
        <v>0.86</v>
      </c>
      <c r="E1045">
        <v>0.1</v>
      </c>
      <c r="F1045">
        <v>0.03</v>
      </c>
      <c r="G1045" t="s">
        <v>99</v>
      </c>
      <c r="H1045">
        <v>2.5499999999999998</v>
      </c>
      <c r="I1045">
        <v>0.76</v>
      </c>
      <c r="J1045">
        <v>1.1000000000000001</v>
      </c>
      <c r="K1045">
        <v>0.67</v>
      </c>
      <c r="L1045">
        <v>16</v>
      </c>
      <c r="M1045">
        <v>4917.1400000000003</v>
      </c>
      <c r="N1045">
        <v>45</v>
      </c>
      <c r="O1045">
        <v>37</v>
      </c>
      <c r="P1045">
        <v>0</v>
      </c>
      <c r="Q1045">
        <v>0</v>
      </c>
      <c r="R1045">
        <v>747</v>
      </c>
      <c r="S1045">
        <v>288</v>
      </c>
      <c r="T1045">
        <v>1</v>
      </c>
      <c r="U1045">
        <v>0.46</v>
      </c>
      <c r="V1045">
        <v>1</v>
      </c>
      <c r="W1045" t="s">
        <v>4</v>
      </c>
      <c r="X1045" t="s">
        <v>89</v>
      </c>
      <c r="Y1045" t="s">
        <v>94</v>
      </c>
      <c r="Z1045" t="s">
        <v>97</v>
      </c>
      <c r="AA1045">
        <v>0.77400000000000002</v>
      </c>
      <c r="AB1045">
        <v>0.873</v>
      </c>
      <c r="AC1045">
        <v>0.12222000000000002</v>
      </c>
      <c r="AD1045">
        <v>0.8</v>
      </c>
      <c r="AE1045" t="s">
        <v>25</v>
      </c>
      <c r="AF1045">
        <v>2.0985979194934421E-2</v>
      </c>
      <c r="AG1045" t="s">
        <v>7</v>
      </c>
      <c r="AH1045" t="s">
        <v>32</v>
      </c>
      <c r="AI1045" t="s">
        <v>35</v>
      </c>
      <c r="AJ1045">
        <v>38.554216867469883</v>
      </c>
      <c r="AK1045" t="s">
        <v>40</v>
      </c>
      <c r="AL1045">
        <v>245.85700000000003</v>
      </c>
      <c r="AM1045">
        <v>1843032.28468</v>
      </c>
      <c r="AN1045">
        <v>93.850000000000009</v>
      </c>
    </row>
    <row r="1046" spans="1:40" x14ac:dyDescent="0.3">
      <c r="A1046">
        <v>448.69</v>
      </c>
      <c r="B1046">
        <v>6.7</v>
      </c>
      <c r="C1046">
        <v>9</v>
      </c>
      <c r="D1046">
        <v>0.71</v>
      </c>
      <c r="E1046">
        <v>0.1</v>
      </c>
      <c r="F1046">
        <v>0</v>
      </c>
      <c r="G1046" t="s">
        <v>99</v>
      </c>
      <c r="H1046">
        <v>1.91</v>
      </c>
      <c r="I1046">
        <v>0.63</v>
      </c>
      <c r="J1046">
        <v>0.82</v>
      </c>
      <c r="K1046">
        <v>0.51</v>
      </c>
      <c r="L1046">
        <v>5</v>
      </c>
      <c r="M1046">
        <v>4792.96</v>
      </c>
      <c r="N1046">
        <v>45</v>
      </c>
      <c r="O1046">
        <v>13</v>
      </c>
      <c r="P1046">
        <v>0</v>
      </c>
      <c r="Q1046">
        <v>0</v>
      </c>
      <c r="R1046">
        <v>982</v>
      </c>
      <c r="S1046">
        <v>781</v>
      </c>
      <c r="T1046">
        <v>7</v>
      </c>
      <c r="U1046">
        <v>0.86</v>
      </c>
      <c r="V1046">
        <v>0</v>
      </c>
      <c r="W1046" t="s">
        <v>6</v>
      </c>
      <c r="X1046" t="s">
        <v>89</v>
      </c>
      <c r="Y1046" t="s">
        <v>94</v>
      </c>
      <c r="Z1046" t="s">
        <v>106</v>
      </c>
      <c r="AA1046">
        <v>0.63900000000000001</v>
      </c>
      <c r="AB1046">
        <v>0.9</v>
      </c>
      <c r="AC1046">
        <v>0.26100000000000007</v>
      </c>
      <c r="AD1046">
        <v>0.61</v>
      </c>
      <c r="AE1046" t="s">
        <v>25</v>
      </c>
      <c r="AF1046">
        <v>1.4932358644052688E-2</v>
      </c>
      <c r="AG1046" t="s">
        <v>5</v>
      </c>
      <c r="AH1046" t="s">
        <v>32</v>
      </c>
      <c r="AI1046" t="s">
        <v>36</v>
      </c>
      <c r="AJ1046">
        <v>79.531568228105911</v>
      </c>
      <c r="AK1046" t="s">
        <v>40</v>
      </c>
      <c r="AL1046">
        <v>239.64800000000002</v>
      </c>
      <c r="AM1046">
        <v>2365865.3325979998</v>
      </c>
      <c r="AN1046">
        <v>95.09</v>
      </c>
    </row>
    <row r="1047" spans="1:40" x14ac:dyDescent="0.3">
      <c r="A1047">
        <v>327.14</v>
      </c>
      <c r="B1047">
        <v>6.34</v>
      </c>
      <c r="C1047">
        <v>28</v>
      </c>
      <c r="D1047">
        <v>0.88</v>
      </c>
      <c r="E1047">
        <v>0.03</v>
      </c>
      <c r="F1047">
        <v>0.02</v>
      </c>
      <c r="G1047" t="s">
        <v>99</v>
      </c>
      <c r="H1047">
        <v>3.02</v>
      </c>
      <c r="I1047">
        <v>0.78</v>
      </c>
      <c r="J1047">
        <v>1.05</v>
      </c>
      <c r="K1047">
        <v>0.88</v>
      </c>
      <c r="L1047">
        <v>12</v>
      </c>
      <c r="M1047">
        <v>3090.32</v>
      </c>
      <c r="N1047">
        <v>15</v>
      </c>
      <c r="O1047">
        <v>34</v>
      </c>
      <c r="P1047">
        <v>1</v>
      </c>
      <c r="Q1047">
        <v>1</v>
      </c>
      <c r="R1047">
        <v>689</v>
      </c>
      <c r="S1047">
        <v>597</v>
      </c>
      <c r="T1047">
        <v>11</v>
      </c>
      <c r="U1047">
        <v>0.2</v>
      </c>
      <c r="V1047">
        <v>1</v>
      </c>
      <c r="W1047" t="s">
        <v>4</v>
      </c>
      <c r="X1047" t="s">
        <v>101</v>
      </c>
      <c r="Y1047" t="s">
        <v>104</v>
      </c>
      <c r="Z1047" t="s">
        <v>95</v>
      </c>
      <c r="AA1047">
        <v>0.85360000000000003</v>
      </c>
      <c r="AB1047">
        <v>0.9506</v>
      </c>
      <c r="AC1047">
        <v>0.11407199999999999</v>
      </c>
      <c r="AD1047">
        <v>0.93</v>
      </c>
      <c r="AE1047" t="s">
        <v>25</v>
      </c>
      <c r="AF1047">
        <v>1.9380081922112859E-2</v>
      </c>
      <c r="AG1047" t="s">
        <v>5</v>
      </c>
      <c r="AH1047" t="s">
        <v>32</v>
      </c>
      <c r="AI1047" t="s">
        <v>37</v>
      </c>
      <c r="AJ1047">
        <v>86.647314949201743</v>
      </c>
      <c r="AK1047" t="s">
        <v>41</v>
      </c>
      <c r="AL1047">
        <v>154.51600000000002</v>
      </c>
      <c r="AM1047">
        <v>1061689.9242959998</v>
      </c>
      <c r="AN1047">
        <v>95.679999999999993</v>
      </c>
    </row>
    <row r="1048" spans="1:40" x14ac:dyDescent="0.3">
      <c r="A1048">
        <v>154.83000000000001</v>
      </c>
      <c r="B1048">
        <v>1.1499999999999999</v>
      </c>
      <c r="C1048">
        <v>15</v>
      </c>
      <c r="D1048">
        <v>0.95</v>
      </c>
      <c r="E1048">
        <v>0.09</v>
      </c>
      <c r="F1048">
        <v>0</v>
      </c>
      <c r="G1048" t="s">
        <v>99</v>
      </c>
      <c r="H1048">
        <v>3.5</v>
      </c>
      <c r="I1048">
        <v>0.99</v>
      </c>
      <c r="J1048">
        <v>0.89</v>
      </c>
      <c r="K1048">
        <v>0.04</v>
      </c>
      <c r="L1048">
        <v>26</v>
      </c>
      <c r="M1048">
        <v>2710.94</v>
      </c>
      <c r="N1048">
        <v>15</v>
      </c>
      <c r="O1048">
        <v>8</v>
      </c>
      <c r="P1048">
        <v>1</v>
      </c>
      <c r="Q1048">
        <v>2</v>
      </c>
      <c r="R1048">
        <v>306</v>
      </c>
      <c r="S1048">
        <v>218</v>
      </c>
      <c r="T1048">
        <v>6</v>
      </c>
      <c r="U1048">
        <v>0.45</v>
      </c>
      <c r="V1048">
        <v>0</v>
      </c>
      <c r="W1048" t="s">
        <v>6</v>
      </c>
      <c r="X1048" t="s">
        <v>93</v>
      </c>
      <c r="Y1048" t="s">
        <v>104</v>
      </c>
      <c r="Z1048" t="s">
        <v>100</v>
      </c>
      <c r="AA1048">
        <v>0.86449999999999994</v>
      </c>
      <c r="AB1048">
        <v>0.91</v>
      </c>
      <c r="AC1048">
        <v>4.550000000000004E-2</v>
      </c>
      <c r="AD1048">
        <v>0.13</v>
      </c>
      <c r="AE1048" t="s">
        <v>22</v>
      </c>
      <c r="AF1048">
        <v>7.42750113027191E-3</v>
      </c>
      <c r="AG1048" t="s">
        <v>5</v>
      </c>
      <c r="AH1048" t="s">
        <v>31</v>
      </c>
      <c r="AI1048" t="s">
        <v>37</v>
      </c>
      <c r="AJ1048">
        <v>71.24183006535948</v>
      </c>
      <c r="AK1048" t="s">
        <v>40</v>
      </c>
      <c r="AL1048">
        <v>135.547</v>
      </c>
      <c r="AM1048">
        <v>457657.36091800005</v>
      </c>
      <c r="AN1048">
        <v>93.8</v>
      </c>
    </row>
    <row r="1049" spans="1:40" x14ac:dyDescent="0.3">
      <c r="A1049">
        <v>60.98</v>
      </c>
      <c r="B1049">
        <v>7.56</v>
      </c>
      <c r="C1049">
        <v>15</v>
      </c>
      <c r="D1049">
        <v>0.75</v>
      </c>
      <c r="E1049">
        <v>0.08</v>
      </c>
      <c r="F1049">
        <v>0.01</v>
      </c>
      <c r="G1049" t="s">
        <v>99</v>
      </c>
      <c r="H1049">
        <v>2.97</v>
      </c>
      <c r="I1049">
        <v>0.86</v>
      </c>
      <c r="J1049">
        <v>1.07</v>
      </c>
      <c r="K1049">
        <v>0.65</v>
      </c>
      <c r="L1049">
        <v>15</v>
      </c>
      <c r="M1049">
        <v>9547.64</v>
      </c>
      <c r="N1049">
        <v>90</v>
      </c>
      <c r="O1049">
        <v>7</v>
      </c>
      <c r="P1049">
        <v>3</v>
      </c>
      <c r="Q1049">
        <v>3</v>
      </c>
      <c r="R1049">
        <v>198</v>
      </c>
      <c r="S1049">
        <v>990</v>
      </c>
      <c r="T1049">
        <v>10</v>
      </c>
      <c r="U1049">
        <v>0.61</v>
      </c>
      <c r="V1049">
        <v>0</v>
      </c>
      <c r="W1049" t="s">
        <v>6</v>
      </c>
      <c r="X1049" t="s">
        <v>103</v>
      </c>
      <c r="Y1049" t="s">
        <v>90</v>
      </c>
      <c r="Z1049" t="s">
        <v>108</v>
      </c>
      <c r="AA1049">
        <v>0.69000000000000006</v>
      </c>
      <c r="AB1049">
        <v>0.91080000000000005</v>
      </c>
      <c r="AC1049">
        <v>0.22770000000000001</v>
      </c>
      <c r="AD1049">
        <v>0.74</v>
      </c>
      <c r="AE1049" t="s">
        <v>25</v>
      </c>
      <c r="AF1049">
        <v>0.12397507379468678</v>
      </c>
      <c r="AG1049" t="s">
        <v>9</v>
      </c>
      <c r="AH1049" t="s">
        <v>33</v>
      </c>
      <c r="AI1049" t="s">
        <v>35</v>
      </c>
      <c r="AJ1049">
        <v>500</v>
      </c>
      <c r="AK1049" t="s">
        <v>42</v>
      </c>
      <c r="AL1049">
        <v>477.38200000000001</v>
      </c>
      <c r="AM1049">
        <v>635095.44925999991</v>
      </c>
      <c r="AN1049">
        <v>94.43</v>
      </c>
    </row>
    <row r="1050" spans="1:40" x14ac:dyDescent="0.3">
      <c r="A1050">
        <v>441.54</v>
      </c>
      <c r="B1050">
        <v>3.91</v>
      </c>
      <c r="C1050">
        <v>3</v>
      </c>
      <c r="D1050">
        <v>0.88</v>
      </c>
      <c r="E1050">
        <v>0.02</v>
      </c>
      <c r="F1050">
        <v>0.03</v>
      </c>
      <c r="G1050" t="s">
        <v>88</v>
      </c>
      <c r="H1050">
        <v>4.5999999999999996</v>
      </c>
      <c r="I1050">
        <v>0.66</v>
      </c>
      <c r="J1050">
        <v>1.05</v>
      </c>
      <c r="K1050">
        <v>0.48</v>
      </c>
      <c r="L1050">
        <v>3</v>
      </c>
      <c r="M1050">
        <v>8637.4699999999993</v>
      </c>
      <c r="N1050">
        <v>15</v>
      </c>
      <c r="O1050">
        <v>43</v>
      </c>
      <c r="P1050">
        <v>3</v>
      </c>
      <c r="Q1050">
        <v>3</v>
      </c>
      <c r="R1050">
        <v>202</v>
      </c>
      <c r="S1050">
        <v>46</v>
      </c>
      <c r="T1050">
        <v>1</v>
      </c>
      <c r="U1050">
        <v>0.1</v>
      </c>
      <c r="V1050">
        <v>1</v>
      </c>
      <c r="W1050" t="s">
        <v>4</v>
      </c>
      <c r="X1050" t="s">
        <v>103</v>
      </c>
      <c r="Y1050" t="s">
        <v>90</v>
      </c>
      <c r="Z1050" t="s">
        <v>97</v>
      </c>
      <c r="AA1050">
        <v>0.86239999999999994</v>
      </c>
      <c r="AB1050">
        <v>0.9506</v>
      </c>
      <c r="AC1050">
        <v>0.11407199999999999</v>
      </c>
      <c r="AD1050">
        <v>0.53</v>
      </c>
      <c r="AE1050" t="s">
        <v>25</v>
      </c>
      <c r="AF1050">
        <v>8.8553698419169269E-3</v>
      </c>
      <c r="AG1050" t="s">
        <v>5</v>
      </c>
      <c r="AH1050" t="s">
        <v>32</v>
      </c>
      <c r="AI1050" t="s">
        <v>37</v>
      </c>
      <c r="AJ1050">
        <v>22.772277227722775</v>
      </c>
      <c r="AK1050" t="s">
        <v>40</v>
      </c>
      <c r="AL1050">
        <v>86.37469999999999</v>
      </c>
      <c r="AM1050">
        <v>4004604.9253700003</v>
      </c>
      <c r="AN1050">
        <v>70.2</v>
      </c>
    </row>
    <row r="1051" spans="1:40" x14ac:dyDescent="0.3">
      <c r="A1051">
        <v>59.57</v>
      </c>
      <c r="B1051">
        <v>6.99</v>
      </c>
      <c r="C1051">
        <v>25</v>
      </c>
      <c r="D1051">
        <v>0.88</v>
      </c>
      <c r="E1051">
        <v>0.06</v>
      </c>
      <c r="F1051">
        <v>0.04</v>
      </c>
      <c r="G1051" t="s">
        <v>92</v>
      </c>
      <c r="H1051">
        <v>3.14</v>
      </c>
      <c r="I1051">
        <v>0.71</v>
      </c>
      <c r="J1051">
        <v>1.17</v>
      </c>
      <c r="K1051">
        <v>0.15</v>
      </c>
      <c r="L1051">
        <v>9</v>
      </c>
      <c r="M1051">
        <v>8186.11</v>
      </c>
      <c r="N1051">
        <v>15</v>
      </c>
      <c r="O1051">
        <v>30</v>
      </c>
      <c r="P1051">
        <v>2</v>
      </c>
      <c r="Q1051">
        <v>1</v>
      </c>
      <c r="R1051">
        <v>522</v>
      </c>
      <c r="S1051">
        <v>614</v>
      </c>
      <c r="T1051">
        <v>8</v>
      </c>
      <c r="U1051">
        <v>0.21</v>
      </c>
      <c r="V1051">
        <v>1</v>
      </c>
      <c r="W1051" t="s">
        <v>4</v>
      </c>
      <c r="X1051" t="s">
        <v>101</v>
      </c>
      <c r="Y1051" t="s">
        <v>96</v>
      </c>
      <c r="Z1051" t="s">
        <v>110</v>
      </c>
      <c r="AA1051">
        <v>0.82719999999999994</v>
      </c>
      <c r="AB1051">
        <v>0.90239999999999987</v>
      </c>
      <c r="AC1051">
        <v>0.10828799999999998</v>
      </c>
      <c r="AD1051">
        <v>0.25</v>
      </c>
      <c r="AE1051" t="s">
        <v>26</v>
      </c>
      <c r="AF1051">
        <v>0.11734094342789995</v>
      </c>
      <c r="AG1051" t="s">
        <v>9</v>
      </c>
      <c r="AH1051" t="s">
        <v>33</v>
      </c>
      <c r="AI1051" t="s">
        <v>37</v>
      </c>
      <c r="AJ1051">
        <v>117.62452107279692</v>
      </c>
      <c r="AK1051" t="s">
        <v>42</v>
      </c>
      <c r="AL1051">
        <v>163.72219999999999</v>
      </c>
      <c r="AM1051">
        <v>536578.69316599995</v>
      </c>
      <c r="AN1051">
        <v>82.26</v>
      </c>
    </row>
    <row r="1052" spans="1:40" x14ac:dyDescent="0.3">
      <c r="A1052">
        <v>443.62</v>
      </c>
      <c r="B1052">
        <v>6.01</v>
      </c>
      <c r="C1052">
        <v>5</v>
      </c>
      <c r="D1052">
        <v>0.75</v>
      </c>
      <c r="E1052">
        <v>0.01</v>
      </c>
      <c r="F1052">
        <v>0.04</v>
      </c>
      <c r="G1052" t="s">
        <v>88</v>
      </c>
      <c r="H1052">
        <v>4.3899999999999997</v>
      </c>
      <c r="I1052">
        <v>0.63</v>
      </c>
      <c r="J1052">
        <v>1.05</v>
      </c>
      <c r="K1052">
        <v>0.74</v>
      </c>
      <c r="L1052">
        <v>28</v>
      </c>
      <c r="M1052">
        <v>2221.41</v>
      </c>
      <c r="N1052">
        <v>15</v>
      </c>
      <c r="O1052">
        <v>41</v>
      </c>
      <c r="P1052">
        <v>2</v>
      </c>
      <c r="Q1052">
        <v>2</v>
      </c>
      <c r="R1052">
        <v>18</v>
      </c>
      <c r="S1052">
        <v>143</v>
      </c>
      <c r="T1052">
        <v>5</v>
      </c>
      <c r="U1052">
        <v>0.47</v>
      </c>
      <c r="V1052">
        <v>1</v>
      </c>
      <c r="W1052" t="s">
        <v>4</v>
      </c>
      <c r="X1052" t="s">
        <v>93</v>
      </c>
      <c r="Y1052" t="s">
        <v>96</v>
      </c>
      <c r="Z1052" t="s">
        <v>109</v>
      </c>
      <c r="AA1052">
        <v>0.74249999999999994</v>
      </c>
      <c r="AB1052">
        <v>0.95039999999999991</v>
      </c>
      <c r="AC1052">
        <v>0.23759999999999998</v>
      </c>
      <c r="AD1052">
        <v>0.79</v>
      </c>
      <c r="AE1052" t="s">
        <v>25</v>
      </c>
      <c r="AF1052">
        <v>1.3547630855236463E-2</v>
      </c>
      <c r="AG1052" t="s">
        <v>5</v>
      </c>
      <c r="AH1052" t="s">
        <v>32</v>
      </c>
      <c r="AI1052" t="s">
        <v>37</v>
      </c>
      <c r="AJ1052">
        <v>794.44444444444446</v>
      </c>
      <c r="AK1052" t="s">
        <v>42</v>
      </c>
      <c r="AL1052">
        <v>22.214099999999998</v>
      </c>
      <c r="AM1052">
        <v>1034796.163346</v>
      </c>
      <c r="AN1052">
        <v>70.510000000000005</v>
      </c>
    </row>
    <row r="1053" spans="1:40" x14ac:dyDescent="0.3">
      <c r="A1053">
        <v>288.02</v>
      </c>
      <c r="B1053">
        <v>4.08</v>
      </c>
      <c r="C1053">
        <v>9</v>
      </c>
      <c r="D1053">
        <v>0.74</v>
      </c>
      <c r="E1053">
        <v>0.08</v>
      </c>
      <c r="F1053">
        <v>0</v>
      </c>
      <c r="G1053" t="s">
        <v>92</v>
      </c>
      <c r="H1053">
        <v>2.93</v>
      </c>
      <c r="I1053">
        <v>0.67</v>
      </c>
      <c r="J1053">
        <v>0.96</v>
      </c>
      <c r="K1053">
        <v>0.41</v>
      </c>
      <c r="L1053">
        <v>39</v>
      </c>
      <c r="M1053">
        <v>1973.98</v>
      </c>
      <c r="N1053">
        <v>15</v>
      </c>
      <c r="O1053">
        <v>13</v>
      </c>
      <c r="P1053">
        <v>1</v>
      </c>
      <c r="Q1053">
        <v>3</v>
      </c>
      <c r="R1053">
        <v>596</v>
      </c>
      <c r="S1053">
        <v>760</v>
      </c>
      <c r="T1053">
        <v>7</v>
      </c>
      <c r="U1053">
        <v>0.37</v>
      </c>
      <c r="V1053">
        <v>0</v>
      </c>
      <c r="W1053" t="s">
        <v>6</v>
      </c>
      <c r="X1053" t="s">
        <v>103</v>
      </c>
      <c r="Y1053" t="s">
        <v>104</v>
      </c>
      <c r="Z1053" t="s">
        <v>106</v>
      </c>
      <c r="AA1053">
        <v>0.68080000000000007</v>
      </c>
      <c r="AB1053">
        <v>0.92</v>
      </c>
      <c r="AC1053">
        <v>0.23920000000000002</v>
      </c>
      <c r="AD1053">
        <v>0.49</v>
      </c>
      <c r="AE1053" t="s">
        <v>24</v>
      </c>
      <c r="AF1053">
        <v>1.4165682938684815E-2</v>
      </c>
      <c r="AG1053" t="s">
        <v>5</v>
      </c>
      <c r="AH1053" t="s">
        <v>31</v>
      </c>
      <c r="AI1053" t="s">
        <v>35</v>
      </c>
      <c r="AJ1053">
        <v>127.51677852348993</v>
      </c>
      <c r="AK1053" t="s">
        <v>42</v>
      </c>
      <c r="AL1053">
        <v>39.479599999999998</v>
      </c>
      <c r="AM1053">
        <v>614085.73473999999</v>
      </c>
      <c r="AN1053">
        <v>82.67</v>
      </c>
    </row>
    <row r="1054" spans="1:40" x14ac:dyDescent="0.3">
      <c r="A1054">
        <v>472.58</v>
      </c>
      <c r="B1054">
        <v>2.21</v>
      </c>
      <c r="C1054">
        <v>26</v>
      </c>
      <c r="D1054">
        <v>0.99</v>
      </c>
      <c r="E1054">
        <v>0.02</v>
      </c>
      <c r="F1054">
        <v>0.02</v>
      </c>
      <c r="G1054" t="s">
        <v>92</v>
      </c>
      <c r="H1054">
        <v>1.65</v>
      </c>
      <c r="I1054">
        <v>0.8</v>
      </c>
      <c r="J1054">
        <v>0.88</v>
      </c>
      <c r="K1054">
        <v>0.53</v>
      </c>
      <c r="L1054">
        <v>36</v>
      </c>
      <c r="M1054">
        <v>8112.36</v>
      </c>
      <c r="N1054">
        <v>15</v>
      </c>
      <c r="O1054">
        <v>44</v>
      </c>
      <c r="P1054">
        <v>3</v>
      </c>
      <c r="Q1054">
        <v>2</v>
      </c>
      <c r="R1054">
        <v>857</v>
      </c>
      <c r="S1054">
        <v>421</v>
      </c>
      <c r="T1054">
        <v>8</v>
      </c>
      <c r="U1054">
        <v>0.32</v>
      </c>
      <c r="V1054">
        <v>0</v>
      </c>
      <c r="W1054" t="s">
        <v>6</v>
      </c>
      <c r="X1054" t="s">
        <v>93</v>
      </c>
      <c r="Y1054" t="s">
        <v>90</v>
      </c>
      <c r="Z1054" t="s">
        <v>110</v>
      </c>
      <c r="AA1054">
        <v>0.97019999999999995</v>
      </c>
      <c r="AB1054">
        <v>0.96039999999999992</v>
      </c>
      <c r="AC1054">
        <v>9.6040000000000084E-3</v>
      </c>
      <c r="AD1054">
        <v>0.57000000000000006</v>
      </c>
      <c r="AE1054" t="s">
        <v>25</v>
      </c>
      <c r="AF1054">
        <v>4.6764568961868893E-3</v>
      </c>
      <c r="AG1054" t="s">
        <v>5</v>
      </c>
      <c r="AH1054" t="s">
        <v>32</v>
      </c>
      <c r="AI1054" t="s">
        <v>36</v>
      </c>
      <c r="AJ1054">
        <v>49.124854142357059</v>
      </c>
      <c r="AK1054" t="s">
        <v>40</v>
      </c>
      <c r="AL1054">
        <v>162.24719999999999</v>
      </c>
      <c r="AM1054">
        <v>3987266.4946919992</v>
      </c>
      <c r="AN1054">
        <v>85.350000000000009</v>
      </c>
    </row>
    <row r="1055" spans="1:40" x14ac:dyDescent="0.3">
      <c r="A1055">
        <v>409.45</v>
      </c>
      <c r="B1055">
        <v>1.85</v>
      </c>
      <c r="C1055">
        <v>22</v>
      </c>
      <c r="D1055">
        <v>0.82</v>
      </c>
      <c r="E1055">
        <v>0.01</v>
      </c>
      <c r="F1055">
        <v>0.03</v>
      </c>
      <c r="G1055" t="s">
        <v>92</v>
      </c>
      <c r="H1055">
        <v>2.66</v>
      </c>
      <c r="I1055">
        <v>0.74</v>
      </c>
      <c r="J1055">
        <v>1.06</v>
      </c>
      <c r="K1055">
        <v>0.97</v>
      </c>
      <c r="L1055">
        <v>25</v>
      </c>
      <c r="M1055">
        <v>1928.28</v>
      </c>
      <c r="N1055">
        <v>45</v>
      </c>
      <c r="O1055">
        <v>35</v>
      </c>
      <c r="P1055">
        <v>1</v>
      </c>
      <c r="Q1055">
        <v>3</v>
      </c>
      <c r="R1055">
        <v>870</v>
      </c>
      <c r="S1055">
        <v>657</v>
      </c>
      <c r="T1055">
        <v>7</v>
      </c>
      <c r="U1055">
        <v>0.03</v>
      </c>
      <c r="V1055">
        <v>1</v>
      </c>
      <c r="W1055" t="s">
        <v>4</v>
      </c>
      <c r="X1055" t="s">
        <v>103</v>
      </c>
      <c r="Y1055" t="s">
        <v>104</v>
      </c>
      <c r="Z1055" t="s">
        <v>106</v>
      </c>
      <c r="AA1055">
        <v>0.81179999999999997</v>
      </c>
      <c r="AB1055">
        <v>0.96029999999999993</v>
      </c>
      <c r="AC1055">
        <v>0.17285400000000004</v>
      </c>
      <c r="AD1055">
        <v>1.01</v>
      </c>
      <c r="AE1055" t="s">
        <v>25</v>
      </c>
      <c r="AF1055">
        <v>4.5182561973378926E-3</v>
      </c>
      <c r="AG1055" t="s">
        <v>5</v>
      </c>
      <c r="AH1055" t="s">
        <v>32</v>
      </c>
      <c r="AI1055" t="s">
        <v>35</v>
      </c>
      <c r="AJ1055">
        <v>75.517241379310335</v>
      </c>
      <c r="AK1055" t="s">
        <v>40</v>
      </c>
      <c r="AL1055">
        <v>38.565600000000003</v>
      </c>
      <c r="AM1055">
        <v>821175.96417999989</v>
      </c>
      <c r="AN1055">
        <v>84.44</v>
      </c>
    </row>
    <row r="1056" spans="1:40" x14ac:dyDescent="0.3">
      <c r="A1056">
        <v>499.07</v>
      </c>
      <c r="B1056">
        <v>8.48</v>
      </c>
      <c r="C1056">
        <v>9</v>
      </c>
      <c r="D1056">
        <v>0.77</v>
      </c>
      <c r="E1056">
        <v>0.04</v>
      </c>
      <c r="F1056">
        <v>0.01</v>
      </c>
      <c r="G1056" t="s">
        <v>88</v>
      </c>
      <c r="H1056">
        <v>0.43</v>
      </c>
      <c r="I1056">
        <v>0.68</v>
      </c>
      <c r="J1056">
        <v>0.85</v>
      </c>
      <c r="K1056">
        <v>0.49</v>
      </c>
      <c r="L1056">
        <v>41</v>
      </c>
      <c r="M1056">
        <v>5085.01</v>
      </c>
      <c r="N1056">
        <v>45</v>
      </c>
      <c r="O1056">
        <v>7</v>
      </c>
      <c r="P1056">
        <v>3</v>
      </c>
      <c r="Q1056">
        <v>3</v>
      </c>
      <c r="R1056">
        <v>152</v>
      </c>
      <c r="S1056">
        <v>744</v>
      </c>
      <c r="T1056">
        <v>11</v>
      </c>
      <c r="U1056">
        <v>0.93</v>
      </c>
      <c r="V1056">
        <v>0</v>
      </c>
      <c r="W1056" t="s">
        <v>6</v>
      </c>
      <c r="X1056" t="s">
        <v>103</v>
      </c>
      <c r="Y1056" t="s">
        <v>90</v>
      </c>
      <c r="Z1056" t="s">
        <v>95</v>
      </c>
      <c r="AA1056">
        <v>0.73919999999999997</v>
      </c>
      <c r="AB1056">
        <v>0.95039999999999991</v>
      </c>
      <c r="AC1056">
        <v>0.21859199999999995</v>
      </c>
      <c r="AD1056">
        <v>0.54</v>
      </c>
      <c r="AE1056" t="s">
        <v>25</v>
      </c>
      <c r="AF1056">
        <v>1.6991604384154528E-2</v>
      </c>
      <c r="AG1056" t="s">
        <v>5</v>
      </c>
      <c r="AH1056" t="s">
        <v>32</v>
      </c>
      <c r="AI1056" t="s">
        <v>38</v>
      </c>
      <c r="AJ1056">
        <v>489.4736842105263</v>
      </c>
      <c r="AK1056" t="s">
        <v>42</v>
      </c>
      <c r="AL1056">
        <v>50.850100000000005</v>
      </c>
      <c r="AM1056">
        <v>2664719.8798370003</v>
      </c>
      <c r="AN1056">
        <v>74.17</v>
      </c>
    </row>
    <row r="1057" spans="1:40" x14ac:dyDescent="0.3">
      <c r="A1057">
        <v>207.82</v>
      </c>
      <c r="B1057">
        <v>9.27</v>
      </c>
      <c r="C1057">
        <v>23</v>
      </c>
      <c r="D1057">
        <v>0.75</v>
      </c>
      <c r="E1057">
        <v>0.06</v>
      </c>
      <c r="F1057">
        <v>0.04</v>
      </c>
      <c r="G1057" t="s">
        <v>99</v>
      </c>
      <c r="H1057">
        <v>1.1499999999999999</v>
      </c>
      <c r="I1057">
        <v>0.66</v>
      </c>
      <c r="J1057">
        <v>1.1299999999999999</v>
      </c>
      <c r="K1057">
        <v>0.82</v>
      </c>
      <c r="L1057">
        <v>28</v>
      </c>
      <c r="M1057">
        <v>2292.08</v>
      </c>
      <c r="N1057">
        <v>90</v>
      </c>
      <c r="O1057">
        <v>57</v>
      </c>
      <c r="P1057">
        <v>3</v>
      </c>
      <c r="Q1057">
        <v>0</v>
      </c>
      <c r="R1057">
        <v>836</v>
      </c>
      <c r="S1057">
        <v>157</v>
      </c>
      <c r="T1057">
        <v>12</v>
      </c>
      <c r="U1057">
        <v>0.87</v>
      </c>
      <c r="V1057">
        <v>1</v>
      </c>
      <c r="W1057" t="s">
        <v>4</v>
      </c>
      <c r="X1057" t="s">
        <v>89</v>
      </c>
      <c r="Y1057" t="s">
        <v>90</v>
      </c>
      <c r="Z1057" t="s">
        <v>107</v>
      </c>
      <c r="AA1057">
        <v>0.70499999999999996</v>
      </c>
      <c r="AB1057">
        <v>0.90239999999999987</v>
      </c>
      <c r="AC1057">
        <v>0.22559999999999997</v>
      </c>
      <c r="AD1057">
        <v>0.91999999999999993</v>
      </c>
      <c r="AE1057" t="s">
        <v>25</v>
      </c>
      <c r="AF1057">
        <v>4.4605908959676643E-2</v>
      </c>
      <c r="AG1057" t="s">
        <v>7</v>
      </c>
      <c r="AH1057" t="s">
        <v>31</v>
      </c>
      <c r="AI1057" t="s">
        <v>36</v>
      </c>
      <c r="AJ1057">
        <v>18.779904306220097</v>
      </c>
      <c r="AK1057" t="s">
        <v>40</v>
      </c>
      <c r="AL1057">
        <v>114.604</v>
      </c>
      <c r="AM1057">
        <v>524093.45601999998</v>
      </c>
      <c r="AN1057">
        <v>96.249999999999986</v>
      </c>
    </row>
    <row r="1058" spans="1:40" x14ac:dyDescent="0.3">
      <c r="A1058">
        <v>395.23</v>
      </c>
      <c r="B1058">
        <v>6.85</v>
      </c>
      <c r="C1058">
        <v>7</v>
      </c>
      <c r="D1058">
        <v>0.9</v>
      </c>
      <c r="E1058">
        <v>0.09</v>
      </c>
      <c r="F1058">
        <v>0.04</v>
      </c>
      <c r="G1058" t="s">
        <v>99</v>
      </c>
      <c r="H1058">
        <v>3.83</v>
      </c>
      <c r="I1058">
        <v>0.86</v>
      </c>
      <c r="J1058">
        <v>0.9</v>
      </c>
      <c r="K1058">
        <v>0.77</v>
      </c>
      <c r="L1058">
        <v>47</v>
      </c>
      <c r="M1058">
        <v>3842.89</v>
      </c>
      <c r="N1058">
        <v>60</v>
      </c>
      <c r="O1058">
        <v>36</v>
      </c>
      <c r="P1058">
        <v>1</v>
      </c>
      <c r="Q1058">
        <v>2</v>
      </c>
      <c r="R1058">
        <v>496</v>
      </c>
      <c r="S1058">
        <v>921</v>
      </c>
      <c r="T1058">
        <v>12</v>
      </c>
      <c r="U1058">
        <v>0.39</v>
      </c>
      <c r="V1058">
        <v>0</v>
      </c>
      <c r="W1058" t="s">
        <v>6</v>
      </c>
      <c r="X1058" t="s">
        <v>93</v>
      </c>
      <c r="Y1058" t="s">
        <v>104</v>
      </c>
      <c r="Z1058" t="s">
        <v>107</v>
      </c>
      <c r="AA1058">
        <v>0.81900000000000006</v>
      </c>
      <c r="AB1058">
        <v>0.87360000000000004</v>
      </c>
      <c r="AC1058">
        <v>8.7359999999999979E-2</v>
      </c>
      <c r="AD1058">
        <v>0.9</v>
      </c>
      <c r="AE1058" t="s">
        <v>25</v>
      </c>
      <c r="AF1058">
        <v>1.7331680287427573E-2</v>
      </c>
      <c r="AG1058" t="s">
        <v>5</v>
      </c>
      <c r="AH1058" t="s">
        <v>32</v>
      </c>
      <c r="AI1058" t="s">
        <v>37</v>
      </c>
      <c r="AJ1058">
        <v>185.68548387096774</v>
      </c>
      <c r="AK1058" t="s">
        <v>42</v>
      </c>
      <c r="AL1058">
        <v>192.14449999999999</v>
      </c>
      <c r="AM1058">
        <v>1716495.1377290001</v>
      </c>
      <c r="AN1058">
        <v>92.67</v>
      </c>
    </row>
    <row r="1059" spans="1:40" x14ac:dyDescent="0.3">
      <c r="A1059">
        <v>230.87</v>
      </c>
      <c r="B1059">
        <v>1.93</v>
      </c>
      <c r="C1059">
        <v>24</v>
      </c>
      <c r="D1059">
        <v>0.88</v>
      </c>
      <c r="E1059">
        <v>0.1</v>
      </c>
      <c r="F1059">
        <v>0.05</v>
      </c>
      <c r="G1059" t="s">
        <v>88</v>
      </c>
      <c r="H1059">
        <v>3.31</v>
      </c>
      <c r="I1059">
        <v>0.82</v>
      </c>
      <c r="J1059">
        <v>1.01</v>
      </c>
      <c r="K1059">
        <v>0.66</v>
      </c>
      <c r="L1059">
        <v>21</v>
      </c>
      <c r="M1059">
        <v>8549.2000000000007</v>
      </c>
      <c r="N1059">
        <v>90</v>
      </c>
      <c r="O1059">
        <v>58</v>
      </c>
      <c r="P1059">
        <v>1</v>
      </c>
      <c r="Q1059">
        <v>3</v>
      </c>
      <c r="R1059">
        <v>203</v>
      </c>
      <c r="S1059">
        <v>406</v>
      </c>
      <c r="T1059">
        <v>10</v>
      </c>
      <c r="U1059">
        <v>0.18</v>
      </c>
      <c r="V1059">
        <v>1</v>
      </c>
      <c r="W1059" t="s">
        <v>4</v>
      </c>
      <c r="X1059" t="s">
        <v>103</v>
      </c>
      <c r="Y1059" t="s">
        <v>104</v>
      </c>
      <c r="Z1059" t="s">
        <v>108</v>
      </c>
      <c r="AA1059">
        <v>0.79200000000000004</v>
      </c>
      <c r="AB1059">
        <v>0.85499999999999998</v>
      </c>
      <c r="AC1059">
        <v>0.1026</v>
      </c>
      <c r="AD1059">
        <v>0.81</v>
      </c>
      <c r="AE1059" t="s">
        <v>25</v>
      </c>
      <c r="AF1059">
        <v>8.3596829384502101E-3</v>
      </c>
      <c r="AG1059" t="s">
        <v>5</v>
      </c>
      <c r="AH1059" t="s">
        <v>31</v>
      </c>
      <c r="AI1059" t="s">
        <v>37</v>
      </c>
      <c r="AJ1059">
        <v>200</v>
      </c>
      <c r="AK1059" t="s">
        <v>42</v>
      </c>
      <c r="AL1059">
        <v>85.492000000000004</v>
      </c>
      <c r="AM1059">
        <v>2269917.6501940005</v>
      </c>
      <c r="AN1059">
        <v>68.690000000000012</v>
      </c>
    </row>
    <row r="1060" spans="1:40" x14ac:dyDescent="0.3">
      <c r="A1060">
        <v>265.94</v>
      </c>
      <c r="B1060">
        <v>4.62</v>
      </c>
      <c r="C1060">
        <v>23</v>
      </c>
      <c r="D1060">
        <v>0.89</v>
      </c>
      <c r="E1060">
        <v>0.04</v>
      </c>
      <c r="F1060">
        <v>0</v>
      </c>
      <c r="G1060" t="s">
        <v>99</v>
      </c>
      <c r="H1060">
        <v>0.83</v>
      </c>
      <c r="I1060">
        <v>0.94</v>
      </c>
      <c r="J1060">
        <v>1.04</v>
      </c>
      <c r="K1060">
        <v>0.9</v>
      </c>
      <c r="L1060">
        <v>29</v>
      </c>
      <c r="M1060">
        <v>8925.0400000000009</v>
      </c>
      <c r="N1060">
        <v>30</v>
      </c>
      <c r="O1060">
        <v>52</v>
      </c>
      <c r="P1060">
        <v>0</v>
      </c>
      <c r="Q1060">
        <v>2</v>
      </c>
      <c r="R1060">
        <v>531</v>
      </c>
      <c r="S1060">
        <v>261</v>
      </c>
      <c r="T1060">
        <v>12</v>
      </c>
      <c r="U1060">
        <v>7.0000000000000007E-2</v>
      </c>
      <c r="V1060">
        <v>0</v>
      </c>
      <c r="W1060" t="s">
        <v>6</v>
      </c>
      <c r="X1060" t="s">
        <v>93</v>
      </c>
      <c r="Y1060" t="s">
        <v>94</v>
      </c>
      <c r="Z1060" t="s">
        <v>107</v>
      </c>
      <c r="AA1060">
        <v>0.85439999999999994</v>
      </c>
      <c r="AB1060">
        <v>0.96</v>
      </c>
      <c r="AC1060">
        <v>0.10559999999999999</v>
      </c>
      <c r="AD1060">
        <v>0.94000000000000006</v>
      </c>
      <c r="AE1060" t="s">
        <v>25</v>
      </c>
      <c r="AF1060">
        <v>1.7372339625479433E-2</v>
      </c>
      <c r="AG1060" t="s">
        <v>5</v>
      </c>
      <c r="AH1060" t="s">
        <v>31</v>
      </c>
      <c r="AI1060" t="s">
        <v>38</v>
      </c>
      <c r="AJ1060">
        <v>49.152542372881356</v>
      </c>
      <c r="AK1060" t="s">
        <v>40</v>
      </c>
      <c r="AL1060">
        <v>446.25200000000007</v>
      </c>
      <c r="AM1060">
        <v>2468916.8097079997</v>
      </c>
      <c r="AN1060">
        <v>97.969999999999985</v>
      </c>
    </row>
    <row r="1061" spans="1:40" x14ac:dyDescent="0.3">
      <c r="A1061">
        <v>332.38</v>
      </c>
      <c r="B1061">
        <v>7.56</v>
      </c>
      <c r="C1061">
        <v>12</v>
      </c>
      <c r="D1061">
        <v>0.73</v>
      </c>
      <c r="E1061">
        <v>0.01</v>
      </c>
      <c r="F1061">
        <v>0.01</v>
      </c>
      <c r="G1061" t="s">
        <v>92</v>
      </c>
      <c r="H1061">
        <v>2.19</v>
      </c>
      <c r="I1061">
        <v>0.67</v>
      </c>
      <c r="J1061">
        <v>0.94</v>
      </c>
      <c r="K1061">
        <v>0.25</v>
      </c>
      <c r="L1061">
        <v>25</v>
      </c>
      <c r="M1061">
        <v>9967.1200000000008</v>
      </c>
      <c r="N1061">
        <v>90</v>
      </c>
      <c r="O1061">
        <v>38</v>
      </c>
      <c r="P1061">
        <v>0</v>
      </c>
      <c r="Q1061">
        <v>1</v>
      </c>
      <c r="R1061">
        <v>442</v>
      </c>
      <c r="S1061">
        <v>512</v>
      </c>
      <c r="T1061">
        <v>1</v>
      </c>
      <c r="U1061">
        <v>0.12</v>
      </c>
      <c r="V1061">
        <v>1</v>
      </c>
      <c r="W1061" t="s">
        <v>4</v>
      </c>
      <c r="X1061" t="s">
        <v>101</v>
      </c>
      <c r="Y1061" t="s">
        <v>94</v>
      </c>
      <c r="Z1061" t="s">
        <v>97</v>
      </c>
      <c r="AA1061">
        <v>0.72270000000000001</v>
      </c>
      <c r="AB1061">
        <v>0.98009999999999997</v>
      </c>
      <c r="AC1061">
        <v>0.26462700000000006</v>
      </c>
      <c r="AD1061">
        <v>0.27</v>
      </c>
      <c r="AE1061" t="s">
        <v>26</v>
      </c>
      <c r="AF1061">
        <v>2.2745050845417895E-2</v>
      </c>
      <c r="AG1061" t="s">
        <v>7</v>
      </c>
      <c r="AH1061" t="s">
        <v>32</v>
      </c>
      <c r="AI1061" t="s">
        <v>35</v>
      </c>
      <c r="AJ1061">
        <v>115.8371040723982</v>
      </c>
      <c r="AK1061" t="s">
        <v>42</v>
      </c>
      <c r="AL1061">
        <v>199.34240000000003</v>
      </c>
      <c r="AM1061">
        <v>3379342.6731560007</v>
      </c>
      <c r="AN1061">
        <v>85.31</v>
      </c>
    </row>
    <row r="1062" spans="1:40" x14ac:dyDescent="0.3">
      <c r="A1062">
        <v>443.15</v>
      </c>
      <c r="B1062">
        <v>8.02</v>
      </c>
      <c r="C1062">
        <v>25</v>
      </c>
      <c r="D1062">
        <v>0.97</v>
      </c>
      <c r="E1062">
        <v>7.0000000000000007E-2</v>
      </c>
      <c r="F1062">
        <v>0.04</v>
      </c>
      <c r="G1062" t="s">
        <v>99</v>
      </c>
      <c r="H1062">
        <v>0.71</v>
      </c>
      <c r="I1062">
        <v>0.94</v>
      </c>
      <c r="J1062">
        <v>1.07</v>
      </c>
      <c r="K1062">
        <v>0.82</v>
      </c>
      <c r="L1062">
        <v>30</v>
      </c>
      <c r="M1062">
        <v>9444.65</v>
      </c>
      <c r="N1062">
        <v>90</v>
      </c>
      <c r="O1062">
        <v>16</v>
      </c>
      <c r="P1062">
        <v>2</v>
      </c>
      <c r="Q1062">
        <v>1</v>
      </c>
      <c r="R1062">
        <v>148</v>
      </c>
      <c r="S1062">
        <v>516</v>
      </c>
      <c r="T1062">
        <v>6</v>
      </c>
      <c r="U1062">
        <v>0.6</v>
      </c>
      <c r="V1062">
        <v>0</v>
      </c>
      <c r="W1062" t="s">
        <v>6</v>
      </c>
      <c r="X1062" t="s">
        <v>101</v>
      </c>
      <c r="Y1062" t="s">
        <v>96</v>
      </c>
      <c r="Z1062" t="s">
        <v>100</v>
      </c>
      <c r="AA1062">
        <v>0.9020999999999999</v>
      </c>
      <c r="AB1062">
        <v>0.89279999999999993</v>
      </c>
      <c r="AC1062">
        <v>2.678400000000002E-2</v>
      </c>
      <c r="AD1062">
        <v>0.92999999999999994</v>
      </c>
      <c r="AE1062" t="s">
        <v>25</v>
      </c>
      <c r="AF1062">
        <v>1.8097709579149274E-2</v>
      </c>
      <c r="AG1062" t="s">
        <v>5</v>
      </c>
      <c r="AH1062" t="s">
        <v>32</v>
      </c>
      <c r="AI1062" t="s">
        <v>38</v>
      </c>
      <c r="AJ1062">
        <v>348.64864864864865</v>
      </c>
      <c r="AK1062" t="s">
        <v>42</v>
      </c>
      <c r="AL1062">
        <v>472.23250000000002</v>
      </c>
      <c r="AM1062">
        <v>4646268.803954999</v>
      </c>
      <c r="AN1062">
        <v>96.39</v>
      </c>
    </row>
    <row r="1063" spans="1:40" x14ac:dyDescent="0.3">
      <c r="A1063">
        <v>492.84</v>
      </c>
      <c r="B1063">
        <v>2.06</v>
      </c>
      <c r="C1063">
        <v>27</v>
      </c>
      <c r="D1063">
        <v>0.82</v>
      </c>
      <c r="E1063">
        <v>0.06</v>
      </c>
      <c r="F1063">
        <v>0.03</v>
      </c>
      <c r="G1063" t="s">
        <v>99</v>
      </c>
      <c r="H1063">
        <v>4.28</v>
      </c>
      <c r="I1063">
        <v>0.83</v>
      </c>
      <c r="J1063">
        <v>0.9</v>
      </c>
      <c r="K1063">
        <v>0.38</v>
      </c>
      <c r="L1063">
        <v>39</v>
      </c>
      <c r="M1063">
        <v>6745.38</v>
      </c>
      <c r="N1063">
        <v>15</v>
      </c>
      <c r="O1063">
        <v>40</v>
      </c>
      <c r="P1063">
        <v>1</v>
      </c>
      <c r="Q1063">
        <v>2</v>
      </c>
      <c r="R1063">
        <v>39</v>
      </c>
      <c r="S1063">
        <v>600</v>
      </c>
      <c r="T1063">
        <v>11</v>
      </c>
      <c r="U1063">
        <v>0.73</v>
      </c>
      <c r="V1063">
        <v>1</v>
      </c>
      <c r="W1063" t="s">
        <v>4</v>
      </c>
      <c r="X1063" t="s">
        <v>93</v>
      </c>
      <c r="Y1063" t="s">
        <v>104</v>
      </c>
      <c r="Z1063" t="s">
        <v>95</v>
      </c>
      <c r="AA1063">
        <v>0.77079999999999993</v>
      </c>
      <c r="AB1063">
        <v>0.91179999999999994</v>
      </c>
      <c r="AC1063">
        <v>0.16412400000000005</v>
      </c>
      <c r="AD1063">
        <v>0.47</v>
      </c>
      <c r="AE1063" t="s">
        <v>24</v>
      </c>
      <c r="AF1063">
        <v>4.1798555312068829E-3</v>
      </c>
      <c r="AG1063" t="s">
        <v>5</v>
      </c>
      <c r="AH1063" t="s">
        <v>32</v>
      </c>
      <c r="AI1063" t="s">
        <v>37</v>
      </c>
      <c r="AJ1063">
        <v>1538.4615384615386</v>
      </c>
      <c r="AK1063" t="s">
        <v>42</v>
      </c>
      <c r="AL1063">
        <v>337.26900000000001</v>
      </c>
      <c r="AM1063">
        <v>3623967.9124319996</v>
      </c>
      <c r="AN1063">
        <v>93.32</v>
      </c>
    </row>
    <row r="1064" spans="1:40" x14ac:dyDescent="0.3">
      <c r="A1064">
        <v>395.72</v>
      </c>
      <c r="B1064">
        <v>1</v>
      </c>
      <c r="C1064">
        <v>9</v>
      </c>
      <c r="D1064">
        <v>0.79</v>
      </c>
      <c r="E1064">
        <v>0.04</v>
      </c>
      <c r="F1064">
        <v>0.04</v>
      </c>
      <c r="G1064" t="s">
        <v>99</v>
      </c>
      <c r="H1064">
        <v>0.55000000000000004</v>
      </c>
      <c r="I1064">
        <v>0.71</v>
      </c>
      <c r="J1064">
        <v>0.81</v>
      </c>
      <c r="K1064">
        <v>0.81</v>
      </c>
      <c r="L1064">
        <v>11</v>
      </c>
      <c r="M1064">
        <v>4374.09</v>
      </c>
      <c r="N1064">
        <v>15</v>
      </c>
      <c r="O1064">
        <v>17</v>
      </c>
      <c r="P1064">
        <v>2</v>
      </c>
      <c r="Q1064">
        <v>3</v>
      </c>
      <c r="R1064">
        <v>288</v>
      </c>
      <c r="S1064">
        <v>253</v>
      </c>
      <c r="T1064">
        <v>11</v>
      </c>
      <c r="U1064">
        <v>0.16</v>
      </c>
      <c r="V1064">
        <v>0</v>
      </c>
      <c r="W1064" t="s">
        <v>6</v>
      </c>
      <c r="X1064" t="s">
        <v>103</v>
      </c>
      <c r="Y1064" t="s">
        <v>96</v>
      </c>
      <c r="Z1064" t="s">
        <v>95</v>
      </c>
      <c r="AA1064">
        <v>0.75839999999999996</v>
      </c>
      <c r="AB1064">
        <v>0.92159999999999997</v>
      </c>
      <c r="AC1064">
        <v>0.19353599999999993</v>
      </c>
      <c r="AD1064">
        <v>0.89</v>
      </c>
      <c r="AE1064" t="s">
        <v>25</v>
      </c>
      <c r="AF1064">
        <v>2.5270393207318304E-3</v>
      </c>
      <c r="AG1064" t="s">
        <v>5</v>
      </c>
      <c r="AH1064" t="s">
        <v>32</v>
      </c>
      <c r="AI1064" t="s">
        <v>38</v>
      </c>
      <c r="AJ1064">
        <v>87.847222222222214</v>
      </c>
      <c r="AK1064" t="s">
        <v>41</v>
      </c>
      <c r="AL1064">
        <v>218.70450000000002</v>
      </c>
      <c r="AM1064">
        <v>1869611.143804</v>
      </c>
      <c r="AN1064">
        <v>97.449999999999989</v>
      </c>
    </row>
    <row r="1065" spans="1:40" x14ac:dyDescent="0.3">
      <c r="A1065">
        <v>238</v>
      </c>
      <c r="B1065">
        <v>7.41</v>
      </c>
      <c r="C1065">
        <v>6</v>
      </c>
      <c r="D1065">
        <v>0.84</v>
      </c>
      <c r="E1065">
        <v>0.03</v>
      </c>
      <c r="F1065">
        <v>0</v>
      </c>
      <c r="G1065" t="s">
        <v>92</v>
      </c>
      <c r="H1065">
        <v>3.27</v>
      </c>
      <c r="I1065">
        <v>0.71</v>
      </c>
      <c r="J1065">
        <v>1.18</v>
      </c>
      <c r="K1065">
        <v>0.49</v>
      </c>
      <c r="L1065">
        <v>19</v>
      </c>
      <c r="M1065">
        <v>671.15</v>
      </c>
      <c r="N1065">
        <v>15</v>
      </c>
      <c r="O1065">
        <v>54</v>
      </c>
      <c r="P1065">
        <v>1</v>
      </c>
      <c r="Q1065">
        <v>1</v>
      </c>
      <c r="R1065">
        <v>799</v>
      </c>
      <c r="S1065">
        <v>839</v>
      </c>
      <c r="T1065">
        <v>11</v>
      </c>
      <c r="U1065">
        <v>0.11</v>
      </c>
      <c r="V1065">
        <v>1</v>
      </c>
      <c r="W1065" t="s">
        <v>4</v>
      </c>
      <c r="X1065" t="s">
        <v>101</v>
      </c>
      <c r="Y1065" t="s">
        <v>104</v>
      </c>
      <c r="Z1065" t="s">
        <v>95</v>
      </c>
      <c r="AA1065">
        <v>0.81479999999999997</v>
      </c>
      <c r="AB1065">
        <v>0.97</v>
      </c>
      <c r="AC1065">
        <v>0.15520000000000003</v>
      </c>
      <c r="AD1065">
        <v>0.52</v>
      </c>
      <c r="AE1065" t="s">
        <v>25</v>
      </c>
      <c r="AF1065">
        <v>3.1134453781512604E-2</v>
      </c>
      <c r="AG1065" t="s">
        <v>7</v>
      </c>
      <c r="AH1065" t="s">
        <v>31</v>
      </c>
      <c r="AI1065" t="s">
        <v>37</v>
      </c>
      <c r="AJ1065">
        <v>105.00625782227783</v>
      </c>
      <c r="AK1065" t="s">
        <v>42</v>
      </c>
      <c r="AL1065">
        <v>13.423</v>
      </c>
      <c r="AM1065">
        <v>164554.6992</v>
      </c>
      <c r="AN1065">
        <v>83.83</v>
      </c>
    </row>
    <row r="1066" spans="1:40" x14ac:dyDescent="0.3">
      <c r="A1066">
        <v>239.61</v>
      </c>
      <c r="B1066">
        <v>4.21</v>
      </c>
      <c r="C1066">
        <v>23</v>
      </c>
      <c r="D1066">
        <v>0.82</v>
      </c>
      <c r="E1066">
        <v>0.05</v>
      </c>
      <c r="F1066">
        <v>0.03</v>
      </c>
      <c r="G1066" t="s">
        <v>99</v>
      </c>
      <c r="H1066">
        <v>3.04</v>
      </c>
      <c r="I1066">
        <v>0.76</v>
      </c>
      <c r="J1066">
        <v>0.93</v>
      </c>
      <c r="K1066">
        <v>0.86</v>
      </c>
      <c r="L1066">
        <v>11</v>
      </c>
      <c r="M1066">
        <v>6120.84</v>
      </c>
      <c r="N1066">
        <v>60</v>
      </c>
      <c r="O1066">
        <v>55</v>
      </c>
      <c r="P1066">
        <v>1</v>
      </c>
      <c r="Q1066">
        <v>1</v>
      </c>
      <c r="R1066">
        <v>956</v>
      </c>
      <c r="S1066">
        <v>982</v>
      </c>
      <c r="T1066">
        <v>12</v>
      </c>
      <c r="U1066">
        <v>0.69</v>
      </c>
      <c r="V1066">
        <v>0</v>
      </c>
      <c r="W1066" t="s">
        <v>6</v>
      </c>
      <c r="X1066" t="s">
        <v>101</v>
      </c>
      <c r="Y1066" t="s">
        <v>104</v>
      </c>
      <c r="Z1066" t="s">
        <v>107</v>
      </c>
      <c r="AA1066">
        <v>0.77899999999999991</v>
      </c>
      <c r="AB1066">
        <v>0.92149999999999999</v>
      </c>
      <c r="AC1066">
        <v>0.16587000000000005</v>
      </c>
      <c r="AD1066">
        <v>0.94</v>
      </c>
      <c r="AE1066" t="s">
        <v>25</v>
      </c>
      <c r="AF1066">
        <v>1.7570218271357622E-2</v>
      </c>
      <c r="AG1066" t="s">
        <v>5</v>
      </c>
      <c r="AH1066" t="s">
        <v>31</v>
      </c>
      <c r="AI1066" t="s">
        <v>37</v>
      </c>
      <c r="AJ1066">
        <v>102.71966527196652</v>
      </c>
      <c r="AK1066" t="s">
        <v>42</v>
      </c>
      <c r="AL1066">
        <v>306.04200000000003</v>
      </c>
      <c r="AM1066">
        <v>1584264.2404800002</v>
      </c>
      <c r="AN1066">
        <v>94.86</v>
      </c>
    </row>
    <row r="1067" spans="1:40" x14ac:dyDescent="0.3">
      <c r="A1067">
        <v>381.91</v>
      </c>
      <c r="B1067">
        <v>3.29</v>
      </c>
      <c r="C1067">
        <v>2</v>
      </c>
      <c r="D1067">
        <v>0.96</v>
      </c>
      <c r="E1067">
        <v>0.03</v>
      </c>
      <c r="F1067">
        <v>0.03</v>
      </c>
      <c r="G1067" t="s">
        <v>99</v>
      </c>
      <c r="H1067">
        <v>2.36</v>
      </c>
      <c r="I1067">
        <v>0.78</v>
      </c>
      <c r="J1067">
        <v>1.0900000000000001</v>
      </c>
      <c r="K1067">
        <v>0.89</v>
      </c>
      <c r="L1067">
        <v>25</v>
      </c>
      <c r="M1067">
        <v>2185.7399999999998</v>
      </c>
      <c r="N1067">
        <v>15</v>
      </c>
      <c r="O1067">
        <v>43</v>
      </c>
      <c r="P1067">
        <v>1</v>
      </c>
      <c r="Q1067">
        <v>3</v>
      </c>
      <c r="R1067">
        <v>51</v>
      </c>
      <c r="S1067">
        <v>376</v>
      </c>
      <c r="T1067">
        <v>1</v>
      </c>
      <c r="U1067">
        <v>0.52</v>
      </c>
      <c r="V1067">
        <v>1</v>
      </c>
      <c r="W1067" t="s">
        <v>4</v>
      </c>
      <c r="X1067" t="s">
        <v>103</v>
      </c>
      <c r="Y1067" t="s">
        <v>104</v>
      </c>
      <c r="Z1067" t="s">
        <v>97</v>
      </c>
      <c r="AA1067">
        <v>0.93119999999999992</v>
      </c>
      <c r="AB1067">
        <v>0.94089999999999996</v>
      </c>
      <c r="AC1067">
        <v>3.7636000000000031E-2</v>
      </c>
      <c r="AD1067">
        <v>0.95</v>
      </c>
      <c r="AE1067" t="s">
        <v>25</v>
      </c>
      <c r="AF1067">
        <v>8.6145950616637428E-3</v>
      </c>
      <c r="AG1067" t="s">
        <v>5</v>
      </c>
      <c r="AH1067" t="s">
        <v>32</v>
      </c>
      <c r="AI1067" t="s">
        <v>35</v>
      </c>
      <c r="AJ1067">
        <v>737.25490196078431</v>
      </c>
      <c r="AK1067" t="s">
        <v>42</v>
      </c>
      <c r="AL1067">
        <v>109.28699999999999</v>
      </c>
      <c r="AM1067">
        <v>884968.63435599988</v>
      </c>
      <c r="AN1067">
        <v>96.14</v>
      </c>
    </row>
    <row r="1068" spans="1:40" x14ac:dyDescent="0.3">
      <c r="A1068">
        <v>157.44999999999999</v>
      </c>
      <c r="B1068">
        <v>1.1200000000000001</v>
      </c>
      <c r="C1068">
        <v>9</v>
      </c>
      <c r="D1068">
        <v>0.98</v>
      </c>
      <c r="E1068">
        <v>0.08</v>
      </c>
      <c r="F1068">
        <v>0</v>
      </c>
      <c r="G1068" t="s">
        <v>99</v>
      </c>
      <c r="H1068">
        <v>1.39</v>
      </c>
      <c r="I1068">
        <v>0.63</v>
      </c>
      <c r="J1068">
        <v>1</v>
      </c>
      <c r="K1068">
        <v>0.6</v>
      </c>
      <c r="L1068">
        <v>1</v>
      </c>
      <c r="M1068">
        <v>8516.35</v>
      </c>
      <c r="N1068">
        <v>30</v>
      </c>
      <c r="O1068">
        <v>33</v>
      </c>
      <c r="P1068">
        <v>0</v>
      </c>
      <c r="Q1068">
        <v>1</v>
      </c>
      <c r="R1068">
        <v>237</v>
      </c>
      <c r="S1068">
        <v>459</v>
      </c>
      <c r="T1068">
        <v>4</v>
      </c>
      <c r="U1068">
        <v>0.37</v>
      </c>
      <c r="V1068">
        <v>1</v>
      </c>
      <c r="W1068" t="s">
        <v>4</v>
      </c>
      <c r="X1068" t="s">
        <v>101</v>
      </c>
      <c r="Y1068" t="s">
        <v>94</v>
      </c>
      <c r="Z1068" t="s">
        <v>105</v>
      </c>
      <c r="AA1068">
        <v>0.90160000000000007</v>
      </c>
      <c r="AB1068">
        <v>0.92</v>
      </c>
      <c r="AC1068">
        <v>1.8400000000000017E-2</v>
      </c>
      <c r="AD1068">
        <v>0.67999999999999994</v>
      </c>
      <c r="AE1068" t="s">
        <v>25</v>
      </c>
      <c r="AF1068">
        <v>7.1133693235947929E-3</v>
      </c>
      <c r="AG1068" t="s">
        <v>5</v>
      </c>
      <c r="AH1068" t="s">
        <v>31</v>
      </c>
      <c r="AI1068" t="s">
        <v>36</v>
      </c>
      <c r="AJ1068">
        <v>193.67088607594937</v>
      </c>
      <c r="AK1068" t="s">
        <v>42</v>
      </c>
      <c r="AL1068">
        <v>425.81750000000005</v>
      </c>
      <c r="AM1068">
        <v>1448601.4467099998</v>
      </c>
      <c r="AN1068">
        <v>96.210000000000022</v>
      </c>
    </row>
    <row r="1069" spans="1:40" x14ac:dyDescent="0.3">
      <c r="A1069">
        <v>99.71</v>
      </c>
      <c r="B1069">
        <v>5.86</v>
      </c>
      <c r="C1069">
        <v>28</v>
      </c>
      <c r="D1069">
        <v>0.79</v>
      </c>
      <c r="E1069">
        <v>0.05</v>
      </c>
      <c r="F1069">
        <v>0.03</v>
      </c>
      <c r="G1069" t="s">
        <v>88</v>
      </c>
      <c r="H1069">
        <v>2.02</v>
      </c>
      <c r="I1069">
        <v>0.94</v>
      </c>
      <c r="J1069">
        <v>1.07</v>
      </c>
      <c r="K1069">
        <v>0.51</v>
      </c>
      <c r="L1069">
        <v>32</v>
      </c>
      <c r="M1069">
        <v>5534.1</v>
      </c>
      <c r="N1069">
        <v>45</v>
      </c>
      <c r="O1069">
        <v>56</v>
      </c>
      <c r="P1069">
        <v>2</v>
      </c>
      <c r="Q1069">
        <v>1</v>
      </c>
      <c r="R1069">
        <v>806</v>
      </c>
      <c r="S1069">
        <v>129</v>
      </c>
      <c r="T1069">
        <v>4</v>
      </c>
      <c r="U1069">
        <v>0.72</v>
      </c>
      <c r="V1069">
        <v>0</v>
      </c>
      <c r="W1069" t="s">
        <v>6</v>
      </c>
      <c r="X1069" t="s">
        <v>101</v>
      </c>
      <c r="Y1069" t="s">
        <v>96</v>
      </c>
      <c r="Z1069" t="s">
        <v>105</v>
      </c>
      <c r="AA1069">
        <v>0.75049999999999994</v>
      </c>
      <c r="AB1069">
        <v>0.92149999999999999</v>
      </c>
      <c r="AC1069">
        <v>0.19351499999999996</v>
      </c>
      <c r="AD1069">
        <v>0.59</v>
      </c>
      <c r="AE1069" t="s">
        <v>25</v>
      </c>
      <c r="AF1069">
        <v>5.8770434259352126E-2</v>
      </c>
      <c r="AG1069" t="s">
        <v>8</v>
      </c>
      <c r="AH1069" t="s">
        <v>33</v>
      </c>
      <c r="AI1069" t="s">
        <v>35</v>
      </c>
      <c r="AJ1069">
        <v>16.00496277915633</v>
      </c>
      <c r="AK1069" t="s">
        <v>40</v>
      </c>
      <c r="AL1069">
        <v>55.341000000000008</v>
      </c>
      <c r="AM1069">
        <v>596008.88916400005</v>
      </c>
      <c r="AN1069">
        <v>71.88</v>
      </c>
    </row>
    <row r="1070" spans="1:40" x14ac:dyDescent="0.3">
      <c r="A1070">
        <v>209.58</v>
      </c>
      <c r="B1070">
        <v>8.66</v>
      </c>
      <c r="C1070">
        <v>29</v>
      </c>
      <c r="D1070">
        <v>0.96</v>
      </c>
      <c r="E1070">
        <v>0.09</v>
      </c>
      <c r="F1070">
        <v>0.03</v>
      </c>
      <c r="G1070" t="s">
        <v>88</v>
      </c>
      <c r="H1070">
        <v>4.03</v>
      </c>
      <c r="I1070">
        <v>0.65</v>
      </c>
      <c r="J1070">
        <v>0.84</v>
      </c>
      <c r="K1070">
        <v>0.78</v>
      </c>
      <c r="L1070">
        <v>21</v>
      </c>
      <c r="M1070">
        <v>7361.67</v>
      </c>
      <c r="N1070">
        <v>30</v>
      </c>
      <c r="O1070">
        <v>54</v>
      </c>
      <c r="P1070">
        <v>1</v>
      </c>
      <c r="Q1070">
        <v>3</v>
      </c>
      <c r="R1070">
        <v>950</v>
      </c>
      <c r="S1070">
        <v>318</v>
      </c>
      <c r="T1070">
        <v>8</v>
      </c>
      <c r="U1070">
        <v>0.46</v>
      </c>
      <c r="V1070">
        <v>1</v>
      </c>
      <c r="W1070" t="s">
        <v>4</v>
      </c>
      <c r="X1070" t="s">
        <v>103</v>
      </c>
      <c r="Y1070" t="s">
        <v>104</v>
      </c>
      <c r="Z1070" t="s">
        <v>110</v>
      </c>
      <c r="AA1070">
        <v>0.87360000000000004</v>
      </c>
      <c r="AB1070">
        <v>0.88270000000000004</v>
      </c>
      <c r="AC1070">
        <v>3.5308000000000034E-2</v>
      </c>
      <c r="AD1070">
        <v>0.9</v>
      </c>
      <c r="AE1070" t="s">
        <v>25</v>
      </c>
      <c r="AF1070">
        <v>4.1320736711518272E-2</v>
      </c>
      <c r="AG1070" t="s">
        <v>7</v>
      </c>
      <c r="AH1070" t="s">
        <v>31</v>
      </c>
      <c r="AI1070" t="s">
        <v>37</v>
      </c>
      <c r="AJ1070">
        <v>33.473684210526315</v>
      </c>
      <c r="AK1070" t="s">
        <v>40</v>
      </c>
      <c r="AL1070">
        <v>73.616700000000009</v>
      </c>
      <c r="AM1070">
        <v>1728092.3632800002</v>
      </c>
      <c r="AN1070">
        <v>68.67</v>
      </c>
    </row>
    <row r="1071" spans="1:40" x14ac:dyDescent="0.3">
      <c r="A1071">
        <v>179.26</v>
      </c>
      <c r="B1071">
        <v>9.6199999999999992</v>
      </c>
      <c r="C1071">
        <v>17</v>
      </c>
      <c r="D1071">
        <v>0.93</v>
      </c>
      <c r="E1071">
        <v>0.05</v>
      </c>
      <c r="F1071">
        <v>0.01</v>
      </c>
      <c r="G1071" t="s">
        <v>99</v>
      </c>
      <c r="H1071">
        <v>3.81</v>
      </c>
      <c r="I1071">
        <v>0.79</v>
      </c>
      <c r="J1071">
        <v>1.01</v>
      </c>
      <c r="K1071">
        <v>0.27</v>
      </c>
      <c r="L1071">
        <v>45</v>
      </c>
      <c r="M1071">
        <v>6767.6</v>
      </c>
      <c r="N1071">
        <v>60</v>
      </c>
      <c r="O1071">
        <v>16</v>
      </c>
      <c r="P1071">
        <v>2</v>
      </c>
      <c r="Q1071">
        <v>2</v>
      </c>
      <c r="R1071">
        <v>489</v>
      </c>
      <c r="S1071">
        <v>643</v>
      </c>
      <c r="T1071">
        <v>6</v>
      </c>
      <c r="U1071">
        <v>0.47</v>
      </c>
      <c r="V1071">
        <v>0</v>
      </c>
      <c r="W1071" t="s">
        <v>6</v>
      </c>
      <c r="X1071" t="s">
        <v>93</v>
      </c>
      <c r="Y1071" t="s">
        <v>96</v>
      </c>
      <c r="Z1071" t="s">
        <v>100</v>
      </c>
      <c r="AA1071">
        <v>0.88349999999999995</v>
      </c>
      <c r="AB1071">
        <v>0.9405</v>
      </c>
      <c r="AC1071">
        <v>6.5834999999999949E-2</v>
      </c>
      <c r="AD1071">
        <v>0.33</v>
      </c>
      <c r="AE1071" t="s">
        <v>24</v>
      </c>
      <c r="AF1071">
        <v>5.3665067499721074E-2</v>
      </c>
      <c r="AG1071" t="s">
        <v>8</v>
      </c>
      <c r="AH1071" t="s">
        <v>31</v>
      </c>
      <c r="AI1071" t="s">
        <v>37</v>
      </c>
      <c r="AJ1071">
        <v>131.49284253578733</v>
      </c>
      <c r="AK1071" t="s">
        <v>42</v>
      </c>
      <c r="AL1071">
        <v>338.38000000000005</v>
      </c>
      <c r="AM1071">
        <v>1286301.6141719997</v>
      </c>
      <c r="AN1071">
        <v>94.49</v>
      </c>
    </row>
    <row r="1072" spans="1:40" x14ac:dyDescent="0.3">
      <c r="A1072">
        <v>183.34</v>
      </c>
      <c r="B1072">
        <v>6.09</v>
      </c>
      <c r="C1072">
        <v>1</v>
      </c>
      <c r="D1072">
        <v>0.98</v>
      </c>
      <c r="E1072">
        <v>0.02</v>
      </c>
      <c r="F1072">
        <v>0.01</v>
      </c>
      <c r="G1072" t="s">
        <v>88</v>
      </c>
      <c r="H1072">
        <v>3.69</v>
      </c>
      <c r="I1072">
        <v>0.75</v>
      </c>
      <c r="J1072">
        <v>0.96</v>
      </c>
      <c r="K1072">
        <v>0.02</v>
      </c>
      <c r="L1072">
        <v>13</v>
      </c>
      <c r="M1072">
        <v>3538.58</v>
      </c>
      <c r="N1072">
        <v>15</v>
      </c>
      <c r="O1072">
        <v>44</v>
      </c>
      <c r="P1072">
        <v>2</v>
      </c>
      <c r="Q1072">
        <v>2</v>
      </c>
      <c r="R1072">
        <v>426</v>
      </c>
      <c r="S1072">
        <v>221</v>
      </c>
      <c r="T1072">
        <v>7</v>
      </c>
      <c r="U1072">
        <v>0.02</v>
      </c>
      <c r="V1072">
        <v>1</v>
      </c>
      <c r="W1072" t="s">
        <v>4</v>
      </c>
      <c r="X1072" t="s">
        <v>93</v>
      </c>
      <c r="Y1072" t="s">
        <v>96</v>
      </c>
      <c r="Z1072" t="s">
        <v>106</v>
      </c>
      <c r="AA1072">
        <v>0.96039999999999992</v>
      </c>
      <c r="AB1072">
        <v>0.97019999999999995</v>
      </c>
      <c r="AC1072">
        <v>1.9404000000000015E-2</v>
      </c>
      <c r="AD1072">
        <v>0.05</v>
      </c>
      <c r="AE1072" t="s">
        <v>22</v>
      </c>
      <c r="AF1072">
        <v>3.3216973928220789E-2</v>
      </c>
      <c r="AG1072" t="s">
        <v>7</v>
      </c>
      <c r="AH1072" t="s">
        <v>31</v>
      </c>
      <c r="AI1072" t="s">
        <v>37</v>
      </c>
      <c r="AJ1072">
        <v>51.877934272300472</v>
      </c>
      <c r="AK1072" t="s">
        <v>40</v>
      </c>
      <c r="AL1072">
        <v>35.385800000000003</v>
      </c>
      <c r="AM1072">
        <v>668275.07120800007</v>
      </c>
      <c r="AN1072">
        <v>71.510000000000005</v>
      </c>
    </row>
    <row r="1073" spans="1:40" x14ac:dyDescent="0.3">
      <c r="A1073">
        <v>155.12</v>
      </c>
      <c r="B1073">
        <v>5.63</v>
      </c>
      <c r="C1073">
        <v>19</v>
      </c>
      <c r="D1073">
        <v>0.77</v>
      </c>
      <c r="E1073">
        <v>0.09</v>
      </c>
      <c r="F1073">
        <v>0.03</v>
      </c>
      <c r="G1073" t="s">
        <v>88</v>
      </c>
      <c r="H1073">
        <v>3.75</v>
      </c>
      <c r="I1073">
        <v>0.8</v>
      </c>
      <c r="J1073">
        <v>0.98</v>
      </c>
      <c r="K1073">
        <v>0.41</v>
      </c>
      <c r="L1073">
        <v>34</v>
      </c>
      <c r="M1073">
        <v>7614.95</v>
      </c>
      <c r="N1073">
        <v>90</v>
      </c>
      <c r="O1073">
        <v>28</v>
      </c>
      <c r="P1073">
        <v>0</v>
      </c>
      <c r="Q1073">
        <v>3</v>
      </c>
      <c r="R1073">
        <v>944</v>
      </c>
      <c r="S1073">
        <v>293</v>
      </c>
      <c r="T1073">
        <v>12</v>
      </c>
      <c r="U1073">
        <v>0.32</v>
      </c>
      <c r="V1073">
        <v>0</v>
      </c>
      <c r="W1073" t="s">
        <v>6</v>
      </c>
      <c r="X1073" t="s">
        <v>103</v>
      </c>
      <c r="Y1073" t="s">
        <v>94</v>
      </c>
      <c r="Z1073" t="s">
        <v>107</v>
      </c>
      <c r="AA1073">
        <v>0.70069999999999999</v>
      </c>
      <c r="AB1073">
        <v>0.88270000000000004</v>
      </c>
      <c r="AC1073">
        <v>0.20302099999999998</v>
      </c>
      <c r="AD1073">
        <v>0.53</v>
      </c>
      <c r="AE1073" t="s">
        <v>25</v>
      </c>
      <c r="AF1073">
        <v>3.6294481691593605E-2</v>
      </c>
      <c r="AG1073" t="s">
        <v>7</v>
      </c>
      <c r="AH1073" t="s">
        <v>31</v>
      </c>
      <c r="AI1073" t="s">
        <v>37</v>
      </c>
      <c r="AJ1073">
        <v>31.038135593220339</v>
      </c>
      <c r="AK1073" t="s">
        <v>40</v>
      </c>
      <c r="AL1073">
        <v>76.149500000000003</v>
      </c>
      <c r="AM1073">
        <v>1323066.55278</v>
      </c>
      <c r="AN1073">
        <v>68.95</v>
      </c>
    </row>
    <row r="1074" spans="1:40" x14ac:dyDescent="0.3">
      <c r="A1074">
        <v>68.94</v>
      </c>
      <c r="B1074">
        <v>1.77</v>
      </c>
      <c r="C1074">
        <v>28</v>
      </c>
      <c r="D1074">
        <v>0.87</v>
      </c>
      <c r="E1074">
        <v>0.06</v>
      </c>
      <c r="F1074">
        <v>0.02</v>
      </c>
      <c r="G1074" t="s">
        <v>92</v>
      </c>
      <c r="H1074">
        <v>0.72</v>
      </c>
      <c r="I1074">
        <v>0.95</v>
      </c>
      <c r="J1074">
        <v>1.19</v>
      </c>
      <c r="K1074">
        <v>0.51</v>
      </c>
      <c r="L1074">
        <v>17</v>
      </c>
      <c r="M1074">
        <v>8449.41</v>
      </c>
      <c r="N1074">
        <v>45</v>
      </c>
      <c r="O1074">
        <v>30</v>
      </c>
      <c r="P1074">
        <v>0</v>
      </c>
      <c r="Q1074">
        <v>3</v>
      </c>
      <c r="R1074">
        <v>210</v>
      </c>
      <c r="S1074">
        <v>263</v>
      </c>
      <c r="T1074">
        <v>10</v>
      </c>
      <c r="U1074">
        <v>0.01</v>
      </c>
      <c r="V1074">
        <v>1</v>
      </c>
      <c r="W1074" t="s">
        <v>4</v>
      </c>
      <c r="X1074" t="s">
        <v>103</v>
      </c>
      <c r="Y1074" t="s">
        <v>94</v>
      </c>
      <c r="Z1074" t="s">
        <v>108</v>
      </c>
      <c r="AA1074">
        <v>0.81779999999999997</v>
      </c>
      <c r="AB1074">
        <v>0.92119999999999991</v>
      </c>
      <c r="AC1074">
        <v>0.119756</v>
      </c>
      <c r="AD1074">
        <v>0.59</v>
      </c>
      <c r="AE1074" t="s">
        <v>25</v>
      </c>
      <c r="AF1074">
        <v>2.5674499564838991E-2</v>
      </c>
      <c r="AG1074" t="s">
        <v>7</v>
      </c>
      <c r="AH1074" t="s">
        <v>33</v>
      </c>
      <c r="AI1074" t="s">
        <v>38</v>
      </c>
      <c r="AJ1074">
        <v>125.23809523809524</v>
      </c>
      <c r="AK1074" t="s">
        <v>42</v>
      </c>
      <c r="AL1074">
        <v>168.98820000000001</v>
      </c>
      <c r="AM1074">
        <v>629272.49236799998</v>
      </c>
      <c r="AN1074">
        <v>85.08</v>
      </c>
    </row>
    <row r="1075" spans="1:40" x14ac:dyDescent="0.3">
      <c r="A1075">
        <v>58.04</v>
      </c>
      <c r="B1075">
        <v>5.94</v>
      </c>
      <c r="C1075">
        <v>6</v>
      </c>
      <c r="D1075">
        <v>0.78</v>
      </c>
      <c r="E1075">
        <v>0.02</v>
      </c>
      <c r="F1075">
        <v>0.04</v>
      </c>
      <c r="G1075" t="s">
        <v>88</v>
      </c>
      <c r="H1075">
        <v>0.5</v>
      </c>
      <c r="I1075">
        <v>1</v>
      </c>
      <c r="J1075">
        <v>0.85</v>
      </c>
      <c r="K1075">
        <v>0.3</v>
      </c>
      <c r="L1075">
        <v>47</v>
      </c>
      <c r="M1075">
        <v>7466.89</v>
      </c>
      <c r="N1075">
        <v>60</v>
      </c>
      <c r="O1075">
        <v>14</v>
      </c>
      <c r="P1075">
        <v>1</v>
      </c>
      <c r="Q1075">
        <v>2</v>
      </c>
      <c r="R1075">
        <v>330</v>
      </c>
      <c r="S1075">
        <v>539</v>
      </c>
      <c r="T1075">
        <v>7</v>
      </c>
      <c r="U1075">
        <v>0.92</v>
      </c>
      <c r="V1075">
        <v>0</v>
      </c>
      <c r="W1075" t="s">
        <v>6</v>
      </c>
      <c r="X1075" t="s">
        <v>93</v>
      </c>
      <c r="Y1075" t="s">
        <v>104</v>
      </c>
      <c r="Z1075" t="s">
        <v>106</v>
      </c>
      <c r="AA1075">
        <v>0.76439999999999997</v>
      </c>
      <c r="AB1075">
        <v>0.94079999999999997</v>
      </c>
      <c r="AC1075">
        <v>0.20697599999999997</v>
      </c>
      <c r="AD1075">
        <v>0.36</v>
      </c>
      <c r="AE1075" t="s">
        <v>24</v>
      </c>
      <c r="AF1075">
        <v>0.10234321157822192</v>
      </c>
      <c r="AG1075" t="s">
        <v>9</v>
      </c>
      <c r="AH1075" t="s">
        <v>33</v>
      </c>
      <c r="AI1075" t="s">
        <v>38</v>
      </c>
      <c r="AJ1075">
        <v>163.33333333333334</v>
      </c>
      <c r="AK1075" t="s">
        <v>42</v>
      </c>
      <c r="AL1075">
        <v>74.668900000000008</v>
      </c>
      <c r="AM1075">
        <v>459456.24263599998</v>
      </c>
      <c r="AN1075">
        <v>74.099999999999994</v>
      </c>
    </row>
    <row r="1076" spans="1:40" x14ac:dyDescent="0.3">
      <c r="A1076">
        <v>494.48</v>
      </c>
      <c r="B1076">
        <v>4.42</v>
      </c>
      <c r="C1076">
        <v>5</v>
      </c>
      <c r="D1076">
        <v>0.95</v>
      </c>
      <c r="E1076">
        <v>0.06</v>
      </c>
      <c r="F1076">
        <v>0.02</v>
      </c>
      <c r="G1076" t="s">
        <v>88</v>
      </c>
      <c r="H1076">
        <v>4.3099999999999996</v>
      </c>
      <c r="I1076">
        <v>0.61</v>
      </c>
      <c r="J1076">
        <v>1.1000000000000001</v>
      </c>
      <c r="K1076">
        <v>0.38</v>
      </c>
      <c r="L1076">
        <v>19</v>
      </c>
      <c r="M1076">
        <v>7790.39</v>
      </c>
      <c r="N1076">
        <v>30</v>
      </c>
      <c r="O1076">
        <v>12</v>
      </c>
      <c r="P1076">
        <v>3</v>
      </c>
      <c r="Q1076">
        <v>3</v>
      </c>
      <c r="R1076">
        <v>731</v>
      </c>
      <c r="S1076">
        <v>272</v>
      </c>
      <c r="T1076">
        <v>7</v>
      </c>
      <c r="U1076">
        <v>0.28999999999999998</v>
      </c>
      <c r="V1076">
        <v>1</v>
      </c>
      <c r="W1076" t="s">
        <v>4</v>
      </c>
      <c r="X1076" t="s">
        <v>103</v>
      </c>
      <c r="Y1076" t="s">
        <v>90</v>
      </c>
      <c r="Z1076" t="s">
        <v>106</v>
      </c>
      <c r="AA1076">
        <v>0.8929999999999999</v>
      </c>
      <c r="AB1076">
        <v>0.92119999999999991</v>
      </c>
      <c r="AC1076">
        <v>4.6060000000000038E-2</v>
      </c>
      <c r="AD1076">
        <v>0.46</v>
      </c>
      <c r="AE1076" t="s">
        <v>24</v>
      </c>
      <c r="AF1076">
        <v>8.938683060993366E-3</v>
      </c>
      <c r="AG1076" t="s">
        <v>5</v>
      </c>
      <c r="AH1076" t="s">
        <v>32</v>
      </c>
      <c r="AI1076" t="s">
        <v>37</v>
      </c>
      <c r="AJ1076">
        <v>37.209302325581397</v>
      </c>
      <c r="AK1076" t="s">
        <v>40</v>
      </c>
      <c r="AL1076">
        <v>77.903900000000007</v>
      </c>
      <c r="AM1076">
        <v>4160487.9390520002</v>
      </c>
      <c r="AN1076">
        <v>69.490000000000009</v>
      </c>
    </row>
    <row r="1077" spans="1:40" x14ac:dyDescent="0.3">
      <c r="A1077">
        <v>242.5</v>
      </c>
      <c r="B1077">
        <v>6.46</v>
      </c>
      <c r="C1077">
        <v>2</v>
      </c>
      <c r="D1077">
        <v>0.7</v>
      </c>
      <c r="E1077">
        <v>0.04</v>
      </c>
      <c r="F1077">
        <v>0.01</v>
      </c>
      <c r="G1077" t="s">
        <v>99</v>
      </c>
      <c r="H1077">
        <v>4.1900000000000004</v>
      </c>
      <c r="I1077">
        <v>0.76</v>
      </c>
      <c r="J1077">
        <v>0.93</v>
      </c>
      <c r="K1077">
        <v>0.13</v>
      </c>
      <c r="L1077">
        <v>10</v>
      </c>
      <c r="M1077">
        <v>3664.15</v>
      </c>
      <c r="N1077">
        <v>15</v>
      </c>
      <c r="O1077">
        <v>10</v>
      </c>
      <c r="P1077">
        <v>2</v>
      </c>
      <c r="Q1077">
        <v>2</v>
      </c>
      <c r="R1077">
        <v>699</v>
      </c>
      <c r="S1077">
        <v>286</v>
      </c>
      <c r="T1077">
        <v>10</v>
      </c>
      <c r="U1077">
        <v>0.18</v>
      </c>
      <c r="V1077">
        <v>1</v>
      </c>
      <c r="W1077" t="s">
        <v>4</v>
      </c>
      <c r="X1077" t="s">
        <v>93</v>
      </c>
      <c r="Y1077" t="s">
        <v>96</v>
      </c>
      <c r="Z1077" t="s">
        <v>108</v>
      </c>
      <c r="AA1077">
        <v>0.67199999999999993</v>
      </c>
      <c r="AB1077">
        <v>0.95039999999999991</v>
      </c>
      <c r="AC1077">
        <v>0.28512000000000004</v>
      </c>
      <c r="AD1077">
        <v>0.18</v>
      </c>
      <c r="AE1077" t="s">
        <v>26</v>
      </c>
      <c r="AF1077">
        <v>2.6639175257731958E-2</v>
      </c>
      <c r="AG1077" t="s">
        <v>7</v>
      </c>
      <c r="AH1077" t="s">
        <v>31</v>
      </c>
      <c r="AI1077" t="s">
        <v>37</v>
      </c>
      <c r="AJ1077">
        <v>40.915593705293276</v>
      </c>
      <c r="AK1077" t="s">
        <v>40</v>
      </c>
      <c r="AL1077">
        <v>183.20750000000001</v>
      </c>
      <c r="AM1077">
        <v>933187.72274999996</v>
      </c>
      <c r="AN1077">
        <v>94.41</v>
      </c>
    </row>
    <row r="1078" spans="1:40" x14ac:dyDescent="0.3">
      <c r="A1078">
        <v>222.95</v>
      </c>
      <c r="B1078">
        <v>4.5</v>
      </c>
      <c r="C1078">
        <v>9</v>
      </c>
      <c r="D1078">
        <v>0.87</v>
      </c>
      <c r="E1078">
        <v>0.08</v>
      </c>
      <c r="F1078">
        <v>0.05</v>
      </c>
      <c r="G1078" t="s">
        <v>92</v>
      </c>
      <c r="H1078">
        <v>3.41</v>
      </c>
      <c r="I1078">
        <v>0.93</v>
      </c>
      <c r="J1078">
        <v>0.92</v>
      </c>
      <c r="K1078">
        <v>0.28000000000000003</v>
      </c>
      <c r="L1078">
        <v>42</v>
      </c>
      <c r="M1078">
        <v>9442.51</v>
      </c>
      <c r="N1078">
        <v>60</v>
      </c>
      <c r="O1078">
        <v>11</v>
      </c>
      <c r="P1078">
        <v>0</v>
      </c>
      <c r="Q1078">
        <v>2</v>
      </c>
      <c r="R1078">
        <v>377</v>
      </c>
      <c r="S1078">
        <v>50</v>
      </c>
      <c r="T1078">
        <v>2</v>
      </c>
      <c r="U1078">
        <v>0.09</v>
      </c>
      <c r="V1078">
        <v>0</v>
      </c>
      <c r="W1078" t="s">
        <v>6</v>
      </c>
      <c r="X1078" t="s">
        <v>93</v>
      </c>
      <c r="Y1078" t="s">
        <v>94</v>
      </c>
      <c r="Z1078" t="s">
        <v>102</v>
      </c>
      <c r="AA1078">
        <v>0.8004</v>
      </c>
      <c r="AB1078">
        <v>0.874</v>
      </c>
      <c r="AC1078">
        <v>0.11362000000000001</v>
      </c>
      <c r="AD1078">
        <v>0.41000000000000003</v>
      </c>
      <c r="AE1078" t="s">
        <v>24</v>
      </c>
      <c r="AF1078">
        <v>2.0183897734918143E-2</v>
      </c>
      <c r="AG1078" t="s">
        <v>7</v>
      </c>
      <c r="AH1078" t="s">
        <v>31</v>
      </c>
      <c r="AI1078" t="s">
        <v>37</v>
      </c>
      <c r="AJ1078">
        <v>13.262599469496022</v>
      </c>
      <c r="AK1078" t="s">
        <v>40</v>
      </c>
      <c r="AL1078">
        <v>188.8502</v>
      </c>
      <c r="AM1078">
        <v>2379088.6484750002</v>
      </c>
      <c r="AN1078">
        <v>81.19</v>
      </c>
    </row>
    <row r="1079" spans="1:40" x14ac:dyDescent="0.3">
      <c r="A1079">
        <v>355.84</v>
      </c>
      <c r="B1079">
        <v>3.16</v>
      </c>
      <c r="C1079">
        <v>29</v>
      </c>
      <c r="D1079">
        <v>0.8</v>
      </c>
      <c r="E1079">
        <v>0.05</v>
      </c>
      <c r="F1079">
        <v>0.05</v>
      </c>
      <c r="G1079" t="s">
        <v>92</v>
      </c>
      <c r="H1079">
        <v>3.03</v>
      </c>
      <c r="I1079">
        <v>0.73</v>
      </c>
      <c r="J1079">
        <v>0.91</v>
      </c>
      <c r="K1079">
        <v>0.24</v>
      </c>
      <c r="L1079">
        <v>9</v>
      </c>
      <c r="M1079">
        <v>4303.26</v>
      </c>
      <c r="N1079">
        <v>60</v>
      </c>
      <c r="O1079">
        <v>12</v>
      </c>
      <c r="P1079">
        <v>2</v>
      </c>
      <c r="Q1079">
        <v>0</v>
      </c>
      <c r="R1079">
        <v>607</v>
      </c>
      <c r="S1079">
        <v>432</v>
      </c>
      <c r="T1079">
        <v>6</v>
      </c>
      <c r="U1079">
        <v>0.05</v>
      </c>
      <c r="V1079">
        <v>0</v>
      </c>
      <c r="W1079" t="s">
        <v>6</v>
      </c>
      <c r="X1079" t="s">
        <v>89</v>
      </c>
      <c r="Y1079" t="s">
        <v>96</v>
      </c>
      <c r="Z1079" t="s">
        <v>100</v>
      </c>
      <c r="AA1079">
        <v>0.76</v>
      </c>
      <c r="AB1079">
        <v>0.90249999999999997</v>
      </c>
      <c r="AC1079">
        <v>0.18049999999999994</v>
      </c>
      <c r="AD1079">
        <v>0.33999999999999997</v>
      </c>
      <c r="AE1079" t="s">
        <v>24</v>
      </c>
      <c r="AF1079">
        <v>8.8803956834532377E-3</v>
      </c>
      <c r="AG1079" t="s">
        <v>5</v>
      </c>
      <c r="AH1079" t="s">
        <v>32</v>
      </c>
      <c r="AI1079" t="s">
        <v>37</v>
      </c>
      <c r="AJ1079">
        <v>71.169686985172987</v>
      </c>
      <c r="AK1079" t="s">
        <v>40</v>
      </c>
      <c r="AL1079">
        <v>86.065200000000004</v>
      </c>
      <c r="AM1079">
        <v>1684506.8713440001</v>
      </c>
      <c r="AN1079">
        <v>82.469999999999985</v>
      </c>
    </row>
    <row r="1080" spans="1:40" x14ac:dyDescent="0.3">
      <c r="A1080">
        <v>148.21</v>
      </c>
      <c r="B1080">
        <v>1.85</v>
      </c>
      <c r="C1080">
        <v>26</v>
      </c>
      <c r="D1080">
        <v>0.8</v>
      </c>
      <c r="E1080">
        <v>7.0000000000000007E-2</v>
      </c>
      <c r="F1080">
        <v>0</v>
      </c>
      <c r="G1080" t="s">
        <v>92</v>
      </c>
      <c r="H1080">
        <v>1.83</v>
      </c>
      <c r="I1080">
        <v>0.86</v>
      </c>
      <c r="J1080">
        <v>0.94</v>
      </c>
      <c r="K1080">
        <v>0.3</v>
      </c>
      <c r="L1080">
        <v>11</v>
      </c>
      <c r="M1080">
        <v>8980.7999999999993</v>
      </c>
      <c r="N1080">
        <v>90</v>
      </c>
      <c r="O1080">
        <v>53</v>
      </c>
      <c r="P1080">
        <v>3</v>
      </c>
      <c r="Q1080">
        <v>1</v>
      </c>
      <c r="R1080">
        <v>569</v>
      </c>
      <c r="S1080">
        <v>978</v>
      </c>
      <c r="T1080">
        <v>8</v>
      </c>
      <c r="U1080">
        <v>0.89</v>
      </c>
      <c r="V1080">
        <v>1</v>
      </c>
      <c r="W1080" t="s">
        <v>4</v>
      </c>
      <c r="X1080" t="s">
        <v>101</v>
      </c>
      <c r="Y1080" t="s">
        <v>90</v>
      </c>
      <c r="Z1080" t="s">
        <v>110</v>
      </c>
      <c r="AA1080">
        <v>0.74399999999999999</v>
      </c>
      <c r="AB1080">
        <v>0.92999999999999994</v>
      </c>
      <c r="AC1080">
        <v>0.18599999999999994</v>
      </c>
      <c r="AD1080">
        <v>0.37</v>
      </c>
      <c r="AE1080" t="s">
        <v>24</v>
      </c>
      <c r="AF1080">
        <v>1.2482288644490925E-2</v>
      </c>
      <c r="AG1080" t="s">
        <v>5</v>
      </c>
      <c r="AH1080" t="s">
        <v>33</v>
      </c>
      <c r="AI1080" t="s">
        <v>36</v>
      </c>
      <c r="AJ1080">
        <v>171.88049209138839</v>
      </c>
      <c r="AK1080" t="s">
        <v>42</v>
      </c>
      <c r="AL1080">
        <v>179.61599999999999</v>
      </c>
      <c r="AM1080">
        <v>1424402.514246</v>
      </c>
      <c r="AN1080">
        <v>84.07</v>
      </c>
    </row>
    <row r="1081" spans="1:40" x14ac:dyDescent="0.3">
      <c r="A1081">
        <v>477.48</v>
      </c>
      <c r="B1081">
        <v>3.83</v>
      </c>
      <c r="C1081">
        <v>14</v>
      </c>
      <c r="D1081">
        <v>0.89</v>
      </c>
      <c r="E1081">
        <v>0.01</v>
      </c>
      <c r="F1081">
        <v>0.04</v>
      </c>
      <c r="G1081" t="s">
        <v>88</v>
      </c>
      <c r="H1081">
        <v>1.1200000000000001</v>
      </c>
      <c r="I1081">
        <v>1</v>
      </c>
      <c r="J1081">
        <v>0.94</v>
      </c>
      <c r="K1081">
        <v>0.3</v>
      </c>
      <c r="L1081">
        <v>38</v>
      </c>
      <c r="M1081">
        <v>8592.31</v>
      </c>
      <c r="N1081">
        <v>90</v>
      </c>
      <c r="O1081">
        <v>38</v>
      </c>
      <c r="P1081">
        <v>2</v>
      </c>
      <c r="Q1081">
        <v>3</v>
      </c>
      <c r="R1081">
        <v>814</v>
      </c>
      <c r="S1081">
        <v>518</v>
      </c>
      <c r="T1081">
        <v>8</v>
      </c>
      <c r="U1081">
        <v>0.17</v>
      </c>
      <c r="V1081">
        <v>1</v>
      </c>
      <c r="W1081" t="s">
        <v>4</v>
      </c>
      <c r="X1081" t="s">
        <v>103</v>
      </c>
      <c r="Y1081" t="s">
        <v>96</v>
      </c>
      <c r="Z1081" t="s">
        <v>110</v>
      </c>
      <c r="AA1081">
        <v>0.88109999999999999</v>
      </c>
      <c r="AB1081">
        <v>0.95039999999999991</v>
      </c>
      <c r="AC1081">
        <v>0.10454399999999998</v>
      </c>
      <c r="AD1081">
        <v>0.35</v>
      </c>
      <c r="AE1081" t="s">
        <v>24</v>
      </c>
      <c r="AF1081">
        <v>8.0212783781519643E-3</v>
      </c>
      <c r="AG1081" t="s">
        <v>5</v>
      </c>
      <c r="AH1081" t="s">
        <v>32</v>
      </c>
      <c r="AI1081" t="s">
        <v>36</v>
      </c>
      <c r="AJ1081">
        <v>63.636363636363633</v>
      </c>
      <c r="AK1081" t="s">
        <v>40</v>
      </c>
      <c r="AL1081">
        <v>85.923099999999991</v>
      </c>
      <c r="AM1081">
        <v>4307885.6063919999</v>
      </c>
      <c r="AN1081">
        <v>73.78</v>
      </c>
    </row>
    <row r="1082" spans="1:40" x14ac:dyDescent="0.3">
      <c r="A1082">
        <v>403.86</v>
      </c>
      <c r="B1082">
        <v>1.87</v>
      </c>
      <c r="C1082">
        <v>4</v>
      </c>
      <c r="D1082">
        <v>0.96</v>
      </c>
      <c r="E1082">
        <v>0.04</v>
      </c>
      <c r="F1082">
        <v>0.01</v>
      </c>
      <c r="G1082" t="s">
        <v>99</v>
      </c>
      <c r="H1082">
        <v>3.34</v>
      </c>
      <c r="I1082">
        <v>0.86</v>
      </c>
      <c r="J1082">
        <v>0.91</v>
      </c>
      <c r="K1082">
        <v>0.56000000000000005</v>
      </c>
      <c r="L1082">
        <v>31</v>
      </c>
      <c r="M1082">
        <v>1330.88</v>
      </c>
      <c r="N1082">
        <v>90</v>
      </c>
      <c r="O1082">
        <v>44</v>
      </c>
      <c r="P1082">
        <v>1</v>
      </c>
      <c r="Q1082">
        <v>0</v>
      </c>
      <c r="R1082">
        <v>727</v>
      </c>
      <c r="S1082">
        <v>373</v>
      </c>
      <c r="T1082">
        <v>4</v>
      </c>
      <c r="U1082">
        <v>0.62</v>
      </c>
      <c r="V1082">
        <v>0</v>
      </c>
      <c r="W1082" t="s">
        <v>6</v>
      </c>
      <c r="X1082" t="s">
        <v>89</v>
      </c>
      <c r="Y1082" t="s">
        <v>104</v>
      </c>
      <c r="Z1082" t="s">
        <v>105</v>
      </c>
      <c r="AA1082">
        <v>0.92159999999999997</v>
      </c>
      <c r="AB1082">
        <v>0.95039999999999991</v>
      </c>
      <c r="AC1082">
        <v>3.8016000000000029E-2</v>
      </c>
      <c r="AD1082">
        <v>0.6100000000000001</v>
      </c>
      <c r="AE1082" t="s">
        <v>25</v>
      </c>
      <c r="AF1082">
        <v>4.6303174367355029E-3</v>
      </c>
      <c r="AG1082" t="s">
        <v>5</v>
      </c>
      <c r="AH1082" t="s">
        <v>32</v>
      </c>
      <c r="AI1082" t="s">
        <v>37</v>
      </c>
      <c r="AJ1082">
        <v>51.306740027510308</v>
      </c>
      <c r="AK1082" t="s">
        <v>40</v>
      </c>
      <c r="AL1082">
        <v>66.544000000000011</v>
      </c>
      <c r="AM1082">
        <v>564457.17848800006</v>
      </c>
      <c r="AN1082">
        <v>95.259999999999991</v>
      </c>
    </row>
    <row r="1083" spans="1:40" x14ac:dyDescent="0.3">
      <c r="A1083">
        <v>90.23</v>
      </c>
      <c r="B1083">
        <v>2.59</v>
      </c>
      <c r="C1083">
        <v>4</v>
      </c>
      <c r="D1083">
        <v>0.88</v>
      </c>
      <c r="E1083">
        <v>0.1</v>
      </c>
      <c r="F1083">
        <v>0</v>
      </c>
      <c r="G1083" t="s">
        <v>92</v>
      </c>
      <c r="H1083">
        <v>4.57</v>
      </c>
      <c r="I1083">
        <v>0.64</v>
      </c>
      <c r="J1083">
        <v>1.07</v>
      </c>
      <c r="K1083">
        <v>0.25</v>
      </c>
      <c r="L1083">
        <v>2</v>
      </c>
      <c r="M1083">
        <v>9666.08</v>
      </c>
      <c r="N1083">
        <v>30</v>
      </c>
      <c r="O1083">
        <v>57</v>
      </c>
      <c r="P1083">
        <v>2</v>
      </c>
      <c r="Q1083">
        <v>2</v>
      </c>
      <c r="R1083">
        <v>863</v>
      </c>
      <c r="S1083">
        <v>915</v>
      </c>
      <c r="T1083">
        <v>7</v>
      </c>
      <c r="U1083">
        <v>0.65</v>
      </c>
      <c r="V1083">
        <v>0</v>
      </c>
      <c r="W1083" t="s">
        <v>6</v>
      </c>
      <c r="X1083" t="s">
        <v>93</v>
      </c>
      <c r="Y1083" t="s">
        <v>96</v>
      </c>
      <c r="Z1083" t="s">
        <v>106</v>
      </c>
      <c r="AA1083">
        <v>0.79200000000000004</v>
      </c>
      <c r="AB1083">
        <v>0.9</v>
      </c>
      <c r="AC1083">
        <v>0.108</v>
      </c>
      <c r="AD1083">
        <v>0.35</v>
      </c>
      <c r="AE1083" t="s">
        <v>24</v>
      </c>
      <c r="AF1083">
        <v>2.8704422032583395E-2</v>
      </c>
      <c r="AG1083" t="s">
        <v>7</v>
      </c>
      <c r="AH1083" t="s">
        <v>33</v>
      </c>
      <c r="AI1083" t="s">
        <v>37</v>
      </c>
      <c r="AJ1083">
        <v>106.02549246813442</v>
      </c>
      <c r="AK1083" t="s">
        <v>42</v>
      </c>
      <c r="AL1083">
        <v>193.32159999999999</v>
      </c>
      <c r="AM1083">
        <v>959589.0068620001</v>
      </c>
      <c r="AN1083">
        <v>80.430000000000007</v>
      </c>
    </row>
    <row r="1084" spans="1:40" x14ac:dyDescent="0.3">
      <c r="A1084">
        <v>237.91</v>
      </c>
      <c r="B1084">
        <v>9.89</v>
      </c>
      <c r="C1084">
        <v>21</v>
      </c>
      <c r="D1084">
        <v>0.96</v>
      </c>
      <c r="E1084">
        <v>0.08</v>
      </c>
      <c r="F1084">
        <v>0.01</v>
      </c>
      <c r="G1084" t="s">
        <v>92</v>
      </c>
      <c r="H1084">
        <v>2.1800000000000002</v>
      </c>
      <c r="I1084">
        <v>0.94</v>
      </c>
      <c r="J1084">
        <v>0.82</v>
      </c>
      <c r="K1084">
        <v>0.94</v>
      </c>
      <c r="L1084">
        <v>24</v>
      </c>
      <c r="M1084">
        <v>9963.7800000000007</v>
      </c>
      <c r="N1084">
        <v>90</v>
      </c>
      <c r="O1084">
        <v>26</v>
      </c>
      <c r="P1084">
        <v>0</v>
      </c>
      <c r="Q1084">
        <v>3</v>
      </c>
      <c r="R1084">
        <v>938</v>
      </c>
      <c r="S1084">
        <v>552</v>
      </c>
      <c r="T1084">
        <v>9</v>
      </c>
      <c r="U1084">
        <v>0.32</v>
      </c>
      <c r="V1084">
        <v>0</v>
      </c>
      <c r="W1084" t="s">
        <v>6</v>
      </c>
      <c r="X1084" t="s">
        <v>103</v>
      </c>
      <c r="Y1084" t="s">
        <v>94</v>
      </c>
      <c r="Z1084" t="s">
        <v>91</v>
      </c>
      <c r="AA1084">
        <v>0.88319999999999999</v>
      </c>
      <c r="AB1084">
        <v>0.91080000000000005</v>
      </c>
      <c r="AC1084">
        <v>3.6432000000000034E-2</v>
      </c>
      <c r="AD1084">
        <v>1.03</v>
      </c>
      <c r="AE1084" t="s">
        <v>25</v>
      </c>
      <c r="AF1084">
        <v>4.1570341725862721E-2</v>
      </c>
      <c r="AG1084" t="s">
        <v>7</v>
      </c>
      <c r="AH1084" t="s">
        <v>31</v>
      </c>
      <c r="AI1084" t="s">
        <v>35</v>
      </c>
      <c r="AJ1084">
        <v>58.848614072494662</v>
      </c>
      <c r="AK1084" t="s">
        <v>40</v>
      </c>
      <c r="AL1084">
        <v>199.27560000000003</v>
      </c>
      <c r="AM1084">
        <v>2584036.0092580002</v>
      </c>
      <c r="AN1084">
        <v>83.22</v>
      </c>
    </row>
    <row r="1085" spans="1:40" x14ac:dyDescent="0.3">
      <c r="A1085">
        <v>445.6</v>
      </c>
      <c r="B1085">
        <v>5</v>
      </c>
      <c r="C1085">
        <v>15</v>
      </c>
      <c r="D1085">
        <v>0.78</v>
      </c>
      <c r="E1085">
        <v>0.02</v>
      </c>
      <c r="F1085">
        <v>0.01</v>
      </c>
      <c r="G1085" t="s">
        <v>88</v>
      </c>
      <c r="H1085">
        <v>1.52</v>
      </c>
      <c r="I1085">
        <v>0.99</v>
      </c>
      <c r="J1085">
        <v>0.93</v>
      </c>
      <c r="K1085">
        <v>0.51</v>
      </c>
      <c r="L1085">
        <v>42</v>
      </c>
      <c r="M1085">
        <v>6100.85</v>
      </c>
      <c r="N1085">
        <v>60</v>
      </c>
      <c r="O1085">
        <v>46</v>
      </c>
      <c r="P1085">
        <v>1</v>
      </c>
      <c r="Q1085">
        <v>1</v>
      </c>
      <c r="R1085">
        <v>911</v>
      </c>
      <c r="S1085">
        <v>819</v>
      </c>
      <c r="T1085">
        <v>8</v>
      </c>
      <c r="U1085">
        <v>0.83</v>
      </c>
      <c r="V1085">
        <v>1</v>
      </c>
      <c r="W1085" t="s">
        <v>4</v>
      </c>
      <c r="X1085" t="s">
        <v>101</v>
      </c>
      <c r="Y1085" t="s">
        <v>104</v>
      </c>
      <c r="Z1085" t="s">
        <v>110</v>
      </c>
      <c r="AA1085">
        <v>0.76439999999999997</v>
      </c>
      <c r="AB1085">
        <v>0.97019999999999995</v>
      </c>
      <c r="AC1085">
        <v>0.21344399999999997</v>
      </c>
      <c r="AD1085">
        <v>0.54</v>
      </c>
      <c r="AE1085" t="s">
        <v>25</v>
      </c>
      <c r="AF1085">
        <v>1.1220825852782765E-2</v>
      </c>
      <c r="AG1085" t="s">
        <v>5</v>
      </c>
      <c r="AH1085" t="s">
        <v>32</v>
      </c>
      <c r="AI1085" t="s">
        <v>36</v>
      </c>
      <c r="AJ1085">
        <v>89.901207464324912</v>
      </c>
      <c r="AK1085" t="s">
        <v>41</v>
      </c>
      <c r="AL1085">
        <v>61.008500000000005</v>
      </c>
      <c r="AM1085">
        <v>2800169.4775400003</v>
      </c>
      <c r="AN1085">
        <v>73.680000000000007</v>
      </c>
    </row>
    <row r="1086" spans="1:40" x14ac:dyDescent="0.3">
      <c r="A1086">
        <v>475.13</v>
      </c>
      <c r="B1086">
        <v>5.79</v>
      </c>
      <c r="C1086">
        <v>8</v>
      </c>
      <c r="D1086">
        <v>0.86</v>
      </c>
      <c r="E1086">
        <v>0.03</v>
      </c>
      <c r="F1086">
        <v>0.04</v>
      </c>
      <c r="G1086" t="s">
        <v>92</v>
      </c>
      <c r="H1086">
        <v>1.35</v>
      </c>
      <c r="I1086">
        <v>0.89</v>
      </c>
      <c r="J1086">
        <v>0.91</v>
      </c>
      <c r="K1086">
        <v>0.13</v>
      </c>
      <c r="L1086">
        <v>47</v>
      </c>
      <c r="M1086">
        <v>7852.79</v>
      </c>
      <c r="N1086">
        <v>60</v>
      </c>
      <c r="O1086">
        <v>51</v>
      </c>
      <c r="P1086">
        <v>1</v>
      </c>
      <c r="Q1086">
        <v>2</v>
      </c>
      <c r="R1086">
        <v>868</v>
      </c>
      <c r="S1086">
        <v>470</v>
      </c>
      <c r="T1086">
        <v>2</v>
      </c>
      <c r="U1086">
        <v>0.21</v>
      </c>
      <c r="V1086">
        <v>0</v>
      </c>
      <c r="W1086" t="s">
        <v>6</v>
      </c>
      <c r="X1086" t="s">
        <v>93</v>
      </c>
      <c r="Y1086" t="s">
        <v>104</v>
      </c>
      <c r="Z1086" t="s">
        <v>102</v>
      </c>
      <c r="AA1086">
        <v>0.83419999999999994</v>
      </c>
      <c r="AB1086">
        <v>0.93119999999999992</v>
      </c>
      <c r="AC1086">
        <v>0.13036800000000001</v>
      </c>
      <c r="AD1086">
        <v>0.2</v>
      </c>
      <c r="AE1086" t="s">
        <v>26</v>
      </c>
      <c r="AF1086">
        <v>1.2186138530507441E-2</v>
      </c>
      <c r="AG1086" t="s">
        <v>5</v>
      </c>
      <c r="AH1086" t="s">
        <v>32</v>
      </c>
      <c r="AI1086" t="s">
        <v>36</v>
      </c>
      <c r="AJ1086">
        <v>54.147465437788021</v>
      </c>
      <c r="AK1086" t="s">
        <v>40</v>
      </c>
      <c r="AL1086">
        <v>157.0558</v>
      </c>
      <c r="AM1086">
        <v>3992442.724899</v>
      </c>
      <c r="AN1086">
        <v>84.949999999999989</v>
      </c>
    </row>
    <row r="1087" spans="1:40" x14ac:dyDescent="0.3">
      <c r="A1087">
        <v>260.33</v>
      </c>
      <c r="B1087">
        <v>8.86</v>
      </c>
      <c r="C1087">
        <v>26</v>
      </c>
      <c r="D1087">
        <v>0.84</v>
      </c>
      <c r="E1087">
        <v>0.03</v>
      </c>
      <c r="F1087">
        <v>0.04</v>
      </c>
      <c r="G1087" t="s">
        <v>99</v>
      </c>
      <c r="H1087">
        <v>0.12</v>
      </c>
      <c r="I1087">
        <v>0.77</v>
      </c>
      <c r="J1087">
        <v>1.1000000000000001</v>
      </c>
      <c r="K1087">
        <v>0.28000000000000003</v>
      </c>
      <c r="L1087">
        <v>5</v>
      </c>
      <c r="M1087">
        <v>9343.5</v>
      </c>
      <c r="N1087">
        <v>60</v>
      </c>
      <c r="O1087">
        <v>42</v>
      </c>
      <c r="P1087">
        <v>3</v>
      </c>
      <c r="Q1087">
        <v>0</v>
      </c>
      <c r="R1087">
        <v>335</v>
      </c>
      <c r="S1087">
        <v>462</v>
      </c>
      <c r="T1087">
        <v>11</v>
      </c>
      <c r="U1087">
        <v>7.0000000000000007E-2</v>
      </c>
      <c r="V1087">
        <v>0</v>
      </c>
      <c r="W1087" t="s">
        <v>6</v>
      </c>
      <c r="X1087" t="s">
        <v>89</v>
      </c>
      <c r="Y1087" t="s">
        <v>90</v>
      </c>
      <c r="Z1087" t="s">
        <v>95</v>
      </c>
      <c r="AA1087">
        <v>0.81479999999999997</v>
      </c>
      <c r="AB1087">
        <v>0.93119999999999992</v>
      </c>
      <c r="AC1087">
        <v>0.14899200000000001</v>
      </c>
      <c r="AD1087">
        <v>0.35000000000000003</v>
      </c>
      <c r="AE1087" t="s">
        <v>24</v>
      </c>
      <c r="AF1087">
        <v>3.4033726424153955E-2</v>
      </c>
      <c r="AG1087" t="s">
        <v>7</v>
      </c>
      <c r="AH1087" t="s">
        <v>31</v>
      </c>
      <c r="AI1087" t="s">
        <v>38</v>
      </c>
      <c r="AJ1087">
        <v>137.91044776119404</v>
      </c>
      <c r="AK1087" t="s">
        <v>42</v>
      </c>
      <c r="AL1087">
        <v>467.17500000000001</v>
      </c>
      <c r="AM1087">
        <v>2603128.6896419995</v>
      </c>
      <c r="AN1087">
        <v>98.18</v>
      </c>
    </row>
    <row r="1088" spans="1:40" x14ac:dyDescent="0.3">
      <c r="A1088">
        <v>326.04000000000002</v>
      </c>
      <c r="B1088">
        <v>9.9600000000000009</v>
      </c>
      <c r="C1088">
        <v>4</v>
      </c>
      <c r="D1088">
        <v>0.7</v>
      </c>
      <c r="E1088">
        <v>7.0000000000000007E-2</v>
      </c>
      <c r="F1088">
        <v>0.05</v>
      </c>
      <c r="G1088" t="s">
        <v>92</v>
      </c>
      <c r="H1088">
        <v>2.6</v>
      </c>
      <c r="I1088">
        <v>0.98</v>
      </c>
      <c r="J1088">
        <v>0.86</v>
      </c>
      <c r="K1088">
        <v>0.73</v>
      </c>
      <c r="L1088">
        <v>30</v>
      </c>
      <c r="M1088">
        <v>298.24</v>
      </c>
      <c r="N1088">
        <v>45</v>
      </c>
      <c r="O1088">
        <v>55</v>
      </c>
      <c r="P1088">
        <v>1</v>
      </c>
      <c r="Q1088">
        <v>2</v>
      </c>
      <c r="R1088">
        <v>832</v>
      </c>
      <c r="S1088">
        <v>324</v>
      </c>
      <c r="T1088">
        <v>8</v>
      </c>
      <c r="U1088">
        <v>7.0000000000000007E-2</v>
      </c>
      <c r="V1088">
        <v>0</v>
      </c>
      <c r="W1088" t="s">
        <v>6</v>
      </c>
      <c r="X1088" t="s">
        <v>93</v>
      </c>
      <c r="Y1088" t="s">
        <v>104</v>
      </c>
      <c r="Z1088" t="s">
        <v>110</v>
      </c>
      <c r="AA1088">
        <v>0.65099999999999991</v>
      </c>
      <c r="AB1088">
        <v>0.88349999999999995</v>
      </c>
      <c r="AC1088">
        <v>0.26505000000000001</v>
      </c>
      <c r="AD1088">
        <v>0.85</v>
      </c>
      <c r="AE1088" t="s">
        <v>25</v>
      </c>
      <c r="AF1088">
        <v>3.0548398969451603E-2</v>
      </c>
      <c r="AG1088" t="s">
        <v>7</v>
      </c>
      <c r="AH1088" t="s">
        <v>32</v>
      </c>
      <c r="AI1088" t="s">
        <v>35</v>
      </c>
      <c r="AJ1088">
        <v>38.942307692307693</v>
      </c>
      <c r="AK1088" t="s">
        <v>40</v>
      </c>
      <c r="AL1088">
        <v>5.9648000000000003</v>
      </c>
      <c r="AM1088">
        <v>108929.66883200001</v>
      </c>
      <c r="AN1088">
        <v>82.299999999999983</v>
      </c>
    </row>
    <row r="1089" spans="1:40" x14ac:dyDescent="0.3">
      <c r="A1089">
        <v>125.17</v>
      </c>
      <c r="B1089">
        <v>6.24</v>
      </c>
      <c r="C1089">
        <v>16</v>
      </c>
      <c r="D1089">
        <v>0.87</v>
      </c>
      <c r="E1089">
        <v>0.08</v>
      </c>
      <c r="F1089">
        <v>0.04</v>
      </c>
      <c r="G1089" t="s">
        <v>99</v>
      </c>
      <c r="H1089">
        <v>4.9400000000000004</v>
      </c>
      <c r="I1089">
        <v>0.99</v>
      </c>
      <c r="J1089">
        <v>1.18</v>
      </c>
      <c r="K1089">
        <v>0.01</v>
      </c>
      <c r="L1089">
        <v>39</v>
      </c>
      <c r="M1089">
        <v>9306.9</v>
      </c>
      <c r="N1089">
        <v>45</v>
      </c>
      <c r="O1089">
        <v>20</v>
      </c>
      <c r="P1089">
        <v>0</v>
      </c>
      <c r="Q1089">
        <v>3</v>
      </c>
      <c r="R1089">
        <v>949</v>
      </c>
      <c r="S1089">
        <v>639</v>
      </c>
      <c r="T1089">
        <v>3</v>
      </c>
      <c r="U1089">
        <v>0.3</v>
      </c>
      <c r="V1089">
        <v>1</v>
      </c>
      <c r="W1089" t="s">
        <v>4</v>
      </c>
      <c r="X1089" t="s">
        <v>103</v>
      </c>
      <c r="Y1089" t="s">
        <v>94</v>
      </c>
      <c r="Z1089" t="s">
        <v>98</v>
      </c>
      <c r="AA1089">
        <v>0.8004</v>
      </c>
      <c r="AB1089">
        <v>0.88319999999999999</v>
      </c>
      <c r="AC1089">
        <v>0.114816</v>
      </c>
      <c r="AD1089">
        <v>0.13</v>
      </c>
      <c r="AE1089" t="s">
        <v>22</v>
      </c>
      <c r="AF1089">
        <v>4.9852201006630986E-2</v>
      </c>
      <c r="AG1089" t="s">
        <v>7</v>
      </c>
      <c r="AH1089" t="s">
        <v>33</v>
      </c>
      <c r="AI1089" t="s">
        <v>37</v>
      </c>
      <c r="AJ1089">
        <v>67.334035827186511</v>
      </c>
      <c r="AK1089" t="s">
        <v>40</v>
      </c>
      <c r="AL1089">
        <v>465.34500000000003</v>
      </c>
      <c r="AM1089">
        <v>1305215.7455559999</v>
      </c>
      <c r="AN1089">
        <v>91.860000000000014</v>
      </c>
    </row>
    <row r="1090" spans="1:40" x14ac:dyDescent="0.3">
      <c r="A1090">
        <v>496.03</v>
      </c>
      <c r="B1090">
        <v>8.31</v>
      </c>
      <c r="C1090">
        <v>21</v>
      </c>
      <c r="D1090">
        <v>0.9</v>
      </c>
      <c r="E1090">
        <v>7.0000000000000007E-2</v>
      </c>
      <c r="F1090">
        <v>0.02</v>
      </c>
      <c r="G1090" t="s">
        <v>99</v>
      </c>
      <c r="H1090">
        <v>4.08</v>
      </c>
      <c r="I1090">
        <v>0.97</v>
      </c>
      <c r="J1090">
        <v>0.87</v>
      </c>
      <c r="K1090">
        <v>0.94</v>
      </c>
      <c r="L1090">
        <v>35</v>
      </c>
      <c r="M1090">
        <v>6310.92</v>
      </c>
      <c r="N1090">
        <v>30</v>
      </c>
      <c r="O1090">
        <v>56</v>
      </c>
      <c r="P1090">
        <v>3</v>
      </c>
      <c r="Q1090">
        <v>1</v>
      </c>
      <c r="R1090">
        <v>827</v>
      </c>
      <c r="S1090">
        <v>369</v>
      </c>
      <c r="T1090">
        <v>4</v>
      </c>
      <c r="U1090">
        <v>0.46</v>
      </c>
      <c r="V1090">
        <v>0</v>
      </c>
      <c r="W1090" t="s">
        <v>6</v>
      </c>
      <c r="X1090" t="s">
        <v>101</v>
      </c>
      <c r="Y1090" t="s">
        <v>90</v>
      </c>
      <c r="Z1090" t="s">
        <v>105</v>
      </c>
      <c r="AA1090">
        <v>0.83699999999999997</v>
      </c>
      <c r="AB1090">
        <v>0.91139999999999988</v>
      </c>
      <c r="AC1090">
        <v>9.1139999999999971E-2</v>
      </c>
      <c r="AD1090">
        <v>1.03</v>
      </c>
      <c r="AE1090" t="s">
        <v>25</v>
      </c>
      <c r="AF1090">
        <v>1.6753018970626778E-2</v>
      </c>
      <c r="AG1090" t="s">
        <v>5</v>
      </c>
      <c r="AH1090" t="s">
        <v>32</v>
      </c>
      <c r="AI1090" t="s">
        <v>37</v>
      </c>
      <c r="AJ1090">
        <v>44.619105199516326</v>
      </c>
      <c r="AK1090" t="s">
        <v>40</v>
      </c>
      <c r="AL1090">
        <v>315.54600000000005</v>
      </c>
      <c r="AM1090">
        <v>3412498.1779320003</v>
      </c>
      <c r="AN1090">
        <v>93.42</v>
      </c>
    </row>
    <row r="1091" spans="1:40" x14ac:dyDescent="0.3">
      <c r="A1091">
        <v>154.25</v>
      </c>
      <c r="B1091">
        <v>3.94</v>
      </c>
      <c r="C1091">
        <v>28</v>
      </c>
      <c r="D1091">
        <v>0.88</v>
      </c>
      <c r="E1091">
        <v>0.05</v>
      </c>
      <c r="F1091">
        <v>0.03</v>
      </c>
      <c r="G1091" t="s">
        <v>99</v>
      </c>
      <c r="H1091">
        <v>4.49</v>
      </c>
      <c r="I1091">
        <v>0.76</v>
      </c>
      <c r="J1091">
        <v>0.95</v>
      </c>
      <c r="K1091">
        <v>0.45</v>
      </c>
      <c r="L1091">
        <v>48</v>
      </c>
      <c r="M1091">
        <v>8301.7199999999993</v>
      </c>
      <c r="N1091">
        <v>90</v>
      </c>
      <c r="O1091">
        <v>53</v>
      </c>
      <c r="P1091">
        <v>1</v>
      </c>
      <c r="Q1091">
        <v>2</v>
      </c>
      <c r="R1091">
        <v>319</v>
      </c>
      <c r="S1091">
        <v>243</v>
      </c>
      <c r="T1091">
        <v>3</v>
      </c>
      <c r="U1091">
        <v>0.63</v>
      </c>
      <c r="V1091">
        <v>0</v>
      </c>
      <c r="W1091" t="s">
        <v>6</v>
      </c>
      <c r="X1091" t="s">
        <v>93</v>
      </c>
      <c r="Y1091" t="s">
        <v>104</v>
      </c>
      <c r="Z1091" t="s">
        <v>98</v>
      </c>
      <c r="AA1091">
        <v>0.83599999999999997</v>
      </c>
      <c r="AB1091">
        <v>0.92149999999999999</v>
      </c>
      <c r="AC1091">
        <v>0.11057999999999998</v>
      </c>
      <c r="AD1091">
        <v>0.53</v>
      </c>
      <c r="AE1091" t="s">
        <v>25</v>
      </c>
      <c r="AF1091">
        <v>2.5542949756888169E-2</v>
      </c>
      <c r="AG1091" t="s">
        <v>7</v>
      </c>
      <c r="AH1091" t="s">
        <v>31</v>
      </c>
      <c r="AI1091" t="s">
        <v>37</v>
      </c>
      <c r="AJ1091">
        <v>76.175548589341687</v>
      </c>
      <c r="AK1091" t="s">
        <v>40</v>
      </c>
      <c r="AL1091">
        <v>415.08600000000001</v>
      </c>
      <c r="AM1091">
        <v>1383412.4724499998</v>
      </c>
      <c r="AN1091">
        <v>93.410000000000011</v>
      </c>
    </row>
    <row r="1092" spans="1:40" x14ac:dyDescent="0.3">
      <c r="A1092">
        <v>474.23</v>
      </c>
      <c r="B1092">
        <v>3.75</v>
      </c>
      <c r="C1092">
        <v>4</v>
      </c>
      <c r="D1092">
        <v>0.92</v>
      </c>
      <c r="E1092">
        <v>0.08</v>
      </c>
      <c r="F1092">
        <v>0.05</v>
      </c>
      <c r="G1092" t="s">
        <v>88</v>
      </c>
      <c r="H1092">
        <v>3.11</v>
      </c>
      <c r="I1092">
        <v>0.92</v>
      </c>
      <c r="J1092">
        <v>0.88</v>
      </c>
      <c r="K1092">
        <v>0.52</v>
      </c>
      <c r="L1092">
        <v>17</v>
      </c>
      <c r="M1092">
        <v>5453.15</v>
      </c>
      <c r="N1092">
        <v>60</v>
      </c>
      <c r="O1092">
        <v>25</v>
      </c>
      <c r="P1092">
        <v>3</v>
      </c>
      <c r="Q1092">
        <v>3</v>
      </c>
      <c r="R1092">
        <v>712</v>
      </c>
      <c r="S1092">
        <v>943</v>
      </c>
      <c r="T1092">
        <v>8</v>
      </c>
      <c r="U1092">
        <v>0.73</v>
      </c>
      <c r="V1092">
        <v>0</v>
      </c>
      <c r="W1092" t="s">
        <v>6</v>
      </c>
      <c r="X1092" t="s">
        <v>103</v>
      </c>
      <c r="Y1092" t="s">
        <v>90</v>
      </c>
      <c r="Z1092" t="s">
        <v>110</v>
      </c>
      <c r="AA1092">
        <v>0.84640000000000004</v>
      </c>
      <c r="AB1092">
        <v>0.874</v>
      </c>
      <c r="AC1092">
        <v>6.9919999999999968E-2</v>
      </c>
      <c r="AD1092">
        <v>0.65</v>
      </c>
      <c r="AE1092" t="s">
        <v>25</v>
      </c>
      <c r="AF1092">
        <v>7.9075554056048745E-3</v>
      </c>
      <c r="AG1092" t="s">
        <v>5</v>
      </c>
      <c r="AH1092" t="s">
        <v>32</v>
      </c>
      <c r="AI1092" t="s">
        <v>37</v>
      </c>
      <c r="AJ1092">
        <v>132.4438202247191</v>
      </c>
      <c r="AK1092" t="s">
        <v>42</v>
      </c>
      <c r="AL1092">
        <v>54.531499999999994</v>
      </c>
      <c r="AM1092">
        <v>2922317.505291</v>
      </c>
      <c r="AN1092">
        <v>69.490000000000009</v>
      </c>
    </row>
    <row r="1093" spans="1:40" x14ac:dyDescent="0.3">
      <c r="A1093">
        <v>342.34</v>
      </c>
      <c r="B1093">
        <v>4.62</v>
      </c>
      <c r="C1093">
        <v>16</v>
      </c>
      <c r="D1093">
        <v>0.87</v>
      </c>
      <c r="E1093">
        <v>0.04</v>
      </c>
      <c r="F1093">
        <v>0.04</v>
      </c>
      <c r="G1093" t="s">
        <v>88</v>
      </c>
      <c r="H1093">
        <v>2.41</v>
      </c>
      <c r="I1093">
        <v>0.86</v>
      </c>
      <c r="J1093">
        <v>0.91</v>
      </c>
      <c r="K1093">
        <v>0.99</v>
      </c>
      <c r="L1093">
        <v>31</v>
      </c>
      <c r="M1093">
        <v>5352.41</v>
      </c>
      <c r="N1093">
        <v>90</v>
      </c>
      <c r="O1093">
        <v>17</v>
      </c>
      <c r="P1093">
        <v>2</v>
      </c>
      <c r="Q1093">
        <v>3</v>
      </c>
      <c r="R1093">
        <v>370</v>
      </c>
      <c r="S1093">
        <v>52</v>
      </c>
      <c r="T1093">
        <v>4</v>
      </c>
      <c r="U1093">
        <v>0.18</v>
      </c>
      <c r="V1093">
        <v>0</v>
      </c>
      <c r="W1093" t="s">
        <v>6</v>
      </c>
      <c r="X1093" t="s">
        <v>103</v>
      </c>
      <c r="Y1093" t="s">
        <v>96</v>
      </c>
      <c r="Z1093" t="s">
        <v>105</v>
      </c>
      <c r="AA1093">
        <v>0.83519999999999994</v>
      </c>
      <c r="AB1093">
        <v>0.92159999999999997</v>
      </c>
      <c r="AC1093">
        <v>0.11980799999999998</v>
      </c>
      <c r="AD1093">
        <v>1.07</v>
      </c>
      <c r="AE1093" t="s">
        <v>25</v>
      </c>
      <c r="AF1093">
        <v>1.3495355494537595E-2</v>
      </c>
      <c r="AG1093" t="s">
        <v>5</v>
      </c>
      <c r="AH1093" t="s">
        <v>32</v>
      </c>
      <c r="AI1093" t="s">
        <v>35</v>
      </c>
      <c r="AJ1093">
        <v>14.054054054054054</v>
      </c>
      <c r="AK1093" t="s">
        <v>40</v>
      </c>
      <c r="AL1093">
        <v>53.524099999999997</v>
      </c>
      <c r="AM1093">
        <v>1979001.5874399997</v>
      </c>
      <c r="AN1093">
        <v>71.59</v>
      </c>
    </row>
    <row r="1094" spans="1:40" x14ac:dyDescent="0.3">
      <c r="A1094">
        <v>323.48</v>
      </c>
      <c r="B1094">
        <v>7.05</v>
      </c>
      <c r="C1094">
        <v>22</v>
      </c>
      <c r="D1094">
        <v>0.72</v>
      </c>
      <c r="E1094">
        <v>0.01</v>
      </c>
      <c r="F1094">
        <v>0.04</v>
      </c>
      <c r="G1094" t="s">
        <v>99</v>
      </c>
      <c r="H1094">
        <v>4.95</v>
      </c>
      <c r="I1094">
        <v>0.67</v>
      </c>
      <c r="J1094">
        <v>1.1000000000000001</v>
      </c>
      <c r="K1094">
        <v>0.5</v>
      </c>
      <c r="L1094">
        <v>2</v>
      </c>
      <c r="M1094">
        <v>8985.43</v>
      </c>
      <c r="N1094">
        <v>60</v>
      </c>
      <c r="O1094">
        <v>45</v>
      </c>
      <c r="P1094">
        <v>1</v>
      </c>
      <c r="Q1094">
        <v>2</v>
      </c>
      <c r="R1094">
        <v>537</v>
      </c>
      <c r="S1094">
        <v>237</v>
      </c>
      <c r="T1094">
        <v>11</v>
      </c>
      <c r="U1094">
        <v>0.68</v>
      </c>
      <c r="V1094">
        <v>1</v>
      </c>
      <c r="W1094" t="s">
        <v>4</v>
      </c>
      <c r="X1094" t="s">
        <v>93</v>
      </c>
      <c r="Y1094" t="s">
        <v>104</v>
      </c>
      <c r="Z1094" t="s">
        <v>95</v>
      </c>
      <c r="AA1094">
        <v>0.71279999999999999</v>
      </c>
      <c r="AB1094">
        <v>0.95039999999999991</v>
      </c>
      <c r="AC1094">
        <v>0.26611200000000002</v>
      </c>
      <c r="AD1094">
        <v>0.55000000000000004</v>
      </c>
      <c r="AE1094" t="s">
        <v>25</v>
      </c>
      <c r="AF1094">
        <v>2.1794237665388894E-2</v>
      </c>
      <c r="AG1094" t="s">
        <v>7</v>
      </c>
      <c r="AH1094" t="s">
        <v>32</v>
      </c>
      <c r="AI1094" t="s">
        <v>37</v>
      </c>
      <c r="AJ1094">
        <v>44.134078212290504</v>
      </c>
      <c r="AK1094" t="s">
        <v>40</v>
      </c>
      <c r="AL1094">
        <v>449.27150000000006</v>
      </c>
      <c r="AM1094">
        <v>3052418.53724</v>
      </c>
      <c r="AN1094">
        <v>93.95</v>
      </c>
    </row>
    <row r="1095" spans="1:40" x14ac:dyDescent="0.3">
      <c r="A1095">
        <v>280.70999999999998</v>
      </c>
      <c r="B1095">
        <v>7.14</v>
      </c>
      <c r="C1095">
        <v>12</v>
      </c>
      <c r="D1095">
        <v>0.73</v>
      </c>
      <c r="E1095">
        <v>0.06</v>
      </c>
      <c r="F1095">
        <v>0.05</v>
      </c>
      <c r="G1095" t="s">
        <v>99</v>
      </c>
      <c r="H1095">
        <v>2.2400000000000002</v>
      </c>
      <c r="I1095">
        <v>0.81</v>
      </c>
      <c r="J1095">
        <v>0.99</v>
      </c>
      <c r="K1095">
        <v>0.95</v>
      </c>
      <c r="L1095">
        <v>16</v>
      </c>
      <c r="M1095">
        <v>5123.97</v>
      </c>
      <c r="N1095">
        <v>45</v>
      </c>
      <c r="O1095">
        <v>7</v>
      </c>
      <c r="P1095">
        <v>0</v>
      </c>
      <c r="Q1095">
        <v>1</v>
      </c>
      <c r="R1095">
        <v>649</v>
      </c>
      <c r="S1095">
        <v>907</v>
      </c>
      <c r="T1095">
        <v>1</v>
      </c>
      <c r="U1095">
        <v>0.18</v>
      </c>
      <c r="V1095">
        <v>1</v>
      </c>
      <c r="W1095" t="s">
        <v>4</v>
      </c>
      <c r="X1095" t="s">
        <v>101</v>
      </c>
      <c r="Y1095" t="s">
        <v>94</v>
      </c>
      <c r="Z1095" t="s">
        <v>97</v>
      </c>
      <c r="AA1095">
        <v>0.68619999999999992</v>
      </c>
      <c r="AB1095">
        <v>0.8929999999999999</v>
      </c>
      <c r="AC1095">
        <v>0.24111000000000002</v>
      </c>
      <c r="AD1095">
        <v>1.06</v>
      </c>
      <c r="AE1095" t="s">
        <v>25</v>
      </c>
      <c r="AF1095">
        <v>2.5435502832104308E-2</v>
      </c>
      <c r="AG1095" t="s">
        <v>7</v>
      </c>
      <c r="AH1095" t="s">
        <v>31</v>
      </c>
      <c r="AI1095" t="s">
        <v>35</v>
      </c>
      <c r="AJ1095">
        <v>139.75346687211095</v>
      </c>
      <c r="AK1095" t="s">
        <v>42</v>
      </c>
      <c r="AL1095">
        <v>256.19850000000002</v>
      </c>
      <c r="AM1095">
        <v>1596836.8510649998</v>
      </c>
      <c r="AN1095">
        <v>94.96</v>
      </c>
    </row>
    <row r="1096" spans="1:40" x14ac:dyDescent="0.3">
      <c r="A1096">
        <v>153.80000000000001</v>
      </c>
      <c r="B1096">
        <v>3.84</v>
      </c>
      <c r="C1096">
        <v>16</v>
      </c>
      <c r="D1096">
        <v>0.88</v>
      </c>
      <c r="E1096">
        <v>0.1</v>
      </c>
      <c r="F1096">
        <v>0.01</v>
      </c>
      <c r="G1096" t="s">
        <v>92</v>
      </c>
      <c r="H1096">
        <v>4.58</v>
      </c>
      <c r="I1096">
        <v>0.9</v>
      </c>
      <c r="J1096">
        <v>0.87</v>
      </c>
      <c r="K1096">
        <v>0.92</v>
      </c>
      <c r="L1096">
        <v>21</v>
      </c>
      <c r="M1096">
        <v>4770.71</v>
      </c>
      <c r="N1096">
        <v>60</v>
      </c>
      <c r="O1096">
        <v>41</v>
      </c>
      <c r="P1096">
        <v>0</v>
      </c>
      <c r="Q1096">
        <v>3</v>
      </c>
      <c r="R1096">
        <v>312</v>
      </c>
      <c r="S1096">
        <v>655</v>
      </c>
      <c r="T1096">
        <v>9</v>
      </c>
      <c r="U1096">
        <v>1</v>
      </c>
      <c r="V1096">
        <v>0</v>
      </c>
      <c r="W1096" t="s">
        <v>6</v>
      </c>
      <c r="X1096" t="s">
        <v>103</v>
      </c>
      <c r="Y1096" t="s">
        <v>94</v>
      </c>
      <c r="Z1096" t="s">
        <v>91</v>
      </c>
      <c r="AA1096">
        <v>0.79200000000000004</v>
      </c>
      <c r="AB1096">
        <v>0.89100000000000001</v>
      </c>
      <c r="AC1096">
        <v>0.10692</v>
      </c>
      <c r="AD1096">
        <v>1.03</v>
      </c>
      <c r="AE1096" t="s">
        <v>25</v>
      </c>
      <c r="AF1096">
        <v>2.496749024707412E-2</v>
      </c>
      <c r="AG1096" t="s">
        <v>7</v>
      </c>
      <c r="AH1096" t="s">
        <v>31</v>
      </c>
      <c r="AI1096" t="s">
        <v>37</v>
      </c>
      <c r="AJ1096">
        <v>209.93589743589746</v>
      </c>
      <c r="AK1096" t="s">
        <v>42</v>
      </c>
      <c r="AL1096">
        <v>95.414200000000008</v>
      </c>
      <c r="AM1096">
        <v>814555.57206000015</v>
      </c>
      <c r="AN1096">
        <v>80.22</v>
      </c>
    </row>
    <row r="1097" spans="1:40" x14ac:dyDescent="0.3">
      <c r="A1097">
        <v>129.44</v>
      </c>
      <c r="B1097">
        <v>2.2000000000000002</v>
      </c>
      <c r="C1097">
        <v>19</v>
      </c>
      <c r="D1097">
        <v>0.78</v>
      </c>
      <c r="E1097">
        <v>0.08</v>
      </c>
      <c r="F1097">
        <v>0.04</v>
      </c>
      <c r="G1097" t="s">
        <v>92</v>
      </c>
      <c r="H1097">
        <v>3.81</v>
      </c>
      <c r="I1097">
        <v>0.96</v>
      </c>
      <c r="J1097">
        <v>0.82</v>
      </c>
      <c r="K1097">
        <v>0.94</v>
      </c>
      <c r="L1097">
        <v>30</v>
      </c>
      <c r="M1097">
        <v>6121.07</v>
      </c>
      <c r="N1097">
        <v>30</v>
      </c>
      <c r="O1097">
        <v>25</v>
      </c>
      <c r="P1097">
        <v>1</v>
      </c>
      <c r="Q1097">
        <v>0</v>
      </c>
      <c r="R1097">
        <v>706</v>
      </c>
      <c r="S1097">
        <v>342</v>
      </c>
      <c r="T1097">
        <v>9</v>
      </c>
      <c r="U1097">
        <v>0.96</v>
      </c>
      <c r="V1097">
        <v>0</v>
      </c>
      <c r="W1097" t="s">
        <v>6</v>
      </c>
      <c r="X1097" t="s">
        <v>89</v>
      </c>
      <c r="Y1097" t="s">
        <v>104</v>
      </c>
      <c r="Z1097" t="s">
        <v>91</v>
      </c>
      <c r="AA1097">
        <v>0.71760000000000002</v>
      </c>
      <c r="AB1097">
        <v>0.88319999999999999</v>
      </c>
      <c r="AC1097">
        <v>0.19430399999999998</v>
      </c>
      <c r="AD1097">
        <v>1.06</v>
      </c>
      <c r="AE1097" t="s">
        <v>25</v>
      </c>
      <c r="AF1097">
        <v>1.6996291718170582E-2</v>
      </c>
      <c r="AG1097" t="s">
        <v>5</v>
      </c>
      <c r="AH1097" t="s">
        <v>33</v>
      </c>
      <c r="AI1097" t="s">
        <v>37</v>
      </c>
      <c r="AJ1097">
        <v>48.441926345609062</v>
      </c>
      <c r="AK1097" t="s">
        <v>40</v>
      </c>
      <c r="AL1097">
        <v>122.42139999999999</v>
      </c>
      <c r="AM1097">
        <v>887520.94162399985</v>
      </c>
      <c r="AN1097">
        <v>80.989999999999995</v>
      </c>
    </row>
    <row r="1098" spans="1:40" x14ac:dyDescent="0.3">
      <c r="A1098">
        <v>149.22</v>
      </c>
      <c r="B1098">
        <v>6.69</v>
      </c>
      <c r="C1098">
        <v>8</v>
      </c>
      <c r="D1098">
        <v>0.72</v>
      </c>
      <c r="E1098">
        <v>0.06</v>
      </c>
      <c r="F1098">
        <v>0.04</v>
      </c>
      <c r="G1098" t="s">
        <v>92</v>
      </c>
      <c r="H1098">
        <v>1.65</v>
      </c>
      <c r="I1098">
        <v>0.95</v>
      </c>
      <c r="J1098">
        <v>0.89</v>
      </c>
      <c r="K1098">
        <v>0.81</v>
      </c>
      <c r="L1098">
        <v>1</v>
      </c>
      <c r="M1098">
        <v>5233.84</v>
      </c>
      <c r="N1098">
        <v>15</v>
      </c>
      <c r="O1098">
        <v>39</v>
      </c>
      <c r="P1098">
        <v>2</v>
      </c>
      <c r="Q1098">
        <v>0</v>
      </c>
      <c r="R1098">
        <v>651</v>
      </c>
      <c r="S1098">
        <v>678</v>
      </c>
      <c r="T1098">
        <v>1</v>
      </c>
      <c r="U1098">
        <v>0.1</v>
      </c>
      <c r="V1098">
        <v>1</v>
      </c>
      <c r="W1098" t="s">
        <v>4</v>
      </c>
      <c r="X1098" t="s">
        <v>89</v>
      </c>
      <c r="Y1098" t="s">
        <v>96</v>
      </c>
      <c r="Z1098" t="s">
        <v>97</v>
      </c>
      <c r="AA1098">
        <v>0.67679999999999996</v>
      </c>
      <c r="AB1098">
        <v>0.90239999999999987</v>
      </c>
      <c r="AC1098">
        <v>0.25267200000000001</v>
      </c>
      <c r="AD1098">
        <v>0.91</v>
      </c>
      <c r="AE1098" t="s">
        <v>25</v>
      </c>
      <c r="AF1098">
        <v>4.4833132287897065E-2</v>
      </c>
      <c r="AG1098" t="s">
        <v>7</v>
      </c>
      <c r="AH1098" t="s">
        <v>33</v>
      </c>
      <c r="AI1098" t="s">
        <v>36</v>
      </c>
      <c r="AJ1098">
        <v>104.14746543778801</v>
      </c>
      <c r="AK1098" t="s">
        <v>42</v>
      </c>
      <c r="AL1098">
        <v>104.6768</v>
      </c>
      <c r="AM1098">
        <v>859202.56634000002</v>
      </c>
      <c r="AN1098">
        <v>83.75</v>
      </c>
    </row>
    <row r="1099" spans="1:40" x14ac:dyDescent="0.3">
      <c r="A1099">
        <v>133.9</v>
      </c>
      <c r="B1099">
        <v>2.15</v>
      </c>
      <c r="C1099">
        <v>6</v>
      </c>
      <c r="D1099">
        <v>0.83</v>
      </c>
      <c r="E1099">
        <v>0.06</v>
      </c>
      <c r="F1099">
        <v>0.05</v>
      </c>
      <c r="G1099" t="s">
        <v>88</v>
      </c>
      <c r="H1099">
        <v>2.52</v>
      </c>
      <c r="I1099">
        <v>0.66</v>
      </c>
      <c r="J1099">
        <v>1.18</v>
      </c>
      <c r="K1099">
        <v>0.3</v>
      </c>
      <c r="L1099">
        <v>14</v>
      </c>
      <c r="M1099">
        <v>4518.24</v>
      </c>
      <c r="N1099">
        <v>60</v>
      </c>
      <c r="O1099">
        <v>38</v>
      </c>
      <c r="P1099">
        <v>3</v>
      </c>
      <c r="Q1099">
        <v>1</v>
      </c>
      <c r="R1099">
        <v>686</v>
      </c>
      <c r="S1099">
        <v>501</v>
      </c>
      <c r="T1099">
        <v>8</v>
      </c>
      <c r="U1099">
        <v>0.66</v>
      </c>
      <c r="V1099">
        <v>1</v>
      </c>
      <c r="W1099" t="s">
        <v>4</v>
      </c>
      <c r="X1099" t="s">
        <v>101</v>
      </c>
      <c r="Y1099" t="s">
        <v>90</v>
      </c>
      <c r="Z1099" t="s">
        <v>110</v>
      </c>
      <c r="AA1099">
        <v>0.78019999999999989</v>
      </c>
      <c r="AB1099">
        <v>0.8929999999999999</v>
      </c>
      <c r="AC1099">
        <v>0.15181000000000003</v>
      </c>
      <c r="AD1099">
        <v>0.41</v>
      </c>
      <c r="AE1099" t="s">
        <v>24</v>
      </c>
      <c r="AF1099">
        <v>1.6056758775205376E-2</v>
      </c>
      <c r="AG1099" t="s">
        <v>5</v>
      </c>
      <c r="AH1099" t="s">
        <v>33</v>
      </c>
      <c r="AI1099" t="s">
        <v>35</v>
      </c>
      <c r="AJ1099">
        <v>73.032069970845484</v>
      </c>
      <c r="AK1099" t="s">
        <v>40</v>
      </c>
      <c r="AL1099">
        <v>45.182400000000001</v>
      </c>
      <c r="AM1099">
        <v>671593.42391999997</v>
      </c>
      <c r="AN1099">
        <v>70.679999999999993</v>
      </c>
    </row>
    <row r="1100" spans="1:40" x14ac:dyDescent="0.3">
      <c r="A1100">
        <v>400.81</v>
      </c>
      <c r="B1100">
        <v>6.21</v>
      </c>
      <c r="C1100">
        <v>10</v>
      </c>
      <c r="D1100">
        <v>0.87</v>
      </c>
      <c r="E1100">
        <v>0.09</v>
      </c>
      <c r="F1100">
        <v>0.01</v>
      </c>
      <c r="G1100" t="s">
        <v>92</v>
      </c>
      <c r="H1100">
        <v>1.92</v>
      </c>
      <c r="I1100">
        <v>0.8</v>
      </c>
      <c r="J1100">
        <v>1.1399999999999999</v>
      </c>
      <c r="K1100">
        <v>0.35</v>
      </c>
      <c r="L1100">
        <v>16</v>
      </c>
      <c r="M1100">
        <v>1887.19</v>
      </c>
      <c r="N1100">
        <v>30</v>
      </c>
      <c r="O1100">
        <v>42</v>
      </c>
      <c r="P1100">
        <v>0</v>
      </c>
      <c r="Q1100">
        <v>1</v>
      </c>
      <c r="R1100">
        <v>614</v>
      </c>
      <c r="S1100">
        <v>215</v>
      </c>
      <c r="T1100">
        <v>2</v>
      </c>
      <c r="U1100">
        <v>0.9</v>
      </c>
      <c r="V1100">
        <v>1</v>
      </c>
      <c r="W1100" t="s">
        <v>4</v>
      </c>
      <c r="X1100" t="s">
        <v>101</v>
      </c>
      <c r="Y1100" t="s">
        <v>94</v>
      </c>
      <c r="Z1100" t="s">
        <v>102</v>
      </c>
      <c r="AA1100">
        <v>0.79170000000000007</v>
      </c>
      <c r="AB1100">
        <v>0.90090000000000003</v>
      </c>
      <c r="AC1100">
        <v>0.117117</v>
      </c>
      <c r="AD1100">
        <v>0.44999999999999996</v>
      </c>
      <c r="AE1100" t="s">
        <v>24</v>
      </c>
      <c r="AF1100">
        <v>1.5493625408547691E-2</v>
      </c>
      <c r="AG1100" t="s">
        <v>5</v>
      </c>
      <c r="AH1100" t="s">
        <v>32</v>
      </c>
      <c r="AI1100" t="s">
        <v>36</v>
      </c>
      <c r="AJ1100">
        <v>35.016286644951137</v>
      </c>
      <c r="AK1100" t="s">
        <v>40</v>
      </c>
      <c r="AL1100">
        <v>37.7438</v>
      </c>
      <c r="AM1100">
        <v>832098.2211940001</v>
      </c>
      <c r="AN1100">
        <v>83.179999999999993</v>
      </c>
    </row>
    <row r="1101" spans="1:40" x14ac:dyDescent="0.3">
      <c r="A1101">
        <v>207.56</v>
      </c>
      <c r="B1101">
        <v>7.24</v>
      </c>
      <c r="C1101">
        <v>5</v>
      </c>
      <c r="D1101">
        <v>0.8</v>
      </c>
      <c r="E1101">
        <v>0.04</v>
      </c>
      <c r="F1101">
        <v>0.03</v>
      </c>
      <c r="G1101" t="s">
        <v>99</v>
      </c>
      <c r="H1101">
        <v>0.68</v>
      </c>
      <c r="I1101">
        <v>0.79</v>
      </c>
      <c r="J1101">
        <v>0.98</v>
      </c>
      <c r="K1101">
        <v>0.36</v>
      </c>
      <c r="L1101">
        <v>9</v>
      </c>
      <c r="M1101">
        <v>4034.26</v>
      </c>
      <c r="N1101">
        <v>45</v>
      </c>
      <c r="O1101">
        <v>30</v>
      </c>
      <c r="P1101">
        <v>0</v>
      </c>
      <c r="Q1101">
        <v>0</v>
      </c>
      <c r="R1101">
        <v>288</v>
      </c>
      <c r="S1101">
        <v>935</v>
      </c>
      <c r="T1101">
        <v>7</v>
      </c>
      <c r="U1101">
        <v>0.08</v>
      </c>
      <c r="V1101">
        <v>1</v>
      </c>
      <c r="W1101" t="s">
        <v>4</v>
      </c>
      <c r="X1101" t="s">
        <v>89</v>
      </c>
      <c r="Y1101" t="s">
        <v>94</v>
      </c>
      <c r="Z1101" t="s">
        <v>106</v>
      </c>
      <c r="AA1101">
        <v>0.76800000000000002</v>
      </c>
      <c r="AB1101">
        <v>0.93119999999999992</v>
      </c>
      <c r="AC1101">
        <v>0.18623999999999993</v>
      </c>
      <c r="AD1101">
        <v>0.43</v>
      </c>
      <c r="AE1101" t="s">
        <v>24</v>
      </c>
      <c r="AF1101">
        <v>3.4881480053960301E-2</v>
      </c>
      <c r="AG1101" t="s">
        <v>7</v>
      </c>
      <c r="AH1101" t="s">
        <v>31</v>
      </c>
      <c r="AI1101" t="s">
        <v>38</v>
      </c>
      <c r="AJ1101">
        <v>324.65277777777777</v>
      </c>
      <c r="AK1101" t="s">
        <v>42</v>
      </c>
      <c r="AL1101">
        <v>201.71300000000002</v>
      </c>
      <c r="AM1101">
        <v>896170.11180800002</v>
      </c>
      <c r="AN1101">
        <v>97.519999999999982</v>
      </c>
    </row>
    <row r="1102" spans="1:40" x14ac:dyDescent="0.3">
      <c r="A1102">
        <v>76.03</v>
      </c>
      <c r="B1102">
        <v>7.31</v>
      </c>
      <c r="C1102">
        <v>29</v>
      </c>
      <c r="D1102">
        <v>0.92</v>
      </c>
      <c r="E1102">
        <v>0.03</v>
      </c>
      <c r="F1102">
        <v>0.03</v>
      </c>
      <c r="G1102" t="s">
        <v>99</v>
      </c>
      <c r="H1102">
        <v>1.78</v>
      </c>
      <c r="I1102">
        <v>0.96</v>
      </c>
      <c r="J1102">
        <v>0.99</v>
      </c>
      <c r="K1102">
        <v>0.98</v>
      </c>
      <c r="L1102">
        <v>49</v>
      </c>
      <c r="M1102">
        <v>2892.25</v>
      </c>
      <c r="N1102">
        <v>45</v>
      </c>
      <c r="O1102">
        <v>49</v>
      </c>
      <c r="P1102">
        <v>3</v>
      </c>
      <c r="Q1102">
        <v>1</v>
      </c>
      <c r="R1102">
        <v>734</v>
      </c>
      <c r="S1102">
        <v>98</v>
      </c>
      <c r="T1102">
        <v>1</v>
      </c>
      <c r="U1102">
        <v>0.12</v>
      </c>
      <c r="V1102">
        <v>1</v>
      </c>
      <c r="W1102" t="s">
        <v>4</v>
      </c>
      <c r="X1102" t="s">
        <v>101</v>
      </c>
      <c r="Y1102" t="s">
        <v>90</v>
      </c>
      <c r="Z1102" t="s">
        <v>97</v>
      </c>
      <c r="AA1102">
        <v>0.89239999999999997</v>
      </c>
      <c r="AB1102">
        <v>0.94089999999999996</v>
      </c>
      <c r="AC1102">
        <v>7.5271999999999964E-2</v>
      </c>
      <c r="AD1102">
        <v>1.04</v>
      </c>
      <c r="AE1102" t="s">
        <v>25</v>
      </c>
      <c r="AF1102">
        <v>9.6146258056030512E-2</v>
      </c>
      <c r="AG1102" t="s">
        <v>8</v>
      </c>
      <c r="AH1102" t="s">
        <v>33</v>
      </c>
      <c r="AI1102" t="s">
        <v>36</v>
      </c>
      <c r="AJ1102">
        <v>13.35149863760218</v>
      </c>
      <c r="AK1102" t="s">
        <v>40</v>
      </c>
      <c r="AL1102">
        <v>144.61250000000001</v>
      </c>
      <c r="AM1102">
        <v>233238.95271800002</v>
      </c>
      <c r="AN1102">
        <v>96.72</v>
      </c>
    </row>
    <row r="1103" spans="1:40" x14ac:dyDescent="0.3">
      <c r="A1103">
        <v>486.1</v>
      </c>
      <c r="B1103">
        <v>7.78</v>
      </c>
      <c r="C1103">
        <v>18</v>
      </c>
      <c r="D1103">
        <v>0.89</v>
      </c>
      <c r="E1103">
        <v>0.1</v>
      </c>
      <c r="F1103">
        <v>0.01</v>
      </c>
      <c r="G1103" t="s">
        <v>88</v>
      </c>
      <c r="H1103">
        <v>4.4400000000000004</v>
      </c>
      <c r="I1103">
        <v>0.6</v>
      </c>
      <c r="J1103">
        <v>1.1599999999999999</v>
      </c>
      <c r="K1103">
        <v>0.36</v>
      </c>
      <c r="L1103">
        <v>8</v>
      </c>
      <c r="M1103">
        <v>4064.6</v>
      </c>
      <c r="N1103">
        <v>15</v>
      </c>
      <c r="O1103">
        <v>13</v>
      </c>
      <c r="P1103">
        <v>3</v>
      </c>
      <c r="Q1103">
        <v>0</v>
      </c>
      <c r="R1103">
        <v>662</v>
      </c>
      <c r="S1103">
        <v>945</v>
      </c>
      <c r="T1103">
        <v>6</v>
      </c>
      <c r="U1103">
        <v>0.35</v>
      </c>
      <c r="V1103">
        <v>1</v>
      </c>
      <c r="W1103" t="s">
        <v>4</v>
      </c>
      <c r="X1103" t="s">
        <v>89</v>
      </c>
      <c r="Y1103" t="s">
        <v>90</v>
      </c>
      <c r="Z1103" t="s">
        <v>100</v>
      </c>
      <c r="AA1103">
        <v>0.80100000000000005</v>
      </c>
      <c r="AB1103">
        <v>0.89100000000000001</v>
      </c>
      <c r="AC1103">
        <v>9.8009999999999986E-2</v>
      </c>
      <c r="AD1103">
        <v>0.47</v>
      </c>
      <c r="AE1103" t="s">
        <v>24</v>
      </c>
      <c r="AF1103">
        <v>1.6004937255708701E-2</v>
      </c>
      <c r="AG1103" t="s">
        <v>5</v>
      </c>
      <c r="AH1103" t="s">
        <v>32</v>
      </c>
      <c r="AI1103" t="s">
        <v>37</v>
      </c>
      <c r="AJ1103">
        <v>142.74924471299093</v>
      </c>
      <c r="AK1103" t="s">
        <v>42</v>
      </c>
      <c r="AL1103">
        <v>40.646000000000001</v>
      </c>
      <c r="AM1103">
        <v>2193224.09828</v>
      </c>
      <c r="AN1103">
        <v>68.360000000000014</v>
      </c>
    </row>
    <row r="1104" spans="1:40" x14ac:dyDescent="0.3">
      <c r="A1104">
        <v>447.7</v>
      </c>
      <c r="B1104">
        <v>8.86</v>
      </c>
      <c r="C1104">
        <v>10</v>
      </c>
      <c r="D1104">
        <v>0.8</v>
      </c>
      <c r="E1104">
        <v>0.09</v>
      </c>
      <c r="F1104">
        <v>0.03</v>
      </c>
      <c r="G1104" t="s">
        <v>88</v>
      </c>
      <c r="H1104">
        <v>3.76</v>
      </c>
      <c r="I1104">
        <v>0.9</v>
      </c>
      <c r="J1104">
        <v>1.04</v>
      </c>
      <c r="K1104">
        <v>0.11</v>
      </c>
      <c r="L1104">
        <v>9</v>
      </c>
      <c r="M1104">
        <v>5972.27</v>
      </c>
      <c r="N1104">
        <v>90</v>
      </c>
      <c r="O1104">
        <v>13</v>
      </c>
      <c r="P1104">
        <v>0</v>
      </c>
      <c r="Q1104">
        <v>2</v>
      </c>
      <c r="R1104">
        <v>636</v>
      </c>
      <c r="S1104">
        <v>108</v>
      </c>
      <c r="T1104">
        <v>10</v>
      </c>
      <c r="U1104">
        <v>0.1</v>
      </c>
      <c r="V1104">
        <v>0</v>
      </c>
      <c r="W1104" t="s">
        <v>6</v>
      </c>
      <c r="X1104" t="s">
        <v>93</v>
      </c>
      <c r="Y1104" t="s">
        <v>94</v>
      </c>
      <c r="Z1104" t="s">
        <v>108</v>
      </c>
      <c r="AA1104">
        <v>0.72800000000000009</v>
      </c>
      <c r="AB1104">
        <v>0.88270000000000004</v>
      </c>
      <c r="AC1104">
        <v>0.17653999999999997</v>
      </c>
      <c r="AD1104">
        <v>0.22999999999999998</v>
      </c>
      <c r="AE1104" t="s">
        <v>26</v>
      </c>
      <c r="AF1104">
        <v>1.9790037971856154E-2</v>
      </c>
      <c r="AG1104" t="s">
        <v>5</v>
      </c>
      <c r="AH1104" t="s">
        <v>32</v>
      </c>
      <c r="AI1104" t="s">
        <v>37</v>
      </c>
      <c r="AJ1104">
        <v>16.981132075471699</v>
      </c>
      <c r="AK1104" t="s">
        <v>40</v>
      </c>
      <c r="AL1104">
        <v>59.722700000000003</v>
      </c>
      <c r="AM1104">
        <v>2994732.9022200005</v>
      </c>
      <c r="AN1104">
        <v>68.94</v>
      </c>
    </row>
    <row r="1105" spans="1:40" x14ac:dyDescent="0.3">
      <c r="A1105">
        <v>467.49</v>
      </c>
      <c r="B1105">
        <v>5.5</v>
      </c>
      <c r="C1105">
        <v>10</v>
      </c>
      <c r="D1105">
        <v>0.93</v>
      </c>
      <c r="E1105">
        <v>0.03</v>
      </c>
      <c r="F1105">
        <v>0.01</v>
      </c>
      <c r="G1105" t="s">
        <v>92</v>
      </c>
      <c r="H1105">
        <v>1.39</v>
      </c>
      <c r="I1105">
        <v>0.85</v>
      </c>
      <c r="J1105">
        <v>1.1499999999999999</v>
      </c>
      <c r="K1105">
        <v>0.78</v>
      </c>
      <c r="L1105">
        <v>34</v>
      </c>
      <c r="M1105">
        <v>6127.63</v>
      </c>
      <c r="N1105">
        <v>90</v>
      </c>
      <c r="O1105">
        <v>52</v>
      </c>
      <c r="P1105">
        <v>3</v>
      </c>
      <c r="Q1105">
        <v>0</v>
      </c>
      <c r="R1105">
        <v>330</v>
      </c>
      <c r="S1105">
        <v>46</v>
      </c>
      <c r="T1105">
        <v>12</v>
      </c>
      <c r="U1105">
        <v>0.89</v>
      </c>
      <c r="V1105">
        <v>0</v>
      </c>
      <c r="W1105" t="s">
        <v>6</v>
      </c>
      <c r="X1105" t="s">
        <v>89</v>
      </c>
      <c r="Y1105" t="s">
        <v>90</v>
      </c>
      <c r="Z1105" t="s">
        <v>107</v>
      </c>
      <c r="AA1105">
        <v>0.90210000000000001</v>
      </c>
      <c r="AB1105">
        <v>0.96029999999999993</v>
      </c>
      <c r="AC1105">
        <v>6.7220999999999947E-2</v>
      </c>
      <c r="AD1105">
        <v>0.82000000000000006</v>
      </c>
      <c r="AE1105" t="s">
        <v>25</v>
      </c>
      <c r="AF1105">
        <v>1.1764957539198699E-2</v>
      </c>
      <c r="AG1105" t="s">
        <v>5</v>
      </c>
      <c r="AH1105" t="s">
        <v>32</v>
      </c>
      <c r="AI1105" t="s">
        <v>36</v>
      </c>
      <c r="AJ1105">
        <v>13.939393939393941</v>
      </c>
      <c r="AK1105" t="s">
        <v>40</v>
      </c>
      <c r="AL1105">
        <v>122.5526</v>
      </c>
      <c r="AM1105">
        <v>2979325.5274699996</v>
      </c>
      <c r="AN1105">
        <v>85.509999999999991</v>
      </c>
    </row>
    <row r="1106" spans="1:40" x14ac:dyDescent="0.3">
      <c r="A1106">
        <v>497.71</v>
      </c>
      <c r="B1106">
        <v>7.57</v>
      </c>
      <c r="C1106">
        <v>7</v>
      </c>
      <c r="D1106">
        <v>0.89</v>
      </c>
      <c r="E1106">
        <v>0.05</v>
      </c>
      <c r="F1106">
        <v>0.02</v>
      </c>
      <c r="G1106" t="s">
        <v>88</v>
      </c>
      <c r="H1106">
        <v>1.84</v>
      </c>
      <c r="I1106">
        <v>0.97</v>
      </c>
      <c r="J1106">
        <v>1</v>
      </c>
      <c r="K1106">
        <v>0.37</v>
      </c>
      <c r="L1106">
        <v>45</v>
      </c>
      <c r="M1106">
        <v>2462.75</v>
      </c>
      <c r="N1106">
        <v>60</v>
      </c>
      <c r="O1106">
        <v>53</v>
      </c>
      <c r="P1106">
        <v>1</v>
      </c>
      <c r="Q1106">
        <v>1</v>
      </c>
      <c r="R1106">
        <v>486</v>
      </c>
      <c r="S1106">
        <v>383</v>
      </c>
      <c r="T1106">
        <v>11</v>
      </c>
      <c r="U1106">
        <v>0.88</v>
      </c>
      <c r="V1106">
        <v>0</v>
      </c>
      <c r="W1106" t="s">
        <v>6</v>
      </c>
      <c r="X1106" t="s">
        <v>101</v>
      </c>
      <c r="Y1106" t="s">
        <v>104</v>
      </c>
      <c r="Z1106" t="s">
        <v>95</v>
      </c>
      <c r="AA1106">
        <v>0.84549999999999992</v>
      </c>
      <c r="AB1106">
        <v>0.93099999999999994</v>
      </c>
      <c r="AC1106">
        <v>0.10240999999999999</v>
      </c>
      <c r="AD1106">
        <v>0.44</v>
      </c>
      <c r="AE1106" t="s">
        <v>24</v>
      </c>
      <c r="AF1106">
        <v>1.5209660243917142E-2</v>
      </c>
      <c r="AG1106" t="s">
        <v>5</v>
      </c>
      <c r="AH1106" t="s">
        <v>32</v>
      </c>
      <c r="AI1106" t="s">
        <v>36</v>
      </c>
      <c r="AJ1106">
        <v>78.806584362139915</v>
      </c>
      <c r="AK1106" t="s">
        <v>40</v>
      </c>
      <c r="AL1106">
        <v>24.627500000000001</v>
      </c>
      <c r="AM1106">
        <v>1311579.7169029997</v>
      </c>
      <c r="AN1106">
        <v>72.260000000000005</v>
      </c>
    </row>
    <row r="1107" spans="1:40" x14ac:dyDescent="0.3">
      <c r="A1107">
        <v>128.25</v>
      </c>
      <c r="B1107">
        <v>6.57</v>
      </c>
      <c r="C1107">
        <v>18</v>
      </c>
      <c r="D1107">
        <v>0.89</v>
      </c>
      <c r="E1107">
        <v>0.04</v>
      </c>
      <c r="F1107">
        <v>0.02</v>
      </c>
      <c r="G1107" t="s">
        <v>99</v>
      </c>
      <c r="H1107">
        <v>3.08</v>
      </c>
      <c r="I1107">
        <v>0.78</v>
      </c>
      <c r="J1107">
        <v>0.88</v>
      </c>
      <c r="K1107">
        <v>0.62</v>
      </c>
      <c r="L1107">
        <v>33</v>
      </c>
      <c r="M1107">
        <v>936.34</v>
      </c>
      <c r="N1107">
        <v>45</v>
      </c>
      <c r="O1107">
        <v>11</v>
      </c>
      <c r="P1107">
        <v>0</v>
      </c>
      <c r="Q1107">
        <v>2</v>
      </c>
      <c r="R1107">
        <v>313</v>
      </c>
      <c r="S1107">
        <v>400</v>
      </c>
      <c r="T1107">
        <v>11</v>
      </c>
      <c r="U1107">
        <v>0.95</v>
      </c>
      <c r="V1107">
        <v>0</v>
      </c>
      <c r="W1107" t="s">
        <v>6</v>
      </c>
      <c r="X1107" t="s">
        <v>93</v>
      </c>
      <c r="Y1107" t="s">
        <v>94</v>
      </c>
      <c r="Z1107" t="s">
        <v>95</v>
      </c>
      <c r="AA1107">
        <v>0.85439999999999994</v>
      </c>
      <c r="AB1107">
        <v>0.94079999999999997</v>
      </c>
      <c r="AC1107">
        <v>0.10348799999999998</v>
      </c>
      <c r="AD1107">
        <v>0.67999999999999994</v>
      </c>
      <c r="AE1107" t="s">
        <v>25</v>
      </c>
      <c r="AF1107">
        <v>5.1228070175438602E-2</v>
      </c>
      <c r="AG1107" t="s">
        <v>8</v>
      </c>
      <c r="AH1107" t="s">
        <v>33</v>
      </c>
      <c r="AI1107" t="s">
        <v>37</v>
      </c>
      <c r="AJ1107">
        <v>127.79552715654951</v>
      </c>
      <c r="AK1107" t="s">
        <v>42</v>
      </c>
      <c r="AL1107">
        <v>46.817000000000007</v>
      </c>
      <c r="AM1107">
        <v>127345.45850000001</v>
      </c>
      <c r="AN1107">
        <v>95.32</v>
      </c>
    </row>
    <row r="1108" spans="1:40" x14ac:dyDescent="0.3">
      <c r="A1108">
        <v>228.31</v>
      </c>
      <c r="B1108">
        <v>2.68</v>
      </c>
      <c r="C1108">
        <v>1</v>
      </c>
      <c r="D1108">
        <v>0.87</v>
      </c>
      <c r="E1108">
        <v>0.01</v>
      </c>
      <c r="F1108">
        <v>0.03</v>
      </c>
      <c r="G1108" t="s">
        <v>99</v>
      </c>
      <c r="H1108">
        <v>2.08</v>
      </c>
      <c r="I1108">
        <v>0.86</v>
      </c>
      <c r="J1108">
        <v>1.0900000000000001</v>
      </c>
      <c r="K1108">
        <v>0.92</v>
      </c>
      <c r="L1108">
        <v>22</v>
      </c>
      <c r="M1108">
        <v>7469.93</v>
      </c>
      <c r="N1108">
        <v>30</v>
      </c>
      <c r="O1108">
        <v>20</v>
      </c>
      <c r="P1108">
        <v>0</v>
      </c>
      <c r="Q1108">
        <v>1</v>
      </c>
      <c r="R1108">
        <v>528</v>
      </c>
      <c r="S1108">
        <v>443</v>
      </c>
      <c r="T1108">
        <v>10</v>
      </c>
      <c r="U1108">
        <v>0.2</v>
      </c>
      <c r="V1108">
        <v>1</v>
      </c>
      <c r="W1108" t="s">
        <v>4</v>
      </c>
      <c r="X1108" t="s">
        <v>101</v>
      </c>
      <c r="Y1108" t="s">
        <v>94</v>
      </c>
      <c r="Z1108" t="s">
        <v>108</v>
      </c>
      <c r="AA1108">
        <v>0.86129999999999995</v>
      </c>
      <c r="AB1108">
        <v>0.96029999999999993</v>
      </c>
      <c r="AC1108">
        <v>0.12483900000000001</v>
      </c>
      <c r="AD1108">
        <v>0.96000000000000008</v>
      </c>
      <c r="AE1108" t="s">
        <v>25</v>
      </c>
      <c r="AF1108">
        <v>1.1738425824536814E-2</v>
      </c>
      <c r="AG1108" t="s">
        <v>5</v>
      </c>
      <c r="AH1108" t="s">
        <v>31</v>
      </c>
      <c r="AI1108" t="s">
        <v>35</v>
      </c>
      <c r="AJ1108">
        <v>83.901515151515156</v>
      </c>
      <c r="AK1108" t="s">
        <v>44</v>
      </c>
      <c r="AL1108">
        <v>373.49650000000003</v>
      </c>
      <c r="AM1108">
        <v>1774061.1012279999</v>
      </c>
      <c r="AN1108">
        <v>97.02000000000001</v>
      </c>
    </row>
    <row r="1109" spans="1:40" x14ac:dyDescent="0.3">
      <c r="A1109">
        <v>391.21</v>
      </c>
      <c r="B1109">
        <v>1.23</v>
      </c>
      <c r="C1109">
        <v>7</v>
      </c>
      <c r="D1109">
        <v>0.7</v>
      </c>
      <c r="E1109">
        <v>0.1</v>
      </c>
      <c r="F1109">
        <v>0.02</v>
      </c>
      <c r="G1109" t="s">
        <v>88</v>
      </c>
      <c r="H1109">
        <v>2.52</v>
      </c>
      <c r="I1109">
        <v>0.99</v>
      </c>
      <c r="J1109">
        <v>1.01</v>
      </c>
      <c r="K1109">
        <v>0.57999999999999996</v>
      </c>
      <c r="L1109">
        <v>30</v>
      </c>
      <c r="M1109">
        <v>5332.85</v>
      </c>
      <c r="N1109">
        <v>15</v>
      </c>
      <c r="O1109">
        <v>51</v>
      </c>
      <c r="P1109">
        <v>0</v>
      </c>
      <c r="Q1109">
        <v>0</v>
      </c>
      <c r="R1109">
        <v>936</v>
      </c>
      <c r="S1109">
        <v>495</v>
      </c>
      <c r="T1109">
        <v>8</v>
      </c>
      <c r="U1109">
        <v>0.05</v>
      </c>
      <c r="V1109">
        <v>0</v>
      </c>
      <c r="W1109" t="s">
        <v>6</v>
      </c>
      <c r="X1109" t="s">
        <v>89</v>
      </c>
      <c r="Y1109" t="s">
        <v>94</v>
      </c>
      <c r="Z1109" t="s">
        <v>110</v>
      </c>
      <c r="AA1109">
        <v>0.63</v>
      </c>
      <c r="AB1109">
        <v>0.88200000000000001</v>
      </c>
      <c r="AC1109">
        <v>0.26460000000000006</v>
      </c>
      <c r="AD1109">
        <v>0.7</v>
      </c>
      <c r="AE1109" t="s">
        <v>25</v>
      </c>
      <c r="AF1109">
        <v>3.1440914087063217E-3</v>
      </c>
      <c r="AG1109" t="s">
        <v>5</v>
      </c>
      <c r="AH1109" t="s">
        <v>32</v>
      </c>
      <c r="AI1109" t="s">
        <v>35</v>
      </c>
      <c r="AJ1109">
        <v>52.884615384615387</v>
      </c>
      <c r="AK1109" t="s">
        <v>40</v>
      </c>
      <c r="AL1109">
        <v>53.328500000000005</v>
      </c>
      <c r="AM1109">
        <v>2336689.0038040001</v>
      </c>
      <c r="AN1109">
        <v>70.080000000000013</v>
      </c>
    </row>
    <row r="1110" spans="1:40" x14ac:dyDescent="0.3">
      <c r="A1110">
        <v>363.21</v>
      </c>
      <c r="B1110">
        <v>3.56</v>
      </c>
      <c r="C1110">
        <v>21</v>
      </c>
      <c r="D1110">
        <v>0.91</v>
      </c>
      <c r="E1110">
        <v>0.04</v>
      </c>
      <c r="F1110">
        <v>0.02</v>
      </c>
      <c r="G1110" t="s">
        <v>99</v>
      </c>
      <c r="H1110">
        <v>3.49</v>
      </c>
      <c r="I1110">
        <v>0.9</v>
      </c>
      <c r="J1110">
        <v>1.07</v>
      </c>
      <c r="K1110">
        <v>0.64</v>
      </c>
      <c r="L1110">
        <v>7</v>
      </c>
      <c r="M1110">
        <v>4476.8</v>
      </c>
      <c r="N1110">
        <v>90</v>
      </c>
      <c r="O1110">
        <v>58</v>
      </c>
      <c r="P1110">
        <v>1</v>
      </c>
      <c r="Q1110">
        <v>2</v>
      </c>
      <c r="R1110">
        <v>968</v>
      </c>
      <c r="S1110">
        <v>923</v>
      </c>
      <c r="T1110">
        <v>11</v>
      </c>
      <c r="U1110">
        <v>0.44</v>
      </c>
      <c r="V1110">
        <v>1</v>
      </c>
      <c r="W1110" t="s">
        <v>4</v>
      </c>
      <c r="X1110" t="s">
        <v>93</v>
      </c>
      <c r="Y1110" t="s">
        <v>104</v>
      </c>
      <c r="Z1110" t="s">
        <v>95</v>
      </c>
      <c r="AA1110">
        <v>0.87360000000000004</v>
      </c>
      <c r="AB1110">
        <v>0.94079999999999997</v>
      </c>
      <c r="AC1110">
        <v>8.4671999999999956E-2</v>
      </c>
      <c r="AD1110">
        <v>0.7</v>
      </c>
      <c r="AE1110" t="s">
        <v>25</v>
      </c>
      <c r="AF1110">
        <v>9.8014922496627299E-3</v>
      </c>
      <c r="AG1110" t="s">
        <v>5</v>
      </c>
      <c r="AH1110" t="s">
        <v>32</v>
      </c>
      <c r="AI1110" t="s">
        <v>37</v>
      </c>
      <c r="AJ1110">
        <v>95.351239669421489</v>
      </c>
      <c r="AK1110" t="s">
        <v>45</v>
      </c>
      <c r="AL1110">
        <v>223.84000000000003</v>
      </c>
      <c r="AM1110">
        <v>1723828.8317379998</v>
      </c>
      <c r="AN1110">
        <v>94.91</v>
      </c>
    </row>
    <row r="1111" spans="1:40" x14ac:dyDescent="0.3">
      <c r="A1111">
        <v>119.25</v>
      </c>
      <c r="B1111">
        <v>4.99</v>
      </c>
      <c r="C1111">
        <v>1</v>
      </c>
      <c r="D1111">
        <v>0.81</v>
      </c>
      <c r="E1111">
        <v>0.09</v>
      </c>
      <c r="F1111">
        <v>0.01</v>
      </c>
      <c r="G1111" t="s">
        <v>88</v>
      </c>
      <c r="H1111">
        <v>2.34</v>
      </c>
      <c r="I1111">
        <v>0.63</v>
      </c>
      <c r="J1111">
        <v>0.86</v>
      </c>
      <c r="K1111">
        <v>0.64</v>
      </c>
      <c r="L1111">
        <v>18</v>
      </c>
      <c r="M1111">
        <v>1383</v>
      </c>
      <c r="N1111">
        <v>60</v>
      </c>
      <c r="O1111">
        <v>32</v>
      </c>
      <c r="P1111">
        <v>0</v>
      </c>
      <c r="Q1111">
        <v>3</v>
      </c>
      <c r="R1111">
        <v>950</v>
      </c>
      <c r="S1111">
        <v>401</v>
      </c>
      <c r="T1111">
        <v>6</v>
      </c>
      <c r="U1111">
        <v>0.88</v>
      </c>
      <c r="V1111">
        <v>1</v>
      </c>
      <c r="W1111" t="s">
        <v>4</v>
      </c>
      <c r="X1111" t="s">
        <v>103</v>
      </c>
      <c r="Y1111" t="s">
        <v>94</v>
      </c>
      <c r="Z1111" t="s">
        <v>100</v>
      </c>
      <c r="AA1111">
        <v>0.73710000000000009</v>
      </c>
      <c r="AB1111">
        <v>0.90090000000000003</v>
      </c>
      <c r="AC1111">
        <v>0.17117099999999996</v>
      </c>
      <c r="AD1111">
        <v>0.74</v>
      </c>
      <c r="AE1111" t="s">
        <v>25</v>
      </c>
      <c r="AF1111">
        <v>4.1844863731656183E-2</v>
      </c>
      <c r="AG1111" t="s">
        <v>7</v>
      </c>
      <c r="AH1111" t="s">
        <v>33</v>
      </c>
      <c r="AI1111" t="s">
        <v>35</v>
      </c>
      <c r="AJ1111">
        <v>42.21052631578948</v>
      </c>
      <c r="AK1111" t="s">
        <v>40</v>
      </c>
      <c r="AL1111">
        <v>13.83</v>
      </c>
      <c r="AM1111">
        <v>181434.43589999998</v>
      </c>
      <c r="AN1111">
        <v>70.760000000000005</v>
      </c>
    </row>
    <row r="1112" spans="1:40" x14ac:dyDescent="0.3">
      <c r="A1112">
        <v>417.12</v>
      </c>
      <c r="B1112">
        <v>6.55</v>
      </c>
      <c r="C1112">
        <v>15</v>
      </c>
      <c r="D1112">
        <v>0.98</v>
      </c>
      <c r="E1112">
        <v>0.02</v>
      </c>
      <c r="F1112">
        <v>0.01</v>
      </c>
      <c r="G1112" t="s">
        <v>99</v>
      </c>
      <c r="H1112">
        <v>0.95</v>
      </c>
      <c r="I1112">
        <v>0.67</v>
      </c>
      <c r="J1112">
        <v>1.06</v>
      </c>
      <c r="K1112">
        <v>0.61</v>
      </c>
      <c r="L1112">
        <v>21</v>
      </c>
      <c r="M1112">
        <v>4205.17</v>
      </c>
      <c r="N1112">
        <v>60</v>
      </c>
      <c r="O1112">
        <v>56</v>
      </c>
      <c r="P1112">
        <v>3</v>
      </c>
      <c r="Q1112">
        <v>0</v>
      </c>
      <c r="R1112">
        <v>65</v>
      </c>
      <c r="S1112">
        <v>720</v>
      </c>
      <c r="T1112">
        <v>9</v>
      </c>
      <c r="U1112">
        <v>0.64</v>
      </c>
      <c r="V1112">
        <v>1</v>
      </c>
      <c r="W1112" t="s">
        <v>4</v>
      </c>
      <c r="X1112" t="s">
        <v>89</v>
      </c>
      <c r="Y1112" t="s">
        <v>90</v>
      </c>
      <c r="Z1112" t="s">
        <v>91</v>
      </c>
      <c r="AA1112">
        <v>0.96039999999999992</v>
      </c>
      <c r="AB1112">
        <v>0.97019999999999995</v>
      </c>
      <c r="AC1112">
        <v>1.9404000000000015E-2</v>
      </c>
      <c r="AD1112">
        <v>0.64</v>
      </c>
      <c r="AE1112" t="s">
        <v>25</v>
      </c>
      <c r="AF1112">
        <v>1.5702915228231685E-2</v>
      </c>
      <c r="AG1112" t="s">
        <v>5</v>
      </c>
      <c r="AH1112" t="s">
        <v>32</v>
      </c>
      <c r="AI1112" t="s">
        <v>38</v>
      </c>
      <c r="AJ1112">
        <v>1107.6923076923076</v>
      </c>
      <c r="AK1112" t="s">
        <v>42</v>
      </c>
      <c r="AL1112">
        <v>210.25850000000003</v>
      </c>
      <c r="AM1112">
        <v>1806900.5094920001</v>
      </c>
      <c r="AN1112">
        <v>98.25</v>
      </c>
    </row>
    <row r="1113" spans="1:40" x14ac:dyDescent="0.3">
      <c r="A1113">
        <v>151</v>
      </c>
      <c r="B1113">
        <v>8.65</v>
      </c>
      <c r="C1113">
        <v>4</v>
      </c>
      <c r="D1113">
        <v>0.95</v>
      </c>
      <c r="E1113">
        <v>0.05</v>
      </c>
      <c r="F1113">
        <v>0</v>
      </c>
      <c r="G1113" t="s">
        <v>92</v>
      </c>
      <c r="H1113">
        <v>2.6</v>
      </c>
      <c r="I1113">
        <v>0.93</v>
      </c>
      <c r="J1113">
        <v>0.95</v>
      </c>
      <c r="K1113">
        <v>0.16</v>
      </c>
      <c r="L1113">
        <v>5</v>
      </c>
      <c r="M1113">
        <v>8199.94</v>
      </c>
      <c r="N1113">
        <v>45</v>
      </c>
      <c r="O1113">
        <v>7</v>
      </c>
      <c r="P1113">
        <v>0</v>
      </c>
      <c r="Q1113">
        <v>2</v>
      </c>
      <c r="R1113">
        <v>201</v>
      </c>
      <c r="S1113">
        <v>365</v>
      </c>
      <c r="T1113">
        <v>11</v>
      </c>
      <c r="U1113">
        <v>1</v>
      </c>
      <c r="V1113">
        <v>0</v>
      </c>
      <c r="W1113" t="s">
        <v>6</v>
      </c>
      <c r="X1113" t="s">
        <v>93</v>
      </c>
      <c r="Y1113" t="s">
        <v>94</v>
      </c>
      <c r="Z1113" t="s">
        <v>95</v>
      </c>
      <c r="AA1113">
        <v>0.90249999999999997</v>
      </c>
      <c r="AB1113">
        <v>0.95</v>
      </c>
      <c r="AC1113">
        <v>4.7500000000000042E-2</v>
      </c>
      <c r="AD1113">
        <v>0.21000000000000002</v>
      </c>
      <c r="AE1113" t="s">
        <v>26</v>
      </c>
      <c r="AF1113">
        <v>5.728476821192053E-2</v>
      </c>
      <c r="AG1113" t="s">
        <v>8</v>
      </c>
      <c r="AH1113" t="s">
        <v>31</v>
      </c>
      <c r="AI1113" t="s">
        <v>35</v>
      </c>
      <c r="AJ1113">
        <v>181.59203980099502</v>
      </c>
      <c r="AK1113" t="s">
        <v>42</v>
      </c>
      <c r="AL1113">
        <v>163.99880000000002</v>
      </c>
      <c r="AM1113">
        <v>1300272.3378000001</v>
      </c>
      <c r="AN1113">
        <v>83.899999999999991</v>
      </c>
    </row>
    <row r="1114" spans="1:40" x14ac:dyDescent="0.3">
      <c r="A1114">
        <v>150.72</v>
      </c>
      <c r="B1114">
        <v>2.77</v>
      </c>
      <c r="C1114">
        <v>28</v>
      </c>
      <c r="D1114">
        <v>0.88</v>
      </c>
      <c r="E1114">
        <v>0</v>
      </c>
      <c r="F1114">
        <v>0.01</v>
      </c>
      <c r="G1114" t="s">
        <v>88</v>
      </c>
      <c r="H1114">
        <v>1.78</v>
      </c>
      <c r="I1114">
        <v>0.73</v>
      </c>
      <c r="J1114">
        <v>0.93</v>
      </c>
      <c r="K1114">
        <v>0.46</v>
      </c>
      <c r="L1114">
        <v>7</v>
      </c>
      <c r="M1114">
        <v>5856.21</v>
      </c>
      <c r="N1114">
        <v>30</v>
      </c>
      <c r="O1114">
        <v>19</v>
      </c>
      <c r="P1114">
        <v>1</v>
      </c>
      <c r="Q1114">
        <v>3</v>
      </c>
      <c r="R1114">
        <v>31</v>
      </c>
      <c r="S1114">
        <v>64</v>
      </c>
      <c r="T1114">
        <v>1</v>
      </c>
      <c r="U1114">
        <v>0.91</v>
      </c>
      <c r="V1114">
        <v>1</v>
      </c>
      <c r="W1114" t="s">
        <v>4</v>
      </c>
      <c r="X1114" t="s">
        <v>103</v>
      </c>
      <c r="Y1114" t="s">
        <v>104</v>
      </c>
      <c r="Z1114" t="s">
        <v>97</v>
      </c>
      <c r="AA1114">
        <v>0.88</v>
      </c>
      <c r="AB1114">
        <v>0.99</v>
      </c>
      <c r="AC1114">
        <v>0.11879999999999999</v>
      </c>
      <c r="AD1114">
        <v>0.47000000000000003</v>
      </c>
      <c r="AE1114" t="s">
        <v>24</v>
      </c>
      <c r="AF1114">
        <v>1.8378450106157112E-2</v>
      </c>
      <c r="AG1114" t="s">
        <v>5</v>
      </c>
      <c r="AH1114" t="s">
        <v>31</v>
      </c>
      <c r="AI1114" t="s">
        <v>36</v>
      </c>
      <c r="AJ1114">
        <v>206.45161290322579</v>
      </c>
      <c r="AK1114" t="s">
        <v>42</v>
      </c>
      <c r="AL1114">
        <v>58.562100000000001</v>
      </c>
      <c r="AM1114">
        <v>891538.37864400004</v>
      </c>
      <c r="AN1114">
        <v>74.02000000000001</v>
      </c>
    </row>
    <row r="1115" spans="1:40" x14ac:dyDescent="0.3">
      <c r="A1115">
        <v>291.64</v>
      </c>
      <c r="B1115">
        <v>2.13</v>
      </c>
      <c r="C1115">
        <v>29</v>
      </c>
      <c r="D1115">
        <v>0.78</v>
      </c>
      <c r="E1115">
        <v>0.08</v>
      </c>
      <c r="F1115">
        <v>0.03</v>
      </c>
      <c r="G1115" t="s">
        <v>88</v>
      </c>
      <c r="H1115">
        <v>1.45</v>
      </c>
      <c r="I1115">
        <v>0.88</v>
      </c>
      <c r="J1115">
        <v>1.07</v>
      </c>
      <c r="K1115">
        <v>0.01</v>
      </c>
      <c r="L1115">
        <v>12</v>
      </c>
      <c r="M1115">
        <v>1000.66</v>
      </c>
      <c r="N1115">
        <v>30</v>
      </c>
      <c r="O1115">
        <v>29</v>
      </c>
      <c r="P1115">
        <v>1</v>
      </c>
      <c r="Q1115">
        <v>1</v>
      </c>
      <c r="R1115">
        <v>840</v>
      </c>
      <c r="S1115">
        <v>626</v>
      </c>
      <c r="T1115">
        <v>9</v>
      </c>
      <c r="U1115">
        <v>0.39</v>
      </c>
      <c r="V1115">
        <v>0</v>
      </c>
      <c r="W1115" t="s">
        <v>6</v>
      </c>
      <c r="X1115" t="s">
        <v>101</v>
      </c>
      <c r="Y1115" t="s">
        <v>104</v>
      </c>
      <c r="Z1115" t="s">
        <v>91</v>
      </c>
      <c r="AA1115">
        <v>0.71760000000000002</v>
      </c>
      <c r="AB1115">
        <v>0.89239999999999997</v>
      </c>
      <c r="AC1115">
        <v>0.196328</v>
      </c>
      <c r="AD1115">
        <v>0.12</v>
      </c>
      <c r="AE1115" t="s">
        <v>22</v>
      </c>
      <c r="AF1115">
        <v>7.3035248937045674E-3</v>
      </c>
      <c r="AG1115" t="s">
        <v>5</v>
      </c>
      <c r="AH1115" t="s">
        <v>31</v>
      </c>
      <c r="AI1115" t="s">
        <v>36</v>
      </c>
      <c r="AJ1115">
        <v>74.523809523809518</v>
      </c>
      <c r="AK1115" t="s">
        <v>40</v>
      </c>
      <c r="AL1115">
        <v>10.006600000000001</v>
      </c>
      <c r="AM1115">
        <v>323952.51962400001</v>
      </c>
      <c r="AN1115">
        <v>71.550000000000011</v>
      </c>
    </row>
    <row r="1116" spans="1:40" x14ac:dyDescent="0.3">
      <c r="A1116">
        <v>316.82</v>
      </c>
      <c r="B1116">
        <v>9.67</v>
      </c>
      <c r="C1116">
        <v>20</v>
      </c>
      <c r="D1116">
        <v>0.76</v>
      </c>
      <c r="E1116">
        <v>0.06</v>
      </c>
      <c r="F1116">
        <v>0.04</v>
      </c>
      <c r="G1116" t="s">
        <v>88</v>
      </c>
      <c r="H1116">
        <v>1.64</v>
      </c>
      <c r="I1116">
        <v>0.88</v>
      </c>
      <c r="J1116">
        <v>1.04</v>
      </c>
      <c r="K1116">
        <v>0.63</v>
      </c>
      <c r="L1116">
        <v>17</v>
      </c>
      <c r="M1116">
        <v>3389.52</v>
      </c>
      <c r="N1116">
        <v>90</v>
      </c>
      <c r="O1116">
        <v>26</v>
      </c>
      <c r="P1116">
        <v>2</v>
      </c>
      <c r="Q1116">
        <v>0</v>
      </c>
      <c r="R1116">
        <v>89</v>
      </c>
      <c r="S1116">
        <v>953</v>
      </c>
      <c r="T1116">
        <v>3</v>
      </c>
      <c r="U1116">
        <v>0.04</v>
      </c>
      <c r="V1116">
        <v>1</v>
      </c>
      <c r="W1116" t="s">
        <v>4</v>
      </c>
      <c r="X1116" t="s">
        <v>89</v>
      </c>
      <c r="Y1116" t="s">
        <v>96</v>
      </c>
      <c r="Z1116" t="s">
        <v>98</v>
      </c>
      <c r="AA1116">
        <v>0.71439999999999992</v>
      </c>
      <c r="AB1116">
        <v>0.90239999999999987</v>
      </c>
      <c r="AC1116">
        <v>0.21657599999999996</v>
      </c>
      <c r="AD1116">
        <v>0.73</v>
      </c>
      <c r="AE1116" t="s">
        <v>25</v>
      </c>
      <c r="AF1116">
        <v>3.0522063001073164E-2</v>
      </c>
      <c r="AG1116" t="s">
        <v>7</v>
      </c>
      <c r="AH1116" t="s">
        <v>32</v>
      </c>
      <c r="AI1116" t="s">
        <v>36</v>
      </c>
      <c r="AJ1116">
        <v>1070.7865168539327</v>
      </c>
      <c r="AK1116" t="s">
        <v>42</v>
      </c>
      <c r="AL1116">
        <v>33.895200000000003</v>
      </c>
      <c r="AM1116">
        <v>1181298.7859360001</v>
      </c>
      <c r="AN1116">
        <v>71.760000000000005</v>
      </c>
    </row>
    <row r="1117" spans="1:40" x14ac:dyDescent="0.3">
      <c r="A1117">
        <v>311.04000000000002</v>
      </c>
      <c r="B1117">
        <v>1.97</v>
      </c>
      <c r="C1117">
        <v>10</v>
      </c>
      <c r="D1117">
        <v>0.8</v>
      </c>
      <c r="E1117">
        <v>0.06</v>
      </c>
      <c r="F1117">
        <v>0.01</v>
      </c>
      <c r="G1117" t="s">
        <v>99</v>
      </c>
      <c r="H1117">
        <v>2.2000000000000002</v>
      </c>
      <c r="I1117">
        <v>1</v>
      </c>
      <c r="J1117">
        <v>1.06</v>
      </c>
      <c r="K1117">
        <v>0.57999999999999996</v>
      </c>
      <c r="L1117">
        <v>24</v>
      </c>
      <c r="M1117">
        <v>9800.0400000000009</v>
      </c>
      <c r="N1117">
        <v>60</v>
      </c>
      <c r="O1117">
        <v>13</v>
      </c>
      <c r="P1117">
        <v>0</v>
      </c>
      <c r="Q1117">
        <v>2</v>
      </c>
      <c r="R1117">
        <v>293</v>
      </c>
      <c r="S1117">
        <v>764</v>
      </c>
      <c r="T1117">
        <v>2</v>
      </c>
      <c r="U1117">
        <v>0.01</v>
      </c>
      <c r="V1117">
        <v>0</v>
      </c>
      <c r="W1117" t="s">
        <v>6</v>
      </c>
      <c r="X1117" t="s">
        <v>93</v>
      </c>
      <c r="Y1117" t="s">
        <v>94</v>
      </c>
      <c r="Z1117" t="s">
        <v>102</v>
      </c>
      <c r="AA1117">
        <v>0.752</v>
      </c>
      <c r="AB1117">
        <v>0.93059999999999998</v>
      </c>
      <c r="AC1117">
        <v>0.18611999999999995</v>
      </c>
      <c r="AD1117">
        <v>0.64999999999999991</v>
      </c>
      <c r="AE1117" t="s">
        <v>25</v>
      </c>
      <c r="AF1117">
        <v>6.3335905349794237E-3</v>
      </c>
      <c r="AG1117" t="s">
        <v>5</v>
      </c>
      <c r="AH1117" t="s">
        <v>32</v>
      </c>
      <c r="AI1117" t="s">
        <v>35</v>
      </c>
      <c r="AJ1117">
        <v>260.75085324232083</v>
      </c>
      <c r="AK1117" t="s">
        <v>42</v>
      </c>
      <c r="AL1117">
        <v>490.00200000000007</v>
      </c>
      <c r="AM1117">
        <v>3262082.4402720002</v>
      </c>
      <c r="AN1117">
        <v>95.8</v>
      </c>
    </row>
    <row r="1118" spans="1:40" x14ac:dyDescent="0.3">
      <c r="A1118">
        <v>91.17</v>
      </c>
      <c r="B1118">
        <v>5.31</v>
      </c>
      <c r="C1118">
        <v>23</v>
      </c>
      <c r="D1118">
        <v>0.84</v>
      </c>
      <c r="E1118">
        <v>0.01</v>
      </c>
      <c r="F1118">
        <v>0.01</v>
      </c>
      <c r="G1118" t="s">
        <v>92</v>
      </c>
      <c r="H1118">
        <v>4.43</v>
      </c>
      <c r="I1118">
        <v>0.79</v>
      </c>
      <c r="J1118">
        <v>1.19</v>
      </c>
      <c r="K1118">
        <v>0.32</v>
      </c>
      <c r="L1118">
        <v>37</v>
      </c>
      <c r="M1118">
        <v>5490.62</v>
      </c>
      <c r="N1118">
        <v>45</v>
      </c>
      <c r="O1118">
        <v>12</v>
      </c>
      <c r="P1118">
        <v>1</v>
      </c>
      <c r="Q1118">
        <v>3</v>
      </c>
      <c r="R1118">
        <v>437</v>
      </c>
      <c r="S1118">
        <v>595</v>
      </c>
      <c r="T1118">
        <v>12</v>
      </c>
      <c r="U1118">
        <v>0.64</v>
      </c>
      <c r="V1118">
        <v>1</v>
      </c>
      <c r="W1118" t="s">
        <v>4</v>
      </c>
      <c r="X1118" t="s">
        <v>103</v>
      </c>
      <c r="Y1118" t="s">
        <v>104</v>
      </c>
      <c r="Z1118" t="s">
        <v>107</v>
      </c>
      <c r="AA1118">
        <v>0.83160000000000001</v>
      </c>
      <c r="AB1118">
        <v>0.98009999999999997</v>
      </c>
      <c r="AC1118">
        <v>0.15681600000000004</v>
      </c>
      <c r="AD1118">
        <v>0.34</v>
      </c>
      <c r="AE1118" t="s">
        <v>24</v>
      </c>
      <c r="AF1118">
        <v>5.8242843040473835E-2</v>
      </c>
      <c r="AG1118" t="s">
        <v>8</v>
      </c>
      <c r="AH1118" t="s">
        <v>33</v>
      </c>
      <c r="AI1118" t="s">
        <v>37</v>
      </c>
      <c r="AJ1118">
        <v>136.15560640732264</v>
      </c>
      <c r="AK1118" t="s">
        <v>42</v>
      </c>
      <c r="AL1118">
        <v>109.8124</v>
      </c>
      <c r="AM1118">
        <v>510709.31197000004</v>
      </c>
      <c r="AN1118">
        <v>83.07</v>
      </c>
    </row>
    <row r="1119" spans="1:40" x14ac:dyDescent="0.3">
      <c r="A1119">
        <v>444.86</v>
      </c>
      <c r="B1119">
        <v>6.27</v>
      </c>
      <c r="C1119">
        <v>9</v>
      </c>
      <c r="D1119">
        <v>0.79</v>
      </c>
      <c r="E1119">
        <v>0.02</v>
      </c>
      <c r="F1119">
        <v>0.04</v>
      </c>
      <c r="G1119" t="s">
        <v>88</v>
      </c>
      <c r="H1119">
        <v>3.67</v>
      </c>
      <c r="I1119">
        <v>0.9</v>
      </c>
      <c r="J1119">
        <v>1.08</v>
      </c>
      <c r="K1119">
        <v>0.52</v>
      </c>
      <c r="L1119">
        <v>44</v>
      </c>
      <c r="M1119">
        <v>2935.32</v>
      </c>
      <c r="N1119">
        <v>30</v>
      </c>
      <c r="O1119">
        <v>15</v>
      </c>
      <c r="P1119">
        <v>2</v>
      </c>
      <c r="Q1119">
        <v>2</v>
      </c>
      <c r="R1119">
        <v>112</v>
      </c>
      <c r="S1119">
        <v>323</v>
      </c>
      <c r="T1119">
        <v>8</v>
      </c>
      <c r="U1119">
        <v>0.92</v>
      </c>
      <c r="V1119">
        <v>0</v>
      </c>
      <c r="W1119" t="s">
        <v>6</v>
      </c>
      <c r="X1119" t="s">
        <v>93</v>
      </c>
      <c r="Y1119" t="s">
        <v>96</v>
      </c>
      <c r="Z1119" t="s">
        <v>110</v>
      </c>
      <c r="AA1119">
        <v>0.7742</v>
      </c>
      <c r="AB1119">
        <v>0.94079999999999997</v>
      </c>
      <c r="AC1119">
        <v>0.19756799999999994</v>
      </c>
      <c r="AD1119">
        <v>0.58000000000000007</v>
      </c>
      <c r="AE1119" t="s">
        <v>25</v>
      </c>
      <c r="AF1119">
        <v>1.4094321809108482E-2</v>
      </c>
      <c r="AG1119" t="s">
        <v>5</v>
      </c>
      <c r="AH1119" t="s">
        <v>32</v>
      </c>
      <c r="AI1119" t="s">
        <v>37</v>
      </c>
      <c r="AJ1119">
        <v>288.39285714285717</v>
      </c>
      <c r="AK1119" t="s">
        <v>42</v>
      </c>
      <c r="AL1119">
        <v>29.353200000000001</v>
      </c>
      <c r="AM1119">
        <v>1384216.8484360003</v>
      </c>
      <c r="AN1119">
        <v>70.930000000000007</v>
      </c>
    </row>
    <row r="1120" spans="1:40" x14ac:dyDescent="0.3">
      <c r="A1120">
        <v>169.52</v>
      </c>
      <c r="B1120">
        <v>5.87</v>
      </c>
      <c r="C1120">
        <v>2</v>
      </c>
      <c r="D1120">
        <v>0.85</v>
      </c>
      <c r="E1120">
        <v>0.01</v>
      </c>
      <c r="F1120">
        <v>0.02</v>
      </c>
      <c r="G1120" t="s">
        <v>99</v>
      </c>
      <c r="H1120">
        <v>3.34</v>
      </c>
      <c r="I1120">
        <v>0.62</v>
      </c>
      <c r="J1120">
        <v>1.06</v>
      </c>
      <c r="K1120">
        <v>0.49</v>
      </c>
      <c r="L1120">
        <v>19</v>
      </c>
      <c r="M1120">
        <v>9143.1</v>
      </c>
      <c r="N1120">
        <v>60</v>
      </c>
      <c r="O1120">
        <v>34</v>
      </c>
      <c r="P1120">
        <v>0</v>
      </c>
      <c r="Q1120">
        <v>2</v>
      </c>
      <c r="R1120">
        <v>738</v>
      </c>
      <c r="S1120">
        <v>113</v>
      </c>
      <c r="T1120">
        <v>10</v>
      </c>
      <c r="U1120">
        <v>0.44</v>
      </c>
      <c r="V1120">
        <v>1</v>
      </c>
      <c r="W1120" t="s">
        <v>4</v>
      </c>
      <c r="X1120" t="s">
        <v>93</v>
      </c>
      <c r="Y1120" t="s">
        <v>94</v>
      </c>
      <c r="Z1120" t="s">
        <v>108</v>
      </c>
      <c r="AA1120">
        <v>0.84150000000000003</v>
      </c>
      <c r="AB1120">
        <v>0.97019999999999995</v>
      </c>
      <c r="AC1120">
        <v>0.14553000000000002</v>
      </c>
      <c r="AD1120">
        <v>0.52</v>
      </c>
      <c r="AE1120" t="s">
        <v>25</v>
      </c>
      <c r="AF1120">
        <v>3.4627182633317599E-2</v>
      </c>
      <c r="AG1120" t="s">
        <v>7</v>
      </c>
      <c r="AH1120" t="s">
        <v>31</v>
      </c>
      <c r="AI1120" t="s">
        <v>37</v>
      </c>
      <c r="AJ1120">
        <v>15.311653116531165</v>
      </c>
      <c r="AK1120" t="s">
        <v>40</v>
      </c>
      <c r="AL1120">
        <v>457.15500000000003</v>
      </c>
      <c r="AM1120">
        <v>1596904.9402960001</v>
      </c>
      <c r="AN1120">
        <v>95.960000000000008</v>
      </c>
    </row>
    <row r="1121" spans="1:40" x14ac:dyDescent="0.3">
      <c r="A1121">
        <v>108.28</v>
      </c>
      <c r="B1121">
        <v>1.77</v>
      </c>
      <c r="C1121">
        <v>28</v>
      </c>
      <c r="D1121">
        <v>0.75</v>
      </c>
      <c r="E1121">
        <v>0.03</v>
      </c>
      <c r="F1121">
        <v>0.05</v>
      </c>
      <c r="G1121" t="s">
        <v>88</v>
      </c>
      <c r="H1121">
        <v>2.36</v>
      </c>
      <c r="I1121">
        <v>0.79</v>
      </c>
      <c r="J1121">
        <v>1.05</v>
      </c>
      <c r="K1121">
        <v>0.25</v>
      </c>
      <c r="L1121">
        <v>45</v>
      </c>
      <c r="M1121">
        <v>3426.41</v>
      </c>
      <c r="N1121">
        <v>30</v>
      </c>
      <c r="O1121">
        <v>16</v>
      </c>
      <c r="P1121">
        <v>1</v>
      </c>
      <c r="Q1121">
        <v>0</v>
      </c>
      <c r="R1121">
        <v>151</v>
      </c>
      <c r="S1121">
        <v>742</v>
      </c>
      <c r="T1121">
        <v>5</v>
      </c>
      <c r="U1121">
        <v>0.87</v>
      </c>
      <c r="V1121">
        <v>1</v>
      </c>
      <c r="W1121" t="s">
        <v>4</v>
      </c>
      <c r="X1121" t="s">
        <v>89</v>
      </c>
      <c r="Y1121" t="s">
        <v>104</v>
      </c>
      <c r="Z1121" t="s">
        <v>109</v>
      </c>
      <c r="AA1121">
        <v>0.72750000000000004</v>
      </c>
      <c r="AB1121">
        <v>0.92149999999999999</v>
      </c>
      <c r="AC1121">
        <v>0.230375</v>
      </c>
      <c r="AD1121">
        <v>0.33</v>
      </c>
      <c r="AE1121" t="s">
        <v>24</v>
      </c>
      <c r="AF1121">
        <v>1.6346509050609529E-2</v>
      </c>
      <c r="AG1121" t="s">
        <v>5</v>
      </c>
      <c r="AH1121" t="s">
        <v>33</v>
      </c>
      <c r="AI1121" t="s">
        <v>35</v>
      </c>
      <c r="AJ1121">
        <v>491.39072847682115</v>
      </c>
      <c r="AK1121" t="s">
        <v>42</v>
      </c>
      <c r="AL1121">
        <v>34.264099999999999</v>
      </c>
      <c r="AM1121">
        <v>400731.98369999987</v>
      </c>
      <c r="AN1121">
        <v>71.740000000000009</v>
      </c>
    </row>
    <row r="1122" spans="1:40" x14ac:dyDescent="0.3">
      <c r="A1122">
        <v>449.94</v>
      </c>
      <c r="B1122">
        <v>1.51</v>
      </c>
      <c r="C1122">
        <v>14</v>
      </c>
      <c r="D1122">
        <v>0.99</v>
      </c>
      <c r="E1122">
        <v>0.06</v>
      </c>
      <c r="F1122">
        <v>0.04</v>
      </c>
      <c r="G1122" t="s">
        <v>99</v>
      </c>
      <c r="H1122">
        <v>0.01</v>
      </c>
      <c r="I1122">
        <v>0.67</v>
      </c>
      <c r="J1122">
        <v>0.96</v>
      </c>
      <c r="K1122">
        <v>0.28999999999999998</v>
      </c>
      <c r="L1122">
        <v>16</v>
      </c>
      <c r="M1122">
        <v>7326.08</v>
      </c>
      <c r="N1122">
        <v>15</v>
      </c>
      <c r="O1122">
        <v>41</v>
      </c>
      <c r="P1122">
        <v>1</v>
      </c>
      <c r="Q1122">
        <v>1</v>
      </c>
      <c r="R1122">
        <v>606</v>
      </c>
      <c r="S1122">
        <v>25</v>
      </c>
      <c r="T1122">
        <v>1</v>
      </c>
      <c r="U1122">
        <v>0.56999999999999995</v>
      </c>
      <c r="V1122">
        <v>0</v>
      </c>
      <c r="W1122" t="s">
        <v>6</v>
      </c>
      <c r="X1122" t="s">
        <v>101</v>
      </c>
      <c r="Y1122" t="s">
        <v>104</v>
      </c>
      <c r="Z1122" t="s">
        <v>97</v>
      </c>
      <c r="AA1122">
        <v>0.93059999999999998</v>
      </c>
      <c r="AB1122">
        <v>0.90239999999999987</v>
      </c>
      <c r="AC1122">
        <v>9.024000000000006E-3</v>
      </c>
      <c r="AD1122">
        <v>0.39</v>
      </c>
      <c r="AE1122" t="s">
        <v>24</v>
      </c>
      <c r="AF1122">
        <v>3.3560030226252391E-3</v>
      </c>
      <c r="AG1122" t="s">
        <v>5</v>
      </c>
      <c r="AH1122" t="s">
        <v>32</v>
      </c>
      <c r="AI1122" t="s">
        <v>38</v>
      </c>
      <c r="AJ1122">
        <v>4.1254125412541249</v>
      </c>
      <c r="AK1122" t="s">
        <v>40</v>
      </c>
      <c r="AL1122">
        <v>366.30400000000003</v>
      </c>
      <c r="AM1122">
        <v>3626292.4727080003</v>
      </c>
      <c r="AN1122">
        <v>97.389999999999986</v>
      </c>
    </row>
    <row r="1123" spans="1:40" x14ac:dyDescent="0.3">
      <c r="A1123">
        <v>480.04</v>
      </c>
      <c r="B1123">
        <v>1.95</v>
      </c>
      <c r="C1123">
        <v>16</v>
      </c>
      <c r="D1123">
        <v>0.73</v>
      </c>
      <c r="E1123">
        <v>0.06</v>
      </c>
      <c r="F1123">
        <v>0.02</v>
      </c>
      <c r="G1123" t="s">
        <v>92</v>
      </c>
      <c r="H1123">
        <v>1.7</v>
      </c>
      <c r="I1123">
        <v>0.94</v>
      </c>
      <c r="J1123">
        <v>1.1399999999999999</v>
      </c>
      <c r="K1123">
        <v>0.76</v>
      </c>
      <c r="L1123">
        <v>25</v>
      </c>
      <c r="M1123">
        <v>1557.48</v>
      </c>
      <c r="N1123">
        <v>30</v>
      </c>
      <c r="O1123">
        <v>13</v>
      </c>
      <c r="P1123">
        <v>0</v>
      </c>
      <c r="Q1123">
        <v>3</v>
      </c>
      <c r="R1123">
        <v>412</v>
      </c>
      <c r="S1123">
        <v>418</v>
      </c>
      <c r="T1123">
        <v>1</v>
      </c>
      <c r="U1123">
        <v>0.1</v>
      </c>
      <c r="V1123">
        <v>1</v>
      </c>
      <c r="W1123" t="s">
        <v>4</v>
      </c>
      <c r="X1123" t="s">
        <v>103</v>
      </c>
      <c r="Y1123" t="s">
        <v>94</v>
      </c>
      <c r="Z1123" t="s">
        <v>97</v>
      </c>
      <c r="AA1123">
        <v>0.68619999999999992</v>
      </c>
      <c r="AB1123">
        <v>0.92119999999999991</v>
      </c>
      <c r="AC1123">
        <v>0.24872400000000003</v>
      </c>
      <c r="AD1123">
        <v>0.84</v>
      </c>
      <c r="AE1123" t="s">
        <v>25</v>
      </c>
      <c r="AF1123">
        <v>4.0621614865427877E-3</v>
      </c>
      <c r="AG1123" t="s">
        <v>5</v>
      </c>
      <c r="AH1123" t="s">
        <v>32</v>
      </c>
      <c r="AI1123" t="s">
        <v>36</v>
      </c>
      <c r="AJ1123">
        <v>101.45631067961165</v>
      </c>
      <c r="AK1123" t="s">
        <v>42</v>
      </c>
      <c r="AL1123">
        <v>31.1496</v>
      </c>
      <c r="AM1123">
        <v>807512.38609599997</v>
      </c>
      <c r="AN1123">
        <v>84.1</v>
      </c>
    </row>
    <row r="1124" spans="1:40" x14ac:dyDescent="0.3">
      <c r="A1124">
        <v>437.96</v>
      </c>
      <c r="B1124">
        <v>6.27</v>
      </c>
      <c r="C1124">
        <v>1</v>
      </c>
      <c r="D1124">
        <v>0.98</v>
      </c>
      <c r="E1124">
        <v>0.06</v>
      </c>
      <c r="F1124">
        <v>0.01</v>
      </c>
      <c r="G1124" t="s">
        <v>99</v>
      </c>
      <c r="H1124">
        <v>4.07</v>
      </c>
      <c r="I1124">
        <v>0.94</v>
      </c>
      <c r="J1124">
        <v>0.95</v>
      </c>
      <c r="K1124">
        <v>0.76</v>
      </c>
      <c r="L1124">
        <v>27</v>
      </c>
      <c r="M1124">
        <v>1649.28</v>
      </c>
      <c r="N1124">
        <v>30</v>
      </c>
      <c r="O1124">
        <v>31</v>
      </c>
      <c r="P1124">
        <v>0</v>
      </c>
      <c r="Q1124">
        <v>1</v>
      </c>
      <c r="R1124">
        <v>965</v>
      </c>
      <c r="S1124">
        <v>38</v>
      </c>
      <c r="T1124">
        <v>2</v>
      </c>
      <c r="U1124">
        <v>0.8</v>
      </c>
      <c r="V1124">
        <v>0</v>
      </c>
      <c r="W1124" t="s">
        <v>6</v>
      </c>
      <c r="X1124" t="s">
        <v>101</v>
      </c>
      <c r="Y1124" t="s">
        <v>94</v>
      </c>
      <c r="Z1124" t="s">
        <v>102</v>
      </c>
      <c r="AA1124">
        <v>0.92119999999999991</v>
      </c>
      <c r="AB1124">
        <v>0.93059999999999998</v>
      </c>
      <c r="AC1124">
        <v>1.8612000000000014E-2</v>
      </c>
      <c r="AD1124">
        <v>0.83</v>
      </c>
      <c r="AE1124" t="s">
        <v>25</v>
      </c>
      <c r="AF1124">
        <v>1.4316375924741985E-2</v>
      </c>
      <c r="AG1124" t="s">
        <v>5</v>
      </c>
      <c r="AH1124" t="s">
        <v>32</v>
      </c>
      <c r="AI1124" t="s">
        <v>37</v>
      </c>
      <c r="AJ1124">
        <v>3.9378238341968914</v>
      </c>
      <c r="AK1124" t="s">
        <v>40</v>
      </c>
      <c r="AL1124">
        <v>82.463999999999999</v>
      </c>
      <c r="AM1124">
        <v>772999.08955999999</v>
      </c>
      <c r="AN1124">
        <v>93.929999999999993</v>
      </c>
    </row>
    <row r="1125" spans="1:40" x14ac:dyDescent="0.3">
      <c r="A1125">
        <v>414.28</v>
      </c>
      <c r="B1125">
        <v>5.9</v>
      </c>
      <c r="C1125">
        <v>2</v>
      </c>
      <c r="D1125">
        <v>0.97</v>
      </c>
      <c r="E1125">
        <v>0.05</v>
      </c>
      <c r="F1125">
        <v>0.03</v>
      </c>
      <c r="G1125" t="s">
        <v>99</v>
      </c>
      <c r="H1125">
        <v>1.94</v>
      </c>
      <c r="I1125">
        <v>0.69</v>
      </c>
      <c r="J1125">
        <v>1.08</v>
      </c>
      <c r="K1125">
        <v>0.47</v>
      </c>
      <c r="L1125">
        <v>42</v>
      </c>
      <c r="M1125">
        <v>5657.01</v>
      </c>
      <c r="N1125">
        <v>60</v>
      </c>
      <c r="O1125">
        <v>36</v>
      </c>
      <c r="P1125">
        <v>2</v>
      </c>
      <c r="Q1125">
        <v>3</v>
      </c>
      <c r="R1125">
        <v>598</v>
      </c>
      <c r="S1125">
        <v>785</v>
      </c>
      <c r="T1125">
        <v>7</v>
      </c>
      <c r="U1125">
        <v>0.49</v>
      </c>
      <c r="V1125">
        <v>0</v>
      </c>
      <c r="W1125" t="s">
        <v>6</v>
      </c>
      <c r="X1125" t="s">
        <v>103</v>
      </c>
      <c r="Y1125" t="s">
        <v>96</v>
      </c>
      <c r="Z1125" t="s">
        <v>106</v>
      </c>
      <c r="AA1125">
        <v>0.92149999999999999</v>
      </c>
      <c r="AB1125">
        <v>0.92149999999999999</v>
      </c>
      <c r="AC1125">
        <v>2.7645000000000024E-2</v>
      </c>
      <c r="AD1125">
        <v>0.54999999999999993</v>
      </c>
      <c r="AE1125" t="s">
        <v>25</v>
      </c>
      <c r="AF1125">
        <v>1.4241575745872358E-2</v>
      </c>
      <c r="AG1125" t="s">
        <v>5</v>
      </c>
      <c r="AH1125" t="s">
        <v>32</v>
      </c>
      <c r="AI1125" t="s">
        <v>36</v>
      </c>
      <c r="AJ1125">
        <v>131.27090301003344</v>
      </c>
      <c r="AK1125" t="s">
        <v>42</v>
      </c>
      <c r="AL1125">
        <v>282.85050000000001</v>
      </c>
      <c r="AM1125">
        <v>2531371.9155879999</v>
      </c>
      <c r="AN1125">
        <v>95.960000000000008</v>
      </c>
    </row>
    <row r="1126" spans="1:40" x14ac:dyDescent="0.3">
      <c r="A1126">
        <v>344.86</v>
      </c>
      <c r="B1126">
        <v>3.1</v>
      </c>
      <c r="C1126">
        <v>7</v>
      </c>
      <c r="D1126">
        <v>0.86</v>
      </c>
      <c r="E1126">
        <v>0.03</v>
      </c>
      <c r="F1126">
        <v>0</v>
      </c>
      <c r="G1126" t="s">
        <v>88</v>
      </c>
      <c r="H1126">
        <v>2.82</v>
      </c>
      <c r="I1126">
        <v>0.73</v>
      </c>
      <c r="J1126">
        <v>0.92</v>
      </c>
      <c r="K1126">
        <v>0.72</v>
      </c>
      <c r="L1126">
        <v>44</v>
      </c>
      <c r="M1126">
        <v>2474.25</v>
      </c>
      <c r="N1126">
        <v>30</v>
      </c>
      <c r="O1126">
        <v>49</v>
      </c>
      <c r="P1126">
        <v>0</v>
      </c>
      <c r="Q1126">
        <v>2</v>
      </c>
      <c r="R1126">
        <v>779</v>
      </c>
      <c r="S1126">
        <v>989</v>
      </c>
      <c r="T1126">
        <v>2</v>
      </c>
      <c r="U1126">
        <v>0.05</v>
      </c>
      <c r="V1126">
        <v>1</v>
      </c>
      <c r="W1126" t="s">
        <v>4</v>
      </c>
      <c r="X1126" t="s">
        <v>93</v>
      </c>
      <c r="Y1126" t="s">
        <v>94</v>
      </c>
      <c r="Z1126" t="s">
        <v>102</v>
      </c>
      <c r="AA1126">
        <v>0.83419999999999994</v>
      </c>
      <c r="AB1126">
        <v>0.97</v>
      </c>
      <c r="AC1126">
        <v>0.1358</v>
      </c>
      <c r="AD1126">
        <v>0.75</v>
      </c>
      <c r="AE1126" t="s">
        <v>25</v>
      </c>
      <c r="AF1126">
        <v>8.989155019428173E-3</v>
      </c>
      <c r="AG1126" t="s">
        <v>5</v>
      </c>
      <c r="AH1126" t="s">
        <v>32</v>
      </c>
      <c r="AI1126" t="s">
        <v>35</v>
      </c>
      <c r="AJ1126">
        <v>126.9576379974326</v>
      </c>
      <c r="AK1126" t="s">
        <v>42</v>
      </c>
      <c r="AL1126">
        <v>24.7425</v>
      </c>
      <c r="AM1126">
        <v>878912.14325400011</v>
      </c>
      <c r="AN1126">
        <v>72.28</v>
      </c>
    </row>
    <row r="1127" spans="1:40" x14ac:dyDescent="0.3">
      <c r="A1127">
        <v>297.89</v>
      </c>
      <c r="B1127">
        <v>6.74</v>
      </c>
      <c r="C1127">
        <v>29</v>
      </c>
      <c r="D1127">
        <v>0.92</v>
      </c>
      <c r="E1127">
        <v>0.02</v>
      </c>
      <c r="F1127">
        <v>0.01</v>
      </c>
      <c r="G1127" t="s">
        <v>99</v>
      </c>
      <c r="H1127">
        <v>1.02</v>
      </c>
      <c r="I1127">
        <v>0.88</v>
      </c>
      <c r="J1127">
        <v>0.86</v>
      </c>
      <c r="K1127">
        <v>0.45</v>
      </c>
      <c r="L1127">
        <v>7</v>
      </c>
      <c r="M1127">
        <v>588.39</v>
      </c>
      <c r="N1127">
        <v>30</v>
      </c>
      <c r="O1127">
        <v>32</v>
      </c>
      <c r="P1127">
        <v>0</v>
      </c>
      <c r="Q1127">
        <v>3</v>
      </c>
      <c r="R1127">
        <v>828</v>
      </c>
      <c r="S1127">
        <v>365</v>
      </c>
      <c r="T1127">
        <v>9</v>
      </c>
      <c r="U1127">
        <v>0.81</v>
      </c>
      <c r="V1127">
        <v>0</v>
      </c>
      <c r="W1127" t="s">
        <v>6</v>
      </c>
      <c r="X1127" t="s">
        <v>103</v>
      </c>
      <c r="Y1127" t="s">
        <v>94</v>
      </c>
      <c r="Z1127" t="s">
        <v>91</v>
      </c>
      <c r="AA1127">
        <v>0.90160000000000007</v>
      </c>
      <c r="AB1127">
        <v>0.97019999999999995</v>
      </c>
      <c r="AC1127">
        <v>7.7615999999999949E-2</v>
      </c>
      <c r="AD1127">
        <v>0.48</v>
      </c>
      <c r="AE1127" t="s">
        <v>24</v>
      </c>
      <c r="AF1127">
        <v>2.2625801470341402E-2</v>
      </c>
      <c r="AG1127" t="s">
        <v>7</v>
      </c>
      <c r="AH1127" t="s">
        <v>31</v>
      </c>
      <c r="AI1127" t="s">
        <v>36</v>
      </c>
      <c r="AJ1127">
        <v>44.082125603864739</v>
      </c>
      <c r="AK1127" t="s">
        <v>40</v>
      </c>
      <c r="AL1127">
        <v>29.419499999999999</v>
      </c>
      <c r="AM1127">
        <v>180569.25846899996</v>
      </c>
      <c r="AN1127">
        <v>98.179999999999993</v>
      </c>
    </row>
    <row r="1128" spans="1:40" x14ac:dyDescent="0.3">
      <c r="A1128">
        <v>89.14</v>
      </c>
      <c r="B1128">
        <v>8.3800000000000008</v>
      </c>
      <c r="C1128">
        <v>10</v>
      </c>
      <c r="D1128">
        <v>0.83</v>
      </c>
      <c r="E1128">
        <v>0.01</v>
      </c>
      <c r="F1128">
        <v>0.01</v>
      </c>
      <c r="G1128" t="s">
        <v>88</v>
      </c>
      <c r="H1128">
        <v>4.58</v>
      </c>
      <c r="I1128">
        <v>0.9</v>
      </c>
      <c r="J1128">
        <v>0.85</v>
      </c>
      <c r="K1128">
        <v>0.85</v>
      </c>
      <c r="L1128">
        <v>46</v>
      </c>
      <c r="M1128">
        <v>9272.01</v>
      </c>
      <c r="N1128">
        <v>15</v>
      </c>
      <c r="O1128">
        <v>50</v>
      </c>
      <c r="P1128">
        <v>3</v>
      </c>
      <c r="Q1128">
        <v>3</v>
      </c>
      <c r="R1128">
        <v>749</v>
      </c>
      <c r="S1128">
        <v>388</v>
      </c>
      <c r="T1128">
        <v>6</v>
      </c>
      <c r="U1128">
        <v>0.76</v>
      </c>
      <c r="V1128">
        <v>0</v>
      </c>
      <c r="W1128" t="s">
        <v>6</v>
      </c>
      <c r="X1128" t="s">
        <v>103</v>
      </c>
      <c r="Y1128" t="s">
        <v>90</v>
      </c>
      <c r="Z1128" t="s">
        <v>100</v>
      </c>
      <c r="AA1128">
        <v>0.82169999999999999</v>
      </c>
      <c r="AB1128">
        <v>0.98009999999999997</v>
      </c>
      <c r="AC1128">
        <v>0.16661700000000004</v>
      </c>
      <c r="AD1128">
        <v>0.87</v>
      </c>
      <c r="AE1128" t="s">
        <v>25</v>
      </c>
      <c r="AF1128">
        <v>9.400942337895446E-2</v>
      </c>
      <c r="AG1128" t="s">
        <v>8</v>
      </c>
      <c r="AH1128" t="s">
        <v>33</v>
      </c>
      <c r="AI1128" t="s">
        <v>37</v>
      </c>
      <c r="AJ1128">
        <v>51.802403204272366</v>
      </c>
      <c r="AK1128" t="s">
        <v>40</v>
      </c>
      <c r="AL1128">
        <v>92.720100000000002</v>
      </c>
      <c r="AM1128">
        <v>843137.99615200004</v>
      </c>
      <c r="AN1128">
        <v>70.92</v>
      </c>
    </row>
    <row r="1129" spans="1:40" x14ac:dyDescent="0.3">
      <c r="A1129">
        <v>233.8</v>
      </c>
      <c r="B1129">
        <v>1.37</v>
      </c>
      <c r="C1129">
        <v>22</v>
      </c>
      <c r="D1129">
        <v>0.89</v>
      </c>
      <c r="E1129">
        <v>0.08</v>
      </c>
      <c r="F1129">
        <v>0.04</v>
      </c>
      <c r="G1129" t="s">
        <v>99</v>
      </c>
      <c r="H1129">
        <v>4.62</v>
      </c>
      <c r="I1129">
        <v>0.86</v>
      </c>
      <c r="J1129">
        <v>1.05</v>
      </c>
      <c r="K1129">
        <v>0.33</v>
      </c>
      <c r="L1129">
        <v>42</v>
      </c>
      <c r="M1129">
        <v>654.29999999999995</v>
      </c>
      <c r="N1129">
        <v>30</v>
      </c>
      <c r="O1129">
        <v>18</v>
      </c>
      <c r="P1129">
        <v>0</v>
      </c>
      <c r="Q1129">
        <v>1</v>
      </c>
      <c r="R1129">
        <v>599</v>
      </c>
      <c r="S1129">
        <v>704</v>
      </c>
      <c r="T1129">
        <v>4</v>
      </c>
      <c r="U1129">
        <v>0.46</v>
      </c>
      <c r="V1129">
        <v>0</v>
      </c>
      <c r="W1129" t="s">
        <v>6</v>
      </c>
      <c r="X1129" t="s">
        <v>101</v>
      </c>
      <c r="Y1129" t="s">
        <v>94</v>
      </c>
      <c r="Z1129" t="s">
        <v>105</v>
      </c>
      <c r="AA1129">
        <v>0.81880000000000008</v>
      </c>
      <c r="AB1129">
        <v>0.88319999999999999</v>
      </c>
      <c r="AC1129">
        <v>9.7151999999999988E-2</v>
      </c>
      <c r="AD1129">
        <v>0.45</v>
      </c>
      <c r="AE1129" t="s">
        <v>24</v>
      </c>
      <c r="AF1129">
        <v>5.8597091531223267E-3</v>
      </c>
      <c r="AG1129" t="s">
        <v>5</v>
      </c>
      <c r="AH1129" t="s">
        <v>31</v>
      </c>
      <c r="AI1129" t="s">
        <v>37</v>
      </c>
      <c r="AJ1129">
        <v>117.52921535893155</v>
      </c>
      <c r="AK1129" t="s">
        <v>42</v>
      </c>
      <c r="AL1129">
        <v>32.714999999999996</v>
      </c>
      <c r="AM1129">
        <v>171386.69892000002</v>
      </c>
      <c r="AN1129">
        <v>92.18</v>
      </c>
    </row>
    <row r="1130" spans="1:40" x14ac:dyDescent="0.3">
      <c r="A1130">
        <v>217.71</v>
      </c>
      <c r="B1130">
        <v>5.48</v>
      </c>
      <c r="C1130">
        <v>20</v>
      </c>
      <c r="D1130">
        <v>0.8</v>
      </c>
      <c r="E1130">
        <v>0.06</v>
      </c>
      <c r="F1130">
        <v>0.03</v>
      </c>
      <c r="G1130" t="s">
        <v>92</v>
      </c>
      <c r="H1130">
        <v>0.73</v>
      </c>
      <c r="I1130">
        <v>1</v>
      </c>
      <c r="J1130">
        <v>0.93</v>
      </c>
      <c r="K1130">
        <v>0.93</v>
      </c>
      <c r="L1130">
        <v>8</v>
      </c>
      <c r="M1130">
        <v>7202.64</v>
      </c>
      <c r="N1130">
        <v>30</v>
      </c>
      <c r="O1130">
        <v>19</v>
      </c>
      <c r="P1130">
        <v>1</v>
      </c>
      <c r="Q1130">
        <v>3</v>
      </c>
      <c r="R1130">
        <v>171</v>
      </c>
      <c r="S1130">
        <v>573</v>
      </c>
      <c r="T1130">
        <v>12</v>
      </c>
      <c r="U1130">
        <v>0.02</v>
      </c>
      <c r="V1130">
        <v>1</v>
      </c>
      <c r="W1130" t="s">
        <v>4</v>
      </c>
      <c r="X1130" t="s">
        <v>103</v>
      </c>
      <c r="Y1130" t="s">
        <v>104</v>
      </c>
      <c r="Z1130" t="s">
        <v>107</v>
      </c>
      <c r="AA1130">
        <v>0.752</v>
      </c>
      <c r="AB1130">
        <v>0.91179999999999994</v>
      </c>
      <c r="AC1130">
        <v>0.18235999999999994</v>
      </c>
      <c r="AD1130">
        <v>1.02</v>
      </c>
      <c r="AE1130" t="s">
        <v>25</v>
      </c>
      <c r="AF1130">
        <v>2.5171099168618805E-2</v>
      </c>
      <c r="AG1130" t="s">
        <v>7</v>
      </c>
      <c r="AH1130" t="s">
        <v>31</v>
      </c>
      <c r="AI1130" t="s">
        <v>38</v>
      </c>
      <c r="AJ1130">
        <v>335.08771929824564</v>
      </c>
      <c r="AK1130" t="s">
        <v>42</v>
      </c>
      <c r="AL1130">
        <v>144.05280000000002</v>
      </c>
      <c r="AM1130">
        <v>1709361.7936620002</v>
      </c>
      <c r="AN1130">
        <v>84.87</v>
      </c>
    </row>
    <row r="1131" spans="1:40" x14ac:dyDescent="0.3">
      <c r="A1131">
        <v>166.89</v>
      </c>
      <c r="B1131">
        <v>7.2</v>
      </c>
      <c r="C1131">
        <v>1</v>
      </c>
      <c r="D1131">
        <v>0.79</v>
      </c>
      <c r="E1131">
        <v>0.02</v>
      </c>
      <c r="F1131">
        <v>0</v>
      </c>
      <c r="G1131" t="s">
        <v>99</v>
      </c>
      <c r="H1131">
        <v>3.62</v>
      </c>
      <c r="I1131">
        <v>0.95</v>
      </c>
      <c r="J1131">
        <v>0.91</v>
      </c>
      <c r="K1131">
        <v>0.54</v>
      </c>
      <c r="L1131">
        <v>15</v>
      </c>
      <c r="M1131">
        <v>3396.56</v>
      </c>
      <c r="N1131">
        <v>60</v>
      </c>
      <c r="O1131">
        <v>46</v>
      </c>
      <c r="P1131">
        <v>2</v>
      </c>
      <c r="Q1131">
        <v>0</v>
      </c>
      <c r="R1131">
        <v>603</v>
      </c>
      <c r="S1131">
        <v>520</v>
      </c>
      <c r="T1131">
        <v>4</v>
      </c>
      <c r="U1131">
        <v>0.35</v>
      </c>
      <c r="V1131">
        <v>1</v>
      </c>
      <c r="W1131" t="s">
        <v>4</v>
      </c>
      <c r="X1131" t="s">
        <v>89</v>
      </c>
      <c r="Y1131" t="s">
        <v>96</v>
      </c>
      <c r="Z1131" t="s">
        <v>105</v>
      </c>
      <c r="AA1131">
        <v>0.7742</v>
      </c>
      <c r="AB1131">
        <v>0.98</v>
      </c>
      <c r="AC1131">
        <v>0.20579999999999996</v>
      </c>
      <c r="AD1131">
        <v>0.56000000000000005</v>
      </c>
      <c r="AE1131" t="s">
        <v>25</v>
      </c>
      <c r="AF1131">
        <v>4.3142189466115408E-2</v>
      </c>
      <c r="AG1131" t="s">
        <v>7</v>
      </c>
      <c r="AH1131" t="s">
        <v>31</v>
      </c>
      <c r="AI1131" t="s">
        <v>37</v>
      </c>
      <c r="AJ1131">
        <v>86.235489220563849</v>
      </c>
      <c r="AK1131" t="s">
        <v>41</v>
      </c>
      <c r="AL1131">
        <v>169.828</v>
      </c>
      <c r="AM1131">
        <v>578370.84720399999</v>
      </c>
      <c r="AN1131">
        <v>95.779999999999987</v>
      </c>
    </row>
    <row r="1132" spans="1:40" x14ac:dyDescent="0.3">
      <c r="A1132">
        <v>375.54</v>
      </c>
      <c r="B1132">
        <v>3.27</v>
      </c>
      <c r="C1132">
        <v>13</v>
      </c>
      <c r="D1132">
        <v>0.87</v>
      </c>
      <c r="E1132">
        <v>0.02</v>
      </c>
      <c r="F1132">
        <v>0.03</v>
      </c>
      <c r="G1132" t="s">
        <v>88</v>
      </c>
      <c r="H1132">
        <v>0.38</v>
      </c>
      <c r="I1132">
        <v>0.77</v>
      </c>
      <c r="J1132">
        <v>1.04</v>
      </c>
      <c r="K1132">
        <v>0.54</v>
      </c>
      <c r="L1132">
        <v>16</v>
      </c>
      <c r="M1132">
        <v>9341.7000000000007</v>
      </c>
      <c r="N1132">
        <v>45</v>
      </c>
      <c r="O1132">
        <v>10</v>
      </c>
      <c r="P1132">
        <v>2</v>
      </c>
      <c r="Q1132">
        <v>1</v>
      </c>
      <c r="R1132">
        <v>225</v>
      </c>
      <c r="S1132">
        <v>356</v>
      </c>
      <c r="T1132">
        <v>3</v>
      </c>
      <c r="U1132">
        <v>0.43</v>
      </c>
      <c r="V1132">
        <v>0</v>
      </c>
      <c r="W1132" t="s">
        <v>6</v>
      </c>
      <c r="X1132" t="s">
        <v>101</v>
      </c>
      <c r="Y1132" t="s">
        <v>96</v>
      </c>
      <c r="Z1132" t="s">
        <v>98</v>
      </c>
      <c r="AA1132">
        <v>0.85260000000000002</v>
      </c>
      <c r="AB1132">
        <v>0.9506</v>
      </c>
      <c r="AC1132">
        <v>0.12357800000000001</v>
      </c>
      <c r="AD1132">
        <v>0.59000000000000008</v>
      </c>
      <c r="AE1132" t="s">
        <v>25</v>
      </c>
      <c r="AF1132">
        <v>8.7074612557916601E-3</v>
      </c>
      <c r="AG1132" t="s">
        <v>5</v>
      </c>
      <c r="AH1132" t="s">
        <v>32</v>
      </c>
      <c r="AI1132" t="s">
        <v>38</v>
      </c>
      <c r="AJ1132">
        <v>158.22222222222223</v>
      </c>
      <c r="AK1132" t="s">
        <v>42</v>
      </c>
      <c r="AL1132">
        <v>93.417000000000016</v>
      </c>
      <c r="AM1132">
        <v>3683687.3900040006</v>
      </c>
      <c r="AN1132">
        <v>74.42</v>
      </c>
    </row>
    <row r="1133" spans="1:40" x14ac:dyDescent="0.3">
      <c r="A1133">
        <v>273.14</v>
      </c>
      <c r="B1133">
        <v>3.77</v>
      </c>
      <c r="C1133">
        <v>1</v>
      </c>
      <c r="D1133">
        <v>0.85</v>
      </c>
      <c r="E1133">
        <v>0.09</v>
      </c>
      <c r="F1133">
        <v>0.02</v>
      </c>
      <c r="G1133" t="s">
        <v>99</v>
      </c>
      <c r="H1133">
        <v>2.99</v>
      </c>
      <c r="I1133">
        <v>0.73</v>
      </c>
      <c r="J1133">
        <v>0.81</v>
      </c>
      <c r="K1133">
        <v>0.67</v>
      </c>
      <c r="L1133">
        <v>8</v>
      </c>
      <c r="M1133">
        <v>9861.92</v>
      </c>
      <c r="N1133">
        <v>15</v>
      </c>
      <c r="O1133">
        <v>59</v>
      </c>
      <c r="P1133">
        <v>2</v>
      </c>
      <c r="Q1133">
        <v>1</v>
      </c>
      <c r="R1133">
        <v>487</v>
      </c>
      <c r="S1133">
        <v>854</v>
      </c>
      <c r="T1133">
        <v>9</v>
      </c>
      <c r="U1133">
        <v>0.17</v>
      </c>
      <c r="V1133">
        <v>0</v>
      </c>
      <c r="W1133" t="s">
        <v>6</v>
      </c>
      <c r="X1133" t="s">
        <v>101</v>
      </c>
      <c r="Y1133" t="s">
        <v>96</v>
      </c>
      <c r="Z1133" t="s">
        <v>91</v>
      </c>
      <c r="AA1133">
        <v>0.77349999999999997</v>
      </c>
      <c r="AB1133">
        <v>0.89180000000000004</v>
      </c>
      <c r="AC1133">
        <v>0.13377000000000003</v>
      </c>
      <c r="AD1133">
        <v>0.78</v>
      </c>
      <c r="AE1133" t="s">
        <v>25</v>
      </c>
      <c r="AF1133">
        <v>1.380244563227649E-2</v>
      </c>
      <c r="AG1133" t="s">
        <v>5</v>
      </c>
      <c r="AH1133" t="s">
        <v>31</v>
      </c>
      <c r="AI1133" t="s">
        <v>35</v>
      </c>
      <c r="AJ1133">
        <v>175.35934291581108</v>
      </c>
      <c r="AK1133" t="s">
        <v>42</v>
      </c>
      <c r="AL1133">
        <v>493.096</v>
      </c>
      <c r="AM1133">
        <v>2990499.5897399997</v>
      </c>
      <c r="AN1133">
        <v>93.910000000000011</v>
      </c>
    </row>
    <row r="1134" spans="1:40" x14ac:dyDescent="0.3">
      <c r="A1134">
        <v>86.47</v>
      </c>
      <c r="B1134">
        <v>6.52</v>
      </c>
      <c r="C1134">
        <v>5</v>
      </c>
      <c r="D1134">
        <v>0.87</v>
      </c>
      <c r="E1134">
        <v>7.0000000000000007E-2</v>
      </c>
      <c r="F1134">
        <v>0.03</v>
      </c>
      <c r="G1134" t="s">
        <v>99</v>
      </c>
      <c r="H1134">
        <v>0.89</v>
      </c>
      <c r="I1134">
        <v>0.84</v>
      </c>
      <c r="J1134">
        <v>0.9</v>
      </c>
      <c r="K1134">
        <v>0.34</v>
      </c>
      <c r="L1134">
        <v>36</v>
      </c>
      <c r="M1134">
        <v>3420.76</v>
      </c>
      <c r="N1134">
        <v>30</v>
      </c>
      <c r="O1134">
        <v>58</v>
      </c>
      <c r="P1134">
        <v>1</v>
      </c>
      <c r="Q1134">
        <v>0</v>
      </c>
      <c r="R1134">
        <v>572</v>
      </c>
      <c r="S1134">
        <v>931</v>
      </c>
      <c r="T1134">
        <v>2</v>
      </c>
      <c r="U1134">
        <v>0.16</v>
      </c>
      <c r="V1134">
        <v>1</v>
      </c>
      <c r="W1134" t="s">
        <v>4</v>
      </c>
      <c r="X1134" t="s">
        <v>89</v>
      </c>
      <c r="Y1134" t="s">
        <v>104</v>
      </c>
      <c r="Z1134" t="s">
        <v>102</v>
      </c>
      <c r="AA1134">
        <v>0.80909999999999993</v>
      </c>
      <c r="AB1134">
        <v>0.9020999999999999</v>
      </c>
      <c r="AC1134">
        <v>0.11727299999999999</v>
      </c>
      <c r="AD1134">
        <v>0.44000000000000006</v>
      </c>
      <c r="AE1134" t="s">
        <v>24</v>
      </c>
      <c r="AF1134">
        <v>7.5401873482132523E-2</v>
      </c>
      <c r="AG1134" t="s">
        <v>8</v>
      </c>
      <c r="AH1134" t="s">
        <v>33</v>
      </c>
      <c r="AI1134" t="s">
        <v>38</v>
      </c>
      <c r="AJ1134">
        <v>162.76223776223776</v>
      </c>
      <c r="AK1134" t="s">
        <v>42</v>
      </c>
      <c r="AL1134">
        <v>171.03800000000001</v>
      </c>
      <c r="AM1134">
        <v>325545.00608600001</v>
      </c>
      <c r="AN1134">
        <v>96.41</v>
      </c>
    </row>
    <row r="1135" spans="1:40" x14ac:dyDescent="0.3">
      <c r="A1135">
        <v>149.08000000000001</v>
      </c>
      <c r="B1135">
        <v>9.08</v>
      </c>
      <c r="C1135">
        <v>16</v>
      </c>
      <c r="D1135">
        <v>0.79</v>
      </c>
      <c r="E1135">
        <v>7.0000000000000007E-2</v>
      </c>
      <c r="F1135">
        <v>0.01</v>
      </c>
      <c r="G1135" t="s">
        <v>92</v>
      </c>
      <c r="H1135">
        <v>0.73</v>
      </c>
      <c r="I1135">
        <v>0.93</v>
      </c>
      <c r="J1135">
        <v>0.94</v>
      </c>
      <c r="K1135">
        <v>0.72</v>
      </c>
      <c r="L1135">
        <v>32</v>
      </c>
      <c r="M1135">
        <v>5951.96</v>
      </c>
      <c r="N1135">
        <v>45</v>
      </c>
      <c r="O1135">
        <v>7</v>
      </c>
      <c r="P1135">
        <v>0</v>
      </c>
      <c r="Q1135">
        <v>0</v>
      </c>
      <c r="R1135">
        <v>924</v>
      </c>
      <c r="S1135">
        <v>627</v>
      </c>
      <c r="T1135">
        <v>9</v>
      </c>
      <c r="U1135">
        <v>0.17</v>
      </c>
      <c r="V1135">
        <v>1</v>
      </c>
      <c r="W1135" t="s">
        <v>4</v>
      </c>
      <c r="X1135" t="s">
        <v>89</v>
      </c>
      <c r="Y1135" t="s">
        <v>94</v>
      </c>
      <c r="Z1135" t="s">
        <v>91</v>
      </c>
      <c r="AA1135">
        <v>0.73470000000000002</v>
      </c>
      <c r="AB1135">
        <v>0.92069999999999996</v>
      </c>
      <c r="AC1135">
        <v>0.19334699999999994</v>
      </c>
      <c r="AD1135">
        <v>0.79999999999999993</v>
      </c>
      <c r="AE1135" t="s">
        <v>25</v>
      </c>
      <c r="AF1135">
        <v>6.090689562650925E-2</v>
      </c>
      <c r="AG1135" t="s">
        <v>8</v>
      </c>
      <c r="AH1135" t="s">
        <v>33</v>
      </c>
      <c r="AI1135" t="s">
        <v>38</v>
      </c>
      <c r="AJ1135">
        <v>67.857142857142861</v>
      </c>
      <c r="AK1135" t="s">
        <v>40</v>
      </c>
      <c r="AL1135">
        <v>119.03920000000001</v>
      </c>
      <c r="AM1135">
        <v>958424.86831200006</v>
      </c>
      <c r="AN1135">
        <v>84.969999999999985</v>
      </c>
    </row>
    <row r="1136" spans="1:40" x14ac:dyDescent="0.3">
      <c r="A1136">
        <v>357.47</v>
      </c>
      <c r="B1136">
        <v>8.2899999999999991</v>
      </c>
      <c r="C1136">
        <v>15</v>
      </c>
      <c r="D1136">
        <v>0.81</v>
      </c>
      <c r="E1136">
        <v>0.04</v>
      </c>
      <c r="F1136">
        <v>0.03</v>
      </c>
      <c r="G1136" t="s">
        <v>88</v>
      </c>
      <c r="H1136">
        <v>0.02</v>
      </c>
      <c r="I1136">
        <v>0.79</v>
      </c>
      <c r="J1136">
        <v>1.08</v>
      </c>
      <c r="K1136">
        <v>0.32</v>
      </c>
      <c r="L1136">
        <v>17</v>
      </c>
      <c r="M1136">
        <v>7752.55</v>
      </c>
      <c r="N1136">
        <v>60</v>
      </c>
      <c r="O1136">
        <v>12</v>
      </c>
      <c r="P1136">
        <v>1</v>
      </c>
      <c r="Q1136">
        <v>1</v>
      </c>
      <c r="R1136">
        <v>685</v>
      </c>
      <c r="S1136">
        <v>512</v>
      </c>
      <c r="T1136">
        <v>3</v>
      </c>
      <c r="U1136">
        <v>0.37</v>
      </c>
      <c r="V1136">
        <v>0</v>
      </c>
      <c r="W1136" t="s">
        <v>6</v>
      </c>
      <c r="X1136" t="s">
        <v>101</v>
      </c>
      <c r="Y1136" t="s">
        <v>104</v>
      </c>
      <c r="Z1136" t="s">
        <v>98</v>
      </c>
      <c r="AA1136">
        <v>0.77760000000000007</v>
      </c>
      <c r="AB1136">
        <v>0.93119999999999992</v>
      </c>
      <c r="AC1136">
        <v>0.17692799999999995</v>
      </c>
      <c r="AD1136">
        <v>0.39</v>
      </c>
      <c r="AE1136" t="s">
        <v>24</v>
      </c>
      <c r="AF1136">
        <v>2.3190757266344026E-2</v>
      </c>
      <c r="AG1136" t="s">
        <v>7</v>
      </c>
      <c r="AH1136" t="s">
        <v>32</v>
      </c>
      <c r="AI1136" t="s">
        <v>38</v>
      </c>
      <c r="AJ1136">
        <v>74.744525547445249</v>
      </c>
      <c r="AK1136" t="s">
        <v>40</v>
      </c>
      <c r="AL1136">
        <v>77.525500000000008</v>
      </c>
      <c r="AM1136">
        <v>2965373.0003830008</v>
      </c>
      <c r="AN1136">
        <v>74.180000000000007</v>
      </c>
    </row>
    <row r="1137" spans="1:40" x14ac:dyDescent="0.3">
      <c r="A1137">
        <v>84.26</v>
      </c>
      <c r="B1137">
        <v>6.25</v>
      </c>
      <c r="C1137">
        <v>17</v>
      </c>
      <c r="D1137">
        <v>0.73</v>
      </c>
      <c r="E1137">
        <v>0.03</v>
      </c>
      <c r="F1137">
        <v>0.05</v>
      </c>
      <c r="G1137" t="s">
        <v>92</v>
      </c>
      <c r="H1137">
        <v>4.7</v>
      </c>
      <c r="I1137">
        <v>0.9</v>
      </c>
      <c r="J1137">
        <v>1.02</v>
      </c>
      <c r="K1137">
        <v>0.4</v>
      </c>
      <c r="L1137">
        <v>36</v>
      </c>
      <c r="M1137">
        <v>1321.75</v>
      </c>
      <c r="N1137">
        <v>15</v>
      </c>
      <c r="O1137">
        <v>8</v>
      </c>
      <c r="P1137">
        <v>3</v>
      </c>
      <c r="Q1137">
        <v>1</v>
      </c>
      <c r="R1137">
        <v>260</v>
      </c>
      <c r="S1137">
        <v>34</v>
      </c>
      <c r="T1137">
        <v>4</v>
      </c>
      <c r="U1137">
        <v>0.82</v>
      </c>
      <c r="V1137">
        <v>1</v>
      </c>
      <c r="W1137" t="s">
        <v>4</v>
      </c>
      <c r="X1137" t="s">
        <v>101</v>
      </c>
      <c r="Y1137" t="s">
        <v>90</v>
      </c>
      <c r="Z1137" t="s">
        <v>105</v>
      </c>
      <c r="AA1137">
        <v>0.70809999999999995</v>
      </c>
      <c r="AB1137">
        <v>0.92149999999999999</v>
      </c>
      <c r="AC1137">
        <v>0.248805</v>
      </c>
      <c r="AD1137">
        <v>0.48000000000000004</v>
      </c>
      <c r="AE1137" t="s">
        <v>24</v>
      </c>
      <c r="AF1137">
        <v>7.4175172086399233E-2</v>
      </c>
      <c r="AG1137" t="s">
        <v>8</v>
      </c>
      <c r="AH1137" t="s">
        <v>33</v>
      </c>
      <c r="AI1137" t="s">
        <v>37</v>
      </c>
      <c r="AJ1137">
        <v>13.076923076923078</v>
      </c>
      <c r="AK1137" t="s">
        <v>40</v>
      </c>
      <c r="AL1137">
        <v>26.435000000000002</v>
      </c>
      <c r="AM1137">
        <v>120314.66284</v>
      </c>
      <c r="AN1137">
        <v>81.399999999999991</v>
      </c>
    </row>
    <row r="1138" spans="1:40" x14ac:dyDescent="0.3">
      <c r="A1138">
        <v>433.04</v>
      </c>
      <c r="B1138">
        <v>7.57</v>
      </c>
      <c r="C1138">
        <v>28</v>
      </c>
      <c r="D1138">
        <v>0.72</v>
      </c>
      <c r="E1138">
        <v>0.1</v>
      </c>
      <c r="F1138">
        <v>0</v>
      </c>
      <c r="G1138" t="s">
        <v>99</v>
      </c>
      <c r="H1138">
        <v>4.1500000000000004</v>
      </c>
      <c r="I1138">
        <v>0.61</v>
      </c>
      <c r="J1138">
        <v>1.1399999999999999</v>
      </c>
      <c r="K1138">
        <v>0.67</v>
      </c>
      <c r="L1138">
        <v>22</v>
      </c>
      <c r="M1138">
        <v>7123.68</v>
      </c>
      <c r="N1138">
        <v>60</v>
      </c>
      <c r="O1138">
        <v>52</v>
      </c>
      <c r="P1138">
        <v>2</v>
      </c>
      <c r="Q1138">
        <v>1</v>
      </c>
      <c r="R1138">
        <v>734</v>
      </c>
      <c r="S1138">
        <v>101</v>
      </c>
      <c r="T1138">
        <v>9</v>
      </c>
      <c r="U1138">
        <v>0.76</v>
      </c>
      <c r="V1138">
        <v>0</v>
      </c>
      <c r="W1138" t="s">
        <v>6</v>
      </c>
      <c r="X1138" t="s">
        <v>101</v>
      </c>
      <c r="Y1138" t="s">
        <v>96</v>
      </c>
      <c r="Z1138" t="s">
        <v>91</v>
      </c>
      <c r="AA1138">
        <v>0.64800000000000002</v>
      </c>
      <c r="AB1138">
        <v>0.9</v>
      </c>
      <c r="AC1138">
        <v>0.25200000000000006</v>
      </c>
      <c r="AD1138">
        <v>0.77</v>
      </c>
      <c r="AE1138" t="s">
        <v>25</v>
      </c>
      <c r="AF1138">
        <v>1.7481064104932571E-2</v>
      </c>
      <c r="AG1138" t="s">
        <v>5</v>
      </c>
      <c r="AH1138" t="s">
        <v>32</v>
      </c>
      <c r="AI1138" t="s">
        <v>37</v>
      </c>
      <c r="AJ1138">
        <v>13.760217983651227</v>
      </c>
      <c r="AK1138" t="s">
        <v>40</v>
      </c>
      <c r="AL1138">
        <v>356.18400000000003</v>
      </c>
      <c r="AM1138">
        <v>3393714.3522399999</v>
      </c>
      <c r="AN1138">
        <v>92.850000000000009</v>
      </c>
    </row>
    <row r="1139" spans="1:40" x14ac:dyDescent="0.3">
      <c r="A1139">
        <v>272.82</v>
      </c>
      <c r="B1139">
        <v>4.28</v>
      </c>
      <c r="C1139">
        <v>23</v>
      </c>
      <c r="D1139">
        <v>0.78</v>
      </c>
      <c r="E1139">
        <v>0.08</v>
      </c>
      <c r="F1139">
        <v>0.01</v>
      </c>
      <c r="G1139" t="s">
        <v>92</v>
      </c>
      <c r="H1139">
        <v>0.39</v>
      </c>
      <c r="I1139">
        <v>0.97</v>
      </c>
      <c r="J1139">
        <v>0.93</v>
      </c>
      <c r="K1139">
        <v>0.38</v>
      </c>
      <c r="L1139">
        <v>32</v>
      </c>
      <c r="M1139">
        <v>9071.36</v>
      </c>
      <c r="N1139">
        <v>45</v>
      </c>
      <c r="O1139">
        <v>33</v>
      </c>
      <c r="P1139">
        <v>0</v>
      </c>
      <c r="Q1139">
        <v>2</v>
      </c>
      <c r="R1139">
        <v>732</v>
      </c>
      <c r="S1139">
        <v>338</v>
      </c>
      <c r="T1139">
        <v>3</v>
      </c>
      <c r="U1139">
        <v>0.01</v>
      </c>
      <c r="V1139">
        <v>0</v>
      </c>
      <c r="W1139" t="s">
        <v>6</v>
      </c>
      <c r="X1139" t="s">
        <v>93</v>
      </c>
      <c r="Y1139" t="s">
        <v>94</v>
      </c>
      <c r="Z1139" t="s">
        <v>98</v>
      </c>
      <c r="AA1139">
        <v>0.71760000000000002</v>
      </c>
      <c r="AB1139">
        <v>0.91080000000000005</v>
      </c>
      <c r="AC1139">
        <v>0.200376</v>
      </c>
      <c r="AD1139">
        <v>0.47</v>
      </c>
      <c r="AE1139" t="s">
        <v>24</v>
      </c>
      <c r="AF1139">
        <v>1.5687999413532733E-2</v>
      </c>
      <c r="AG1139" t="s">
        <v>5</v>
      </c>
      <c r="AH1139" t="s">
        <v>31</v>
      </c>
      <c r="AI1139" t="s">
        <v>38</v>
      </c>
      <c r="AJ1139">
        <v>46.174863387978142</v>
      </c>
      <c r="AK1139" t="s">
        <v>40</v>
      </c>
      <c r="AL1139">
        <v>181.42720000000003</v>
      </c>
      <c r="AM1139">
        <v>2697768.349564</v>
      </c>
      <c r="AN1139">
        <v>85.009999999999991</v>
      </c>
    </row>
    <row r="1140" spans="1:40" x14ac:dyDescent="0.3">
      <c r="A1140">
        <v>266.26</v>
      </c>
      <c r="B1140">
        <v>6.77</v>
      </c>
      <c r="C1140">
        <v>16</v>
      </c>
      <c r="D1140">
        <v>0.72</v>
      </c>
      <c r="E1140">
        <v>0.03</v>
      </c>
      <c r="F1140">
        <v>0.01</v>
      </c>
      <c r="G1140" t="s">
        <v>99</v>
      </c>
      <c r="H1140">
        <v>3</v>
      </c>
      <c r="I1140">
        <v>0.91</v>
      </c>
      <c r="J1140">
        <v>0.92</v>
      </c>
      <c r="K1140">
        <v>0.2</v>
      </c>
      <c r="L1140">
        <v>11</v>
      </c>
      <c r="M1140">
        <v>1867.18</v>
      </c>
      <c r="N1140">
        <v>15</v>
      </c>
      <c r="O1140">
        <v>24</v>
      </c>
      <c r="P1140">
        <v>0</v>
      </c>
      <c r="Q1140">
        <v>3</v>
      </c>
      <c r="R1140">
        <v>895</v>
      </c>
      <c r="S1140">
        <v>898</v>
      </c>
      <c r="T1140">
        <v>6</v>
      </c>
      <c r="U1140">
        <v>0.01</v>
      </c>
      <c r="V1140">
        <v>1</v>
      </c>
      <c r="W1140" t="s">
        <v>4</v>
      </c>
      <c r="X1140" t="s">
        <v>103</v>
      </c>
      <c r="Y1140" t="s">
        <v>94</v>
      </c>
      <c r="Z1140" t="s">
        <v>100</v>
      </c>
      <c r="AA1140">
        <v>0.69839999999999991</v>
      </c>
      <c r="AB1140">
        <v>0.96029999999999993</v>
      </c>
      <c r="AC1140">
        <v>0.26888400000000001</v>
      </c>
      <c r="AD1140">
        <v>0.24000000000000002</v>
      </c>
      <c r="AE1140" t="s">
        <v>26</v>
      </c>
      <c r="AF1140">
        <v>2.5426275069480957E-2</v>
      </c>
      <c r="AG1140" t="s">
        <v>7</v>
      </c>
      <c r="AH1140" t="s">
        <v>31</v>
      </c>
      <c r="AI1140" t="s">
        <v>35</v>
      </c>
      <c r="AJ1140">
        <v>100.33519553072625</v>
      </c>
      <c r="AK1140" t="s">
        <v>42</v>
      </c>
      <c r="AL1140">
        <v>93.359000000000009</v>
      </c>
      <c r="AM1140">
        <v>517150.89527200005</v>
      </c>
      <c r="AN1140">
        <v>95.899999999999991</v>
      </c>
    </row>
    <row r="1141" spans="1:40" x14ac:dyDescent="0.3">
      <c r="A1141">
        <v>316.58</v>
      </c>
      <c r="B1141">
        <v>5.2</v>
      </c>
      <c r="C1141">
        <v>13</v>
      </c>
      <c r="D1141">
        <v>0.73</v>
      </c>
      <c r="E1141">
        <v>0.08</v>
      </c>
      <c r="F1141">
        <v>0.01</v>
      </c>
      <c r="G1141" t="s">
        <v>99</v>
      </c>
      <c r="H1141">
        <v>1.1599999999999999</v>
      </c>
      <c r="I1141">
        <v>0.76</v>
      </c>
      <c r="J1141">
        <v>0.81</v>
      </c>
      <c r="K1141">
        <v>0.87</v>
      </c>
      <c r="L1141">
        <v>45</v>
      </c>
      <c r="M1141">
        <v>8403.23</v>
      </c>
      <c r="N1141">
        <v>30</v>
      </c>
      <c r="O1141">
        <v>48</v>
      </c>
      <c r="P1141">
        <v>2</v>
      </c>
      <c r="Q1141">
        <v>0</v>
      </c>
      <c r="R1141">
        <v>419</v>
      </c>
      <c r="S1141">
        <v>547</v>
      </c>
      <c r="T1141">
        <v>12</v>
      </c>
      <c r="U1141">
        <v>0.08</v>
      </c>
      <c r="V1141">
        <v>0</v>
      </c>
      <c r="W1141" t="s">
        <v>6</v>
      </c>
      <c r="X1141" t="s">
        <v>89</v>
      </c>
      <c r="Y1141" t="s">
        <v>96</v>
      </c>
      <c r="Z1141" t="s">
        <v>107</v>
      </c>
      <c r="AA1141">
        <v>0.67159999999999997</v>
      </c>
      <c r="AB1141">
        <v>0.91080000000000005</v>
      </c>
      <c r="AC1141">
        <v>0.24591600000000002</v>
      </c>
      <c r="AD1141">
        <v>0.96</v>
      </c>
      <c r="AE1141" t="s">
        <v>25</v>
      </c>
      <c r="AF1141">
        <v>1.6425548044728032E-2</v>
      </c>
      <c r="AG1141" t="s">
        <v>5</v>
      </c>
      <c r="AH1141" t="s">
        <v>32</v>
      </c>
      <c r="AI1141" t="s">
        <v>36</v>
      </c>
      <c r="AJ1141">
        <v>130.54892601431979</v>
      </c>
      <c r="AK1141" t="s">
        <v>42</v>
      </c>
      <c r="AL1141">
        <v>420.16149999999999</v>
      </c>
      <c r="AM1141">
        <v>2900148.5693619996</v>
      </c>
      <c r="AN1141">
        <v>96.240000000000009</v>
      </c>
    </row>
    <row r="1142" spans="1:40" x14ac:dyDescent="0.3">
      <c r="A1142">
        <v>421.11</v>
      </c>
      <c r="B1142">
        <v>2.71</v>
      </c>
      <c r="C1142">
        <v>11</v>
      </c>
      <c r="D1142">
        <v>0.94</v>
      </c>
      <c r="E1142">
        <v>0.08</v>
      </c>
      <c r="F1142">
        <v>0.02</v>
      </c>
      <c r="G1142" t="s">
        <v>92</v>
      </c>
      <c r="H1142">
        <v>1.32</v>
      </c>
      <c r="I1142">
        <v>0.75</v>
      </c>
      <c r="J1142">
        <v>1.18</v>
      </c>
      <c r="K1142">
        <v>0.92</v>
      </c>
      <c r="L1142">
        <v>6</v>
      </c>
      <c r="M1142">
        <v>1244.47</v>
      </c>
      <c r="N1142">
        <v>45</v>
      </c>
      <c r="O1142">
        <v>35</v>
      </c>
      <c r="P1142">
        <v>3</v>
      </c>
      <c r="Q1142">
        <v>2</v>
      </c>
      <c r="R1142">
        <v>684</v>
      </c>
      <c r="S1142">
        <v>981</v>
      </c>
      <c r="T1142">
        <v>5</v>
      </c>
      <c r="U1142">
        <v>0.47</v>
      </c>
      <c r="V1142">
        <v>0</v>
      </c>
      <c r="W1142" t="s">
        <v>6</v>
      </c>
      <c r="X1142" t="s">
        <v>93</v>
      </c>
      <c r="Y1142" t="s">
        <v>90</v>
      </c>
      <c r="Z1142" t="s">
        <v>109</v>
      </c>
      <c r="AA1142">
        <v>0.86480000000000001</v>
      </c>
      <c r="AB1142">
        <v>0.90160000000000007</v>
      </c>
      <c r="AC1142">
        <v>5.4096000000000054E-2</v>
      </c>
      <c r="AD1142">
        <v>1.02</v>
      </c>
      <c r="AE1142" t="s">
        <v>25</v>
      </c>
      <c r="AF1142">
        <v>6.4353731804041693E-3</v>
      </c>
      <c r="AG1142" t="s">
        <v>5</v>
      </c>
      <c r="AH1142" t="s">
        <v>32</v>
      </c>
      <c r="AI1142" t="s">
        <v>36</v>
      </c>
      <c r="AJ1142">
        <v>143.42105263157893</v>
      </c>
      <c r="AK1142" t="s">
        <v>42</v>
      </c>
      <c r="AL1142">
        <v>24.889400000000002</v>
      </c>
      <c r="AM1142">
        <v>576500.64457399992</v>
      </c>
      <c r="AN1142">
        <v>83.88</v>
      </c>
    </row>
    <row r="1143" spans="1:40" x14ac:dyDescent="0.3">
      <c r="A1143">
        <v>206.51</v>
      </c>
      <c r="B1143">
        <v>7.32</v>
      </c>
      <c r="C1143">
        <v>17</v>
      </c>
      <c r="D1143">
        <v>0.71</v>
      </c>
      <c r="E1143">
        <v>0.03</v>
      </c>
      <c r="F1143">
        <v>0.04</v>
      </c>
      <c r="G1143" t="s">
        <v>92</v>
      </c>
      <c r="H1143">
        <v>4.37</v>
      </c>
      <c r="I1143">
        <v>0.64</v>
      </c>
      <c r="J1143">
        <v>1</v>
      </c>
      <c r="K1143">
        <v>0.63</v>
      </c>
      <c r="L1143">
        <v>22</v>
      </c>
      <c r="M1143">
        <v>5726.19</v>
      </c>
      <c r="N1143">
        <v>60</v>
      </c>
      <c r="O1143">
        <v>59</v>
      </c>
      <c r="P1143">
        <v>3</v>
      </c>
      <c r="Q1143">
        <v>2</v>
      </c>
      <c r="R1143">
        <v>328</v>
      </c>
      <c r="S1143">
        <v>611</v>
      </c>
      <c r="T1143">
        <v>6</v>
      </c>
      <c r="U1143">
        <v>0.89</v>
      </c>
      <c r="V1143">
        <v>1</v>
      </c>
      <c r="W1143" t="s">
        <v>4</v>
      </c>
      <c r="X1143" t="s">
        <v>93</v>
      </c>
      <c r="Y1143" t="s">
        <v>90</v>
      </c>
      <c r="Z1143" t="s">
        <v>100</v>
      </c>
      <c r="AA1143">
        <v>0.68869999999999998</v>
      </c>
      <c r="AB1143">
        <v>0.93119999999999992</v>
      </c>
      <c r="AC1143">
        <v>0.27004800000000001</v>
      </c>
      <c r="AD1143">
        <v>0.7</v>
      </c>
      <c r="AE1143" t="s">
        <v>25</v>
      </c>
      <c r="AF1143">
        <v>3.5446225364389135E-2</v>
      </c>
      <c r="AG1143" t="s">
        <v>7</v>
      </c>
      <c r="AH1143" t="s">
        <v>31</v>
      </c>
      <c r="AI1143" t="s">
        <v>37</v>
      </c>
      <c r="AJ1143">
        <v>186.28048780487805</v>
      </c>
      <c r="AK1143" t="s">
        <v>42</v>
      </c>
      <c r="AL1143">
        <v>114.52379999999999</v>
      </c>
      <c r="AM1143">
        <v>1265424.1544570001</v>
      </c>
      <c r="AN1143">
        <v>81.929999999999993</v>
      </c>
    </row>
    <row r="1144" spans="1:40" x14ac:dyDescent="0.3">
      <c r="A1144">
        <v>355.11</v>
      </c>
      <c r="B1144">
        <v>6.01</v>
      </c>
      <c r="C1144">
        <v>17</v>
      </c>
      <c r="D1144">
        <v>0.9</v>
      </c>
      <c r="E1144">
        <v>0.04</v>
      </c>
      <c r="F1144">
        <v>0.05</v>
      </c>
      <c r="G1144" t="s">
        <v>99</v>
      </c>
      <c r="H1144">
        <v>0.56999999999999995</v>
      </c>
      <c r="I1144">
        <v>0.93</v>
      </c>
      <c r="J1144">
        <v>1</v>
      </c>
      <c r="K1144">
        <v>0.81</v>
      </c>
      <c r="L1144">
        <v>14</v>
      </c>
      <c r="M1144">
        <v>3459.7</v>
      </c>
      <c r="N1144">
        <v>15</v>
      </c>
      <c r="O1144">
        <v>39</v>
      </c>
      <c r="P1144">
        <v>0</v>
      </c>
      <c r="Q1144">
        <v>2</v>
      </c>
      <c r="R1144">
        <v>881</v>
      </c>
      <c r="S1144">
        <v>696</v>
      </c>
      <c r="T1144">
        <v>5</v>
      </c>
      <c r="U1144">
        <v>0.18</v>
      </c>
      <c r="V1144">
        <v>1</v>
      </c>
      <c r="W1144" t="s">
        <v>4</v>
      </c>
      <c r="X1144" t="s">
        <v>93</v>
      </c>
      <c r="Y1144" t="s">
        <v>94</v>
      </c>
      <c r="Z1144" t="s">
        <v>109</v>
      </c>
      <c r="AA1144">
        <v>0.86399999999999999</v>
      </c>
      <c r="AB1144">
        <v>0.91199999999999992</v>
      </c>
      <c r="AC1144">
        <v>9.1199999999999976E-2</v>
      </c>
      <c r="AD1144">
        <v>0.9</v>
      </c>
      <c r="AE1144" t="s">
        <v>25</v>
      </c>
      <c r="AF1144">
        <v>1.6924333305173043E-2</v>
      </c>
      <c r="AG1144" t="s">
        <v>5</v>
      </c>
      <c r="AH1144" t="s">
        <v>32</v>
      </c>
      <c r="AI1144" t="s">
        <v>38</v>
      </c>
      <c r="AJ1144">
        <v>79.001135073779793</v>
      </c>
      <c r="AK1144" t="s">
        <v>40</v>
      </c>
      <c r="AL1144">
        <v>172.98500000000001</v>
      </c>
      <c r="AM1144">
        <v>1339322.7662840004</v>
      </c>
      <c r="AN1144">
        <v>97.22999999999999</v>
      </c>
    </row>
    <row r="1145" spans="1:40" x14ac:dyDescent="0.3">
      <c r="A1145">
        <v>304.58</v>
      </c>
      <c r="B1145">
        <v>4.2300000000000004</v>
      </c>
      <c r="C1145">
        <v>2</v>
      </c>
      <c r="D1145">
        <v>0.78</v>
      </c>
      <c r="E1145">
        <v>0.02</v>
      </c>
      <c r="F1145">
        <v>0.01</v>
      </c>
      <c r="G1145" t="s">
        <v>92</v>
      </c>
      <c r="H1145">
        <v>3.01</v>
      </c>
      <c r="I1145">
        <v>0.91</v>
      </c>
      <c r="J1145">
        <v>1.17</v>
      </c>
      <c r="K1145">
        <v>0.99</v>
      </c>
      <c r="L1145">
        <v>28</v>
      </c>
      <c r="M1145">
        <v>4769.99</v>
      </c>
      <c r="N1145">
        <v>45</v>
      </c>
      <c r="O1145">
        <v>9</v>
      </c>
      <c r="P1145">
        <v>1</v>
      </c>
      <c r="Q1145">
        <v>3</v>
      </c>
      <c r="R1145">
        <v>397</v>
      </c>
      <c r="S1145">
        <v>351</v>
      </c>
      <c r="T1145">
        <v>11</v>
      </c>
      <c r="U1145">
        <v>0.48</v>
      </c>
      <c r="V1145">
        <v>1</v>
      </c>
      <c r="W1145" t="s">
        <v>4</v>
      </c>
      <c r="X1145" t="s">
        <v>103</v>
      </c>
      <c r="Y1145" t="s">
        <v>104</v>
      </c>
      <c r="Z1145" t="s">
        <v>95</v>
      </c>
      <c r="AA1145">
        <v>0.76439999999999997</v>
      </c>
      <c r="AB1145">
        <v>0.97019999999999995</v>
      </c>
      <c r="AC1145">
        <v>0.21344399999999997</v>
      </c>
      <c r="AD1145">
        <v>1.02</v>
      </c>
      <c r="AE1145" t="s">
        <v>25</v>
      </c>
      <c r="AF1145">
        <v>1.3887976886203955E-2</v>
      </c>
      <c r="AG1145" t="s">
        <v>5</v>
      </c>
      <c r="AH1145" t="s">
        <v>32</v>
      </c>
      <c r="AI1145" t="s">
        <v>37</v>
      </c>
      <c r="AJ1145">
        <v>88.413098236775824</v>
      </c>
      <c r="AK1145" t="s">
        <v>41</v>
      </c>
      <c r="AL1145">
        <v>95.399799999999999</v>
      </c>
      <c r="AM1145">
        <v>1496542.5963419999</v>
      </c>
      <c r="AN1145">
        <v>84.19</v>
      </c>
    </row>
    <row r="1146" spans="1:40" x14ac:dyDescent="0.3">
      <c r="A1146">
        <v>170.16</v>
      </c>
      <c r="B1146">
        <v>9.1999999999999993</v>
      </c>
      <c r="C1146">
        <v>13</v>
      </c>
      <c r="D1146">
        <v>0.96</v>
      </c>
      <c r="E1146">
        <v>0.01</v>
      </c>
      <c r="F1146">
        <v>0.03</v>
      </c>
      <c r="G1146" t="s">
        <v>92</v>
      </c>
      <c r="H1146">
        <v>2.0099999999999998</v>
      </c>
      <c r="I1146">
        <v>0.85</v>
      </c>
      <c r="J1146">
        <v>0.92</v>
      </c>
      <c r="K1146">
        <v>0.61</v>
      </c>
      <c r="L1146">
        <v>39</v>
      </c>
      <c r="M1146">
        <v>3076.26</v>
      </c>
      <c r="N1146">
        <v>45</v>
      </c>
      <c r="O1146">
        <v>26</v>
      </c>
      <c r="P1146">
        <v>2</v>
      </c>
      <c r="Q1146">
        <v>2</v>
      </c>
      <c r="R1146">
        <v>94</v>
      </c>
      <c r="S1146">
        <v>906</v>
      </c>
      <c r="T1146">
        <v>3</v>
      </c>
      <c r="U1146">
        <v>0.04</v>
      </c>
      <c r="V1146">
        <v>0</v>
      </c>
      <c r="W1146" t="s">
        <v>6</v>
      </c>
      <c r="X1146" t="s">
        <v>93</v>
      </c>
      <c r="Y1146" t="s">
        <v>96</v>
      </c>
      <c r="Z1146" t="s">
        <v>98</v>
      </c>
      <c r="AA1146">
        <v>0.95039999999999991</v>
      </c>
      <c r="AB1146">
        <v>0.96029999999999993</v>
      </c>
      <c r="AC1146">
        <v>3.8412000000000036E-2</v>
      </c>
      <c r="AD1146">
        <v>0.65</v>
      </c>
      <c r="AE1146" t="s">
        <v>25</v>
      </c>
      <c r="AF1146">
        <v>5.4066760695815702E-2</v>
      </c>
      <c r="AG1146" t="s">
        <v>8</v>
      </c>
      <c r="AH1146" t="s">
        <v>31</v>
      </c>
      <c r="AI1146" t="s">
        <v>35</v>
      </c>
      <c r="AJ1146">
        <v>963.82978723404256</v>
      </c>
      <c r="AK1146" t="s">
        <v>42</v>
      </c>
      <c r="AL1146">
        <v>61.525200000000005</v>
      </c>
      <c r="AM1146">
        <v>544463.02329600009</v>
      </c>
      <c r="AN1146">
        <v>85.089999999999989</v>
      </c>
    </row>
    <row r="1147" spans="1:40" x14ac:dyDescent="0.3">
      <c r="A1147">
        <v>445.38</v>
      </c>
      <c r="B1147">
        <v>1.19</v>
      </c>
      <c r="C1147">
        <v>14</v>
      </c>
      <c r="D1147">
        <v>0.85</v>
      </c>
      <c r="E1147">
        <v>7.0000000000000007E-2</v>
      </c>
      <c r="F1147">
        <v>0.03</v>
      </c>
      <c r="G1147" t="s">
        <v>99</v>
      </c>
      <c r="H1147">
        <v>0.95</v>
      </c>
      <c r="I1147">
        <v>0.64</v>
      </c>
      <c r="J1147">
        <v>0.93</v>
      </c>
      <c r="K1147">
        <v>0.91</v>
      </c>
      <c r="L1147">
        <v>12</v>
      </c>
      <c r="M1147">
        <v>2679.34</v>
      </c>
      <c r="N1147">
        <v>60</v>
      </c>
      <c r="O1147">
        <v>10</v>
      </c>
      <c r="P1147">
        <v>1</v>
      </c>
      <c r="Q1147">
        <v>1</v>
      </c>
      <c r="R1147">
        <v>524</v>
      </c>
      <c r="S1147">
        <v>457</v>
      </c>
      <c r="T1147">
        <v>2</v>
      </c>
      <c r="U1147">
        <v>0.02</v>
      </c>
      <c r="V1147">
        <v>1</v>
      </c>
      <c r="W1147" t="s">
        <v>4</v>
      </c>
      <c r="X1147" t="s">
        <v>101</v>
      </c>
      <c r="Y1147" t="s">
        <v>104</v>
      </c>
      <c r="Z1147" t="s">
        <v>102</v>
      </c>
      <c r="AA1147">
        <v>0.79049999999999998</v>
      </c>
      <c r="AB1147">
        <v>0.9020999999999999</v>
      </c>
      <c r="AC1147">
        <v>0.13531500000000002</v>
      </c>
      <c r="AD1147">
        <v>1.01</v>
      </c>
      <c r="AE1147" t="s">
        <v>25</v>
      </c>
      <c r="AF1147">
        <v>2.6718757016480307E-3</v>
      </c>
      <c r="AG1147" t="s">
        <v>5</v>
      </c>
      <c r="AH1147" t="s">
        <v>32</v>
      </c>
      <c r="AI1147" t="s">
        <v>38</v>
      </c>
      <c r="AJ1147">
        <v>87.213740458015266</v>
      </c>
      <c r="AK1147" t="s">
        <v>41</v>
      </c>
      <c r="AL1147">
        <v>133.96700000000001</v>
      </c>
      <c r="AM1147">
        <v>1312799.3233400001</v>
      </c>
      <c r="AN1147">
        <v>96.350000000000009</v>
      </c>
    </row>
    <row r="1148" spans="1:40" x14ac:dyDescent="0.3">
      <c r="A1148">
        <v>408.84</v>
      </c>
      <c r="B1148">
        <v>3.84</v>
      </c>
      <c r="C1148">
        <v>11</v>
      </c>
      <c r="D1148">
        <v>0.79</v>
      </c>
      <c r="E1148">
        <v>0.03</v>
      </c>
      <c r="F1148">
        <v>0.03</v>
      </c>
      <c r="G1148" t="s">
        <v>88</v>
      </c>
      <c r="H1148">
        <v>2.2599999999999998</v>
      </c>
      <c r="I1148">
        <v>0.7</v>
      </c>
      <c r="J1148">
        <v>1.06</v>
      </c>
      <c r="K1148">
        <v>0.36</v>
      </c>
      <c r="L1148">
        <v>27</v>
      </c>
      <c r="M1148">
        <v>7457.08</v>
      </c>
      <c r="N1148">
        <v>60</v>
      </c>
      <c r="O1148">
        <v>24</v>
      </c>
      <c r="P1148">
        <v>0</v>
      </c>
      <c r="Q1148">
        <v>0</v>
      </c>
      <c r="R1148">
        <v>14</v>
      </c>
      <c r="S1148">
        <v>405</v>
      </c>
      <c r="T1148">
        <v>10</v>
      </c>
      <c r="U1148">
        <v>0.01</v>
      </c>
      <c r="V1148">
        <v>0</v>
      </c>
      <c r="W1148" t="s">
        <v>6</v>
      </c>
      <c r="X1148" t="s">
        <v>89</v>
      </c>
      <c r="Y1148" t="s">
        <v>94</v>
      </c>
      <c r="Z1148" t="s">
        <v>108</v>
      </c>
      <c r="AA1148">
        <v>0.76629999999999998</v>
      </c>
      <c r="AB1148">
        <v>0.94089999999999996</v>
      </c>
      <c r="AC1148">
        <v>0.19758899999999996</v>
      </c>
      <c r="AD1148">
        <v>0.42</v>
      </c>
      <c r="AE1148" t="s">
        <v>24</v>
      </c>
      <c r="AF1148">
        <v>9.3924273554446738E-3</v>
      </c>
      <c r="AG1148" t="s">
        <v>5</v>
      </c>
      <c r="AH1148" t="s">
        <v>32</v>
      </c>
      <c r="AI1148" t="s">
        <v>35</v>
      </c>
      <c r="AJ1148">
        <v>2892.8571428571427</v>
      </c>
      <c r="AK1148" t="s">
        <v>42</v>
      </c>
      <c r="AL1148">
        <v>74.570800000000006</v>
      </c>
      <c r="AM1148">
        <v>3231770.7927999999</v>
      </c>
      <c r="AN1148">
        <v>72.240000000000009</v>
      </c>
    </row>
    <row r="1149" spans="1:40" x14ac:dyDescent="0.3">
      <c r="A1149">
        <v>346.3</v>
      </c>
      <c r="B1149">
        <v>1.51</v>
      </c>
      <c r="C1149">
        <v>28</v>
      </c>
      <c r="D1149">
        <v>0.86</v>
      </c>
      <c r="E1149">
        <v>0.08</v>
      </c>
      <c r="F1149">
        <v>0.02</v>
      </c>
      <c r="G1149" t="s">
        <v>92</v>
      </c>
      <c r="H1149">
        <v>4.7</v>
      </c>
      <c r="I1149">
        <v>0.78</v>
      </c>
      <c r="J1149">
        <v>1.1100000000000001</v>
      </c>
      <c r="K1149">
        <v>0.7</v>
      </c>
      <c r="L1149">
        <v>1</v>
      </c>
      <c r="M1149">
        <v>2308.8200000000002</v>
      </c>
      <c r="N1149">
        <v>30</v>
      </c>
      <c r="O1149">
        <v>14</v>
      </c>
      <c r="P1149">
        <v>2</v>
      </c>
      <c r="Q1149">
        <v>3</v>
      </c>
      <c r="R1149">
        <v>244</v>
      </c>
      <c r="S1149">
        <v>929</v>
      </c>
      <c r="T1149">
        <v>9</v>
      </c>
      <c r="U1149">
        <v>0.74</v>
      </c>
      <c r="V1149">
        <v>0</v>
      </c>
      <c r="W1149" t="s">
        <v>6</v>
      </c>
      <c r="X1149" t="s">
        <v>103</v>
      </c>
      <c r="Y1149" t="s">
        <v>96</v>
      </c>
      <c r="Z1149" t="s">
        <v>91</v>
      </c>
      <c r="AA1149">
        <v>0.79120000000000001</v>
      </c>
      <c r="AB1149">
        <v>0.90160000000000007</v>
      </c>
      <c r="AC1149">
        <v>0.12622400000000003</v>
      </c>
      <c r="AD1149">
        <v>0.79999999999999993</v>
      </c>
      <c r="AE1149" t="s">
        <v>25</v>
      </c>
      <c r="AF1149">
        <v>4.3603811723938778E-3</v>
      </c>
      <c r="AG1149" t="s">
        <v>5</v>
      </c>
      <c r="AH1149" t="s">
        <v>32</v>
      </c>
      <c r="AI1149" t="s">
        <v>37</v>
      </c>
      <c r="AJ1149">
        <v>380.73770491803282</v>
      </c>
      <c r="AK1149" t="s">
        <v>42</v>
      </c>
      <c r="AL1149">
        <v>46.176400000000001</v>
      </c>
      <c r="AM1149">
        <v>879577.53120000008</v>
      </c>
      <c r="AN1149">
        <v>80.5</v>
      </c>
    </row>
    <row r="1150" spans="1:40" x14ac:dyDescent="0.3">
      <c r="A1150">
        <v>432.76</v>
      </c>
      <c r="B1150">
        <v>7.9</v>
      </c>
      <c r="C1150">
        <v>10</v>
      </c>
      <c r="D1150">
        <v>0.81</v>
      </c>
      <c r="E1150">
        <v>0.1</v>
      </c>
      <c r="F1150">
        <v>0.01</v>
      </c>
      <c r="G1150" t="s">
        <v>92</v>
      </c>
      <c r="H1150">
        <v>3.91</v>
      </c>
      <c r="I1150">
        <v>0.71</v>
      </c>
      <c r="J1150">
        <v>1.08</v>
      </c>
      <c r="K1150">
        <v>0.06</v>
      </c>
      <c r="L1150">
        <v>10</v>
      </c>
      <c r="M1150">
        <v>4143.29</v>
      </c>
      <c r="N1150">
        <v>30</v>
      </c>
      <c r="O1150">
        <v>28</v>
      </c>
      <c r="P1150">
        <v>3</v>
      </c>
      <c r="Q1150">
        <v>3</v>
      </c>
      <c r="R1150">
        <v>422</v>
      </c>
      <c r="S1150">
        <v>551</v>
      </c>
      <c r="T1150">
        <v>4</v>
      </c>
      <c r="U1150">
        <v>0.02</v>
      </c>
      <c r="V1150">
        <v>0</v>
      </c>
      <c r="W1150" t="s">
        <v>6</v>
      </c>
      <c r="X1150" t="s">
        <v>103</v>
      </c>
      <c r="Y1150" t="s">
        <v>90</v>
      </c>
      <c r="Z1150" t="s">
        <v>105</v>
      </c>
      <c r="AA1150">
        <v>0.72900000000000009</v>
      </c>
      <c r="AB1150">
        <v>0.89100000000000001</v>
      </c>
      <c r="AC1150">
        <v>0.16928999999999997</v>
      </c>
      <c r="AD1150">
        <v>0.16999999999999998</v>
      </c>
      <c r="AE1150" t="s">
        <v>26</v>
      </c>
      <c r="AF1150">
        <v>1.8254921896663279E-2</v>
      </c>
      <c r="AG1150" t="s">
        <v>5</v>
      </c>
      <c r="AH1150" t="s">
        <v>32</v>
      </c>
      <c r="AI1150" t="s">
        <v>37</v>
      </c>
      <c r="AJ1150">
        <v>130.56872037914692</v>
      </c>
      <c r="AK1150" t="s">
        <v>42</v>
      </c>
      <c r="AL1150">
        <v>82.865800000000007</v>
      </c>
      <c r="AM1150">
        <v>1990402.407876</v>
      </c>
      <c r="AN1150">
        <v>80.89</v>
      </c>
    </row>
    <row r="1151" spans="1:40" x14ac:dyDescent="0.3">
      <c r="A1151">
        <v>440.28</v>
      </c>
      <c r="B1151">
        <v>7.32</v>
      </c>
      <c r="C1151">
        <v>3</v>
      </c>
      <c r="D1151">
        <v>0.87</v>
      </c>
      <c r="E1151">
        <v>0.01</v>
      </c>
      <c r="F1151">
        <v>0.02</v>
      </c>
      <c r="G1151" t="s">
        <v>88</v>
      </c>
      <c r="H1151">
        <v>0.66</v>
      </c>
      <c r="I1151">
        <v>0.77</v>
      </c>
      <c r="J1151">
        <v>1.1200000000000001</v>
      </c>
      <c r="K1151">
        <v>0.79</v>
      </c>
      <c r="L1151">
        <v>33</v>
      </c>
      <c r="M1151">
        <v>2818.12</v>
      </c>
      <c r="N1151">
        <v>45</v>
      </c>
      <c r="O1151">
        <v>47</v>
      </c>
      <c r="P1151">
        <v>3</v>
      </c>
      <c r="Q1151">
        <v>1</v>
      </c>
      <c r="R1151">
        <v>384</v>
      </c>
      <c r="S1151">
        <v>535</v>
      </c>
      <c r="T1151">
        <v>10</v>
      </c>
      <c r="U1151">
        <v>0.27</v>
      </c>
      <c r="V1151">
        <v>0</v>
      </c>
      <c r="W1151" t="s">
        <v>6</v>
      </c>
      <c r="X1151" t="s">
        <v>101</v>
      </c>
      <c r="Y1151" t="s">
        <v>90</v>
      </c>
      <c r="Z1151" t="s">
        <v>108</v>
      </c>
      <c r="AA1151">
        <v>0.86129999999999995</v>
      </c>
      <c r="AB1151">
        <v>0.97019999999999995</v>
      </c>
      <c r="AC1151">
        <v>0.12612600000000002</v>
      </c>
      <c r="AD1151">
        <v>0.82000000000000006</v>
      </c>
      <c r="AE1151" t="s">
        <v>25</v>
      </c>
      <c r="AF1151">
        <v>1.6625783592259472E-2</v>
      </c>
      <c r="AG1151" t="s">
        <v>5</v>
      </c>
      <c r="AH1151" t="s">
        <v>32</v>
      </c>
      <c r="AI1151" t="s">
        <v>38</v>
      </c>
      <c r="AJ1151">
        <v>139.32291666666669</v>
      </c>
      <c r="AK1151" t="s">
        <v>42</v>
      </c>
      <c r="AL1151">
        <v>28.1812</v>
      </c>
      <c r="AM1151">
        <v>1278018.7227039998</v>
      </c>
      <c r="AN1151">
        <v>74.64</v>
      </c>
    </row>
    <row r="1152" spans="1:40" x14ac:dyDescent="0.3">
      <c r="A1152">
        <v>368.76</v>
      </c>
      <c r="B1152">
        <v>3.98</v>
      </c>
      <c r="C1152">
        <v>29</v>
      </c>
      <c r="D1152">
        <v>0.73</v>
      </c>
      <c r="E1152">
        <v>0.05</v>
      </c>
      <c r="F1152">
        <v>0.02</v>
      </c>
      <c r="G1152" t="s">
        <v>92</v>
      </c>
      <c r="H1152">
        <v>4.25</v>
      </c>
      <c r="I1152">
        <v>0.69</v>
      </c>
      <c r="J1152">
        <v>1.03</v>
      </c>
      <c r="K1152">
        <v>0.83</v>
      </c>
      <c r="L1152">
        <v>16</v>
      </c>
      <c r="M1152">
        <v>2462.4899999999998</v>
      </c>
      <c r="N1152">
        <v>60</v>
      </c>
      <c r="O1152">
        <v>28</v>
      </c>
      <c r="P1152">
        <v>3</v>
      </c>
      <c r="Q1152">
        <v>0</v>
      </c>
      <c r="R1152">
        <v>284</v>
      </c>
      <c r="S1152">
        <v>511</v>
      </c>
      <c r="T1152">
        <v>12</v>
      </c>
      <c r="U1152">
        <v>0.65</v>
      </c>
      <c r="V1152">
        <v>1</v>
      </c>
      <c r="W1152" t="s">
        <v>4</v>
      </c>
      <c r="X1152" t="s">
        <v>89</v>
      </c>
      <c r="Y1152" t="s">
        <v>90</v>
      </c>
      <c r="Z1152" t="s">
        <v>107</v>
      </c>
      <c r="AA1152">
        <v>0.69350000000000001</v>
      </c>
      <c r="AB1152">
        <v>0.93099999999999994</v>
      </c>
      <c r="AC1152">
        <v>0.25136999999999998</v>
      </c>
      <c r="AD1152">
        <v>0.89999999999999991</v>
      </c>
      <c r="AE1152" t="s">
        <v>25</v>
      </c>
      <c r="AF1152">
        <v>1.0792927649419677E-2</v>
      </c>
      <c r="AG1152" t="s">
        <v>5</v>
      </c>
      <c r="AH1152" t="s">
        <v>32</v>
      </c>
      <c r="AI1152" t="s">
        <v>37</v>
      </c>
      <c r="AJ1152">
        <v>179.92957746478874</v>
      </c>
      <c r="AK1152" t="s">
        <v>42</v>
      </c>
      <c r="AL1152">
        <v>49.249799999999993</v>
      </c>
      <c r="AM1152">
        <v>971713.1536679999</v>
      </c>
      <c r="AN1152">
        <v>81.849999999999994</v>
      </c>
    </row>
    <row r="1153" spans="1:40" x14ac:dyDescent="0.3">
      <c r="A1153">
        <v>426.66</v>
      </c>
      <c r="B1153">
        <v>7.08</v>
      </c>
      <c r="C1153">
        <v>27</v>
      </c>
      <c r="D1153">
        <v>1</v>
      </c>
      <c r="E1153">
        <v>0.08</v>
      </c>
      <c r="F1153">
        <v>0.04</v>
      </c>
      <c r="G1153" t="s">
        <v>99</v>
      </c>
      <c r="H1153">
        <v>4.6900000000000004</v>
      </c>
      <c r="I1153">
        <v>0.74</v>
      </c>
      <c r="J1153">
        <v>1.1499999999999999</v>
      </c>
      <c r="K1153">
        <v>0.4</v>
      </c>
      <c r="L1153">
        <v>39</v>
      </c>
      <c r="M1153">
        <v>6308.25</v>
      </c>
      <c r="N1153">
        <v>45</v>
      </c>
      <c r="O1153">
        <v>25</v>
      </c>
      <c r="P1153">
        <v>0</v>
      </c>
      <c r="Q1153">
        <v>2</v>
      </c>
      <c r="R1153">
        <v>380</v>
      </c>
      <c r="S1153">
        <v>416</v>
      </c>
      <c r="T1153">
        <v>6</v>
      </c>
      <c r="U1153">
        <v>0.62</v>
      </c>
      <c r="V1153">
        <v>1</v>
      </c>
      <c r="W1153" t="s">
        <v>4</v>
      </c>
      <c r="X1153" t="s">
        <v>93</v>
      </c>
      <c r="Y1153" t="s">
        <v>94</v>
      </c>
      <c r="Z1153" t="s">
        <v>100</v>
      </c>
      <c r="AA1153">
        <v>0.92</v>
      </c>
      <c r="AB1153">
        <v>0.88319999999999999</v>
      </c>
      <c r="AC1153">
        <v>0</v>
      </c>
      <c r="AD1153">
        <v>0.52</v>
      </c>
      <c r="AE1153" t="s">
        <v>25</v>
      </c>
      <c r="AF1153">
        <v>1.6594009281395022E-2</v>
      </c>
      <c r="AG1153" t="s">
        <v>5</v>
      </c>
      <c r="AH1153" t="s">
        <v>32</v>
      </c>
      <c r="AI1153" t="s">
        <v>37</v>
      </c>
      <c r="AJ1153">
        <v>109.47368421052633</v>
      </c>
      <c r="AK1153" t="s">
        <v>42</v>
      </c>
      <c r="AL1153">
        <v>315.41250000000002</v>
      </c>
      <c r="AM1153">
        <v>3014810.7316080001</v>
      </c>
      <c r="AN1153">
        <v>92.110000000000014</v>
      </c>
    </row>
    <row r="1154" spans="1:40" x14ac:dyDescent="0.3">
      <c r="A1154">
        <v>363.86</v>
      </c>
      <c r="B1154">
        <v>4.5599999999999996</v>
      </c>
      <c r="C1154">
        <v>17</v>
      </c>
      <c r="D1154">
        <v>0.83</v>
      </c>
      <c r="E1154">
        <v>0.08</v>
      </c>
      <c r="F1154">
        <v>0.04</v>
      </c>
      <c r="G1154" t="s">
        <v>92</v>
      </c>
      <c r="H1154">
        <v>1.38</v>
      </c>
      <c r="I1154">
        <v>0.86</v>
      </c>
      <c r="J1154">
        <v>1.02</v>
      </c>
      <c r="K1154">
        <v>0.64</v>
      </c>
      <c r="L1154">
        <v>6</v>
      </c>
      <c r="M1154">
        <v>549.74</v>
      </c>
      <c r="N1154">
        <v>90</v>
      </c>
      <c r="O1154">
        <v>34</v>
      </c>
      <c r="P1154">
        <v>3</v>
      </c>
      <c r="Q1154">
        <v>3</v>
      </c>
      <c r="R1154">
        <v>922</v>
      </c>
      <c r="S1154">
        <v>139</v>
      </c>
      <c r="T1154">
        <v>9</v>
      </c>
      <c r="U1154">
        <v>0.06</v>
      </c>
      <c r="V1154">
        <v>0</v>
      </c>
      <c r="W1154" t="s">
        <v>6</v>
      </c>
      <c r="X1154" t="s">
        <v>103</v>
      </c>
      <c r="Y1154" t="s">
        <v>90</v>
      </c>
      <c r="Z1154" t="s">
        <v>91</v>
      </c>
      <c r="AA1154">
        <v>0.76359999999999995</v>
      </c>
      <c r="AB1154">
        <v>0.88319999999999999</v>
      </c>
      <c r="AC1154">
        <v>0.15014400000000003</v>
      </c>
      <c r="AD1154">
        <v>0.76</v>
      </c>
      <c r="AE1154" t="s">
        <v>25</v>
      </c>
      <c r="AF1154">
        <v>1.2532292640026383E-2</v>
      </c>
      <c r="AG1154" t="s">
        <v>5</v>
      </c>
      <c r="AH1154" t="s">
        <v>32</v>
      </c>
      <c r="AI1154" t="s">
        <v>36</v>
      </c>
      <c r="AJ1154">
        <v>15.075921908893708</v>
      </c>
      <c r="AK1154" t="s">
        <v>40</v>
      </c>
      <c r="AL1154">
        <v>10.9948</v>
      </c>
      <c r="AM1154">
        <v>224052.84130399997</v>
      </c>
      <c r="AN1154">
        <v>83.42</v>
      </c>
    </row>
    <row r="1155" spans="1:40" x14ac:dyDescent="0.3">
      <c r="A1155">
        <v>356.06</v>
      </c>
      <c r="B1155">
        <v>7.81</v>
      </c>
      <c r="C1155">
        <v>15</v>
      </c>
      <c r="D1155">
        <v>0.8</v>
      </c>
      <c r="E1155">
        <v>0.08</v>
      </c>
      <c r="F1155">
        <v>0.01</v>
      </c>
      <c r="G1155" t="s">
        <v>99</v>
      </c>
      <c r="H1155">
        <v>1.67</v>
      </c>
      <c r="I1155">
        <v>0.96</v>
      </c>
      <c r="J1155">
        <v>0.89</v>
      </c>
      <c r="K1155">
        <v>0.86</v>
      </c>
      <c r="L1155">
        <v>25</v>
      </c>
      <c r="M1155">
        <v>7910.1</v>
      </c>
      <c r="N1155">
        <v>60</v>
      </c>
      <c r="O1155">
        <v>8</v>
      </c>
      <c r="P1155">
        <v>2</v>
      </c>
      <c r="Q1155">
        <v>0</v>
      </c>
      <c r="R1155">
        <v>811</v>
      </c>
      <c r="S1155">
        <v>140</v>
      </c>
      <c r="T1155">
        <v>5</v>
      </c>
      <c r="U1155">
        <v>0.26</v>
      </c>
      <c r="V1155">
        <v>0</v>
      </c>
      <c r="W1155" t="s">
        <v>6</v>
      </c>
      <c r="X1155" t="s">
        <v>89</v>
      </c>
      <c r="Y1155" t="s">
        <v>96</v>
      </c>
      <c r="Z1155" t="s">
        <v>109</v>
      </c>
      <c r="AA1155">
        <v>0.7360000000000001</v>
      </c>
      <c r="AB1155">
        <v>0.91080000000000005</v>
      </c>
      <c r="AC1155">
        <v>0.18215999999999996</v>
      </c>
      <c r="AD1155">
        <v>0.95</v>
      </c>
      <c r="AE1155" t="s">
        <v>25</v>
      </c>
      <c r="AF1155">
        <v>2.1934505420434756E-2</v>
      </c>
      <c r="AG1155" t="s">
        <v>7</v>
      </c>
      <c r="AH1155" t="s">
        <v>32</v>
      </c>
      <c r="AI1155" t="s">
        <v>36</v>
      </c>
      <c r="AJ1155">
        <v>17.262638717632552</v>
      </c>
      <c r="AK1155" t="s">
        <v>40</v>
      </c>
      <c r="AL1155">
        <v>395.50500000000005</v>
      </c>
      <c r="AM1155">
        <v>3070359.9219439998</v>
      </c>
      <c r="AN1155">
        <v>95.730000000000018</v>
      </c>
    </row>
    <row r="1156" spans="1:40" x14ac:dyDescent="0.3">
      <c r="A1156">
        <v>328.38</v>
      </c>
      <c r="B1156">
        <v>5.09</v>
      </c>
      <c r="C1156">
        <v>9</v>
      </c>
      <c r="D1156">
        <v>0.91</v>
      </c>
      <c r="E1156">
        <v>0.03</v>
      </c>
      <c r="F1156">
        <v>0</v>
      </c>
      <c r="G1156" t="s">
        <v>88</v>
      </c>
      <c r="H1156">
        <v>0.63</v>
      </c>
      <c r="I1156">
        <v>0.75</v>
      </c>
      <c r="J1156">
        <v>1.02</v>
      </c>
      <c r="K1156">
        <v>0.88</v>
      </c>
      <c r="L1156">
        <v>20</v>
      </c>
      <c r="M1156">
        <v>5507.72</v>
      </c>
      <c r="N1156">
        <v>90</v>
      </c>
      <c r="O1156">
        <v>15</v>
      </c>
      <c r="P1156">
        <v>2</v>
      </c>
      <c r="Q1156">
        <v>3</v>
      </c>
      <c r="R1156">
        <v>541</v>
      </c>
      <c r="S1156">
        <v>527</v>
      </c>
      <c r="T1156">
        <v>7</v>
      </c>
      <c r="U1156">
        <v>0.64</v>
      </c>
      <c r="V1156">
        <v>1</v>
      </c>
      <c r="W1156" t="s">
        <v>4</v>
      </c>
      <c r="X1156" t="s">
        <v>103</v>
      </c>
      <c r="Y1156" t="s">
        <v>96</v>
      </c>
      <c r="Z1156" t="s">
        <v>106</v>
      </c>
      <c r="AA1156">
        <v>0.88270000000000004</v>
      </c>
      <c r="AB1156">
        <v>0.97</v>
      </c>
      <c r="AC1156">
        <v>8.7299999999999961E-2</v>
      </c>
      <c r="AD1156">
        <v>0.91</v>
      </c>
      <c r="AE1156" t="s">
        <v>25</v>
      </c>
      <c r="AF1156">
        <v>1.5500334977769656E-2</v>
      </c>
      <c r="AG1156" t="s">
        <v>5</v>
      </c>
      <c r="AH1156" t="s">
        <v>32</v>
      </c>
      <c r="AI1156" t="s">
        <v>38</v>
      </c>
      <c r="AJ1156">
        <v>97.412199630314234</v>
      </c>
      <c r="AK1156" t="s">
        <v>43</v>
      </c>
      <c r="AL1156">
        <v>55.077200000000005</v>
      </c>
      <c r="AM1156">
        <v>1862943.0611959998</v>
      </c>
      <c r="AN1156">
        <v>74.47</v>
      </c>
    </row>
    <row r="1157" spans="1:40" x14ac:dyDescent="0.3">
      <c r="A1157">
        <v>388.72</v>
      </c>
      <c r="B1157">
        <v>4.71</v>
      </c>
      <c r="C1157">
        <v>10</v>
      </c>
      <c r="D1157">
        <v>0.81</v>
      </c>
      <c r="E1157">
        <v>0.05</v>
      </c>
      <c r="F1157">
        <v>0.05</v>
      </c>
      <c r="G1157" t="s">
        <v>88</v>
      </c>
      <c r="H1157">
        <v>1.72</v>
      </c>
      <c r="I1157">
        <v>0.88</v>
      </c>
      <c r="J1157">
        <v>1.0900000000000001</v>
      </c>
      <c r="K1157">
        <v>0.11</v>
      </c>
      <c r="L1157">
        <v>36</v>
      </c>
      <c r="M1157">
        <v>8301.5300000000007</v>
      </c>
      <c r="N1157">
        <v>90</v>
      </c>
      <c r="O1157">
        <v>41</v>
      </c>
      <c r="P1157">
        <v>2</v>
      </c>
      <c r="Q1157">
        <v>0</v>
      </c>
      <c r="R1157">
        <v>933</v>
      </c>
      <c r="S1157">
        <v>732</v>
      </c>
      <c r="T1157">
        <v>12</v>
      </c>
      <c r="U1157">
        <v>0.39</v>
      </c>
      <c r="V1157">
        <v>0</v>
      </c>
      <c r="W1157" t="s">
        <v>6</v>
      </c>
      <c r="X1157" t="s">
        <v>89</v>
      </c>
      <c r="Y1157" t="s">
        <v>96</v>
      </c>
      <c r="Z1157" t="s">
        <v>107</v>
      </c>
      <c r="AA1157">
        <v>0.76949999999999996</v>
      </c>
      <c r="AB1157">
        <v>0.90249999999999997</v>
      </c>
      <c r="AC1157">
        <v>0.17147499999999993</v>
      </c>
      <c r="AD1157">
        <v>0.21000000000000002</v>
      </c>
      <c r="AE1157" t="s">
        <v>26</v>
      </c>
      <c r="AF1157">
        <v>1.2116690677094052E-2</v>
      </c>
      <c r="AG1157" t="s">
        <v>5</v>
      </c>
      <c r="AH1157" t="s">
        <v>32</v>
      </c>
      <c r="AI1157" t="s">
        <v>36</v>
      </c>
      <c r="AJ1157">
        <v>78.456591639871391</v>
      </c>
      <c r="AK1157" t="s">
        <v>40</v>
      </c>
      <c r="AL1157">
        <v>83.015300000000011</v>
      </c>
      <c r="AM1157">
        <v>3549764.2030280009</v>
      </c>
      <c r="AN1157">
        <v>71.78</v>
      </c>
    </row>
    <row r="1158" spans="1:40" x14ac:dyDescent="0.3">
      <c r="A1158">
        <v>121.37</v>
      </c>
      <c r="B1158">
        <v>9.41</v>
      </c>
      <c r="C1158">
        <v>8</v>
      </c>
      <c r="D1158">
        <v>0.95</v>
      </c>
      <c r="E1158">
        <v>0.06</v>
      </c>
      <c r="F1158">
        <v>0.03</v>
      </c>
      <c r="G1158" t="s">
        <v>88</v>
      </c>
      <c r="H1158">
        <v>3.37</v>
      </c>
      <c r="I1158">
        <v>0.65</v>
      </c>
      <c r="J1158">
        <v>1.06</v>
      </c>
      <c r="K1158">
        <v>0.83</v>
      </c>
      <c r="L1158">
        <v>23</v>
      </c>
      <c r="M1158">
        <v>2208.86</v>
      </c>
      <c r="N1158">
        <v>60</v>
      </c>
      <c r="O1158">
        <v>28</v>
      </c>
      <c r="P1158">
        <v>2</v>
      </c>
      <c r="Q1158">
        <v>0</v>
      </c>
      <c r="R1158">
        <v>850</v>
      </c>
      <c r="S1158">
        <v>158</v>
      </c>
      <c r="T1158">
        <v>5</v>
      </c>
      <c r="U1158">
        <v>0.47</v>
      </c>
      <c r="V1158">
        <v>0</v>
      </c>
      <c r="W1158" t="s">
        <v>6</v>
      </c>
      <c r="X1158" t="s">
        <v>89</v>
      </c>
      <c r="Y1158" t="s">
        <v>96</v>
      </c>
      <c r="Z1158" t="s">
        <v>109</v>
      </c>
      <c r="AA1158">
        <v>0.8929999999999999</v>
      </c>
      <c r="AB1158">
        <v>0.91179999999999994</v>
      </c>
      <c r="AC1158">
        <v>4.559000000000004E-2</v>
      </c>
      <c r="AD1158">
        <v>0.91999999999999993</v>
      </c>
      <c r="AE1158" t="s">
        <v>25</v>
      </c>
      <c r="AF1158">
        <v>7.7531515201450116E-2</v>
      </c>
      <c r="AG1158" t="s">
        <v>8</v>
      </c>
      <c r="AH1158" t="s">
        <v>33</v>
      </c>
      <c r="AI1158" t="s">
        <v>37</v>
      </c>
      <c r="AJ1158">
        <v>18.588235294117649</v>
      </c>
      <c r="AK1158" t="s">
        <v>40</v>
      </c>
      <c r="AL1158">
        <v>22.088600000000003</v>
      </c>
      <c r="AM1158">
        <v>292247.64757600002</v>
      </c>
      <c r="AN1158">
        <v>70.23</v>
      </c>
    </row>
    <row r="1159" spans="1:40" x14ac:dyDescent="0.3">
      <c r="A1159">
        <v>446.39</v>
      </c>
      <c r="B1159">
        <v>3.26</v>
      </c>
      <c r="C1159">
        <v>21</v>
      </c>
      <c r="D1159">
        <v>0.84</v>
      </c>
      <c r="E1159">
        <v>0.1</v>
      </c>
      <c r="F1159">
        <v>0.04</v>
      </c>
      <c r="G1159" t="s">
        <v>92</v>
      </c>
      <c r="H1159">
        <v>1.36</v>
      </c>
      <c r="I1159">
        <v>0.82</v>
      </c>
      <c r="J1159">
        <v>0.9</v>
      </c>
      <c r="K1159">
        <v>0.27</v>
      </c>
      <c r="L1159">
        <v>16</v>
      </c>
      <c r="M1159">
        <v>7123.12</v>
      </c>
      <c r="N1159">
        <v>30</v>
      </c>
      <c r="O1159">
        <v>32</v>
      </c>
      <c r="P1159">
        <v>3</v>
      </c>
      <c r="Q1159">
        <v>0</v>
      </c>
      <c r="R1159">
        <v>716</v>
      </c>
      <c r="S1159">
        <v>285</v>
      </c>
      <c r="T1159">
        <v>12</v>
      </c>
      <c r="U1159">
        <v>0.21</v>
      </c>
      <c r="V1159">
        <v>0</v>
      </c>
      <c r="W1159" t="s">
        <v>6</v>
      </c>
      <c r="X1159" t="s">
        <v>89</v>
      </c>
      <c r="Y1159" t="s">
        <v>90</v>
      </c>
      <c r="Z1159" t="s">
        <v>107</v>
      </c>
      <c r="AA1159">
        <v>0.75600000000000001</v>
      </c>
      <c r="AB1159">
        <v>0.86399999999999999</v>
      </c>
      <c r="AC1159">
        <v>0.13824000000000003</v>
      </c>
      <c r="AD1159">
        <v>0.41000000000000003</v>
      </c>
      <c r="AE1159" t="s">
        <v>24</v>
      </c>
      <c r="AF1159">
        <v>7.3030309818768336E-3</v>
      </c>
      <c r="AG1159" t="s">
        <v>5</v>
      </c>
      <c r="AH1159" t="s">
        <v>32</v>
      </c>
      <c r="AI1159" t="s">
        <v>36</v>
      </c>
      <c r="AJ1159">
        <v>39.804469273743017</v>
      </c>
      <c r="AK1159" t="s">
        <v>40</v>
      </c>
      <c r="AL1159">
        <v>142.4624</v>
      </c>
      <c r="AM1159">
        <v>3625000.6761599998</v>
      </c>
      <c r="AN1159">
        <v>82.84</v>
      </c>
    </row>
    <row r="1160" spans="1:40" x14ac:dyDescent="0.3">
      <c r="A1160">
        <v>442.33</v>
      </c>
      <c r="B1160">
        <v>2.08</v>
      </c>
      <c r="C1160">
        <v>13</v>
      </c>
      <c r="D1160">
        <v>0.92</v>
      </c>
      <c r="E1160">
        <v>0.03</v>
      </c>
      <c r="F1160">
        <v>0</v>
      </c>
      <c r="G1160" t="s">
        <v>88</v>
      </c>
      <c r="H1160">
        <v>0.03</v>
      </c>
      <c r="I1160">
        <v>0.97</v>
      </c>
      <c r="J1160">
        <v>0.82</v>
      </c>
      <c r="K1160">
        <v>0.73</v>
      </c>
      <c r="L1160">
        <v>1</v>
      </c>
      <c r="M1160">
        <v>4263.78</v>
      </c>
      <c r="N1160">
        <v>45</v>
      </c>
      <c r="O1160">
        <v>40</v>
      </c>
      <c r="P1160">
        <v>2</v>
      </c>
      <c r="Q1160">
        <v>1</v>
      </c>
      <c r="R1160">
        <v>403</v>
      </c>
      <c r="S1160">
        <v>670</v>
      </c>
      <c r="T1160">
        <v>9</v>
      </c>
      <c r="U1160">
        <v>0.04</v>
      </c>
      <c r="V1160">
        <v>0</v>
      </c>
      <c r="W1160" t="s">
        <v>6</v>
      </c>
      <c r="X1160" t="s">
        <v>101</v>
      </c>
      <c r="Y1160" t="s">
        <v>96</v>
      </c>
      <c r="Z1160" t="s">
        <v>91</v>
      </c>
      <c r="AA1160">
        <v>0.89239999999999997</v>
      </c>
      <c r="AB1160">
        <v>0.97</v>
      </c>
      <c r="AC1160">
        <v>7.7599999999999961E-2</v>
      </c>
      <c r="AD1160">
        <v>0.76</v>
      </c>
      <c r="AE1160" t="s">
        <v>25</v>
      </c>
      <c r="AF1160">
        <v>4.7023715325661842E-3</v>
      </c>
      <c r="AG1160" t="s">
        <v>5</v>
      </c>
      <c r="AH1160" t="s">
        <v>32</v>
      </c>
      <c r="AI1160" t="s">
        <v>38</v>
      </c>
      <c r="AJ1160">
        <v>166.2531017369727</v>
      </c>
      <c r="AK1160" t="s">
        <v>42</v>
      </c>
      <c r="AL1160">
        <v>42.637799999999999</v>
      </c>
      <c r="AM1160">
        <v>1942620.6448199996</v>
      </c>
      <c r="AN1160">
        <v>75.070000000000007</v>
      </c>
    </row>
    <row r="1161" spans="1:40" x14ac:dyDescent="0.3">
      <c r="A1161">
        <v>63.16</v>
      </c>
      <c r="B1161">
        <v>6.26</v>
      </c>
      <c r="C1161">
        <v>27</v>
      </c>
      <c r="D1161">
        <v>0.73</v>
      </c>
      <c r="E1161">
        <v>0.09</v>
      </c>
      <c r="F1161">
        <v>0.03</v>
      </c>
      <c r="G1161" t="s">
        <v>92</v>
      </c>
      <c r="H1161">
        <v>1.69</v>
      </c>
      <c r="I1161">
        <v>0.61</v>
      </c>
      <c r="J1161">
        <v>0.9</v>
      </c>
      <c r="K1161">
        <v>0.33</v>
      </c>
      <c r="L1161">
        <v>30</v>
      </c>
      <c r="M1161">
        <v>860.36</v>
      </c>
      <c r="N1161">
        <v>15</v>
      </c>
      <c r="O1161">
        <v>13</v>
      </c>
      <c r="P1161">
        <v>0</v>
      </c>
      <c r="Q1161">
        <v>3</v>
      </c>
      <c r="R1161">
        <v>670</v>
      </c>
      <c r="S1161">
        <v>561</v>
      </c>
      <c r="T1161">
        <v>2</v>
      </c>
      <c r="U1161">
        <v>0.35</v>
      </c>
      <c r="V1161">
        <v>0</v>
      </c>
      <c r="W1161" t="s">
        <v>6</v>
      </c>
      <c r="X1161" t="s">
        <v>103</v>
      </c>
      <c r="Y1161" t="s">
        <v>94</v>
      </c>
      <c r="Z1161" t="s">
        <v>102</v>
      </c>
      <c r="AA1161">
        <v>0.6643</v>
      </c>
      <c r="AB1161">
        <v>0.88270000000000004</v>
      </c>
      <c r="AC1161">
        <v>0.23832900000000001</v>
      </c>
      <c r="AD1161">
        <v>0.45</v>
      </c>
      <c r="AE1161" t="s">
        <v>24</v>
      </c>
      <c r="AF1161">
        <v>9.9113362887903733E-2</v>
      </c>
      <c r="AG1161" t="s">
        <v>8</v>
      </c>
      <c r="AH1161" t="s">
        <v>33</v>
      </c>
      <c r="AI1161" t="s">
        <v>36</v>
      </c>
      <c r="AJ1161">
        <v>83.731343283582092</v>
      </c>
      <c r="AK1161" t="s">
        <v>44</v>
      </c>
      <c r="AL1161">
        <v>17.2072</v>
      </c>
      <c r="AM1161">
        <v>60880.520119999994</v>
      </c>
      <c r="AN1161">
        <v>83.009999999999991</v>
      </c>
    </row>
    <row r="1162" spans="1:40" x14ac:dyDescent="0.3">
      <c r="A1162">
        <v>421.62</v>
      </c>
      <c r="B1162">
        <v>9.7200000000000006</v>
      </c>
      <c r="C1162">
        <v>18</v>
      </c>
      <c r="D1162">
        <v>0.95</v>
      </c>
      <c r="E1162">
        <v>0.03</v>
      </c>
      <c r="F1162">
        <v>0.03</v>
      </c>
      <c r="G1162" t="s">
        <v>92</v>
      </c>
      <c r="H1162">
        <v>2.27</v>
      </c>
      <c r="I1162">
        <v>0.71</v>
      </c>
      <c r="J1162">
        <v>1.19</v>
      </c>
      <c r="K1162">
        <v>0.06</v>
      </c>
      <c r="L1162">
        <v>27</v>
      </c>
      <c r="M1162">
        <v>7549.52</v>
      </c>
      <c r="N1162">
        <v>15</v>
      </c>
      <c r="O1162">
        <v>36</v>
      </c>
      <c r="P1162">
        <v>2</v>
      </c>
      <c r="Q1162">
        <v>2</v>
      </c>
      <c r="R1162">
        <v>637</v>
      </c>
      <c r="S1162">
        <v>205</v>
      </c>
      <c r="T1162">
        <v>3</v>
      </c>
      <c r="U1162">
        <v>0.68</v>
      </c>
      <c r="V1162">
        <v>1</v>
      </c>
      <c r="W1162" t="s">
        <v>4</v>
      </c>
      <c r="X1162" t="s">
        <v>93</v>
      </c>
      <c r="Y1162" t="s">
        <v>96</v>
      </c>
      <c r="Z1162" t="s">
        <v>98</v>
      </c>
      <c r="AA1162">
        <v>0.92149999999999999</v>
      </c>
      <c r="AB1162">
        <v>0.94089999999999996</v>
      </c>
      <c r="AC1162">
        <v>4.7045000000000038E-2</v>
      </c>
      <c r="AD1162">
        <v>0.12</v>
      </c>
      <c r="AE1162" t="s">
        <v>22</v>
      </c>
      <c r="AF1162">
        <v>2.3053934822826243E-2</v>
      </c>
      <c r="AG1162" t="s">
        <v>7</v>
      </c>
      <c r="AH1162" t="s">
        <v>32</v>
      </c>
      <c r="AI1162" t="s">
        <v>35</v>
      </c>
      <c r="AJ1162">
        <v>32.182103610675043</v>
      </c>
      <c r="AK1162" t="s">
        <v>40</v>
      </c>
      <c r="AL1162">
        <v>150.99040000000002</v>
      </c>
      <c r="AM1162">
        <v>3374180.4716920001</v>
      </c>
      <c r="AN1162">
        <v>84.22999999999999</v>
      </c>
    </row>
    <row r="1163" spans="1:40" x14ac:dyDescent="0.3">
      <c r="A1163">
        <v>107.99</v>
      </c>
      <c r="B1163">
        <v>4.4000000000000004</v>
      </c>
      <c r="C1163">
        <v>5</v>
      </c>
      <c r="D1163">
        <v>0.92</v>
      </c>
      <c r="E1163">
        <v>0.1</v>
      </c>
      <c r="F1163">
        <v>0.04</v>
      </c>
      <c r="G1163" t="s">
        <v>92</v>
      </c>
      <c r="H1163">
        <v>2.83</v>
      </c>
      <c r="I1163">
        <v>0.65</v>
      </c>
      <c r="J1163">
        <v>0.87</v>
      </c>
      <c r="K1163">
        <v>0.21</v>
      </c>
      <c r="L1163">
        <v>2</v>
      </c>
      <c r="M1163">
        <v>7645.65</v>
      </c>
      <c r="N1163">
        <v>60</v>
      </c>
      <c r="O1163">
        <v>55</v>
      </c>
      <c r="P1163">
        <v>3</v>
      </c>
      <c r="Q1163">
        <v>1</v>
      </c>
      <c r="R1163">
        <v>13</v>
      </c>
      <c r="S1163">
        <v>418</v>
      </c>
      <c r="T1163">
        <v>5</v>
      </c>
      <c r="U1163">
        <v>0.77</v>
      </c>
      <c r="V1163">
        <v>1</v>
      </c>
      <c r="W1163" t="s">
        <v>4</v>
      </c>
      <c r="X1163" t="s">
        <v>101</v>
      </c>
      <c r="Y1163" t="s">
        <v>90</v>
      </c>
      <c r="Z1163" t="s">
        <v>109</v>
      </c>
      <c r="AA1163">
        <v>0.82800000000000007</v>
      </c>
      <c r="AB1163">
        <v>0.86399999999999999</v>
      </c>
      <c r="AC1163">
        <v>6.9119999999999959E-2</v>
      </c>
      <c r="AD1163">
        <v>0.35</v>
      </c>
      <c r="AE1163" t="s">
        <v>24</v>
      </c>
      <c r="AF1163">
        <v>4.0744513380868604E-2</v>
      </c>
      <c r="AG1163" t="s">
        <v>7</v>
      </c>
      <c r="AH1163" t="s">
        <v>33</v>
      </c>
      <c r="AI1163" t="s">
        <v>35</v>
      </c>
      <c r="AJ1163">
        <v>3215.3846153846152</v>
      </c>
      <c r="AK1163" t="s">
        <v>42</v>
      </c>
      <c r="AL1163">
        <v>152.91299999999998</v>
      </c>
      <c r="AM1163">
        <v>941404.29282399977</v>
      </c>
      <c r="AN1163">
        <v>81.37</v>
      </c>
    </row>
    <row r="1164" spans="1:40" x14ac:dyDescent="0.3">
      <c r="A1164">
        <v>200.8</v>
      </c>
      <c r="B1164">
        <v>1.56</v>
      </c>
      <c r="C1164">
        <v>6</v>
      </c>
      <c r="D1164">
        <v>0.76</v>
      </c>
      <c r="E1164">
        <v>7.0000000000000007E-2</v>
      </c>
      <c r="F1164">
        <v>0</v>
      </c>
      <c r="G1164" t="s">
        <v>88</v>
      </c>
      <c r="H1164">
        <v>3.42</v>
      </c>
      <c r="I1164">
        <v>0.81</v>
      </c>
      <c r="J1164">
        <v>0.99</v>
      </c>
      <c r="K1164">
        <v>0.41</v>
      </c>
      <c r="L1164">
        <v>48</v>
      </c>
      <c r="M1164">
        <v>2782.08</v>
      </c>
      <c r="N1164">
        <v>30</v>
      </c>
      <c r="O1164">
        <v>31</v>
      </c>
      <c r="P1164">
        <v>3</v>
      </c>
      <c r="Q1164">
        <v>2</v>
      </c>
      <c r="R1164">
        <v>543</v>
      </c>
      <c r="S1164">
        <v>892</v>
      </c>
      <c r="T1164">
        <v>2</v>
      </c>
      <c r="U1164">
        <v>0.59</v>
      </c>
      <c r="V1164">
        <v>1</v>
      </c>
      <c r="W1164" t="s">
        <v>4</v>
      </c>
      <c r="X1164" t="s">
        <v>93</v>
      </c>
      <c r="Y1164" t="s">
        <v>90</v>
      </c>
      <c r="Z1164" t="s">
        <v>102</v>
      </c>
      <c r="AA1164">
        <v>0.70679999999999998</v>
      </c>
      <c r="AB1164">
        <v>0.92999999999999994</v>
      </c>
      <c r="AC1164">
        <v>0.22319999999999998</v>
      </c>
      <c r="AD1164">
        <v>0.48</v>
      </c>
      <c r="AE1164" t="s">
        <v>24</v>
      </c>
      <c r="AF1164">
        <v>7.7689243027888443E-3</v>
      </c>
      <c r="AG1164" t="s">
        <v>5</v>
      </c>
      <c r="AH1164" t="s">
        <v>31</v>
      </c>
      <c r="AI1164" t="s">
        <v>37</v>
      </c>
      <c r="AJ1164">
        <v>164.27255985267035</v>
      </c>
      <c r="AK1164" t="s">
        <v>42</v>
      </c>
      <c r="AL1164">
        <v>27.820799999999998</v>
      </c>
      <c r="AM1164">
        <v>597788.13599999994</v>
      </c>
      <c r="AN1164">
        <v>70.48</v>
      </c>
    </row>
    <row r="1165" spans="1:40" x14ac:dyDescent="0.3">
      <c r="A1165">
        <v>384.58</v>
      </c>
      <c r="B1165">
        <v>4.05</v>
      </c>
      <c r="C1165">
        <v>17</v>
      </c>
      <c r="D1165">
        <v>0.74</v>
      </c>
      <c r="E1165">
        <v>0.05</v>
      </c>
      <c r="F1165">
        <v>0.01</v>
      </c>
      <c r="G1165" t="s">
        <v>88</v>
      </c>
      <c r="H1165">
        <v>0.31</v>
      </c>
      <c r="I1165">
        <v>0.87</v>
      </c>
      <c r="J1165">
        <v>1.06</v>
      </c>
      <c r="K1165">
        <v>0.74</v>
      </c>
      <c r="L1165">
        <v>21</v>
      </c>
      <c r="M1165">
        <v>9168.86</v>
      </c>
      <c r="N1165">
        <v>30</v>
      </c>
      <c r="O1165">
        <v>55</v>
      </c>
      <c r="P1165">
        <v>1</v>
      </c>
      <c r="Q1165">
        <v>1</v>
      </c>
      <c r="R1165">
        <v>848</v>
      </c>
      <c r="S1165">
        <v>645</v>
      </c>
      <c r="T1165">
        <v>12</v>
      </c>
      <c r="U1165">
        <v>0.39</v>
      </c>
      <c r="V1165">
        <v>1</v>
      </c>
      <c r="W1165" t="s">
        <v>4</v>
      </c>
      <c r="X1165" t="s">
        <v>101</v>
      </c>
      <c r="Y1165" t="s">
        <v>104</v>
      </c>
      <c r="Z1165" t="s">
        <v>107</v>
      </c>
      <c r="AA1165">
        <v>0.70299999999999996</v>
      </c>
      <c r="AB1165">
        <v>0.9405</v>
      </c>
      <c r="AC1165">
        <v>0.24453</v>
      </c>
      <c r="AD1165">
        <v>0.8</v>
      </c>
      <c r="AE1165" t="s">
        <v>25</v>
      </c>
      <c r="AF1165">
        <v>1.0530968849134121E-2</v>
      </c>
      <c r="AG1165" t="s">
        <v>5</v>
      </c>
      <c r="AH1165" t="s">
        <v>32</v>
      </c>
      <c r="AI1165" t="s">
        <v>38</v>
      </c>
      <c r="AJ1165">
        <v>76.061320754716974</v>
      </c>
      <c r="AK1165" t="s">
        <v>40</v>
      </c>
      <c r="AL1165">
        <v>91.688600000000008</v>
      </c>
      <c r="AM1165">
        <v>3737823.862524</v>
      </c>
      <c r="AN1165">
        <v>73.989999999999995</v>
      </c>
    </row>
    <row r="1166" spans="1:40" x14ac:dyDescent="0.3">
      <c r="A1166">
        <v>122.34</v>
      </c>
      <c r="B1166">
        <v>5.55</v>
      </c>
      <c r="C1166">
        <v>11</v>
      </c>
      <c r="D1166">
        <v>0.79</v>
      </c>
      <c r="E1166">
        <v>0.06</v>
      </c>
      <c r="F1166">
        <v>0.02</v>
      </c>
      <c r="G1166" t="s">
        <v>92</v>
      </c>
      <c r="H1166">
        <v>2.35</v>
      </c>
      <c r="I1166">
        <v>0.62</v>
      </c>
      <c r="J1166">
        <v>1.1499999999999999</v>
      </c>
      <c r="K1166">
        <v>0.1</v>
      </c>
      <c r="L1166">
        <v>9</v>
      </c>
      <c r="M1166">
        <v>7663.3</v>
      </c>
      <c r="N1166">
        <v>30</v>
      </c>
      <c r="O1166">
        <v>15</v>
      </c>
      <c r="P1166">
        <v>2</v>
      </c>
      <c r="Q1166">
        <v>1</v>
      </c>
      <c r="R1166">
        <v>711</v>
      </c>
      <c r="S1166">
        <v>80</v>
      </c>
      <c r="T1166">
        <v>6</v>
      </c>
      <c r="U1166">
        <v>0.57999999999999996</v>
      </c>
      <c r="V1166">
        <v>0</v>
      </c>
      <c r="W1166" t="s">
        <v>6</v>
      </c>
      <c r="X1166" t="s">
        <v>101</v>
      </c>
      <c r="Y1166" t="s">
        <v>96</v>
      </c>
      <c r="Z1166" t="s">
        <v>100</v>
      </c>
      <c r="AA1166">
        <v>0.74260000000000004</v>
      </c>
      <c r="AB1166">
        <v>0.92119999999999991</v>
      </c>
      <c r="AC1166">
        <v>0.19345199999999996</v>
      </c>
      <c r="AD1166">
        <v>0.18</v>
      </c>
      <c r="AE1166" t="s">
        <v>26</v>
      </c>
      <c r="AF1166">
        <v>4.5365375183913682E-2</v>
      </c>
      <c r="AG1166" t="s">
        <v>7</v>
      </c>
      <c r="AH1166" t="s">
        <v>33</v>
      </c>
      <c r="AI1166" t="s">
        <v>35</v>
      </c>
      <c r="AJ1166">
        <v>11.251758087201125</v>
      </c>
      <c r="AK1166" t="s">
        <v>40</v>
      </c>
      <c r="AL1166">
        <v>153.26600000000002</v>
      </c>
      <c r="AM1166">
        <v>1012689.38774</v>
      </c>
      <c r="AN1166">
        <v>83.45</v>
      </c>
    </row>
    <row r="1167" spans="1:40" x14ac:dyDescent="0.3">
      <c r="A1167">
        <v>418.09</v>
      </c>
      <c r="B1167">
        <v>2.46</v>
      </c>
      <c r="C1167">
        <v>20</v>
      </c>
      <c r="D1167">
        <v>0.99</v>
      </c>
      <c r="E1167">
        <v>0.03</v>
      </c>
      <c r="F1167">
        <v>0.04</v>
      </c>
      <c r="G1167" t="s">
        <v>88</v>
      </c>
      <c r="H1167">
        <v>1.33</v>
      </c>
      <c r="I1167">
        <v>0.63</v>
      </c>
      <c r="J1167">
        <v>1.1000000000000001</v>
      </c>
      <c r="K1167">
        <v>0.81</v>
      </c>
      <c r="L1167">
        <v>47</v>
      </c>
      <c r="M1167">
        <v>3136.9</v>
      </c>
      <c r="N1167">
        <v>15</v>
      </c>
      <c r="O1167">
        <v>33</v>
      </c>
      <c r="P1167">
        <v>3</v>
      </c>
      <c r="Q1167">
        <v>1</v>
      </c>
      <c r="R1167">
        <v>533</v>
      </c>
      <c r="S1167">
        <v>208</v>
      </c>
      <c r="T1167">
        <v>10</v>
      </c>
      <c r="U1167">
        <v>0.7</v>
      </c>
      <c r="V1167">
        <v>1</v>
      </c>
      <c r="W1167" t="s">
        <v>4</v>
      </c>
      <c r="X1167" t="s">
        <v>101</v>
      </c>
      <c r="Y1167" t="s">
        <v>90</v>
      </c>
      <c r="Z1167" t="s">
        <v>108</v>
      </c>
      <c r="AA1167">
        <v>0.96029999999999993</v>
      </c>
      <c r="AB1167">
        <v>0.93119999999999992</v>
      </c>
      <c r="AC1167">
        <v>9.3120000000000078E-3</v>
      </c>
      <c r="AD1167">
        <v>0.88000000000000012</v>
      </c>
      <c r="AE1167" t="s">
        <v>25</v>
      </c>
      <c r="AF1167">
        <v>5.8839005955655483E-3</v>
      </c>
      <c r="AG1167" t="s">
        <v>5</v>
      </c>
      <c r="AH1167" t="s">
        <v>32</v>
      </c>
      <c r="AI1167" t="s">
        <v>36</v>
      </c>
      <c r="AJ1167">
        <v>39.024390243902438</v>
      </c>
      <c r="AK1167" t="s">
        <v>40</v>
      </c>
      <c r="AL1167">
        <v>31.369000000000003</v>
      </c>
      <c r="AM1167">
        <v>1403354.4676639996</v>
      </c>
      <c r="AN1167">
        <v>72.97</v>
      </c>
    </row>
    <row r="1168" spans="1:40" x14ac:dyDescent="0.3">
      <c r="A1168">
        <v>424.46</v>
      </c>
      <c r="B1168">
        <v>6.92</v>
      </c>
      <c r="C1168">
        <v>16</v>
      </c>
      <c r="D1168">
        <v>0.78</v>
      </c>
      <c r="E1168">
        <v>0.03</v>
      </c>
      <c r="F1168">
        <v>0.05</v>
      </c>
      <c r="G1168" t="s">
        <v>92</v>
      </c>
      <c r="H1168">
        <v>4.74</v>
      </c>
      <c r="I1168">
        <v>0.95</v>
      </c>
      <c r="J1168">
        <v>1.1599999999999999</v>
      </c>
      <c r="K1168">
        <v>1</v>
      </c>
      <c r="L1168">
        <v>24</v>
      </c>
      <c r="M1168">
        <v>2467.1799999999998</v>
      </c>
      <c r="N1168">
        <v>90</v>
      </c>
      <c r="O1168">
        <v>7</v>
      </c>
      <c r="P1168">
        <v>1</v>
      </c>
      <c r="Q1168">
        <v>0</v>
      </c>
      <c r="R1168">
        <v>916</v>
      </c>
      <c r="S1168">
        <v>554</v>
      </c>
      <c r="T1168">
        <v>3</v>
      </c>
      <c r="U1168">
        <v>0.76</v>
      </c>
      <c r="V1168">
        <v>0</v>
      </c>
      <c r="W1168" t="s">
        <v>6</v>
      </c>
      <c r="X1168" t="s">
        <v>89</v>
      </c>
      <c r="Y1168" t="s">
        <v>104</v>
      </c>
      <c r="Z1168" t="s">
        <v>98</v>
      </c>
      <c r="AA1168">
        <v>0.75660000000000005</v>
      </c>
      <c r="AB1168">
        <v>0.92149999999999999</v>
      </c>
      <c r="AC1168">
        <v>0.20272999999999997</v>
      </c>
      <c r="AD1168">
        <v>1.08</v>
      </c>
      <c r="AE1168" t="s">
        <v>25</v>
      </c>
      <c r="AF1168">
        <v>1.6303067426848231E-2</v>
      </c>
      <c r="AG1168" t="s">
        <v>5</v>
      </c>
      <c r="AH1168" t="s">
        <v>32</v>
      </c>
      <c r="AI1168" t="s">
        <v>37</v>
      </c>
      <c r="AJ1168">
        <v>60.480349344978166</v>
      </c>
      <c r="AK1168" t="s">
        <v>40</v>
      </c>
      <c r="AL1168">
        <v>49.343599999999995</v>
      </c>
      <c r="AM1168">
        <v>1131086.3430319999</v>
      </c>
      <c r="AN1168">
        <v>81.359999999999985</v>
      </c>
    </row>
    <row r="1169" spans="1:40" x14ac:dyDescent="0.3">
      <c r="A1169">
        <v>278.36</v>
      </c>
      <c r="B1169">
        <v>9.98</v>
      </c>
      <c r="C1169">
        <v>9</v>
      </c>
      <c r="D1169">
        <v>0.84</v>
      </c>
      <c r="E1169">
        <v>0.01</v>
      </c>
      <c r="F1169">
        <v>0.05</v>
      </c>
      <c r="G1169" t="s">
        <v>88</v>
      </c>
      <c r="H1169">
        <v>1.8</v>
      </c>
      <c r="I1169">
        <v>0.78</v>
      </c>
      <c r="J1169">
        <v>1.04</v>
      </c>
      <c r="K1169">
        <v>0.79</v>
      </c>
      <c r="L1169">
        <v>48</v>
      </c>
      <c r="M1169">
        <v>4456.8900000000003</v>
      </c>
      <c r="N1169">
        <v>15</v>
      </c>
      <c r="O1169">
        <v>39</v>
      </c>
      <c r="P1169">
        <v>0</v>
      </c>
      <c r="Q1169">
        <v>3</v>
      </c>
      <c r="R1169">
        <v>415</v>
      </c>
      <c r="S1169">
        <v>828</v>
      </c>
      <c r="T1169">
        <v>5</v>
      </c>
      <c r="U1169">
        <v>0.09</v>
      </c>
      <c r="V1169">
        <v>0</v>
      </c>
      <c r="W1169" t="s">
        <v>6</v>
      </c>
      <c r="X1169" t="s">
        <v>103</v>
      </c>
      <c r="Y1169" t="s">
        <v>94</v>
      </c>
      <c r="Z1169" t="s">
        <v>109</v>
      </c>
      <c r="AA1169">
        <v>0.83160000000000001</v>
      </c>
      <c r="AB1169">
        <v>0.9405</v>
      </c>
      <c r="AC1169">
        <v>0.15048000000000003</v>
      </c>
      <c r="AD1169">
        <v>0.85000000000000009</v>
      </c>
      <c r="AE1169" t="s">
        <v>25</v>
      </c>
      <c r="AF1169">
        <v>3.5852852421324903E-2</v>
      </c>
      <c r="AG1169" t="s">
        <v>7</v>
      </c>
      <c r="AH1169" t="s">
        <v>31</v>
      </c>
      <c r="AI1169" t="s">
        <v>36</v>
      </c>
      <c r="AJ1169">
        <v>199.51807228915663</v>
      </c>
      <c r="AK1169" t="s">
        <v>42</v>
      </c>
      <c r="AL1169">
        <v>44.568900000000006</v>
      </c>
      <c r="AM1169">
        <v>1315111.6842840004</v>
      </c>
      <c r="AN1169">
        <v>72.900000000000006</v>
      </c>
    </row>
    <row r="1170" spans="1:40" x14ac:dyDescent="0.3">
      <c r="A1170">
        <v>52.87</v>
      </c>
      <c r="B1170">
        <v>5.07</v>
      </c>
      <c r="C1170">
        <v>2</v>
      </c>
      <c r="D1170">
        <v>0.71</v>
      </c>
      <c r="E1170">
        <v>0.01</v>
      </c>
      <c r="F1170">
        <v>0.05</v>
      </c>
      <c r="G1170" t="s">
        <v>99</v>
      </c>
      <c r="H1170">
        <v>0.5</v>
      </c>
      <c r="I1170">
        <v>0.79</v>
      </c>
      <c r="J1170">
        <v>1.1499999999999999</v>
      </c>
      <c r="K1170">
        <v>0.47</v>
      </c>
      <c r="L1170">
        <v>41</v>
      </c>
      <c r="M1170">
        <v>2998.62</v>
      </c>
      <c r="N1170">
        <v>30</v>
      </c>
      <c r="O1170">
        <v>14</v>
      </c>
      <c r="P1170">
        <v>2</v>
      </c>
      <c r="Q1170">
        <v>0</v>
      </c>
      <c r="R1170">
        <v>422</v>
      </c>
      <c r="S1170">
        <v>611</v>
      </c>
      <c r="T1170">
        <v>5</v>
      </c>
      <c r="U1170">
        <v>0.8</v>
      </c>
      <c r="V1170">
        <v>1</v>
      </c>
      <c r="W1170" t="s">
        <v>4</v>
      </c>
      <c r="X1170" t="s">
        <v>89</v>
      </c>
      <c r="Y1170" t="s">
        <v>96</v>
      </c>
      <c r="Z1170" t="s">
        <v>109</v>
      </c>
      <c r="AA1170">
        <v>0.70289999999999997</v>
      </c>
      <c r="AB1170">
        <v>0.9405</v>
      </c>
      <c r="AC1170">
        <v>0.27274500000000002</v>
      </c>
      <c r="AD1170">
        <v>0.53</v>
      </c>
      <c r="AE1170" t="s">
        <v>25</v>
      </c>
      <c r="AF1170">
        <v>9.5895592963873663E-2</v>
      </c>
      <c r="AG1170" t="s">
        <v>8</v>
      </c>
      <c r="AH1170" t="s">
        <v>33</v>
      </c>
      <c r="AI1170" t="s">
        <v>38</v>
      </c>
      <c r="AJ1170">
        <v>144.78672985781992</v>
      </c>
      <c r="AK1170" t="s">
        <v>42</v>
      </c>
      <c r="AL1170">
        <v>149.93100000000001</v>
      </c>
      <c r="AM1170">
        <v>168199.72146399997</v>
      </c>
      <c r="AN1170">
        <v>98.2</v>
      </c>
    </row>
    <row r="1171" spans="1:40" x14ac:dyDescent="0.3">
      <c r="A1171">
        <v>179.17</v>
      </c>
      <c r="B1171">
        <v>4.1900000000000004</v>
      </c>
      <c r="C1171">
        <v>5</v>
      </c>
      <c r="D1171">
        <v>0.82</v>
      </c>
      <c r="E1171">
        <v>0.03</v>
      </c>
      <c r="F1171">
        <v>0</v>
      </c>
      <c r="G1171" t="s">
        <v>88</v>
      </c>
      <c r="H1171">
        <v>0.21</v>
      </c>
      <c r="I1171">
        <v>0.98</v>
      </c>
      <c r="J1171">
        <v>0.91</v>
      </c>
      <c r="K1171">
        <v>0.56999999999999995</v>
      </c>
      <c r="L1171">
        <v>39</v>
      </c>
      <c r="M1171">
        <v>2248.5300000000002</v>
      </c>
      <c r="N1171">
        <v>15</v>
      </c>
      <c r="O1171">
        <v>55</v>
      </c>
      <c r="P1171">
        <v>3</v>
      </c>
      <c r="Q1171">
        <v>0</v>
      </c>
      <c r="R1171">
        <v>198</v>
      </c>
      <c r="S1171">
        <v>474</v>
      </c>
      <c r="T1171">
        <v>10</v>
      </c>
      <c r="U1171">
        <v>0.06</v>
      </c>
      <c r="V1171">
        <v>1</v>
      </c>
      <c r="W1171" t="s">
        <v>4</v>
      </c>
      <c r="X1171" t="s">
        <v>89</v>
      </c>
      <c r="Y1171" t="s">
        <v>90</v>
      </c>
      <c r="Z1171" t="s">
        <v>108</v>
      </c>
      <c r="AA1171">
        <v>0.79539999999999988</v>
      </c>
      <c r="AB1171">
        <v>0.97</v>
      </c>
      <c r="AC1171">
        <v>0.17460000000000003</v>
      </c>
      <c r="AD1171">
        <v>0.6</v>
      </c>
      <c r="AE1171" t="s">
        <v>25</v>
      </c>
      <c r="AF1171">
        <v>2.338561143048502E-2</v>
      </c>
      <c r="AG1171" t="s">
        <v>7</v>
      </c>
      <c r="AH1171" t="s">
        <v>31</v>
      </c>
      <c r="AI1171" t="s">
        <v>38</v>
      </c>
      <c r="AJ1171">
        <v>239.39393939393941</v>
      </c>
      <c r="AK1171" t="s">
        <v>42</v>
      </c>
      <c r="AL1171">
        <v>22.485300000000002</v>
      </c>
      <c r="AM1171">
        <v>414978.43151700002</v>
      </c>
      <c r="AN1171">
        <v>74.89</v>
      </c>
    </row>
    <row r="1172" spans="1:40" x14ac:dyDescent="0.3">
      <c r="A1172">
        <v>327.62</v>
      </c>
      <c r="B1172">
        <v>4.6100000000000003</v>
      </c>
      <c r="C1172">
        <v>1</v>
      </c>
      <c r="D1172">
        <v>0.87</v>
      </c>
      <c r="E1172">
        <v>0.08</v>
      </c>
      <c r="F1172">
        <v>0</v>
      </c>
      <c r="G1172" t="s">
        <v>88</v>
      </c>
      <c r="H1172">
        <v>1.33</v>
      </c>
      <c r="I1172">
        <v>0.73</v>
      </c>
      <c r="J1172">
        <v>0.97</v>
      </c>
      <c r="K1172">
        <v>0.01</v>
      </c>
      <c r="L1172">
        <v>42</v>
      </c>
      <c r="M1172">
        <v>4051.1</v>
      </c>
      <c r="N1172">
        <v>15</v>
      </c>
      <c r="O1172">
        <v>38</v>
      </c>
      <c r="P1172">
        <v>3</v>
      </c>
      <c r="Q1172">
        <v>0</v>
      </c>
      <c r="R1172">
        <v>326</v>
      </c>
      <c r="S1172">
        <v>977</v>
      </c>
      <c r="T1172">
        <v>8</v>
      </c>
      <c r="U1172">
        <v>0.87</v>
      </c>
      <c r="V1172">
        <v>0</v>
      </c>
      <c r="W1172" t="s">
        <v>6</v>
      </c>
      <c r="X1172" t="s">
        <v>89</v>
      </c>
      <c r="Y1172" t="s">
        <v>90</v>
      </c>
      <c r="Z1172" t="s">
        <v>110</v>
      </c>
      <c r="AA1172">
        <v>0.8004</v>
      </c>
      <c r="AB1172">
        <v>0.92</v>
      </c>
      <c r="AC1172">
        <v>0.11960000000000001</v>
      </c>
      <c r="AD1172">
        <v>0.09</v>
      </c>
      <c r="AE1172" t="s">
        <v>22</v>
      </c>
      <c r="AF1172">
        <v>1.4071180025639462E-2</v>
      </c>
      <c r="AG1172" t="s">
        <v>5</v>
      </c>
      <c r="AH1172" t="s">
        <v>32</v>
      </c>
      <c r="AI1172" t="s">
        <v>36</v>
      </c>
      <c r="AJ1172">
        <v>299.69325153374228</v>
      </c>
      <c r="AK1172" t="s">
        <v>42</v>
      </c>
      <c r="AL1172">
        <v>40.511000000000003</v>
      </c>
      <c r="AM1172">
        <v>1433448.318252</v>
      </c>
      <c r="AN1172">
        <v>72.27000000000001</v>
      </c>
    </row>
    <row r="1173" spans="1:40" x14ac:dyDescent="0.3">
      <c r="A1173">
        <v>491.53</v>
      </c>
      <c r="B1173">
        <v>2.04</v>
      </c>
      <c r="C1173">
        <v>4</v>
      </c>
      <c r="D1173">
        <v>0.99</v>
      </c>
      <c r="E1173">
        <v>0.06</v>
      </c>
      <c r="F1173">
        <v>0.01</v>
      </c>
      <c r="G1173" t="s">
        <v>88</v>
      </c>
      <c r="H1173">
        <v>0.89</v>
      </c>
      <c r="I1173">
        <v>0.96</v>
      </c>
      <c r="J1173">
        <v>1.1399999999999999</v>
      </c>
      <c r="K1173">
        <v>0.21</v>
      </c>
      <c r="L1173">
        <v>7</v>
      </c>
      <c r="M1173">
        <v>354.47</v>
      </c>
      <c r="N1173">
        <v>45</v>
      </c>
      <c r="O1173">
        <v>46</v>
      </c>
      <c r="P1173">
        <v>2</v>
      </c>
      <c r="Q1173">
        <v>1</v>
      </c>
      <c r="R1173">
        <v>548</v>
      </c>
      <c r="S1173">
        <v>99</v>
      </c>
      <c r="T1173">
        <v>9</v>
      </c>
      <c r="U1173">
        <v>0.39</v>
      </c>
      <c r="V1173">
        <v>1</v>
      </c>
      <c r="W1173" t="s">
        <v>4</v>
      </c>
      <c r="X1173" t="s">
        <v>101</v>
      </c>
      <c r="Y1173" t="s">
        <v>96</v>
      </c>
      <c r="Z1173" t="s">
        <v>91</v>
      </c>
      <c r="AA1173">
        <v>0.93059999999999998</v>
      </c>
      <c r="AB1173">
        <v>0.93059999999999998</v>
      </c>
      <c r="AC1173">
        <v>9.306000000000007E-3</v>
      </c>
      <c r="AD1173">
        <v>0.27999999999999997</v>
      </c>
      <c r="AE1173" t="s">
        <v>26</v>
      </c>
      <c r="AF1173">
        <v>4.150306186804468E-3</v>
      </c>
      <c r="AG1173" t="s">
        <v>5</v>
      </c>
      <c r="AH1173" t="s">
        <v>32</v>
      </c>
      <c r="AI1173" t="s">
        <v>38</v>
      </c>
      <c r="AJ1173">
        <v>18.065693430656935</v>
      </c>
      <c r="AK1173" t="s">
        <v>40</v>
      </c>
      <c r="AL1173">
        <v>3.5447000000000002</v>
      </c>
      <c r="AM1173">
        <v>186441.217771</v>
      </c>
      <c r="AN1173">
        <v>73.110000000000014</v>
      </c>
    </row>
    <row r="1174" spans="1:40" x14ac:dyDescent="0.3">
      <c r="A1174">
        <v>334.32</v>
      </c>
      <c r="B1174">
        <v>8.9499999999999993</v>
      </c>
      <c r="C1174">
        <v>4</v>
      </c>
      <c r="D1174">
        <v>0.86</v>
      </c>
      <c r="E1174">
        <v>0.01</v>
      </c>
      <c r="F1174">
        <v>0.02</v>
      </c>
      <c r="G1174" t="s">
        <v>92</v>
      </c>
      <c r="H1174">
        <v>3.25</v>
      </c>
      <c r="I1174">
        <v>0.99</v>
      </c>
      <c r="J1174">
        <v>0.93</v>
      </c>
      <c r="K1174">
        <v>0.9</v>
      </c>
      <c r="L1174">
        <v>30</v>
      </c>
      <c r="M1174">
        <v>4073.97</v>
      </c>
      <c r="N1174">
        <v>60</v>
      </c>
      <c r="O1174">
        <v>25</v>
      </c>
      <c r="P1174">
        <v>1</v>
      </c>
      <c r="Q1174">
        <v>1</v>
      </c>
      <c r="R1174">
        <v>440</v>
      </c>
      <c r="S1174">
        <v>894</v>
      </c>
      <c r="T1174">
        <v>4</v>
      </c>
      <c r="U1174">
        <v>0.55000000000000004</v>
      </c>
      <c r="V1174">
        <v>0</v>
      </c>
      <c r="W1174" t="s">
        <v>6</v>
      </c>
      <c r="X1174" t="s">
        <v>101</v>
      </c>
      <c r="Y1174" t="s">
        <v>104</v>
      </c>
      <c r="Z1174" t="s">
        <v>105</v>
      </c>
      <c r="AA1174">
        <v>0.85139999999999993</v>
      </c>
      <c r="AB1174">
        <v>0.97019999999999995</v>
      </c>
      <c r="AC1174">
        <v>0.135828</v>
      </c>
      <c r="AD1174">
        <v>0.93</v>
      </c>
      <c r="AE1174" t="s">
        <v>25</v>
      </c>
      <c r="AF1174">
        <v>2.6770758554678153E-2</v>
      </c>
      <c r="AG1174" t="s">
        <v>7</v>
      </c>
      <c r="AH1174" t="s">
        <v>32</v>
      </c>
      <c r="AI1174" t="s">
        <v>37</v>
      </c>
      <c r="AJ1174">
        <v>203.18181818181819</v>
      </c>
      <c r="AK1174" t="s">
        <v>42</v>
      </c>
      <c r="AL1174">
        <v>81.479399999999998</v>
      </c>
      <c r="AM1174">
        <v>1402973.1501120001</v>
      </c>
      <c r="AN1174">
        <v>84.05</v>
      </c>
    </row>
    <row r="1175" spans="1:40" x14ac:dyDescent="0.3">
      <c r="A1175">
        <v>166.91</v>
      </c>
      <c r="B1175">
        <v>4.7300000000000004</v>
      </c>
      <c r="C1175">
        <v>22</v>
      </c>
      <c r="D1175">
        <v>0.95</v>
      </c>
      <c r="E1175">
        <v>0.09</v>
      </c>
      <c r="F1175">
        <v>0.04</v>
      </c>
      <c r="G1175" t="s">
        <v>92</v>
      </c>
      <c r="H1175">
        <v>4.2300000000000004</v>
      </c>
      <c r="I1175">
        <v>0.7</v>
      </c>
      <c r="J1175">
        <v>1.1499999999999999</v>
      </c>
      <c r="K1175">
        <v>0.02</v>
      </c>
      <c r="L1175">
        <v>45</v>
      </c>
      <c r="M1175">
        <v>2294.46</v>
      </c>
      <c r="N1175">
        <v>90</v>
      </c>
      <c r="O1175">
        <v>42</v>
      </c>
      <c r="P1175">
        <v>2</v>
      </c>
      <c r="Q1175">
        <v>2</v>
      </c>
      <c r="R1175">
        <v>349</v>
      </c>
      <c r="S1175">
        <v>856</v>
      </c>
      <c r="T1175">
        <v>10</v>
      </c>
      <c r="U1175">
        <v>0.28999999999999998</v>
      </c>
      <c r="V1175">
        <v>0</v>
      </c>
      <c r="W1175" t="s">
        <v>6</v>
      </c>
      <c r="X1175" t="s">
        <v>93</v>
      </c>
      <c r="Y1175" t="s">
        <v>96</v>
      </c>
      <c r="Z1175" t="s">
        <v>108</v>
      </c>
      <c r="AA1175">
        <v>0.86449999999999994</v>
      </c>
      <c r="AB1175">
        <v>0.87360000000000004</v>
      </c>
      <c r="AC1175">
        <v>4.3680000000000038E-2</v>
      </c>
      <c r="AD1175">
        <v>0.15</v>
      </c>
      <c r="AE1175" t="s">
        <v>22</v>
      </c>
      <c r="AF1175">
        <v>2.8338625606614345E-2</v>
      </c>
      <c r="AG1175" t="s">
        <v>7</v>
      </c>
      <c r="AH1175" t="s">
        <v>31</v>
      </c>
      <c r="AI1175" t="s">
        <v>37</v>
      </c>
      <c r="AJ1175">
        <v>245.27220630372491</v>
      </c>
      <c r="AK1175" t="s">
        <v>42</v>
      </c>
      <c r="AL1175">
        <v>45.889200000000002</v>
      </c>
      <c r="AM1175">
        <v>432814.20980399993</v>
      </c>
      <c r="AN1175">
        <v>80.269999999999982</v>
      </c>
    </row>
    <row r="1176" spans="1:40" x14ac:dyDescent="0.3">
      <c r="A1176">
        <v>335.3</v>
      </c>
      <c r="B1176">
        <v>4.49</v>
      </c>
      <c r="C1176">
        <v>26</v>
      </c>
      <c r="D1176">
        <v>0.86</v>
      </c>
      <c r="E1176">
        <v>0.06</v>
      </c>
      <c r="F1176">
        <v>0.04</v>
      </c>
      <c r="G1176" t="s">
        <v>99</v>
      </c>
      <c r="H1176">
        <v>1.56</v>
      </c>
      <c r="I1176">
        <v>0.81</v>
      </c>
      <c r="J1176">
        <v>0.95</v>
      </c>
      <c r="K1176">
        <v>0.9</v>
      </c>
      <c r="L1176">
        <v>2</v>
      </c>
      <c r="M1176">
        <v>2716.91</v>
      </c>
      <c r="N1176">
        <v>45</v>
      </c>
      <c r="O1176">
        <v>56</v>
      </c>
      <c r="P1176">
        <v>0</v>
      </c>
      <c r="Q1176">
        <v>3</v>
      </c>
      <c r="R1176">
        <v>663</v>
      </c>
      <c r="S1176">
        <v>797</v>
      </c>
      <c r="T1176">
        <v>1</v>
      </c>
      <c r="U1176">
        <v>0.43</v>
      </c>
      <c r="V1176">
        <v>0</v>
      </c>
      <c r="W1176" t="s">
        <v>6</v>
      </c>
      <c r="X1176" t="s">
        <v>103</v>
      </c>
      <c r="Y1176" t="s">
        <v>94</v>
      </c>
      <c r="Z1176" t="s">
        <v>97</v>
      </c>
      <c r="AA1176">
        <v>0.8083999999999999</v>
      </c>
      <c r="AB1176">
        <v>0.90239999999999987</v>
      </c>
      <c r="AC1176">
        <v>0.126336</v>
      </c>
      <c r="AD1176">
        <v>1</v>
      </c>
      <c r="AE1176" t="s">
        <v>25</v>
      </c>
      <c r="AF1176">
        <v>1.339099314047122E-2</v>
      </c>
      <c r="AG1176" t="s">
        <v>5</v>
      </c>
      <c r="AH1176" t="s">
        <v>32</v>
      </c>
      <c r="AI1176" t="s">
        <v>36</v>
      </c>
      <c r="AJ1176">
        <v>120.21116138763198</v>
      </c>
      <c r="AK1176" t="s">
        <v>42</v>
      </c>
      <c r="AL1176">
        <v>135.84549999999999</v>
      </c>
      <c r="AM1176">
        <v>1002224.22216</v>
      </c>
      <c r="AN1176">
        <v>95.839999999999989</v>
      </c>
    </row>
    <row r="1177" spans="1:40" x14ac:dyDescent="0.3">
      <c r="A1177">
        <v>292.99</v>
      </c>
      <c r="B1177">
        <v>6.94</v>
      </c>
      <c r="C1177">
        <v>25</v>
      </c>
      <c r="D1177">
        <v>0.71</v>
      </c>
      <c r="E1177">
        <v>0.1</v>
      </c>
      <c r="F1177">
        <v>0.01</v>
      </c>
      <c r="G1177" t="s">
        <v>99</v>
      </c>
      <c r="H1177">
        <v>2.89</v>
      </c>
      <c r="I1177">
        <v>0.81</v>
      </c>
      <c r="J1177">
        <v>0.95</v>
      </c>
      <c r="K1177">
        <v>0.11</v>
      </c>
      <c r="L1177">
        <v>12</v>
      </c>
      <c r="M1177">
        <v>917.28</v>
      </c>
      <c r="N1177">
        <v>60</v>
      </c>
      <c r="O1177">
        <v>51</v>
      </c>
      <c r="P1177">
        <v>0</v>
      </c>
      <c r="Q1177">
        <v>0</v>
      </c>
      <c r="R1177">
        <v>528</v>
      </c>
      <c r="S1177">
        <v>796</v>
      </c>
      <c r="T1177">
        <v>5</v>
      </c>
      <c r="U1177">
        <v>0.85</v>
      </c>
      <c r="V1177">
        <v>1</v>
      </c>
      <c r="W1177" t="s">
        <v>4</v>
      </c>
      <c r="X1177" t="s">
        <v>89</v>
      </c>
      <c r="Y1177" t="s">
        <v>94</v>
      </c>
      <c r="Z1177" t="s">
        <v>109</v>
      </c>
      <c r="AA1177">
        <v>0.63900000000000001</v>
      </c>
      <c r="AB1177">
        <v>0.89100000000000001</v>
      </c>
      <c r="AC1177">
        <v>0.25839000000000006</v>
      </c>
      <c r="AD1177">
        <v>0.22</v>
      </c>
      <c r="AE1177" t="s">
        <v>26</v>
      </c>
      <c r="AF1177">
        <v>2.3686815249667224E-2</v>
      </c>
      <c r="AG1177" t="s">
        <v>7</v>
      </c>
      <c r="AH1177" t="s">
        <v>31</v>
      </c>
      <c r="AI1177" t="s">
        <v>35</v>
      </c>
      <c r="AJ1177">
        <v>150.75757575757575</v>
      </c>
      <c r="AK1177" t="s">
        <v>42</v>
      </c>
      <c r="AL1177">
        <v>45.864000000000004</v>
      </c>
      <c r="AM1177">
        <v>298379.59141399997</v>
      </c>
      <c r="AN1177">
        <v>93.910000000000011</v>
      </c>
    </row>
    <row r="1178" spans="1:40" x14ac:dyDescent="0.3">
      <c r="A1178">
        <v>400.93</v>
      </c>
      <c r="B1178">
        <v>4.9800000000000004</v>
      </c>
      <c r="C1178">
        <v>3</v>
      </c>
      <c r="D1178">
        <v>0.79</v>
      </c>
      <c r="E1178">
        <v>7.0000000000000007E-2</v>
      </c>
      <c r="F1178">
        <v>0.03</v>
      </c>
      <c r="G1178" t="s">
        <v>99</v>
      </c>
      <c r="H1178">
        <v>3.65</v>
      </c>
      <c r="I1178">
        <v>0.95</v>
      </c>
      <c r="J1178">
        <v>0.92</v>
      </c>
      <c r="K1178">
        <v>0.13</v>
      </c>
      <c r="L1178">
        <v>13</v>
      </c>
      <c r="M1178">
        <v>5930.42</v>
      </c>
      <c r="N1178">
        <v>30</v>
      </c>
      <c r="O1178">
        <v>28</v>
      </c>
      <c r="P1178">
        <v>2</v>
      </c>
      <c r="Q1178">
        <v>0</v>
      </c>
      <c r="R1178">
        <v>920</v>
      </c>
      <c r="S1178">
        <v>720</v>
      </c>
      <c r="T1178">
        <v>4</v>
      </c>
      <c r="U1178">
        <v>0.3</v>
      </c>
      <c r="V1178">
        <v>0</v>
      </c>
      <c r="W1178" t="s">
        <v>6</v>
      </c>
      <c r="X1178" t="s">
        <v>89</v>
      </c>
      <c r="Y1178" t="s">
        <v>96</v>
      </c>
      <c r="Z1178" t="s">
        <v>105</v>
      </c>
      <c r="AA1178">
        <v>0.73470000000000002</v>
      </c>
      <c r="AB1178">
        <v>0.9020999999999999</v>
      </c>
      <c r="AC1178">
        <v>0.18944099999999994</v>
      </c>
      <c r="AD1178">
        <v>0.23</v>
      </c>
      <c r="AE1178" t="s">
        <v>26</v>
      </c>
      <c r="AF1178">
        <v>1.2421120893921634E-2</v>
      </c>
      <c r="AG1178" t="s">
        <v>5</v>
      </c>
      <c r="AH1178" t="s">
        <v>32</v>
      </c>
      <c r="AI1178" t="s">
        <v>37</v>
      </c>
      <c r="AJ1178">
        <v>78.260869565217391</v>
      </c>
      <c r="AK1178" t="s">
        <v>40</v>
      </c>
      <c r="AL1178">
        <v>296.52100000000002</v>
      </c>
      <c r="AM1178">
        <v>2615777.4085499998</v>
      </c>
      <c r="AN1178">
        <v>93.65</v>
      </c>
    </row>
    <row r="1179" spans="1:40" x14ac:dyDescent="0.3">
      <c r="A1179">
        <v>98.14</v>
      </c>
      <c r="B1179">
        <v>6.83</v>
      </c>
      <c r="C1179">
        <v>9</v>
      </c>
      <c r="D1179">
        <v>0.87</v>
      </c>
      <c r="E1179">
        <v>0.02</v>
      </c>
      <c r="F1179">
        <v>0.05</v>
      </c>
      <c r="G1179" t="s">
        <v>92</v>
      </c>
      <c r="H1179">
        <v>1.99</v>
      </c>
      <c r="I1179">
        <v>0.72</v>
      </c>
      <c r="J1179">
        <v>1.02</v>
      </c>
      <c r="K1179">
        <v>0.18</v>
      </c>
      <c r="L1179">
        <v>3</v>
      </c>
      <c r="M1179">
        <v>4772.8900000000003</v>
      </c>
      <c r="N1179">
        <v>45</v>
      </c>
      <c r="O1179">
        <v>45</v>
      </c>
      <c r="P1179">
        <v>1</v>
      </c>
      <c r="Q1179">
        <v>0</v>
      </c>
      <c r="R1179">
        <v>439</v>
      </c>
      <c r="S1179">
        <v>961</v>
      </c>
      <c r="T1179">
        <v>5</v>
      </c>
      <c r="U1179">
        <v>0.56000000000000005</v>
      </c>
      <c r="V1179">
        <v>1</v>
      </c>
      <c r="W1179" t="s">
        <v>4</v>
      </c>
      <c r="X1179" t="s">
        <v>89</v>
      </c>
      <c r="Y1179" t="s">
        <v>104</v>
      </c>
      <c r="Z1179" t="s">
        <v>109</v>
      </c>
      <c r="AA1179">
        <v>0.85260000000000002</v>
      </c>
      <c r="AB1179">
        <v>0.93099999999999994</v>
      </c>
      <c r="AC1179">
        <v>0.12103000000000001</v>
      </c>
      <c r="AD1179">
        <v>0.25</v>
      </c>
      <c r="AE1179" t="s">
        <v>26</v>
      </c>
      <c r="AF1179">
        <v>6.9594456898308538E-2</v>
      </c>
      <c r="AG1179" t="s">
        <v>8</v>
      </c>
      <c r="AH1179" t="s">
        <v>33</v>
      </c>
      <c r="AI1179" t="s">
        <v>36</v>
      </c>
      <c r="AJ1179">
        <v>218.90660592255125</v>
      </c>
      <c r="AK1179" t="s">
        <v>42</v>
      </c>
      <c r="AL1179">
        <v>95.457800000000006</v>
      </c>
      <c r="AM1179">
        <v>501299.58809400001</v>
      </c>
      <c r="AN1179">
        <v>84.410000000000011</v>
      </c>
    </row>
    <row r="1180" spans="1:40" x14ac:dyDescent="0.3">
      <c r="A1180">
        <v>392.46</v>
      </c>
      <c r="B1180">
        <v>1.55</v>
      </c>
      <c r="C1180">
        <v>22</v>
      </c>
      <c r="D1180">
        <v>0.99</v>
      </c>
      <c r="E1180">
        <v>0.05</v>
      </c>
      <c r="F1180">
        <v>0.02</v>
      </c>
      <c r="G1180" t="s">
        <v>99</v>
      </c>
      <c r="H1180">
        <v>0.33</v>
      </c>
      <c r="I1180">
        <v>0.92</v>
      </c>
      <c r="J1180">
        <v>0.85</v>
      </c>
      <c r="K1180">
        <v>0.8</v>
      </c>
      <c r="L1180">
        <v>43</v>
      </c>
      <c r="M1180">
        <v>7531.21</v>
      </c>
      <c r="N1180">
        <v>60</v>
      </c>
      <c r="O1180">
        <v>32</v>
      </c>
      <c r="P1180">
        <v>0</v>
      </c>
      <c r="Q1180">
        <v>3</v>
      </c>
      <c r="R1180">
        <v>933</v>
      </c>
      <c r="S1180">
        <v>577</v>
      </c>
      <c r="T1180">
        <v>11</v>
      </c>
      <c r="U1180">
        <v>0.65</v>
      </c>
      <c r="V1180">
        <v>1</v>
      </c>
      <c r="W1180" t="s">
        <v>4</v>
      </c>
      <c r="X1180" t="s">
        <v>103</v>
      </c>
      <c r="Y1180" t="s">
        <v>94</v>
      </c>
      <c r="Z1180" t="s">
        <v>95</v>
      </c>
      <c r="AA1180">
        <v>0.9405</v>
      </c>
      <c r="AB1180">
        <v>0.93099999999999994</v>
      </c>
      <c r="AC1180">
        <v>9.3100000000000075E-3</v>
      </c>
      <c r="AD1180">
        <v>0.87000000000000011</v>
      </c>
      <c r="AE1180" t="s">
        <v>25</v>
      </c>
      <c r="AF1180">
        <v>3.9494470774091633E-3</v>
      </c>
      <c r="AG1180" t="s">
        <v>5</v>
      </c>
      <c r="AH1180" t="s">
        <v>32</v>
      </c>
      <c r="AI1180" t="s">
        <v>38</v>
      </c>
      <c r="AJ1180">
        <v>61.843515541264736</v>
      </c>
      <c r="AK1180" t="s">
        <v>40</v>
      </c>
      <c r="AL1180">
        <v>376.56050000000005</v>
      </c>
      <c r="AM1180">
        <v>3162976.7346979999</v>
      </c>
      <c r="AN1180">
        <v>97.77</v>
      </c>
    </row>
    <row r="1181" spans="1:40" x14ac:dyDescent="0.3">
      <c r="A1181">
        <v>293.57</v>
      </c>
      <c r="B1181">
        <v>8.32</v>
      </c>
      <c r="C1181">
        <v>23</v>
      </c>
      <c r="D1181">
        <v>0.96</v>
      </c>
      <c r="E1181">
        <v>0.06</v>
      </c>
      <c r="F1181">
        <v>0.01</v>
      </c>
      <c r="G1181" t="s">
        <v>99</v>
      </c>
      <c r="H1181">
        <v>1.1499999999999999</v>
      </c>
      <c r="I1181">
        <v>0.99</v>
      </c>
      <c r="J1181">
        <v>0.81</v>
      </c>
      <c r="K1181">
        <v>0.48</v>
      </c>
      <c r="L1181">
        <v>40</v>
      </c>
      <c r="M1181">
        <v>9872.2800000000007</v>
      </c>
      <c r="N1181">
        <v>45</v>
      </c>
      <c r="O1181">
        <v>9</v>
      </c>
      <c r="P1181">
        <v>2</v>
      </c>
      <c r="Q1181">
        <v>3</v>
      </c>
      <c r="R1181">
        <v>436</v>
      </c>
      <c r="S1181">
        <v>758</v>
      </c>
      <c r="T1181">
        <v>9</v>
      </c>
      <c r="U1181">
        <v>0.15</v>
      </c>
      <c r="V1181">
        <v>1</v>
      </c>
      <c r="W1181" t="s">
        <v>4</v>
      </c>
      <c r="X1181" t="s">
        <v>103</v>
      </c>
      <c r="Y1181" t="s">
        <v>96</v>
      </c>
      <c r="Z1181" t="s">
        <v>91</v>
      </c>
      <c r="AA1181">
        <v>0.90239999999999987</v>
      </c>
      <c r="AB1181">
        <v>0.93059999999999998</v>
      </c>
      <c r="AC1181">
        <v>3.7224000000000028E-2</v>
      </c>
      <c r="AD1181">
        <v>0.54999999999999993</v>
      </c>
      <c r="AE1181" t="s">
        <v>25</v>
      </c>
      <c r="AF1181">
        <v>2.8340770514698368E-2</v>
      </c>
      <c r="AG1181" t="s">
        <v>7</v>
      </c>
      <c r="AH1181" t="s">
        <v>31</v>
      </c>
      <c r="AI1181" t="s">
        <v>36</v>
      </c>
      <c r="AJ1181">
        <v>173.85321100917429</v>
      </c>
      <c r="AK1181" t="s">
        <v>42</v>
      </c>
      <c r="AL1181">
        <v>493.61400000000003</v>
      </c>
      <c r="AM1181">
        <v>3101579.9724819995</v>
      </c>
      <c r="AN1181">
        <v>96.85</v>
      </c>
    </row>
    <row r="1182" spans="1:40" x14ac:dyDescent="0.3">
      <c r="A1182">
        <v>483.35</v>
      </c>
      <c r="B1182">
        <v>9.4600000000000009</v>
      </c>
      <c r="C1182">
        <v>12</v>
      </c>
      <c r="D1182">
        <v>0.77</v>
      </c>
      <c r="E1182">
        <v>0</v>
      </c>
      <c r="F1182">
        <v>0.02</v>
      </c>
      <c r="G1182" t="s">
        <v>88</v>
      </c>
      <c r="H1182">
        <v>4.42</v>
      </c>
      <c r="I1182">
        <v>0.94</v>
      </c>
      <c r="J1182">
        <v>1.1599999999999999</v>
      </c>
      <c r="K1182">
        <v>0.15</v>
      </c>
      <c r="L1182">
        <v>43</v>
      </c>
      <c r="M1182">
        <v>1283.3900000000001</v>
      </c>
      <c r="N1182">
        <v>15</v>
      </c>
      <c r="O1182">
        <v>52</v>
      </c>
      <c r="P1182">
        <v>1</v>
      </c>
      <c r="Q1182">
        <v>3</v>
      </c>
      <c r="R1182">
        <v>531</v>
      </c>
      <c r="S1182">
        <v>10</v>
      </c>
      <c r="T1182">
        <v>8</v>
      </c>
      <c r="U1182">
        <v>0.78</v>
      </c>
      <c r="V1182">
        <v>0</v>
      </c>
      <c r="W1182" t="s">
        <v>6</v>
      </c>
      <c r="X1182" t="s">
        <v>103</v>
      </c>
      <c r="Y1182" t="s">
        <v>104</v>
      </c>
      <c r="Z1182" t="s">
        <v>110</v>
      </c>
      <c r="AA1182">
        <v>0.77</v>
      </c>
      <c r="AB1182">
        <v>0.98</v>
      </c>
      <c r="AC1182">
        <v>0.22539999999999999</v>
      </c>
      <c r="AD1182">
        <v>0.16999999999999998</v>
      </c>
      <c r="AE1182" t="s">
        <v>26</v>
      </c>
      <c r="AF1182">
        <v>1.9571738905554983E-2</v>
      </c>
      <c r="AG1182" t="s">
        <v>5</v>
      </c>
      <c r="AH1182" t="s">
        <v>32</v>
      </c>
      <c r="AI1182" t="s">
        <v>37</v>
      </c>
      <c r="AJ1182">
        <v>1.8832391713747645</v>
      </c>
      <c r="AK1182" t="s">
        <v>40</v>
      </c>
      <c r="AL1182">
        <v>12.833900000000002</v>
      </c>
      <c r="AM1182">
        <v>632788.64967000007</v>
      </c>
      <c r="AN1182">
        <v>71.179999999999993</v>
      </c>
    </row>
    <row r="1183" spans="1:40" x14ac:dyDescent="0.3">
      <c r="A1183">
        <v>203.84</v>
      </c>
      <c r="B1183">
        <v>6.84</v>
      </c>
      <c r="C1183">
        <v>10</v>
      </c>
      <c r="D1183">
        <v>0.77</v>
      </c>
      <c r="E1183">
        <v>0</v>
      </c>
      <c r="F1183">
        <v>0.02</v>
      </c>
      <c r="G1183" t="s">
        <v>99</v>
      </c>
      <c r="H1183">
        <v>4.12</v>
      </c>
      <c r="I1183">
        <v>0.96</v>
      </c>
      <c r="J1183">
        <v>1.17</v>
      </c>
      <c r="K1183">
        <v>0.69</v>
      </c>
      <c r="L1183">
        <v>18</v>
      </c>
      <c r="M1183">
        <v>2797.01</v>
      </c>
      <c r="N1183">
        <v>15</v>
      </c>
      <c r="O1183">
        <v>15</v>
      </c>
      <c r="P1183">
        <v>1</v>
      </c>
      <c r="Q1183">
        <v>0</v>
      </c>
      <c r="R1183">
        <v>700</v>
      </c>
      <c r="S1183">
        <v>176</v>
      </c>
      <c r="T1183">
        <v>11</v>
      </c>
      <c r="U1183">
        <v>1</v>
      </c>
      <c r="V1183">
        <v>0</v>
      </c>
      <c r="W1183" t="s">
        <v>6</v>
      </c>
      <c r="X1183" t="s">
        <v>89</v>
      </c>
      <c r="Y1183" t="s">
        <v>104</v>
      </c>
      <c r="Z1183" t="s">
        <v>95</v>
      </c>
      <c r="AA1183">
        <v>0.77</v>
      </c>
      <c r="AB1183">
        <v>0.98</v>
      </c>
      <c r="AC1183">
        <v>0.22539999999999999</v>
      </c>
      <c r="AD1183">
        <v>0.71</v>
      </c>
      <c r="AE1183" t="s">
        <v>25</v>
      </c>
      <c r="AF1183">
        <v>3.3555729984301411E-2</v>
      </c>
      <c r="AG1183" t="s">
        <v>7</v>
      </c>
      <c r="AH1183" t="s">
        <v>31</v>
      </c>
      <c r="AI1183" t="s">
        <v>37</v>
      </c>
      <c r="AJ1183">
        <v>25.142857142857146</v>
      </c>
      <c r="AK1183" t="s">
        <v>40</v>
      </c>
      <c r="AL1183">
        <v>139.85050000000001</v>
      </c>
      <c r="AM1183">
        <v>581702.01568399998</v>
      </c>
      <c r="AN1183">
        <v>95.47999999999999</v>
      </c>
    </row>
    <row r="1184" spans="1:40" x14ac:dyDescent="0.3">
      <c r="A1184">
        <v>334.68</v>
      </c>
      <c r="B1184">
        <v>9.59</v>
      </c>
      <c r="C1184">
        <v>2</v>
      </c>
      <c r="D1184">
        <v>0.76</v>
      </c>
      <c r="E1184">
        <v>0.01</v>
      </c>
      <c r="F1184">
        <v>0.03</v>
      </c>
      <c r="G1184" t="s">
        <v>88</v>
      </c>
      <c r="H1184">
        <v>0.43</v>
      </c>
      <c r="I1184">
        <v>0.88</v>
      </c>
      <c r="J1184">
        <v>0.83</v>
      </c>
      <c r="K1184">
        <v>0.94</v>
      </c>
      <c r="L1184">
        <v>39</v>
      </c>
      <c r="M1184">
        <v>6856.3</v>
      </c>
      <c r="N1184">
        <v>45</v>
      </c>
      <c r="O1184">
        <v>41</v>
      </c>
      <c r="P1184">
        <v>3</v>
      </c>
      <c r="Q1184">
        <v>3</v>
      </c>
      <c r="R1184">
        <v>524</v>
      </c>
      <c r="S1184">
        <v>558</v>
      </c>
      <c r="T1184">
        <v>11</v>
      </c>
      <c r="U1184">
        <v>0.16</v>
      </c>
      <c r="V1184">
        <v>0</v>
      </c>
      <c r="W1184" t="s">
        <v>6</v>
      </c>
      <c r="X1184" t="s">
        <v>103</v>
      </c>
      <c r="Y1184" t="s">
        <v>90</v>
      </c>
      <c r="Z1184" t="s">
        <v>95</v>
      </c>
      <c r="AA1184">
        <v>0.75239999999999996</v>
      </c>
      <c r="AB1184">
        <v>0.96029999999999993</v>
      </c>
      <c r="AC1184">
        <v>0.23047199999999998</v>
      </c>
      <c r="AD1184">
        <v>0.98</v>
      </c>
      <c r="AE1184" t="s">
        <v>25</v>
      </c>
      <c r="AF1184">
        <v>2.865423688299271E-2</v>
      </c>
      <c r="AG1184" t="s">
        <v>7</v>
      </c>
      <c r="AH1184" t="s">
        <v>32</v>
      </c>
      <c r="AI1184" t="s">
        <v>38</v>
      </c>
      <c r="AJ1184">
        <v>106.48854961832062</v>
      </c>
      <c r="AK1184" t="s">
        <v>42</v>
      </c>
      <c r="AL1184">
        <v>68.563000000000002</v>
      </c>
      <c r="AM1184">
        <v>2386524.5846080007</v>
      </c>
      <c r="AN1184">
        <v>74.67</v>
      </c>
    </row>
    <row r="1185" spans="1:40" x14ac:dyDescent="0.3">
      <c r="A1185">
        <v>469.41</v>
      </c>
      <c r="B1185">
        <v>2.36</v>
      </c>
      <c r="C1185">
        <v>11</v>
      </c>
      <c r="D1185">
        <v>0.98</v>
      </c>
      <c r="E1185">
        <v>0.03</v>
      </c>
      <c r="F1185">
        <v>0.02</v>
      </c>
      <c r="G1185" t="s">
        <v>92</v>
      </c>
      <c r="H1185">
        <v>1.1200000000000001</v>
      </c>
      <c r="I1185">
        <v>0.96</v>
      </c>
      <c r="J1185">
        <v>1.02</v>
      </c>
      <c r="K1185">
        <v>0.56999999999999995</v>
      </c>
      <c r="L1185">
        <v>44</v>
      </c>
      <c r="M1185">
        <v>2449.39</v>
      </c>
      <c r="N1185">
        <v>45</v>
      </c>
      <c r="O1185">
        <v>13</v>
      </c>
      <c r="P1185">
        <v>0</v>
      </c>
      <c r="Q1185">
        <v>0</v>
      </c>
      <c r="R1185">
        <v>981</v>
      </c>
      <c r="S1185">
        <v>795</v>
      </c>
      <c r="T1185">
        <v>11</v>
      </c>
      <c r="U1185">
        <v>0.77</v>
      </c>
      <c r="V1185">
        <v>1</v>
      </c>
      <c r="W1185" t="s">
        <v>4</v>
      </c>
      <c r="X1185" t="s">
        <v>89</v>
      </c>
      <c r="Y1185" t="s">
        <v>94</v>
      </c>
      <c r="Z1185" t="s">
        <v>95</v>
      </c>
      <c r="AA1185">
        <v>0.9506</v>
      </c>
      <c r="AB1185">
        <v>0.9506</v>
      </c>
      <c r="AC1185">
        <v>1.9012000000000018E-2</v>
      </c>
      <c r="AD1185">
        <v>0.62</v>
      </c>
      <c r="AE1185" t="s">
        <v>25</v>
      </c>
      <c r="AF1185">
        <v>5.0275878230118653E-3</v>
      </c>
      <c r="AG1185" t="s">
        <v>5</v>
      </c>
      <c r="AH1185" t="s">
        <v>32</v>
      </c>
      <c r="AI1185" t="s">
        <v>36</v>
      </c>
      <c r="AJ1185">
        <v>81.039755351681947</v>
      </c>
      <c r="AK1185" t="s">
        <v>44</v>
      </c>
      <c r="AL1185">
        <v>48.9878</v>
      </c>
      <c r="AM1185">
        <v>1207316.0704790002</v>
      </c>
      <c r="AN1185">
        <v>85.579999999999984</v>
      </c>
    </row>
    <row r="1186" spans="1:40" x14ac:dyDescent="0.3">
      <c r="A1186">
        <v>96.13</v>
      </c>
      <c r="B1186">
        <v>5.3</v>
      </c>
      <c r="C1186">
        <v>10</v>
      </c>
      <c r="D1186">
        <v>0.96</v>
      </c>
      <c r="E1186">
        <v>0.04</v>
      </c>
      <c r="F1186">
        <v>0</v>
      </c>
      <c r="G1186" t="s">
        <v>92</v>
      </c>
      <c r="H1186">
        <v>3.85</v>
      </c>
      <c r="I1186">
        <v>0.67</v>
      </c>
      <c r="J1186">
        <v>1.02</v>
      </c>
      <c r="K1186">
        <v>0.1</v>
      </c>
      <c r="L1186">
        <v>6</v>
      </c>
      <c r="M1186">
        <v>398.46</v>
      </c>
      <c r="N1186">
        <v>90</v>
      </c>
      <c r="O1186">
        <v>21</v>
      </c>
      <c r="P1186">
        <v>2</v>
      </c>
      <c r="Q1186">
        <v>0</v>
      </c>
      <c r="R1186">
        <v>982</v>
      </c>
      <c r="S1186">
        <v>977</v>
      </c>
      <c r="T1186">
        <v>8</v>
      </c>
      <c r="U1186">
        <v>0.15</v>
      </c>
      <c r="V1186">
        <v>0</v>
      </c>
      <c r="W1186" t="s">
        <v>6</v>
      </c>
      <c r="X1186" t="s">
        <v>89</v>
      </c>
      <c r="Y1186" t="s">
        <v>96</v>
      </c>
      <c r="Z1186" t="s">
        <v>110</v>
      </c>
      <c r="AA1186">
        <v>0.92159999999999997</v>
      </c>
      <c r="AB1186">
        <v>0.96</v>
      </c>
      <c r="AC1186">
        <v>3.8400000000000031E-2</v>
      </c>
      <c r="AD1186">
        <v>0.14000000000000001</v>
      </c>
      <c r="AE1186" t="s">
        <v>22</v>
      </c>
      <c r="AF1186">
        <v>5.5133673150941434E-2</v>
      </c>
      <c r="AG1186" t="s">
        <v>8</v>
      </c>
      <c r="AH1186" t="s">
        <v>33</v>
      </c>
      <c r="AI1186" t="s">
        <v>37</v>
      </c>
      <c r="AJ1186">
        <v>99.490835030549903</v>
      </c>
      <c r="AK1186" t="s">
        <v>43</v>
      </c>
      <c r="AL1186">
        <v>7.9691999999999998</v>
      </c>
      <c r="AM1186">
        <v>39851.489401999992</v>
      </c>
      <c r="AN1186">
        <v>82.95</v>
      </c>
    </row>
    <row r="1187" spans="1:40" x14ac:dyDescent="0.3">
      <c r="A1187">
        <v>471.75</v>
      </c>
      <c r="B1187">
        <v>6.42</v>
      </c>
      <c r="C1187">
        <v>22</v>
      </c>
      <c r="D1187">
        <v>0.93</v>
      </c>
      <c r="E1187">
        <v>0.05</v>
      </c>
      <c r="F1187">
        <v>0.05</v>
      </c>
      <c r="G1187" t="s">
        <v>88</v>
      </c>
      <c r="H1187">
        <v>2.4300000000000002</v>
      </c>
      <c r="I1187">
        <v>0.88</v>
      </c>
      <c r="J1187">
        <v>0.95</v>
      </c>
      <c r="K1187">
        <v>0.05</v>
      </c>
      <c r="L1187">
        <v>42</v>
      </c>
      <c r="M1187">
        <v>1187.0899999999999</v>
      </c>
      <c r="N1187">
        <v>30</v>
      </c>
      <c r="O1187">
        <v>10</v>
      </c>
      <c r="P1187">
        <v>0</v>
      </c>
      <c r="Q1187">
        <v>3</v>
      </c>
      <c r="R1187">
        <v>624</v>
      </c>
      <c r="S1187">
        <v>600</v>
      </c>
      <c r="T1187">
        <v>8</v>
      </c>
      <c r="U1187">
        <v>0.95</v>
      </c>
      <c r="V1187">
        <v>0</v>
      </c>
      <c r="W1187" t="s">
        <v>6</v>
      </c>
      <c r="X1187" t="s">
        <v>103</v>
      </c>
      <c r="Y1187" t="s">
        <v>94</v>
      </c>
      <c r="Z1187" t="s">
        <v>110</v>
      </c>
      <c r="AA1187">
        <v>0.88349999999999995</v>
      </c>
      <c r="AB1187">
        <v>0.90249999999999997</v>
      </c>
      <c r="AC1187">
        <v>6.3174999999999953E-2</v>
      </c>
      <c r="AD1187">
        <v>0.15000000000000002</v>
      </c>
      <c r="AE1187" t="s">
        <v>26</v>
      </c>
      <c r="AF1187">
        <v>1.3608903020667727E-2</v>
      </c>
      <c r="AG1187" t="s">
        <v>5</v>
      </c>
      <c r="AH1187" t="s">
        <v>32</v>
      </c>
      <c r="AI1187" t="s">
        <v>35</v>
      </c>
      <c r="AJ1187">
        <v>96.15384615384616</v>
      </c>
      <c r="AK1187" t="s">
        <v>45</v>
      </c>
      <c r="AL1187">
        <v>11.870899999999999</v>
      </c>
      <c r="AM1187">
        <v>616045.47620000015</v>
      </c>
      <c r="AN1187">
        <v>71.069999999999993</v>
      </c>
    </row>
    <row r="1188" spans="1:40" x14ac:dyDescent="0.3">
      <c r="A1188">
        <v>359.55</v>
      </c>
      <c r="B1188">
        <v>6.24</v>
      </c>
      <c r="C1188">
        <v>6</v>
      </c>
      <c r="D1188">
        <v>0.82</v>
      </c>
      <c r="E1188">
        <v>0.01</v>
      </c>
      <c r="F1188">
        <v>0.03</v>
      </c>
      <c r="G1188" t="s">
        <v>99</v>
      </c>
      <c r="H1188">
        <v>3.8</v>
      </c>
      <c r="I1188">
        <v>0.89</v>
      </c>
      <c r="J1188">
        <v>1.03</v>
      </c>
      <c r="K1188">
        <v>0.8</v>
      </c>
      <c r="L1188">
        <v>27</v>
      </c>
      <c r="M1188">
        <v>4392.91</v>
      </c>
      <c r="N1188">
        <v>15</v>
      </c>
      <c r="O1188">
        <v>43</v>
      </c>
      <c r="P1188">
        <v>1</v>
      </c>
      <c r="Q1188">
        <v>1</v>
      </c>
      <c r="R1188">
        <v>309</v>
      </c>
      <c r="S1188">
        <v>251</v>
      </c>
      <c r="T1188">
        <v>1</v>
      </c>
      <c r="U1188">
        <v>0.41</v>
      </c>
      <c r="V1188">
        <v>1</v>
      </c>
      <c r="W1188" t="s">
        <v>4</v>
      </c>
      <c r="X1188" t="s">
        <v>101</v>
      </c>
      <c r="Y1188" t="s">
        <v>104</v>
      </c>
      <c r="Z1188" t="s">
        <v>97</v>
      </c>
      <c r="AA1188">
        <v>0.81179999999999997</v>
      </c>
      <c r="AB1188">
        <v>0.96029999999999993</v>
      </c>
      <c r="AC1188">
        <v>0.17285400000000004</v>
      </c>
      <c r="AD1188">
        <v>0.84000000000000008</v>
      </c>
      <c r="AE1188" t="s">
        <v>25</v>
      </c>
      <c r="AF1188">
        <v>1.735502711722987E-2</v>
      </c>
      <c r="AG1188" t="s">
        <v>5</v>
      </c>
      <c r="AH1188" t="s">
        <v>32</v>
      </c>
      <c r="AI1188" t="s">
        <v>37</v>
      </c>
      <c r="AJ1188">
        <v>81.229773462783172</v>
      </c>
      <c r="AK1188" t="s">
        <v>44</v>
      </c>
      <c r="AL1188">
        <v>219.6455</v>
      </c>
      <c r="AM1188">
        <v>1642896.59342</v>
      </c>
      <c r="AN1188">
        <v>95.300000000000011</v>
      </c>
    </row>
    <row r="1189" spans="1:40" x14ac:dyDescent="0.3">
      <c r="A1189">
        <v>80.53</v>
      </c>
      <c r="B1189">
        <v>4.6100000000000003</v>
      </c>
      <c r="C1189">
        <v>18</v>
      </c>
      <c r="D1189">
        <v>0.85</v>
      </c>
      <c r="E1189">
        <v>7.0000000000000007E-2</v>
      </c>
      <c r="F1189">
        <v>0.02</v>
      </c>
      <c r="G1189" t="s">
        <v>92</v>
      </c>
      <c r="H1189">
        <v>1.06</v>
      </c>
      <c r="I1189">
        <v>0.78</v>
      </c>
      <c r="J1189">
        <v>0.98</v>
      </c>
      <c r="K1189">
        <v>0.63</v>
      </c>
      <c r="L1189">
        <v>15</v>
      </c>
      <c r="M1189">
        <v>4364.7700000000004</v>
      </c>
      <c r="N1189">
        <v>45</v>
      </c>
      <c r="O1189">
        <v>34</v>
      </c>
      <c r="P1189">
        <v>3</v>
      </c>
      <c r="Q1189">
        <v>0</v>
      </c>
      <c r="R1189">
        <v>63</v>
      </c>
      <c r="S1189">
        <v>143</v>
      </c>
      <c r="T1189">
        <v>12</v>
      </c>
      <c r="U1189">
        <v>0.98</v>
      </c>
      <c r="V1189">
        <v>0</v>
      </c>
      <c r="W1189" t="s">
        <v>6</v>
      </c>
      <c r="X1189" t="s">
        <v>89</v>
      </c>
      <c r="Y1189" t="s">
        <v>90</v>
      </c>
      <c r="Z1189" t="s">
        <v>107</v>
      </c>
      <c r="AA1189">
        <v>0.79049999999999998</v>
      </c>
      <c r="AB1189">
        <v>0.91139999999999988</v>
      </c>
      <c r="AC1189">
        <v>0.13671</v>
      </c>
      <c r="AD1189">
        <v>0.72</v>
      </c>
      <c r="AE1189" t="s">
        <v>25</v>
      </c>
      <c r="AF1189">
        <v>5.7245746926611205E-2</v>
      </c>
      <c r="AG1189" t="s">
        <v>8</v>
      </c>
      <c r="AH1189" t="s">
        <v>33</v>
      </c>
      <c r="AI1189" t="s">
        <v>36</v>
      </c>
      <c r="AJ1189">
        <v>226.98412698412699</v>
      </c>
      <c r="AK1189" t="s">
        <v>42</v>
      </c>
      <c r="AL1189">
        <v>87.295400000000015</v>
      </c>
      <c r="AM1189">
        <v>383218.47426500003</v>
      </c>
      <c r="AN1189">
        <v>84.44</v>
      </c>
    </row>
    <row r="1190" spans="1:40" x14ac:dyDescent="0.3">
      <c r="A1190">
        <v>185.43</v>
      </c>
      <c r="B1190">
        <v>4.04</v>
      </c>
      <c r="C1190">
        <v>2</v>
      </c>
      <c r="D1190">
        <v>0.84</v>
      </c>
      <c r="E1190">
        <v>0.06</v>
      </c>
      <c r="F1190">
        <v>0.05</v>
      </c>
      <c r="G1190" t="s">
        <v>88</v>
      </c>
      <c r="H1190">
        <v>4.76</v>
      </c>
      <c r="I1190">
        <v>0.63</v>
      </c>
      <c r="J1190">
        <v>1</v>
      </c>
      <c r="K1190">
        <v>0.92</v>
      </c>
      <c r="L1190">
        <v>15</v>
      </c>
      <c r="M1190">
        <v>9725.82</v>
      </c>
      <c r="N1190">
        <v>60</v>
      </c>
      <c r="O1190">
        <v>15</v>
      </c>
      <c r="P1190">
        <v>0</v>
      </c>
      <c r="Q1190">
        <v>0</v>
      </c>
      <c r="R1190">
        <v>171</v>
      </c>
      <c r="S1190">
        <v>261</v>
      </c>
      <c r="T1190">
        <v>7</v>
      </c>
      <c r="U1190">
        <v>7.0000000000000007E-2</v>
      </c>
      <c r="V1190">
        <v>0</v>
      </c>
      <c r="W1190" t="s">
        <v>6</v>
      </c>
      <c r="X1190" t="s">
        <v>89</v>
      </c>
      <c r="Y1190" t="s">
        <v>94</v>
      </c>
      <c r="Z1190" t="s">
        <v>106</v>
      </c>
      <c r="AA1190">
        <v>0.78959999999999997</v>
      </c>
      <c r="AB1190">
        <v>0.8929999999999999</v>
      </c>
      <c r="AC1190">
        <v>0.14288000000000003</v>
      </c>
      <c r="AD1190">
        <v>1.03</v>
      </c>
      <c r="AE1190" t="s">
        <v>25</v>
      </c>
      <c r="AF1190">
        <v>2.1787197325136169E-2</v>
      </c>
      <c r="AG1190" t="s">
        <v>7</v>
      </c>
      <c r="AH1190" t="s">
        <v>31</v>
      </c>
      <c r="AI1190" t="s">
        <v>37</v>
      </c>
      <c r="AJ1190">
        <v>152.63157894736844</v>
      </c>
      <c r="AK1190" t="s">
        <v>42</v>
      </c>
      <c r="AL1190">
        <v>97.258200000000002</v>
      </c>
      <c r="AM1190">
        <v>2001954.182022</v>
      </c>
      <c r="AN1190">
        <v>68.44</v>
      </c>
    </row>
    <row r="1191" spans="1:40" x14ac:dyDescent="0.3">
      <c r="A1191">
        <v>368.68</v>
      </c>
      <c r="B1191">
        <v>2.14</v>
      </c>
      <c r="C1191">
        <v>2</v>
      </c>
      <c r="D1191">
        <v>0.78</v>
      </c>
      <c r="E1191">
        <v>0.03</v>
      </c>
      <c r="F1191">
        <v>0.01</v>
      </c>
      <c r="G1191" t="s">
        <v>92</v>
      </c>
      <c r="H1191">
        <v>3.92</v>
      </c>
      <c r="I1191">
        <v>0.85</v>
      </c>
      <c r="J1191">
        <v>1.1000000000000001</v>
      </c>
      <c r="K1191">
        <v>0.55000000000000004</v>
      </c>
      <c r="L1191">
        <v>19</v>
      </c>
      <c r="M1191">
        <v>4712.91</v>
      </c>
      <c r="N1191">
        <v>30</v>
      </c>
      <c r="O1191">
        <v>41</v>
      </c>
      <c r="P1191">
        <v>2</v>
      </c>
      <c r="Q1191">
        <v>1</v>
      </c>
      <c r="R1191">
        <v>458</v>
      </c>
      <c r="S1191">
        <v>878</v>
      </c>
      <c r="T1191">
        <v>4</v>
      </c>
      <c r="U1191">
        <v>0.79</v>
      </c>
      <c r="V1191">
        <v>1</v>
      </c>
      <c r="W1191" t="s">
        <v>4</v>
      </c>
      <c r="X1191" t="s">
        <v>101</v>
      </c>
      <c r="Y1191" t="s">
        <v>96</v>
      </c>
      <c r="Z1191" t="s">
        <v>105</v>
      </c>
      <c r="AA1191">
        <v>0.75660000000000005</v>
      </c>
      <c r="AB1191">
        <v>0.96029999999999993</v>
      </c>
      <c r="AC1191">
        <v>0.21126599999999998</v>
      </c>
      <c r="AD1191">
        <v>0.59000000000000008</v>
      </c>
      <c r="AE1191" t="s">
        <v>25</v>
      </c>
      <c r="AF1191">
        <v>5.8044917001193446E-3</v>
      </c>
      <c r="AG1191" t="s">
        <v>5</v>
      </c>
      <c r="AH1191" t="s">
        <v>32</v>
      </c>
      <c r="AI1191" t="s">
        <v>37</v>
      </c>
      <c r="AJ1191">
        <v>191.70305676855895</v>
      </c>
      <c r="AK1191" t="s">
        <v>42</v>
      </c>
      <c r="AL1191">
        <v>94.258200000000002</v>
      </c>
      <c r="AM1191">
        <v>1807181.0478640001</v>
      </c>
      <c r="AN1191">
        <v>82.97999999999999</v>
      </c>
    </row>
    <row r="1192" spans="1:40" x14ac:dyDescent="0.3">
      <c r="A1192">
        <v>80.31</v>
      </c>
      <c r="B1192">
        <v>4.53</v>
      </c>
      <c r="C1192">
        <v>10</v>
      </c>
      <c r="D1192">
        <v>0.85</v>
      </c>
      <c r="E1192">
        <v>0</v>
      </c>
      <c r="F1192">
        <v>0.01</v>
      </c>
      <c r="G1192" t="s">
        <v>92</v>
      </c>
      <c r="H1192">
        <v>0.99</v>
      </c>
      <c r="I1192">
        <v>0.62</v>
      </c>
      <c r="J1192">
        <v>1.01</v>
      </c>
      <c r="K1192">
        <v>0.06</v>
      </c>
      <c r="L1192">
        <v>38</v>
      </c>
      <c r="M1192">
        <v>6812.87</v>
      </c>
      <c r="N1192">
        <v>60</v>
      </c>
      <c r="O1192">
        <v>54</v>
      </c>
      <c r="P1192">
        <v>0</v>
      </c>
      <c r="Q1192">
        <v>3</v>
      </c>
      <c r="R1192">
        <v>751</v>
      </c>
      <c r="S1192">
        <v>31</v>
      </c>
      <c r="T1192">
        <v>6</v>
      </c>
      <c r="U1192">
        <v>0.47</v>
      </c>
      <c r="V1192">
        <v>0</v>
      </c>
      <c r="W1192" t="s">
        <v>6</v>
      </c>
      <c r="X1192" t="s">
        <v>103</v>
      </c>
      <c r="Y1192" t="s">
        <v>94</v>
      </c>
      <c r="Z1192" t="s">
        <v>100</v>
      </c>
      <c r="AA1192">
        <v>0.85</v>
      </c>
      <c r="AB1192">
        <v>0.99</v>
      </c>
      <c r="AC1192">
        <v>0.14850000000000002</v>
      </c>
      <c r="AD1192">
        <v>6.9999999999999993E-2</v>
      </c>
      <c r="AE1192" t="s">
        <v>22</v>
      </c>
      <c r="AF1192">
        <v>5.6406425102726934E-2</v>
      </c>
      <c r="AG1192" t="s">
        <v>8</v>
      </c>
      <c r="AH1192" t="s">
        <v>33</v>
      </c>
      <c r="AI1192" t="s">
        <v>38</v>
      </c>
      <c r="AJ1192">
        <v>4.1278295605858855</v>
      </c>
      <c r="AK1192" t="s">
        <v>40</v>
      </c>
      <c r="AL1192">
        <v>136.25739999999999</v>
      </c>
      <c r="AM1192">
        <v>552750.85313499998</v>
      </c>
      <c r="AN1192">
        <v>86.81</v>
      </c>
    </row>
    <row r="1193" spans="1:40" x14ac:dyDescent="0.3">
      <c r="A1193">
        <v>311.98</v>
      </c>
      <c r="B1193">
        <v>2.46</v>
      </c>
      <c r="C1193">
        <v>16</v>
      </c>
      <c r="D1193">
        <v>0.71</v>
      </c>
      <c r="E1193">
        <v>0.01</v>
      </c>
      <c r="F1193">
        <v>0.04</v>
      </c>
      <c r="G1193" t="s">
        <v>99</v>
      </c>
      <c r="H1193">
        <v>2.79</v>
      </c>
      <c r="I1193">
        <v>0.75</v>
      </c>
      <c r="J1193">
        <v>0.93</v>
      </c>
      <c r="K1193">
        <v>0.4</v>
      </c>
      <c r="L1193">
        <v>47</v>
      </c>
      <c r="M1193">
        <v>4972.79</v>
      </c>
      <c r="N1193">
        <v>30</v>
      </c>
      <c r="O1193">
        <v>54</v>
      </c>
      <c r="P1193">
        <v>1</v>
      </c>
      <c r="Q1193">
        <v>2</v>
      </c>
      <c r="R1193">
        <v>866</v>
      </c>
      <c r="S1193">
        <v>788</v>
      </c>
      <c r="T1193">
        <v>4</v>
      </c>
      <c r="U1193">
        <v>0.28999999999999998</v>
      </c>
      <c r="V1193">
        <v>0</v>
      </c>
      <c r="W1193" t="s">
        <v>6</v>
      </c>
      <c r="X1193" t="s">
        <v>93</v>
      </c>
      <c r="Y1193" t="s">
        <v>104</v>
      </c>
      <c r="Z1193" t="s">
        <v>105</v>
      </c>
      <c r="AA1193">
        <v>0.70289999999999997</v>
      </c>
      <c r="AB1193">
        <v>0.95039999999999991</v>
      </c>
      <c r="AC1193">
        <v>0.27561600000000003</v>
      </c>
      <c r="AD1193">
        <v>0.45</v>
      </c>
      <c r="AE1193" t="s">
        <v>24</v>
      </c>
      <c r="AF1193">
        <v>7.8851208410795556E-3</v>
      </c>
      <c r="AG1193" t="s">
        <v>5</v>
      </c>
      <c r="AH1193" t="s">
        <v>32</v>
      </c>
      <c r="AI1193" t="s">
        <v>35</v>
      </c>
      <c r="AJ1193">
        <v>90.993071593533486</v>
      </c>
      <c r="AK1193" t="s">
        <v>41</v>
      </c>
      <c r="AL1193">
        <v>248.6395</v>
      </c>
      <c r="AM1193">
        <v>1629247.6233940003</v>
      </c>
      <c r="AN1193">
        <v>96.110000000000014</v>
      </c>
    </row>
    <row r="1194" spans="1:40" x14ac:dyDescent="0.3">
      <c r="A1194">
        <v>205.65</v>
      </c>
      <c r="B1194">
        <v>7.61</v>
      </c>
      <c r="C1194">
        <v>12</v>
      </c>
      <c r="D1194">
        <v>0.74</v>
      </c>
      <c r="E1194">
        <v>0.04</v>
      </c>
      <c r="F1194">
        <v>0.01</v>
      </c>
      <c r="G1194" t="s">
        <v>92</v>
      </c>
      <c r="H1194">
        <v>0.56999999999999995</v>
      </c>
      <c r="I1194">
        <v>0.76</v>
      </c>
      <c r="J1194">
        <v>1.03</v>
      </c>
      <c r="K1194">
        <v>0.66</v>
      </c>
      <c r="L1194">
        <v>20</v>
      </c>
      <c r="M1194">
        <v>2772.19</v>
      </c>
      <c r="N1194">
        <v>60</v>
      </c>
      <c r="O1194">
        <v>57</v>
      </c>
      <c r="P1194">
        <v>3</v>
      </c>
      <c r="Q1194">
        <v>1</v>
      </c>
      <c r="R1194">
        <v>220</v>
      </c>
      <c r="S1194">
        <v>739</v>
      </c>
      <c r="T1194">
        <v>12</v>
      </c>
      <c r="U1194">
        <v>0.75</v>
      </c>
      <c r="V1194">
        <v>0</v>
      </c>
      <c r="W1194" t="s">
        <v>6</v>
      </c>
      <c r="X1194" t="s">
        <v>101</v>
      </c>
      <c r="Y1194" t="s">
        <v>90</v>
      </c>
      <c r="Z1194" t="s">
        <v>107</v>
      </c>
      <c r="AA1194">
        <v>0.71039999999999992</v>
      </c>
      <c r="AB1194">
        <v>0.95039999999999991</v>
      </c>
      <c r="AC1194">
        <v>0.24710399999999999</v>
      </c>
      <c r="AD1194">
        <v>0.71000000000000008</v>
      </c>
      <c r="AE1194" t="s">
        <v>25</v>
      </c>
      <c r="AF1194">
        <v>3.7004619499149037E-2</v>
      </c>
      <c r="AG1194" t="s">
        <v>7</v>
      </c>
      <c r="AH1194" t="s">
        <v>31</v>
      </c>
      <c r="AI1194" t="s">
        <v>38</v>
      </c>
      <c r="AJ1194">
        <v>335.90909090909088</v>
      </c>
      <c r="AK1194" t="s">
        <v>42</v>
      </c>
      <c r="AL1194">
        <v>55.443800000000003</v>
      </c>
      <c r="AM1194">
        <v>598663.7053850001</v>
      </c>
      <c r="AN1194">
        <v>86.03</v>
      </c>
    </row>
    <row r="1195" spans="1:40" x14ac:dyDescent="0.3">
      <c r="A1195">
        <v>329.41</v>
      </c>
      <c r="B1195">
        <v>2.88</v>
      </c>
      <c r="C1195">
        <v>1</v>
      </c>
      <c r="D1195">
        <v>0.97</v>
      </c>
      <c r="E1195">
        <v>0.02</v>
      </c>
      <c r="F1195">
        <v>0.04</v>
      </c>
      <c r="G1195" t="s">
        <v>88</v>
      </c>
      <c r="H1195">
        <v>1.81</v>
      </c>
      <c r="I1195">
        <v>1</v>
      </c>
      <c r="J1195">
        <v>1.06</v>
      </c>
      <c r="K1195">
        <v>0.38</v>
      </c>
      <c r="L1195">
        <v>20</v>
      </c>
      <c r="M1195">
        <v>1143.97</v>
      </c>
      <c r="N1195">
        <v>15</v>
      </c>
      <c r="O1195">
        <v>31</v>
      </c>
      <c r="P1195">
        <v>0</v>
      </c>
      <c r="Q1195">
        <v>3</v>
      </c>
      <c r="R1195">
        <v>802</v>
      </c>
      <c r="S1195">
        <v>81</v>
      </c>
      <c r="T1195">
        <v>5</v>
      </c>
      <c r="U1195">
        <v>0.64</v>
      </c>
      <c r="V1195">
        <v>0</v>
      </c>
      <c r="W1195" t="s">
        <v>6</v>
      </c>
      <c r="X1195" t="s">
        <v>103</v>
      </c>
      <c r="Y1195" t="s">
        <v>94</v>
      </c>
      <c r="Z1195" t="s">
        <v>109</v>
      </c>
      <c r="AA1195">
        <v>0.9506</v>
      </c>
      <c r="AB1195">
        <v>0.94079999999999997</v>
      </c>
      <c r="AC1195">
        <v>2.8224000000000023E-2</v>
      </c>
      <c r="AD1195">
        <v>0.44</v>
      </c>
      <c r="AE1195" t="s">
        <v>24</v>
      </c>
      <c r="AF1195">
        <v>8.7429039798427484E-3</v>
      </c>
      <c r="AG1195" t="s">
        <v>5</v>
      </c>
      <c r="AH1195" t="s">
        <v>32</v>
      </c>
      <c r="AI1195" t="s">
        <v>36</v>
      </c>
      <c r="AJ1195">
        <v>10.099750623441397</v>
      </c>
      <c r="AK1195" t="s">
        <v>40</v>
      </c>
      <c r="AL1195">
        <v>11.4397</v>
      </c>
      <c r="AM1195">
        <v>399468.63150399999</v>
      </c>
      <c r="AN1195">
        <v>72.789999999999992</v>
      </c>
    </row>
    <row r="1196" spans="1:40" x14ac:dyDescent="0.3">
      <c r="A1196">
        <v>70.58</v>
      </c>
      <c r="B1196">
        <v>1.53</v>
      </c>
      <c r="C1196">
        <v>21</v>
      </c>
      <c r="D1196">
        <v>0.93</v>
      </c>
      <c r="E1196">
        <v>0.04</v>
      </c>
      <c r="F1196">
        <v>0.01</v>
      </c>
      <c r="G1196" t="s">
        <v>99</v>
      </c>
      <c r="H1196">
        <v>3.3</v>
      </c>
      <c r="I1196">
        <v>0.72</v>
      </c>
      <c r="J1196">
        <v>1.06</v>
      </c>
      <c r="K1196">
        <v>1</v>
      </c>
      <c r="L1196">
        <v>18</v>
      </c>
      <c r="M1196">
        <v>8604.83</v>
      </c>
      <c r="N1196">
        <v>45</v>
      </c>
      <c r="O1196">
        <v>15</v>
      </c>
      <c r="P1196">
        <v>1</v>
      </c>
      <c r="Q1196">
        <v>0</v>
      </c>
      <c r="R1196">
        <v>456</v>
      </c>
      <c r="S1196">
        <v>530</v>
      </c>
      <c r="T1196">
        <v>5</v>
      </c>
      <c r="U1196">
        <v>0.9</v>
      </c>
      <c r="V1196">
        <v>0</v>
      </c>
      <c r="W1196" t="s">
        <v>6</v>
      </c>
      <c r="X1196" t="s">
        <v>89</v>
      </c>
      <c r="Y1196" t="s">
        <v>104</v>
      </c>
      <c r="Z1196" t="s">
        <v>109</v>
      </c>
      <c r="AA1196">
        <v>0.89280000000000004</v>
      </c>
      <c r="AB1196">
        <v>0.95039999999999991</v>
      </c>
      <c r="AC1196">
        <v>6.6527999999999948E-2</v>
      </c>
      <c r="AD1196">
        <v>1.05</v>
      </c>
      <c r="AE1196" t="s">
        <v>25</v>
      </c>
      <c r="AF1196">
        <v>2.1677529045055259E-2</v>
      </c>
      <c r="AG1196" t="s">
        <v>7</v>
      </c>
      <c r="AH1196" t="s">
        <v>33</v>
      </c>
      <c r="AI1196" t="s">
        <v>37</v>
      </c>
      <c r="AJ1196">
        <v>116.22807017543859</v>
      </c>
      <c r="AK1196" t="s">
        <v>42</v>
      </c>
      <c r="AL1196">
        <v>430.24150000000003</v>
      </c>
      <c r="AM1196">
        <v>638130.24624999997</v>
      </c>
      <c r="AN1196">
        <v>95.299999999999983</v>
      </c>
    </row>
    <row r="1197" spans="1:40" x14ac:dyDescent="0.3">
      <c r="A1197">
        <v>442.19</v>
      </c>
      <c r="B1197">
        <v>5.97</v>
      </c>
      <c r="C1197">
        <v>8</v>
      </c>
      <c r="D1197">
        <v>0.83</v>
      </c>
      <c r="E1197">
        <v>0.06</v>
      </c>
      <c r="F1197">
        <v>0</v>
      </c>
      <c r="G1197" t="s">
        <v>88</v>
      </c>
      <c r="H1197">
        <v>1.65</v>
      </c>
      <c r="I1197">
        <v>0.93</v>
      </c>
      <c r="J1197">
        <v>1.05</v>
      </c>
      <c r="K1197">
        <v>0.41</v>
      </c>
      <c r="L1197">
        <v>34</v>
      </c>
      <c r="M1197">
        <v>1611.36</v>
      </c>
      <c r="N1197">
        <v>45</v>
      </c>
      <c r="O1197">
        <v>58</v>
      </c>
      <c r="P1197">
        <v>1</v>
      </c>
      <c r="Q1197">
        <v>1</v>
      </c>
      <c r="R1197">
        <v>79</v>
      </c>
      <c r="S1197">
        <v>918</v>
      </c>
      <c r="T1197">
        <v>1</v>
      </c>
      <c r="U1197">
        <v>0.25</v>
      </c>
      <c r="V1197">
        <v>1</v>
      </c>
      <c r="W1197" t="s">
        <v>4</v>
      </c>
      <c r="X1197" t="s">
        <v>101</v>
      </c>
      <c r="Y1197" t="s">
        <v>104</v>
      </c>
      <c r="Z1197" t="s">
        <v>97</v>
      </c>
      <c r="AA1197">
        <v>0.78019999999999989</v>
      </c>
      <c r="AB1197">
        <v>0.94</v>
      </c>
      <c r="AC1197">
        <v>0.15980000000000003</v>
      </c>
      <c r="AD1197">
        <v>0.47</v>
      </c>
      <c r="AE1197" t="s">
        <v>24</v>
      </c>
      <c r="AF1197">
        <v>1.3500983740021257E-2</v>
      </c>
      <c r="AG1197" t="s">
        <v>5</v>
      </c>
      <c r="AH1197" t="s">
        <v>32</v>
      </c>
      <c r="AI1197" t="s">
        <v>36</v>
      </c>
      <c r="AJ1197">
        <v>1162.0253164556962</v>
      </c>
      <c r="AK1197" t="s">
        <v>42</v>
      </c>
      <c r="AL1197">
        <v>16.113599999999998</v>
      </c>
      <c r="AM1197">
        <v>755309.62097399996</v>
      </c>
      <c r="AN1197">
        <v>72.55</v>
      </c>
    </row>
    <row r="1198" spans="1:40" x14ac:dyDescent="0.3">
      <c r="A1198">
        <v>488.07</v>
      </c>
      <c r="B1198">
        <v>6.36</v>
      </c>
      <c r="C1198">
        <v>16</v>
      </c>
      <c r="D1198">
        <v>0.86</v>
      </c>
      <c r="E1198">
        <v>0.05</v>
      </c>
      <c r="F1198">
        <v>0.03</v>
      </c>
      <c r="G1198" t="s">
        <v>88</v>
      </c>
      <c r="H1198">
        <v>3.28</v>
      </c>
      <c r="I1198">
        <v>0.62</v>
      </c>
      <c r="J1198">
        <v>1.07</v>
      </c>
      <c r="K1198">
        <v>0.55000000000000004</v>
      </c>
      <c r="L1198">
        <v>39</v>
      </c>
      <c r="M1198">
        <v>1059.25</v>
      </c>
      <c r="N1198">
        <v>90</v>
      </c>
      <c r="O1198">
        <v>39</v>
      </c>
      <c r="P1198">
        <v>3</v>
      </c>
      <c r="Q1198">
        <v>0</v>
      </c>
      <c r="R1198">
        <v>310</v>
      </c>
      <c r="S1198">
        <v>908</v>
      </c>
      <c r="T1198">
        <v>6</v>
      </c>
      <c r="U1198">
        <v>0.94</v>
      </c>
      <c r="V1198">
        <v>0</v>
      </c>
      <c r="W1198" t="s">
        <v>6</v>
      </c>
      <c r="X1198" t="s">
        <v>89</v>
      </c>
      <c r="Y1198" t="s">
        <v>90</v>
      </c>
      <c r="Z1198" t="s">
        <v>100</v>
      </c>
      <c r="AA1198">
        <v>0.81699999999999995</v>
      </c>
      <c r="AB1198">
        <v>0.92149999999999999</v>
      </c>
      <c r="AC1198">
        <v>0.12901000000000001</v>
      </c>
      <c r="AD1198">
        <v>0.63</v>
      </c>
      <c r="AE1198" t="s">
        <v>25</v>
      </c>
      <c r="AF1198">
        <v>1.3030917696232099E-2</v>
      </c>
      <c r="AG1198" t="s">
        <v>5</v>
      </c>
      <c r="AH1198" t="s">
        <v>32</v>
      </c>
      <c r="AI1198" t="s">
        <v>37</v>
      </c>
      <c r="AJ1198">
        <v>292.90322580645164</v>
      </c>
      <c r="AK1198" t="s">
        <v>42</v>
      </c>
      <c r="AL1198">
        <v>10.592499999999999</v>
      </c>
      <c r="AM1198">
        <v>558389.80919199996</v>
      </c>
      <c r="AN1198">
        <v>70.62</v>
      </c>
    </row>
    <row r="1199" spans="1:40" x14ac:dyDescent="0.3">
      <c r="A1199">
        <v>486</v>
      </c>
      <c r="B1199">
        <v>8.85</v>
      </c>
      <c r="C1199">
        <v>18</v>
      </c>
      <c r="D1199">
        <v>0.81</v>
      </c>
      <c r="E1199">
        <v>0.02</v>
      </c>
      <c r="F1199">
        <v>0.01</v>
      </c>
      <c r="G1199" t="s">
        <v>88</v>
      </c>
      <c r="H1199">
        <v>1.22</v>
      </c>
      <c r="I1199">
        <v>0.81</v>
      </c>
      <c r="J1199">
        <v>0.92</v>
      </c>
      <c r="K1199">
        <v>0.23</v>
      </c>
      <c r="L1199">
        <v>37</v>
      </c>
      <c r="M1199">
        <v>2216.9</v>
      </c>
      <c r="N1199">
        <v>45</v>
      </c>
      <c r="O1199">
        <v>23</v>
      </c>
      <c r="P1199">
        <v>1</v>
      </c>
      <c r="Q1199">
        <v>1</v>
      </c>
      <c r="R1199">
        <v>77</v>
      </c>
      <c r="S1199">
        <v>972</v>
      </c>
      <c r="T1199">
        <v>10</v>
      </c>
      <c r="U1199">
        <v>0.64</v>
      </c>
      <c r="V1199">
        <v>0</v>
      </c>
      <c r="W1199" t="s">
        <v>6</v>
      </c>
      <c r="X1199" t="s">
        <v>101</v>
      </c>
      <c r="Y1199" t="s">
        <v>104</v>
      </c>
      <c r="Z1199" t="s">
        <v>108</v>
      </c>
      <c r="AA1199">
        <v>0.79380000000000006</v>
      </c>
      <c r="AB1199">
        <v>0.97019999999999995</v>
      </c>
      <c r="AC1199">
        <v>0.18433799999999995</v>
      </c>
      <c r="AD1199">
        <v>0.26</v>
      </c>
      <c r="AE1199" t="s">
        <v>26</v>
      </c>
      <c r="AF1199">
        <v>1.8209876543209876E-2</v>
      </c>
      <c r="AG1199" t="s">
        <v>5</v>
      </c>
      <c r="AH1199" t="s">
        <v>32</v>
      </c>
      <c r="AI1199" t="s">
        <v>36</v>
      </c>
      <c r="AJ1199">
        <v>1262.3376623376623</v>
      </c>
      <c r="AK1199" t="s">
        <v>42</v>
      </c>
      <c r="AL1199">
        <v>22.169</v>
      </c>
      <c r="AM1199">
        <v>1109769.8294000002</v>
      </c>
      <c r="AN1199">
        <v>73.98</v>
      </c>
    </row>
    <row r="1200" spans="1:40" x14ac:dyDescent="0.3">
      <c r="A1200">
        <v>387.34</v>
      </c>
      <c r="B1200">
        <v>6.19</v>
      </c>
      <c r="C1200">
        <v>13</v>
      </c>
      <c r="D1200">
        <v>0.92</v>
      </c>
      <c r="E1200">
        <v>0.03</v>
      </c>
      <c r="F1200">
        <v>0.04</v>
      </c>
      <c r="G1200" t="s">
        <v>99</v>
      </c>
      <c r="H1200">
        <v>3.61</v>
      </c>
      <c r="I1200">
        <v>0.81</v>
      </c>
      <c r="J1200">
        <v>0.98</v>
      </c>
      <c r="K1200">
        <v>0.15</v>
      </c>
      <c r="L1200">
        <v>35</v>
      </c>
      <c r="M1200">
        <v>124.64</v>
      </c>
      <c r="N1200">
        <v>15</v>
      </c>
      <c r="O1200">
        <v>18</v>
      </c>
      <c r="P1200">
        <v>0</v>
      </c>
      <c r="Q1200">
        <v>2</v>
      </c>
      <c r="R1200">
        <v>803</v>
      </c>
      <c r="S1200">
        <v>656</v>
      </c>
      <c r="T1200">
        <v>8</v>
      </c>
      <c r="U1200">
        <v>0.45</v>
      </c>
      <c r="V1200">
        <v>0</v>
      </c>
      <c r="W1200" t="s">
        <v>6</v>
      </c>
      <c r="X1200" t="s">
        <v>93</v>
      </c>
      <c r="Y1200" t="s">
        <v>94</v>
      </c>
      <c r="Z1200" t="s">
        <v>110</v>
      </c>
      <c r="AA1200">
        <v>0.89239999999999997</v>
      </c>
      <c r="AB1200">
        <v>0.93119999999999992</v>
      </c>
      <c r="AC1200">
        <v>7.4495999999999965E-2</v>
      </c>
      <c r="AD1200">
        <v>0.22</v>
      </c>
      <c r="AE1200" t="s">
        <v>26</v>
      </c>
      <c r="AF1200">
        <v>1.5980792068983323E-2</v>
      </c>
      <c r="AG1200" t="s">
        <v>5</v>
      </c>
      <c r="AH1200" t="s">
        <v>32</v>
      </c>
      <c r="AI1200" t="s">
        <v>37</v>
      </c>
      <c r="AJ1200">
        <v>81.693648816936488</v>
      </c>
      <c r="AK1200" t="s">
        <v>44</v>
      </c>
      <c r="AL1200">
        <v>6.2320000000000002</v>
      </c>
      <c r="AM1200">
        <v>51691.719579999997</v>
      </c>
      <c r="AN1200">
        <v>94.69</v>
      </c>
    </row>
    <row r="1201" spans="1:40" x14ac:dyDescent="0.3">
      <c r="A1201">
        <v>108.54</v>
      </c>
      <c r="B1201">
        <v>4.1100000000000003</v>
      </c>
      <c r="C1201">
        <v>15</v>
      </c>
      <c r="D1201">
        <v>0.94</v>
      </c>
      <c r="E1201">
        <v>0.06</v>
      </c>
      <c r="F1201">
        <v>0.03</v>
      </c>
      <c r="G1201" t="s">
        <v>92</v>
      </c>
      <c r="H1201">
        <v>1.8</v>
      </c>
      <c r="I1201">
        <v>0.85</v>
      </c>
      <c r="J1201">
        <v>1.07</v>
      </c>
      <c r="K1201">
        <v>0.65</v>
      </c>
      <c r="L1201">
        <v>38</v>
      </c>
      <c r="M1201">
        <v>812.45</v>
      </c>
      <c r="N1201">
        <v>30</v>
      </c>
      <c r="O1201">
        <v>15</v>
      </c>
      <c r="P1201">
        <v>2</v>
      </c>
      <c r="Q1201">
        <v>0</v>
      </c>
      <c r="R1201">
        <v>291</v>
      </c>
      <c r="S1201">
        <v>716</v>
      </c>
      <c r="T1201">
        <v>5</v>
      </c>
      <c r="U1201">
        <v>0.05</v>
      </c>
      <c r="V1201">
        <v>0</v>
      </c>
      <c r="W1201" t="s">
        <v>6</v>
      </c>
      <c r="X1201" t="s">
        <v>89</v>
      </c>
      <c r="Y1201" t="s">
        <v>96</v>
      </c>
      <c r="Z1201" t="s">
        <v>109</v>
      </c>
      <c r="AA1201">
        <v>0.88359999999999994</v>
      </c>
      <c r="AB1201">
        <v>0.91179999999999994</v>
      </c>
      <c r="AC1201">
        <v>5.4708000000000041E-2</v>
      </c>
      <c r="AD1201">
        <v>0.74</v>
      </c>
      <c r="AE1201" t="s">
        <v>25</v>
      </c>
      <c r="AF1201">
        <v>3.7866224433388614E-2</v>
      </c>
      <c r="AG1201" t="s">
        <v>7</v>
      </c>
      <c r="AH1201" t="s">
        <v>33</v>
      </c>
      <c r="AI1201" t="s">
        <v>36</v>
      </c>
      <c r="AJ1201">
        <v>246.04810996563575</v>
      </c>
      <c r="AK1201" t="s">
        <v>42</v>
      </c>
      <c r="AL1201">
        <v>16.249000000000002</v>
      </c>
      <c r="AM1201">
        <v>96139.978509999986</v>
      </c>
      <c r="AN1201">
        <v>83.800000000000011</v>
      </c>
    </row>
    <row r="1202" spans="1:40" x14ac:dyDescent="0.3">
      <c r="A1202">
        <v>391.22</v>
      </c>
      <c r="B1202">
        <v>8.23</v>
      </c>
      <c r="C1202">
        <v>21</v>
      </c>
      <c r="D1202">
        <v>0.93</v>
      </c>
      <c r="E1202">
        <v>0.09</v>
      </c>
      <c r="F1202">
        <v>0.05</v>
      </c>
      <c r="G1202" t="s">
        <v>88</v>
      </c>
      <c r="H1202">
        <v>3.95</v>
      </c>
      <c r="I1202">
        <v>0.92</v>
      </c>
      <c r="J1202">
        <v>1.1000000000000001</v>
      </c>
      <c r="K1202">
        <v>0.59</v>
      </c>
      <c r="L1202">
        <v>38</v>
      </c>
      <c r="M1202">
        <v>6388.45</v>
      </c>
      <c r="N1202">
        <v>30</v>
      </c>
      <c r="O1202">
        <v>11</v>
      </c>
      <c r="P1202">
        <v>3</v>
      </c>
      <c r="Q1202">
        <v>3</v>
      </c>
      <c r="R1202">
        <v>163</v>
      </c>
      <c r="S1202">
        <v>980</v>
      </c>
      <c r="T1202">
        <v>10</v>
      </c>
      <c r="U1202">
        <v>0.77</v>
      </c>
      <c r="V1202">
        <v>0</v>
      </c>
      <c r="W1202" t="s">
        <v>6</v>
      </c>
      <c r="X1202" t="s">
        <v>103</v>
      </c>
      <c r="Y1202" t="s">
        <v>90</v>
      </c>
      <c r="Z1202" t="s">
        <v>108</v>
      </c>
      <c r="AA1202">
        <v>0.84630000000000005</v>
      </c>
      <c r="AB1202">
        <v>0.86449999999999994</v>
      </c>
      <c r="AC1202">
        <v>6.0514999999999951E-2</v>
      </c>
      <c r="AD1202">
        <v>0.73</v>
      </c>
      <c r="AE1202" t="s">
        <v>25</v>
      </c>
      <c r="AF1202">
        <v>2.1036756812023924E-2</v>
      </c>
      <c r="AG1202" t="s">
        <v>7</v>
      </c>
      <c r="AH1202" t="s">
        <v>32</v>
      </c>
      <c r="AI1202" t="s">
        <v>37</v>
      </c>
      <c r="AJ1202">
        <v>601.22699386503064</v>
      </c>
      <c r="AK1202" t="s">
        <v>42</v>
      </c>
      <c r="AL1202">
        <v>63.884500000000003</v>
      </c>
      <c r="AM1202">
        <v>2849284.7171400003</v>
      </c>
      <c r="AN1202">
        <v>68.349999999999994</v>
      </c>
    </row>
    <row r="1203" spans="1:40" x14ac:dyDescent="0.3">
      <c r="A1203">
        <v>61.06</v>
      </c>
      <c r="B1203">
        <v>5.86</v>
      </c>
      <c r="C1203">
        <v>12</v>
      </c>
      <c r="D1203">
        <v>0.92</v>
      </c>
      <c r="E1203">
        <v>0.08</v>
      </c>
      <c r="F1203">
        <v>0.04</v>
      </c>
      <c r="G1203" t="s">
        <v>92</v>
      </c>
      <c r="H1203">
        <v>0.68</v>
      </c>
      <c r="I1203">
        <v>0.9</v>
      </c>
      <c r="J1203">
        <v>0.97</v>
      </c>
      <c r="K1203">
        <v>0</v>
      </c>
      <c r="L1203">
        <v>1</v>
      </c>
      <c r="M1203">
        <v>2511.12</v>
      </c>
      <c r="N1203">
        <v>45</v>
      </c>
      <c r="O1203">
        <v>53</v>
      </c>
      <c r="P1203">
        <v>1</v>
      </c>
      <c r="Q1203">
        <v>1</v>
      </c>
      <c r="R1203">
        <v>471</v>
      </c>
      <c r="S1203">
        <v>823</v>
      </c>
      <c r="T1203">
        <v>12</v>
      </c>
      <c r="U1203">
        <v>0.86</v>
      </c>
      <c r="V1203">
        <v>0</v>
      </c>
      <c r="W1203" t="s">
        <v>6</v>
      </c>
      <c r="X1203" t="s">
        <v>101</v>
      </c>
      <c r="Y1203" t="s">
        <v>104</v>
      </c>
      <c r="Z1203" t="s">
        <v>107</v>
      </c>
      <c r="AA1203">
        <v>0.84640000000000004</v>
      </c>
      <c r="AB1203">
        <v>0.88319999999999999</v>
      </c>
      <c r="AC1203">
        <v>7.0655999999999969E-2</v>
      </c>
      <c r="AD1203">
        <v>0.12</v>
      </c>
      <c r="AE1203" t="s">
        <v>22</v>
      </c>
      <c r="AF1203">
        <v>9.5971175892564695E-2</v>
      </c>
      <c r="AG1203" t="s">
        <v>8</v>
      </c>
      <c r="AH1203" t="s">
        <v>33</v>
      </c>
      <c r="AI1203" t="s">
        <v>38</v>
      </c>
      <c r="AJ1203">
        <v>174.73460721868366</v>
      </c>
      <c r="AK1203" t="s">
        <v>42</v>
      </c>
      <c r="AL1203">
        <v>50.2224</v>
      </c>
      <c r="AM1203">
        <v>171779.51848000003</v>
      </c>
      <c r="AN1203">
        <v>84.11999999999999</v>
      </c>
    </row>
    <row r="1204" spans="1:40" x14ac:dyDescent="0.3">
      <c r="A1204">
        <v>59.96</v>
      </c>
      <c r="B1204">
        <v>1.71</v>
      </c>
      <c r="C1204">
        <v>8</v>
      </c>
      <c r="D1204">
        <v>0.76</v>
      </c>
      <c r="E1204">
        <v>0.06</v>
      </c>
      <c r="F1204">
        <v>0.01</v>
      </c>
      <c r="G1204" t="s">
        <v>92</v>
      </c>
      <c r="H1204">
        <v>1.81</v>
      </c>
      <c r="I1204">
        <v>0.9</v>
      </c>
      <c r="J1204">
        <v>0.95</v>
      </c>
      <c r="K1204">
        <v>0.28000000000000003</v>
      </c>
      <c r="L1204">
        <v>12</v>
      </c>
      <c r="M1204">
        <v>3451.27</v>
      </c>
      <c r="N1204">
        <v>60</v>
      </c>
      <c r="O1204">
        <v>32</v>
      </c>
      <c r="P1204">
        <v>0</v>
      </c>
      <c r="Q1204">
        <v>1</v>
      </c>
      <c r="R1204">
        <v>967</v>
      </c>
      <c r="S1204">
        <v>579</v>
      </c>
      <c r="T1204">
        <v>6</v>
      </c>
      <c r="U1204">
        <v>0.81</v>
      </c>
      <c r="V1204">
        <v>1</v>
      </c>
      <c r="W1204" t="s">
        <v>4</v>
      </c>
      <c r="X1204" t="s">
        <v>101</v>
      </c>
      <c r="Y1204" t="s">
        <v>94</v>
      </c>
      <c r="Z1204" t="s">
        <v>100</v>
      </c>
      <c r="AA1204">
        <v>0.71439999999999992</v>
      </c>
      <c r="AB1204">
        <v>0.93059999999999998</v>
      </c>
      <c r="AC1204">
        <v>0.22334399999999996</v>
      </c>
      <c r="AD1204">
        <v>0.35000000000000003</v>
      </c>
      <c r="AE1204" t="s">
        <v>24</v>
      </c>
      <c r="AF1204">
        <v>2.8519012675116744E-2</v>
      </c>
      <c r="AG1204" t="s">
        <v>7</v>
      </c>
      <c r="AH1204" t="s">
        <v>33</v>
      </c>
      <c r="AI1204" t="s">
        <v>36</v>
      </c>
      <c r="AJ1204">
        <v>59.875904860392971</v>
      </c>
      <c r="AK1204" t="s">
        <v>40</v>
      </c>
      <c r="AL1204">
        <v>69.025400000000005</v>
      </c>
      <c r="AM1204">
        <v>221495.01559600001</v>
      </c>
      <c r="AN1204">
        <v>84.19</v>
      </c>
    </row>
    <row r="1205" spans="1:40" x14ac:dyDescent="0.3">
      <c r="A1205">
        <v>195.62</v>
      </c>
      <c r="B1205">
        <v>6.09</v>
      </c>
      <c r="C1205">
        <v>10</v>
      </c>
      <c r="D1205">
        <v>0.8</v>
      </c>
      <c r="E1205">
        <v>0.04</v>
      </c>
      <c r="F1205">
        <v>0.04</v>
      </c>
      <c r="G1205" t="s">
        <v>88</v>
      </c>
      <c r="H1205">
        <v>2.3199999999999998</v>
      </c>
      <c r="I1205">
        <v>0.77</v>
      </c>
      <c r="J1205">
        <v>1.0900000000000001</v>
      </c>
      <c r="K1205">
        <v>0.64</v>
      </c>
      <c r="L1205">
        <v>5</v>
      </c>
      <c r="M1205">
        <v>8369.4699999999993</v>
      </c>
      <c r="N1205">
        <v>45</v>
      </c>
      <c r="O1205">
        <v>51</v>
      </c>
      <c r="P1205">
        <v>3</v>
      </c>
      <c r="Q1205">
        <v>1</v>
      </c>
      <c r="R1205">
        <v>233</v>
      </c>
      <c r="S1205">
        <v>805</v>
      </c>
      <c r="T1205">
        <v>5</v>
      </c>
      <c r="U1205">
        <v>0.74</v>
      </c>
      <c r="V1205">
        <v>1</v>
      </c>
      <c r="W1205" t="s">
        <v>4</v>
      </c>
      <c r="X1205" t="s">
        <v>101</v>
      </c>
      <c r="Y1205" t="s">
        <v>90</v>
      </c>
      <c r="Z1205" t="s">
        <v>109</v>
      </c>
      <c r="AA1205">
        <v>0.76800000000000002</v>
      </c>
      <c r="AB1205">
        <v>0.92159999999999997</v>
      </c>
      <c r="AC1205">
        <v>0.18431999999999996</v>
      </c>
      <c r="AD1205">
        <v>0.72</v>
      </c>
      <c r="AE1205" t="s">
        <v>25</v>
      </c>
      <c r="AF1205">
        <v>3.1131786115939065E-2</v>
      </c>
      <c r="AG1205" t="s">
        <v>7</v>
      </c>
      <c r="AH1205" t="s">
        <v>31</v>
      </c>
      <c r="AI1205" t="s">
        <v>35</v>
      </c>
      <c r="AJ1205">
        <v>345.49356223175965</v>
      </c>
      <c r="AK1205" t="s">
        <v>42</v>
      </c>
      <c r="AL1205">
        <v>83.694699999999997</v>
      </c>
      <c r="AM1205">
        <v>1768307.3505800001</v>
      </c>
      <c r="AN1205">
        <v>71.679999999999993</v>
      </c>
    </row>
    <row r="1206" spans="1:40" x14ac:dyDescent="0.3">
      <c r="A1206">
        <v>269.89</v>
      </c>
      <c r="B1206">
        <v>9.17</v>
      </c>
      <c r="C1206">
        <v>14</v>
      </c>
      <c r="D1206">
        <v>0.84</v>
      </c>
      <c r="E1206">
        <v>0.04</v>
      </c>
      <c r="F1206">
        <v>0.03</v>
      </c>
      <c r="G1206" t="s">
        <v>92</v>
      </c>
      <c r="H1206">
        <v>2.12</v>
      </c>
      <c r="I1206">
        <v>0.89</v>
      </c>
      <c r="J1206">
        <v>0.89</v>
      </c>
      <c r="K1206">
        <v>0.81</v>
      </c>
      <c r="L1206">
        <v>27</v>
      </c>
      <c r="M1206">
        <v>7751.71</v>
      </c>
      <c r="N1206">
        <v>30</v>
      </c>
      <c r="O1206">
        <v>25</v>
      </c>
      <c r="P1206">
        <v>1</v>
      </c>
      <c r="Q1206">
        <v>0</v>
      </c>
      <c r="R1206">
        <v>377</v>
      </c>
      <c r="S1206">
        <v>510</v>
      </c>
      <c r="T1206">
        <v>1</v>
      </c>
      <c r="U1206">
        <v>0.97</v>
      </c>
      <c r="V1206">
        <v>1</v>
      </c>
      <c r="W1206" t="s">
        <v>4</v>
      </c>
      <c r="X1206" t="s">
        <v>89</v>
      </c>
      <c r="Y1206" t="s">
        <v>104</v>
      </c>
      <c r="Z1206" t="s">
        <v>97</v>
      </c>
      <c r="AA1206">
        <v>0.80639999999999989</v>
      </c>
      <c r="AB1206">
        <v>0.93119999999999992</v>
      </c>
      <c r="AC1206">
        <v>0.14899200000000001</v>
      </c>
      <c r="AD1206">
        <v>0.88000000000000012</v>
      </c>
      <c r="AE1206" t="s">
        <v>25</v>
      </c>
      <c r="AF1206">
        <v>3.3976805365148764E-2</v>
      </c>
      <c r="AG1206" t="s">
        <v>7</v>
      </c>
      <c r="AH1206" t="s">
        <v>31</v>
      </c>
      <c r="AI1206" t="s">
        <v>35</v>
      </c>
      <c r="AJ1206">
        <v>135.27851458885942</v>
      </c>
      <c r="AK1206" t="s">
        <v>42</v>
      </c>
      <c r="AL1206">
        <v>155.0342</v>
      </c>
      <c r="AM1206">
        <v>2238723.1202690001</v>
      </c>
      <c r="AN1206">
        <v>84.08</v>
      </c>
    </row>
    <row r="1207" spans="1:40" x14ac:dyDescent="0.3">
      <c r="A1207">
        <v>396.68</v>
      </c>
      <c r="B1207">
        <v>4.57</v>
      </c>
      <c r="C1207">
        <v>5</v>
      </c>
      <c r="D1207">
        <v>0.8</v>
      </c>
      <c r="E1207">
        <v>0.09</v>
      </c>
      <c r="F1207">
        <v>0.03</v>
      </c>
      <c r="G1207" t="s">
        <v>99</v>
      </c>
      <c r="H1207">
        <v>2.17</v>
      </c>
      <c r="I1207">
        <v>0.8</v>
      </c>
      <c r="J1207">
        <v>0.8</v>
      </c>
      <c r="K1207">
        <v>0.31</v>
      </c>
      <c r="L1207">
        <v>39</v>
      </c>
      <c r="M1207">
        <v>4973.26</v>
      </c>
      <c r="N1207">
        <v>90</v>
      </c>
      <c r="O1207">
        <v>41</v>
      </c>
      <c r="P1207">
        <v>0</v>
      </c>
      <c r="Q1207">
        <v>3</v>
      </c>
      <c r="R1207">
        <v>869</v>
      </c>
      <c r="S1207">
        <v>808</v>
      </c>
      <c r="T1207">
        <v>5</v>
      </c>
      <c r="U1207">
        <v>0.85</v>
      </c>
      <c r="V1207">
        <v>0</v>
      </c>
      <c r="W1207" t="s">
        <v>6</v>
      </c>
      <c r="X1207" t="s">
        <v>103</v>
      </c>
      <c r="Y1207" t="s">
        <v>94</v>
      </c>
      <c r="Z1207" t="s">
        <v>109</v>
      </c>
      <c r="AA1207">
        <v>0.72800000000000009</v>
      </c>
      <c r="AB1207">
        <v>0.88270000000000004</v>
      </c>
      <c r="AC1207">
        <v>0.17653999999999997</v>
      </c>
      <c r="AD1207">
        <v>0.43</v>
      </c>
      <c r="AE1207" t="s">
        <v>24</v>
      </c>
      <c r="AF1207">
        <v>1.152062115559141E-2</v>
      </c>
      <c r="AG1207" t="s">
        <v>5</v>
      </c>
      <c r="AH1207" t="s">
        <v>32</v>
      </c>
      <c r="AI1207" t="s">
        <v>35</v>
      </c>
      <c r="AJ1207">
        <v>92.980437284234753</v>
      </c>
      <c r="AK1207" t="s">
        <v>41</v>
      </c>
      <c r="AL1207">
        <v>248.66300000000001</v>
      </c>
      <c r="AM1207">
        <v>2209793.7889279998</v>
      </c>
      <c r="AN1207">
        <v>94.53</v>
      </c>
    </row>
    <row r="1208" spans="1:40" x14ac:dyDescent="0.3">
      <c r="A1208">
        <v>357.48</v>
      </c>
      <c r="B1208">
        <v>3.67</v>
      </c>
      <c r="C1208">
        <v>18</v>
      </c>
      <c r="D1208">
        <v>0.93</v>
      </c>
      <c r="E1208">
        <v>0</v>
      </c>
      <c r="F1208">
        <v>0.04</v>
      </c>
      <c r="G1208" t="s">
        <v>99</v>
      </c>
      <c r="H1208">
        <v>2.2200000000000002</v>
      </c>
      <c r="I1208">
        <v>0.63</v>
      </c>
      <c r="J1208">
        <v>0.99</v>
      </c>
      <c r="K1208">
        <v>0.65</v>
      </c>
      <c r="L1208">
        <v>20</v>
      </c>
      <c r="M1208">
        <v>6168.47</v>
      </c>
      <c r="N1208">
        <v>30</v>
      </c>
      <c r="O1208">
        <v>8</v>
      </c>
      <c r="P1208">
        <v>1</v>
      </c>
      <c r="Q1208">
        <v>1</v>
      </c>
      <c r="R1208">
        <v>198</v>
      </c>
      <c r="S1208">
        <v>317</v>
      </c>
      <c r="T1208">
        <v>2</v>
      </c>
      <c r="U1208">
        <v>0.93</v>
      </c>
      <c r="V1208">
        <v>0</v>
      </c>
      <c r="W1208" t="s">
        <v>6</v>
      </c>
      <c r="X1208" t="s">
        <v>101</v>
      </c>
      <c r="Y1208" t="s">
        <v>104</v>
      </c>
      <c r="Z1208" t="s">
        <v>102</v>
      </c>
      <c r="AA1208">
        <v>0.93</v>
      </c>
      <c r="AB1208">
        <v>0.96</v>
      </c>
      <c r="AC1208">
        <v>6.7199999999999954E-2</v>
      </c>
      <c r="AD1208">
        <v>0.69000000000000006</v>
      </c>
      <c r="AE1208" t="s">
        <v>25</v>
      </c>
      <c r="AF1208">
        <v>1.0266308604677183E-2</v>
      </c>
      <c r="AG1208" t="s">
        <v>5</v>
      </c>
      <c r="AH1208" t="s">
        <v>32</v>
      </c>
      <c r="AI1208" t="s">
        <v>35</v>
      </c>
      <c r="AJ1208">
        <v>160.1010101010101</v>
      </c>
      <c r="AK1208" t="s">
        <v>42</v>
      </c>
      <c r="AL1208">
        <v>308.42350000000005</v>
      </c>
      <c r="AM1208">
        <v>2293633.1374360002</v>
      </c>
      <c r="AN1208">
        <v>96.97999999999999</v>
      </c>
    </row>
    <row r="1209" spans="1:40" x14ac:dyDescent="0.3">
      <c r="A1209">
        <v>250.66</v>
      </c>
      <c r="B1209">
        <v>2.29</v>
      </c>
      <c r="C1209">
        <v>19</v>
      </c>
      <c r="D1209">
        <v>0.8</v>
      </c>
      <c r="E1209">
        <v>0.1</v>
      </c>
      <c r="F1209">
        <v>0.03</v>
      </c>
      <c r="G1209" t="s">
        <v>92</v>
      </c>
      <c r="H1209">
        <v>4.9400000000000004</v>
      </c>
      <c r="I1209">
        <v>0.96</v>
      </c>
      <c r="J1209">
        <v>0.87</v>
      </c>
      <c r="K1209">
        <v>0.27</v>
      </c>
      <c r="L1209">
        <v>40</v>
      </c>
      <c r="M1209">
        <v>949.53</v>
      </c>
      <c r="N1209">
        <v>60</v>
      </c>
      <c r="O1209">
        <v>51</v>
      </c>
      <c r="P1209">
        <v>0</v>
      </c>
      <c r="Q1209">
        <v>0</v>
      </c>
      <c r="R1209">
        <v>395</v>
      </c>
      <c r="S1209">
        <v>260</v>
      </c>
      <c r="T1209">
        <v>4</v>
      </c>
      <c r="U1209">
        <v>0.73</v>
      </c>
      <c r="V1209">
        <v>0</v>
      </c>
      <c r="W1209" t="s">
        <v>6</v>
      </c>
      <c r="X1209" t="s">
        <v>89</v>
      </c>
      <c r="Y1209" t="s">
        <v>94</v>
      </c>
      <c r="Z1209" t="s">
        <v>105</v>
      </c>
      <c r="AA1209">
        <v>0.72000000000000008</v>
      </c>
      <c r="AB1209">
        <v>0.873</v>
      </c>
      <c r="AC1209">
        <v>0.17459999999999995</v>
      </c>
      <c r="AD1209">
        <v>0.4</v>
      </c>
      <c r="AE1209" t="s">
        <v>24</v>
      </c>
      <c r="AF1209">
        <v>9.135881273438123E-3</v>
      </c>
      <c r="AG1209" t="s">
        <v>5</v>
      </c>
      <c r="AH1209" t="s">
        <v>31</v>
      </c>
      <c r="AI1209" t="s">
        <v>37</v>
      </c>
      <c r="AJ1209">
        <v>65.822784810126578</v>
      </c>
      <c r="AK1209" t="s">
        <v>40</v>
      </c>
      <c r="AL1209">
        <v>18.990600000000001</v>
      </c>
      <c r="AM1209">
        <v>268994.14028200001</v>
      </c>
      <c r="AN1209">
        <v>79.459999999999994</v>
      </c>
    </row>
    <row r="1210" spans="1:40" x14ac:dyDescent="0.3">
      <c r="A1210">
        <v>173.13</v>
      </c>
      <c r="B1210">
        <v>2.36</v>
      </c>
      <c r="C1210">
        <v>15</v>
      </c>
      <c r="D1210">
        <v>0.74</v>
      </c>
      <c r="E1210">
        <v>7.0000000000000007E-2</v>
      </c>
      <c r="F1210">
        <v>0.02</v>
      </c>
      <c r="G1210" t="s">
        <v>92</v>
      </c>
      <c r="H1210">
        <v>0.97</v>
      </c>
      <c r="I1210">
        <v>0.96</v>
      </c>
      <c r="J1210">
        <v>0.95</v>
      </c>
      <c r="K1210">
        <v>0.69</v>
      </c>
      <c r="L1210">
        <v>19</v>
      </c>
      <c r="M1210">
        <v>7639.79</v>
      </c>
      <c r="N1210">
        <v>60</v>
      </c>
      <c r="O1210">
        <v>13</v>
      </c>
      <c r="P1210">
        <v>1</v>
      </c>
      <c r="Q1210">
        <v>0</v>
      </c>
      <c r="R1210">
        <v>50</v>
      </c>
      <c r="S1210">
        <v>914</v>
      </c>
      <c r="T1210">
        <v>2</v>
      </c>
      <c r="U1210">
        <v>0.82</v>
      </c>
      <c r="V1210">
        <v>1</v>
      </c>
      <c r="W1210" t="s">
        <v>4</v>
      </c>
      <c r="X1210" t="s">
        <v>89</v>
      </c>
      <c r="Y1210" t="s">
        <v>104</v>
      </c>
      <c r="Z1210" t="s">
        <v>102</v>
      </c>
      <c r="AA1210">
        <v>0.68819999999999992</v>
      </c>
      <c r="AB1210">
        <v>0.91139999999999988</v>
      </c>
      <c r="AC1210">
        <v>0.23696399999999998</v>
      </c>
      <c r="AD1210">
        <v>0.77999999999999992</v>
      </c>
      <c r="AE1210" t="s">
        <v>25</v>
      </c>
      <c r="AF1210">
        <v>1.3631375267140299E-2</v>
      </c>
      <c r="AG1210" t="s">
        <v>5</v>
      </c>
      <c r="AH1210" t="s">
        <v>31</v>
      </c>
      <c r="AI1210" t="s">
        <v>38</v>
      </c>
      <c r="AJ1210">
        <v>1828</v>
      </c>
      <c r="AK1210" t="s">
        <v>42</v>
      </c>
      <c r="AL1210">
        <v>152.79580000000001</v>
      </c>
      <c r="AM1210">
        <v>1441873.913065</v>
      </c>
      <c r="AN1210">
        <v>84.53</v>
      </c>
    </row>
    <row r="1211" spans="1:40" x14ac:dyDescent="0.3">
      <c r="A1211">
        <v>498.71</v>
      </c>
      <c r="B1211">
        <v>4.8899999999999997</v>
      </c>
      <c r="C1211">
        <v>6</v>
      </c>
      <c r="D1211">
        <v>0.82</v>
      </c>
      <c r="E1211">
        <v>7.0000000000000007E-2</v>
      </c>
      <c r="F1211">
        <v>0.03</v>
      </c>
      <c r="G1211" t="s">
        <v>99</v>
      </c>
      <c r="H1211">
        <v>3.84</v>
      </c>
      <c r="I1211">
        <v>0.73</v>
      </c>
      <c r="J1211">
        <v>0.92</v>
      </c>
      <c r="K1211">
        <v>0.7</v>
      </c>
      <c r="L1211">
        <v>38</v>
      </c>
      <c r="M1211">
        <v>5210.3</v>
      </c>
      <c r="N1211">
        <v>90</v>
      </c>
      <c r="O1211">
        <v>15</v>
      </c>
      <c r="P1211">
        <v>3</v>
      </c>
      <c r="Q1211">
        <v>2</v>
      </c>
      <c r="R1211">
        <v>694</v>
      </c>
      <c r="S1211">
        <v>612</v>
      </c>
      <c r="T1211">
        <v>8</v>
      </c>
      <c r="U1211">
        <v>0.28999999999999998</v>
      </c>
      <c r="V1211">
        <v>1</v>
      </c>
      <c r="W1211" t="s">
        <v>4</v>
      </c>
      <c r="X1211" t="s">
        <v>93</v>
      </c>
      <c r="Y1211" t="s">
        <v>90</v>
      </c>
      <c r="Z1211" t="s">
        <v>110</v>
      </c>
      <c r="AA1211">
        <v>0.76259999999999994</v>
      </c>
      <c r="AB1211">
        <v>0.9020999999999999</v>
      </c>
      <c r="AC1211">
        <v>0.16237800000000002</v>
      </c>
      <c r="AD1211">
        <v>0.79999999999999993</v>
      </c>
      <c r="AE1211" t="s">
        <v>25</v>
      </c>
      <c r="AF1211">
        <v>9.805297667983397E-3</v>
      </c>
      <c r="AG1211" t="s">
        <v>5</v>
      </c>
      <c r="AH1211" t="s">
        <v>32</v>
      </c>
      <c r="AI1211" t="s">
        <v>37</v>
      </c>
      <c r="AJ1211">
        <v>88.184438040345825</v>
      </c>
      <c r="AK1211" t="s">
        <v>41</v>
      </c>
      <c r="AL1211">
        <v>260.51500000000004</v>
      </c>
      <c r="AM1211">
        <v>2858570.4002280002</v>
      </c>
      <c r="AN1211">
        <v>93.46</v>
      </c>
    </row>
    <row r="1212" spans="1:40" x14ac:dyDescent="0.3">
      <c r="A1212">
        <v>241.78</v>
      </c>
      <c r="B1212">
        <v>6.36</v>
      </c>
      <c r="C1212">
        <v>27</v>
      </c>
      <c r="D1212">
        <v>0.99</v>
      </c>
      <c r="E1212">
        <v>0</v>
      </c>
      <c r="F1212">
        <v>0.01</v>
      </c>
      <c r="G1212" t="s">
        <v>92</v>
      </c>
      <c r="H1212">
        <v>2.76</v>
      </c>
      <c r="I1212">
        <v>0.97</v>
      </c>
      <c r="J1212">
        <v>1.1100000000000001</v>
      </c>
      <c r="K1212">
        <v>0.13</v>
      </c>
      <c r="L1212">
        <v>15</v>
      </c>
      <c r="M1212">
        <v>5752.4</v>
      </c>
      <c r="N1212">
        <v>60</v>
      </c>
      <c r="O1212">
        <v>28</v>
      </c>
      <c r="P1212">
        <v>3</v>
      </c>
      <c r="Q1212">
        <v>3</v>
      </c>
      <c r="R1212">
        <v>990</v>
      </c>
      <c r="S1212">
        <v>213</v>
      </c>
      <c r="T1212">
        <v>7</v>
      </c>
      <c r="U1212">
        <v>0.67</v>
      </c>
      <c r="V1212">
        <v>1</v>
      </c>
      <c r="W1212" t="s">
        <v>4</v>
      </c>
      <c r="X1212" t="s">
        <v>103</v>
      </c>
      <c r="Y1212" t="s">
        <v>90</v>
      </c>
      <c r="Z1212" t="s">
        <v>106</v>
      </c>
      <c r="AA1212">
        <v>0.99</v>
      </c>
      <c r="AB1212">
        <v>0.99</v>
      </c>
      <c r="AC1212">
        <v>9.9000000000000095E-3</v>
      </c>
      <c r="AD1212">
        <v>0.14000000000000001</v>
      </c>
      <c r="AE1212" t="s">
        <v>22</v>
      </c>
      <c r="AF1212">
        <v>2.6304905285797008E-2</v>
      </c>
      <c r="AG1212" t="s">
        <v>7</v>
      </c>
      <c r="AH1212" t="s">
        <v>31</v>
      </c>
      <c r="AI1212" t="s">
        <v>35</v>
      </c>
      <c r="AJ1212">
        <v>21.515151515151516</v>
      </c>
      <c r="AK1212" t="s">
        <v>40</v>
      </c>
      <c r="AL1212">
        <v>115.048</v>
      </c>
      <c r="AM1212">
        <v>1404851.8189759997</v>
      </c>
      <c r="AN1212">
        <v>85.04</v>
      </c>
    </row>
    <row r="1213" spans="1:40" x14ac:dyDescent="0.3">
      <c r="A1213">
        <v>253.12</v>
      </c>
      <c r="B1213">
        <v>1.73</v>
      </c>
      <c r="C1213">
        <v>11</v>
      </c>
      <c r="D1213">
        <v>0.77</v>
      </c>
      <c r="E1213">
        <v>0.06</v>
      </c>
      <c r="F1213">
        <v>0.01</v>
      </c>
      <c r="G1213" t="s">
        <v>92</v>
      </c>
      <c r="H1213">
        <v>2.0699999999999998</v>
      </c>
      <c r="I1213">
        <v>0.9</v>
      </c>
      <c r="J1213">
        <v>0.93</v>
      </c>
      <c r="K1213">
        <v>0.67</v>
      </c>
      <c r="L1213">
        <v>6</v>
      </c>
      <c r="M1213">
        <v>6688.72</v>
      </c>
      <c r="N1213">
        <v>45</v>
      </c>
      <c r="O1213">
        <v>48</v>
      </c>
      <c r="P1213">
        <v>3</v>
      </c>
      <c r="Q1213">
        <v>2</v>
      </c>
      <c r="R1213">
        <v>759</v>
      </c>
      <c r="S1213">
        <v>17</v>
      </c>
      <c r="T1213">
        <v>9</v>
      </c>
      <c r="U1213">
        <v>0.21</v>
      </c>
      <c r="V1213">
        <v>1</v>
      </c>
      <c r="W1213" t="s">
        <v>4</v>
      </c>
      <c r="X1213" t="s">
        <v>93</v>
      </c>
      <c r="Y1213" t="s">
        <v>90</v>
      </c>
      <c r="Z1213" t="s">
        <v>91</v>
      </c>
      <c r="AA1213">
        <v>0.7238</v>
      </c>
      <c r="AB1213">
        <v>0.93059999999999998</v>
      </c>
      <c r="AC1213">
        <v>0.21403799999999998</v>
      </c>
      <c r="AD1213">
        <v>0.74</v>
      </c>
      <c r="AE1213" t="s">
        <v>25</v>
      </c>
      <c r="AF1213">
        <v>6.8347029077117571E-3</v>
      </c>
      <c r="AG1213" t="s">
        <v>5</v>
      </c>
      <c r="AH1213" t="s">
        <v>31</v>
      </c>
      <c r="AI1213" t="s">
        <v>35</v>
      </c>
      <c r="AJ1213">
        <v>2.2397891963109355</v>
      </c>
      <c r="AK1213" t="s">
        <v>40</v>
      </c>
      <c r="AL1213">
        <v>133.77440000000001</v>
      </c>
      <c r="AM1213">
        <v>1811706.4764159999</v>
      </c>
      <c r="AN1213">
        <v>83.93</v>
      </c>
    </row>
    <row r="1214" spans="1:40" x14ac:dyDescent="0.3">
      <c r="A1214">
        <v>123.63</v>
      </c>
      <c r="B1214">
        <v>9.4600000000000009</v>
      </c>
      <c r="C1214">
        <v>21</v>
      </c>
      <c r="D1214">
        <v>0.88</v>
      </c>
      <c r="E1214">
        <v>0.05</v>
      </c>
      <c r="F1214">
        <v>0.03</v>
      </c>
      <c r="G1214" t="s">
        <v>92</v>
      </c>
      <c r="H1214">
        <v>3.17</v>
      </c>
      <c r="I1214">
        <v>0.76</v>
      </c>
      <c r="J1214">
        <v>1.06</v>
      </c>
      <c r="K1214">
        <v>0.33</v>
      </c>
      <c r="L1214">
        <v>9</v>
      </c>
      <c r="M1214">
        <v>5051.74</v>
      </c>
      <c r="N1214">
        <v>45</v>
      </c>
      <c r="O1214">
        <v>39</v>
      </c>
      <c r="P1214">
        <v>1</v>
      </c>
      <c r="Q1214">
        <v>1</v>
      </c>
      <c r="R1214">
        <v>791</v>
      </c>
      <c r="S1214">
        <v>117</v>
      </c>
      <c r="T1214">
        <v>4</v>
      </c>
      <c r="U1214">
        <v>7.0000000000000007E-2</v>
      </c>
      <c r="V1214">
        <v>1</v>
      </c>
      <c r="W1214" t="s">
        <v>4</v>
      </c>
      <c r="X1214" t="s">
        <v>101</v>
      </c>
      <c r="Y1214" t="s">
        <v>104</v>
      </c>
      <c r="Z1214" t="s">
        <v>105</v>
      </c>
      <c r="AA1214">
        <v>0.83599999999999997</v>
      </c>
      <c r="AB1214">
        <v>0.92149999999999999</v>
      </c>
      <c r="AC1214">
        <v>0.11057999999999998</v>
      </c>
      <c r="AD1214">
        <v>0.41000000000000003</v>
      </c>
      <c r="AE1214" t="s">
        <v>24</v>
      </c>
      <c r="AF1214">
        <v>7.6518644341988198E-2</v>
      </c>
      <c r="AG1214" t="s">
        <v>8</v>
      </c>
      <c r="AH1214" t="s">
        <v>33</v>
      </c>
      <c r="AI1214" t="s">
        <v>37</v>
      </c>
      <c r="AJ1214">
        <v>14.791403286978507</v>
      </c>
      <c r="AK1214" t="s">
        <v>40</v>
      </c>
      <c r="AL1214">
        <v>101.0348</v>
      </c>
      <c r="AM1214">
        <v>674619.21843799995</v>
      </c>
      <c r="AN1214">
        <v>82.72999999999999</v>
      </c>
    </row>
    <row r="1215" spans="1:40" x14ac:dyDescent="0.3">
      <c r="A1215">
        <v>407.66</v>
      </c>
      <c r="B1215">
        <v>7.8</v>
      </c>
      <c r="C1215">
        <v>11</v>
      </c>
      <c r="D1215">
        <v>0.83</v>
      </c>
      <c r="E1215">
        <v>0.01</v>
      </c>
      <c r="F1215">
        <v>0.01</v>
      </c>
      <c r="G1215" t="s">
        <v>92</v>
      </c>
      <c r="H1215">
        <v>4.2699999999999996</v>
      </c>
      <c r="I1215">
        <v>0.73</v>
      </c>
      <c r="J1215">
        <v>1.07</v>
      </c>
      <c r="K1215">
        <v>0.17</v>
      </c>
      <c r="L1215">
        <v>36</v>
      </c>
      <c r="M1215">
        <v>5264.76</v>
      </c>
      <c r="N1215">
        <v>30</v>
      </c>
      <c r="O1215">
        <v>22</v>
      </c>
      <c r="P1215">
        <v>1</v>
      </c>
      <c r="Q1215">
        <v>0</v>
      </c>
      <c r="R1215">
        <v>686</v>
      </c>
      <c r="S1215">
        <v>754</v>
      </c>
      <c r="T1215">
        <v>5</v>
      </c>
      <c r="U1215">
        <v>0.57999999999999996</v>
      </c>
      <c r="V1215">
        <v>0</v>
      </c>
      <c r="W1215" t="s">
        <v>6</v>
      </c>
      <c r="X1215" t="s">
        <v>89</v>
      </c>
      <c r="Y1215" t="s">
        <v>104</v>
      </c>
      <c r="Z1215" t="s">
        <v>109</v>
      </c>
      <c r="AA1215">
        <v>0.82169999999999999</v>
      </c>
      <c r="AB1215">
        <v>0.98009999999999997</v>
      </c>
      <c r="AC1215">
        <v>0.16661700000000004</v>
      </c>
      <c r="AD1215">
        <v>0.19</v>
      </c>
      <c r="AE1215" t="s">
        <v>26</v>
      </c>
      <c r="AF1215">
        <v>1.913359171858902E-2</v>
      </c>
      <c r="AG1215" t="s">
        <v>5</v>
      </c>
      <c r="AH1215" t="s">
        <v>32</v>
      </c>
      <c r="AI1215" t="s">
        <v>37</v>
      </c>
      <c r="AJ1215">
        <v>109.9125364431487</v>
      </c>
      <c r="AK1215" t="s">
        <v>42</v>
      </c>
      <c r="AL1215">
        <v>105.29520000000001</v>
      </c>
      <c r="AM1215">
        <v>2189296.812196</v>
      </c>
      <c r="AN1215">
        <v>83.22999999999999</v>
      </c>
    </row>
    <row r="1216" spans="1:40" x14ac:dyDescent="0.3">
      <c r="A1216">
        <v>362.16</v>
      </c>
      <c r="B1216">
        <v>6.28</v>
      </c>
      <c r="C1216">
        <v>20</v>
      </c>
      <c r="D1216">
        <v>0.72</v>
      </c>
      <c r="E1216">
        <v>0.03</v>
      </c>
      <c r="F1216">
        <v>0</v>
      </c>
      <c r="G1216" t="s">
        <v>88</v>
      </c>
      <c r="H1216">
        <v>2.33</v>
      </c>
      <c r="I1216">
        <v>0.99</v>
      </c>
      <c r="J1216">
        <v>0.98</v>
      </c>
      <c r="K1216">
        <v>0.5</v>
      </c>
      <c r="L1216">
        <v>48</v>
      </c>
      <c r="M1216">
        <v>5046.3900000000003</v>
      </c>
      <c r="N1216">
        <v>15</v>
      </c>
      <c r="O1216">
        <v>49</v>
      </c>
      <c r="P1216">
        <v>3</v>
      </c>
      <c r="Q1216">
        <v>1</v>
      </c>
      <c r="R1216">
        <v>651</v>
      </c>
      <c r="S1216">
        <v>863</v>
      </c>
      <c r="T1216">
        <v>9</v>
      </c>
      <c r="U1216">
        <v>0.78</v>
      </c>
      <c r="V1216">
        <v>1</v>
      </c>
      <c r="W1216" t="s">
        <v>4</v>
      </c>
      <c r="X1216" t="s">
        <v>101</v>
      </c>
      <c r="Y1216" t="s">
        <v>90</v>
      </c>
      <c r="Z1216" t="s">
        <v>91</v>
      </c>
      <c r="AA1216">
        <v>0.69839999999999991</v>
      </c>
      <c r="AB1216">
        <v>0.97</v>
      </c>
      <c r="AC1216">
        <v>0.27160000000000001</v>
      </c>
      <c r="AD1216">
        <v>0.53</v>
      </c>
      <c r="AE1216" t="s">
        <v>25</v>
      </c>
      <c r="AF1216">
        <v>1.7340402032250939E-2</v>
      </c>
      <c r="AG1216" t="s">
        <v>5</v>
      </c>
      <c r="AH1216" t="s">
        <v>32</v>
      </c>
      <c r="AI1216" t="s">
        <v>35</v>
      </c>
      <c r="AJ1216">
        <v>132.5652841781874</v>
      </c>
      <c r="AK1216" t="s">
        <v>42</v>
      </c>
      <c r="AL1216">
        <v>50.463900000000002</v>
      </c>
      <c r="AM1216">
        <v>1882495.9610280003</v>
      </c>
      <c r="AN1216">
        <v>72.77</v>
      </c>
    </row>
    <row r="1217" spans="1:40" x14ac:dyDescent="0.3">
      <c r="A1217">
        <v>149.35</v>
      </c>
      <c r="B1217">
        <v>8.4600000000000009</v>
      </c>
      <c r="C1217">
        <v>20</v>
      </c>
      <c r="D1217">
        <v>0.85</v>
      </c>
      <c r="E1217">
        <v>0.09</v>
      </c>
      <c r="F1217">
        <v>0</v>
      </c>
      <c r="G1217" t="s">
        <v>92</v>
      </c>
      <c r="H1217">
        <v>4.32</v>
      </c>
      <c r="I1217">
        <v>0.89</v>
      </c>
      <c r="J1217">
        <v>0.83</v>
      </c>
      <c r="K1217">
        <v>0.45</v>
      </c>
      <c r="L1217">
        <v>23</v>
      </c>
      <c r="M1217">
        <v>5018.49</v>
      </c>
      <c r="N1217">
        <v>45</v>
      </c>
      <c r="O1217">
        <v>30</v>
      </c>
      <c r="P1217">
        <v>3</v>
      </c>
      <c r="Q1217">
        <v>0</v>
      </c>
      <c r="R1217">
        <v>526</v>
      </c>
      <c r="S1217">
        <v>795</v>
      </c>
      <c r="T1217">
        <v>9</v>
      </c>
      <c r="U1217">
        <v>0.08</v>
      </c>
      <c r="V1217">
        <v>1</v>
      </c>
      <c r="W1217" t="s">
        <v>4</v>
      </c>
      <c r="X1217" t="s">
        <v>89</v>
      </c>
      <c r="Y1217" t="s">
        <v>90</v>
      </c>
      <c r="Z1217" t="s">
        <v>91</v>
      </c>
      <c r="AA1217">
        <v>0.77349999999999997</v>
      </c>
      <c r="AB1217">
        <v>0.91</v>
      </c>
      <c r="AC1217">
        <v>0.13650000000000004</v>
      </c>
      <c r="AD1217">
        <v>0.54</v>
      </c>
      <c r="AE1217" t="s">
        <v>25</v>
      </c>
      <c r="AF1217">
        <v>5.6645463675929035E-2</v>
      </c>
      <c r="AG1217" t="s">
        <v>8</v>
      </c>
      <c r="AH1217" t="s">
        <v>33</v>
      </c>
      <c r="AI1217" t="s">
        <v>37</v>
      </c>
      <c r="AJ1217">
        <v>151.14068441064637</v>
      </c>
      <c r="AK1217" t="s">
        <v>42</v>
      </c>
      <c r="AL1217">
        <v>100.3698</v>
      </c>
      <c r="AM1217">
        <v>817080.78847500007</v>
      </c>
      <c r="AN1217">
        <v>80.97999999999999</v>
      </c>
    </row>
    <row r="1218" spans="1:40" x14ac:dyDescent="0.3">
      <c r="A1218">
        <v>87.07</v>
      </c>
      <c r="B1218">
        <v>1.72</v>
      </c>
      <c r="C1218">
        <v>21</v>
      </c>
      <c r="D1218">
        <v>0.91</v>
      </c>
      <c r="E1218">
        <v>0.05</v>
      </c>
      <c r="F1218">
        <v>0.03</v>
      </c>
      <c r="G1218" t="s">
        <v>99</v>
      </c>
      <c r="H1218">
        <v>0.47</v>
      </c>
      <c r="I1218">
        <v>0.75</v>
      </c>
      <c r="J1218">
        <v>1.08</v>
      </c>
      <c r="K1218">
        <v>0.77</v>
      </c>
      <c r="L1218">
        <v>10</v>
      </c>
      <c r="M1218">
        <v>7527.03</v>
      </c>
      <c r="N1218">
        <v>45</v>
      </c>
      <c r="O1218">
        <v>14</v>
      </c>
      <c r="P1218">
        <v>2</v>
      </c>
      <c r="Q1218">
        <v>0</v>
      </c>
      <c r="R1218">
        <v>879</v>
      </c>
      <c r="S1218">
        <v>641</v>
      </c>
      <c r="T1218">
        <v>2</v>
      </c>
      <c r="U1218">
        <v>0.18</v>
      </c>
      <c r="V1218">
        <v>1</v>
      </c>
      <c r="W1218" t="s">
        <v>4</v>
      </c>
      <c r="X1218" t="s">
        <v>89</v>
      </c>
      <c r="Y1218" t="s">
        <v>96</v>
      </c>
      <c r="Z1218" t="s">
        <v>102</v>
      </c>
      <c r="AA1218">
        <v>0.86449999999999994</v>
      </c>
      <c r="AB1218">
        <v>0.92149999999999999</v>
      </c>
      <c r="AC1218">
        <v>8.2934999999999967E-2</v>
      </c>
      <c r="AD1218">
        <v>0.85</v>
      </c>
      <c r="AE1218" t="s">
        <v>25</v>
      </c>
      <c r="AF1218">
        <v>1.9754220741931779E-2</v>
      </c>
      <c r="AG1218" t="s">
        <v>5</v>
      </c>
      <c r="AH1218" t="s">
        <v>33</v>
      </c>
      <c r="AI1218" t="s">
        <v>38</v>
      </c>
      <c r="AJ1218">
        <v>72.923777019340164</v>
      </c>
      <c r="AK1218" t="s">
        <v>40</v>
      </c>
      <c r="AL1218">
        <v>376.35149999999999</v>
      </c>
      <c r="AM1218">
        <v>708185.95222599991</v>
      </c>
      <c r="AN1218">
        <v>97.429999999999993</v>
      </c>
    </row>
    <row r="1219" spans="1:40" x14ac:dyDescent="0.3">
      <c r="A1219">
        <v>356.22</v>
      </c>
      <c r="B1219">
        <v>5.29</v>
      </c>
      <c r="C1219">
        <v>18</v>
      </c>
      <c r="D1219">
        <v>0.85</v>
      </c>
      <c r="E1219">
        <v>0.04</v>
      </c>
      <c r="F1219">
        <v>0.02</v>
      </c>
      <c r="G1219" t="s">
        <v>88</v>
      </c>
      <c r="H1219">
        <v>3.27</v>
      </c>
      <c r="I1219">
        <v>0.86</v>
      </c>
      <c r="J1219">
        <v>0.83</v>
      </c>
      <c r="K1219">
        <v>0.08</v>
      </c>
      <c r="L1219">
        <v>1</v>
      </c>
      <c r="M1219">
        <v>4329.3599999999997</v>
      </c>
      <c r="N1219">
        <v>90</v>
      </c>
      <c r="O1219">
        <v>36</v>
      </c>
      <c r="P1219">
        <v>0</v>
      </c>
      <c r="Q1219">
        <v>3</v>
      </c>
      <c r="R1219">
        <v>139</v>
      </c>
      <c r="S1219">
        <v>999</v>
      </c>
      <c r="T1219">
        <v>12</v>
      </c>
      <c r="U1219">
        <v>0.09</v>
      </c>
      <c r="V1219">
        <v>1</v>
      </c>
      <c r="W1219" t="s">
        <v>4</v>
      </c>
      <c r="X1219" t="s">
        <v>103</v>
      </c>
      <c r="Y1219" t="s">
        <v>94</v>
      </c>
      <c r="Z1219" t="s">
        <v>107</v>
      </c>
      <c r="AA1219">
        <v>0.81599999999999995</v>
      </c>
      <c r="AB1219">
        <v>0.94079999999999997</v>
      </c>
      <c r="AC1219">
        <v>0.14112000000000002</v>
      </c>
      <c r="AD1219">
        <v>0.14000000000000001</v>
      </c>
      <c r="AE1219" t="s">
        <v>22</v>
      </c>
      <c r="AF1219">
        <v>1.4850373364774577E-2</v>
      </c>
      <c r="AG1219" t="s">
        <v>5</v>
      </c>
      <c r="AH1219" t="s">
        <v>32</v>
      </c>
      <c r="AI1219" t="s">
        <v>37</v>
      </c>
      <c r="AJ1219">
        <v>718.70503597122297</v>
      </c>
      <c r="AK1219" t="s">
        <v>42</v>
      </c>
      <c r="AL1219">
        <v>43.293599999999998</v>
      </c>
      <c r="AM1219">
        <v>1634803.4867400001</v>
      </c>
      <c r="AN1219">
        <v>71.13000000000001</v>
      </c>
    </row>
    <row r="1220" spans="1:40" x14ac:dyDescent="0.3">
      <c r="A1220">
        <v>344.53</v>
      </c>
      <c r="B1220">
        <v>6.67</v>
      </c>
      <c r="C1220">
        <v>25</v>
      </c>
      <c r="D1220">
        <v>0.96</v>
      </c>
      <c r="E1220">
        <v>0.01</v>
      </c>
      <c r="F1220">
        <v>0.04</v>
      </c>
      <c r="G1220" t="s">
        <v>88</v>
      </c>
      <c r="H1220">
        <v>1.67</v>
      </c>
      <c r="I1220">
        <v>0.83</v>
      </c>
      <c r="J1220">
        <v>0.84</v>
      </c>
      <c r="K1220">
        <v>0.79</v>
      </c>
      <c r="L1220">
        <v>11</v>
      </c>
      <c r="M1220">
        <v>128.63999999999999</v>
      </c>
      <c r="N1220">
        <v>45</v>
      </c>
      <c r="O1220">
        <v>32</v>
      </c>
      <c r="P1220">
        <v>2</v>
      </c>
      <c r="Q1220">
        <v>1</v>
      </c>
      <c r="R1220">
        <v>906</v>
      </c>
      <c r="S1220">
        <v>826</v>
      </c>
      <c r="T1220">
        <v>11</v>
      </c>
      <c r="U1220">
        <v>0.63</v>
      </c>
      <c r="V1220">
        <v>1</v>
      </c>
      <c r="W1220" t="s">
        <v>4</v>
      </c>
      <c r="X1220" t="s">
        <v>101</v>
      </c>
      <c r="Y1220" t="s">
        <v>96</v>
      </c>
      <c r="Z1220" t="s">
        <v>95</v>
      </c>
      <c r="AA1220">
        <v>0.95039999999999991</v>
      </c>
      <c r="AB1220">
        <v>0.95039999999999991</v>
      </c>
      <c r="AC1220">
        <v>3.8016000000000036E-2</v>
      </c>
      <c r="AD1220">
        <v>0.84000000000000008</v>
      </c>
      <c r="AE1220" t="s">
        <v>25</v>
      </c>
      <c r="AF1220">
        <v>1.9359707427509941E-2</v>
      </c>
      <c r="AG1220" t="s">
        <v>5</v>
      </c>
      <c r="AH1220" t="s">
        <v>32</v>
      </c>
      <c r="AI1220" t="s">
        <v>36</v>
      </c>
      <c r="AJ1220">
        <v>91.169977924944817</v>
      </c>
      <c r="AK1220" t="s">
        <v>41</v>
      </c>
      <c r="AL1220">
        <v>1.2864</v>
      </c>
      <c r="AM1220">
        <v>46549.149861999991</v>
      </c>
      <c r="AN1220">
        <v>73.23</v>
      </c>
    </row>
    <row r="1221" spans="1:40" x14ac:dyDescent="0.3">
      <c r="A1221">
        <v>172.97</v>
      </c>
      <c r="B1221">
        <v>8.4600000000000009</v>
      </c>
      <c r="C1221">
        <v>18</v>
      </c>
      <c r="D1221">
        <v>0.79</v>
      </c>
      <c r="E1221">
        <v>7.0000000000000007E-2</v>
      </c>
      <c r="F1221">
        <v>0.02</v>
      </c>
      <c r="G1221" t="s">
        <v>99</v>
      </c>
      <c r="H1221">
        <v>1.93</v>
      </c>
      <c r="I1221">
        <v>0.81</v>
      </c>
      <c r="J1221">
        <v>0.88</v>
      </c>
      <c r="K1221">
        <v>0.11</v>
      </c>
      <c r="L1221">
        <v>49</v>
      </c>
      <c r="M1221">
        <v>6159.43</v>
      </c>
      <c r="N1221">
        <v>30</v>
      </c>
      <c r="O1221">
        <v>51</v>
      </c>
      <c r="P1221">
        <v>0</v>
      </c>
      <c r="Q1221">
        <v>3</v>
      </c>
      <c r="R1221">
        <v>697</v>
      </c>
      <c r="S1221">
        <v>532</v>
      </c>
      <c r="T1221">
        <v>1</v>
      </c>
      <c r="U1221">
        <v>0.08</v>
      </c>
      <c r="V1221">
        <v>0</v>
      </c>
      <c r="W1221" t="s">
        <v>6</v>
      </c>
      <c r="X1221" t="s">
        <v>103</v>
      </c>
      <c r="Y1221" t="s">
        <v>94</v>
      </c>
      <c r="Z1221" t="s">
        <v>97</v>
      </c>
      <c r="AA1221">
        <v>0.73470000000000002</v>
      </c>
      <c r="AB1221">
        <v>0.91139999999999988</v>
      </c>
      <c r="AC1221">
        <v>0.19139399999999995</v>
      </c>
      <c r="AD1221">
        <v>0.2</v>
      </c>
      <c r="AE1221" t="s">
        <v>26</v>
      </c>
      <c r="AF1221">
        <v>4.8910215644331394E-2</v>
      </c>
      <c r="AG1221" t="s">
        <v>7</v>
      </c>
      <c r="AH1221" t="s">
        <v>31</v>
      </c>
      <c r="AI1221" t="s">
        <v>36</v>
      </c>
      <c r="AJ1221">
        <v>76.327116212338595</v>
      </c>
      <c r="AK1221" t="s">
        <v>40</v>
      </c>
      <c r="AL1221">
        <v>307.97150000000005</v>
      </c>
      <c r="AM1221">
        <v>1161596.949881</v>
      </c>
      <c r="AN1221">
        <v>95.57</v>
      </c>
    </row>
    <row r="1222" spans="1:40" x14ac:dyDescent="0.3">
      <c r="A1222">
        <v>477.89</v>
      </c>
      <c r="B1222">
        <v>8.0500000000000007</v>
      </c>
      <c r="C1222">
        <v>10</v>
      </c>
      <c r="D1222">
        <v>0.73</v>
      </c>
      <c r="E1222">
        <v>7.0000000000000007E-2</v>
      </c>
      <c r="F1222">
        <v>0.02</v>
      </c>
      <c r="G1222" t="s">
        <v>92</v>
      </c>
      <c r="H1222">
        <v>2.86</v>
      </c>
      <c r="I1222">
        <v>0.86</v>
      </c>
      <c r="J1222">
        <v>0.91</v>
      </c>
      <c r="K1222">
        <v>0.21</v>
      </c>
      <c r="L1222">
        <v>20</v>
      </c>
      <c r="M1222">
        <v>9531.36</v>
      </c>
      <c r="N1222">
        <v>90</v>
      </c>
      <c r="O1222">
        <v>54</v>
      </c>
      <c r="P1222">
        <v>1</v>
      </c>
      <c r="Q1222">
        <v>0</v>
      </c>
      <c r="R1222">
        <v>31</v>
      </c>
      <c r="S1222">
        <v>382</v>
      </c>
      <c r="T1222">
        <v>3</v>
      </c>
      <c r="U1222">
        <v>0.09</v>
      </c>
      <c r="V1222">
        <v>0</v>
      </c>
      <c r="W1222" t="s">
        <v>6</v>
      </c>
      <c r="X1222" t="s">
        <v>89</v>
      </c>
      <c r="Y1222" t="s">
        <v>104</v>
      </c>
      <c r="Z1222" t="s">
        <v>98</v>
      </c>
      <c r="AA1222">
        <v>0.67889999999999995</v>
      </c>
      <c r="AB1222">
        <v>0.91139999999999988</v>
      </c>
      <c r="AC1222">
        <v>0.24607799999999999</v>
      </c>
      <c r="AD1222">
        <v>0.3</v>
      </c>
      <c r="AE1222" t="s">
        <v>26</v>
      </c>
      <c r="AF1222">
        <v>1.6844880621063426E-2</v>
      </c>
      <c r="AG1222" t="s">
        <v>5</v>
      </c>
      <c r="AH1222" t="s">
        <v>32</v>
      </c>
      <c r="AI1222" t="s">
        <v>35</v>
      </c>
      <c r="AJ1222">
        <v>1232.258064516129</v>
      </c>
      <c r="AK1222" t="s">
        <v>42</v>
      </c>
      <c r="AL1222">
        <v>190.62720000000002</v>
      </c>
      <c r="AM1222">
        <v>4965104.3396440009</v>
      </c>
      <c r="AN1222">
        <v>82.639999999999986</v>
      </c>
    </row>
    <row r="1223" spans="1:40" x14ac:dyDescent="0.3">
      <c r="A1223">
        <v>117.98</v>
      </c>
      <c r="B1223">
        <v>3.49</v>
      </c>
      <c r="C1223">
        <v>2</v>
      </c>
      <c r="D1223">
        <v>0.98</v>
      </c>
      <c r="E1223">
        <v>0.06</v>
      </c>
      <c r="F1223">
        <v>0.02</v>
      </c>
      <c r="G1223" t="s">
        <v>88</v>
      </c>
      <c r="H1223">
        <v>2.4</v>
      </c>
      <c r="I1223">
        <v>0.82</v>
      </c>
      <c r="J1223">
        <v>1.1399999999999999</v>
      </c>
      <c r="K1223">
        <v>0.52</v>
      </c>
      <c r="L1223">
        <v>28</v>
      </c>
      <c r="M1223">
        <v>2643.9</v>
      </c>
      <c r="N1223">
        <v>45</v>
      </c>
      <c r="O1223">
        <v>41</v>
      </c>
      <c r="P1223">
        <v>0</v>
      </c>
      <c r="Q1223">
        <v>1</v>
      </c>
      <c r="R1223">
        <v>50</v>
      </c>
      <c r="S1223">
        <v>395</v>
      </c>
      <c r="T1223">
        <v>10</v>
      </c>
      <c r="U1223">
        <v>0.26</v>
      </c>
      <c r="V1223">
        <v>1</v>
      </c>
      <c r="W1223" t="s">
        <v>4</v>
      </c>
      <c r="X1223" t="s">
        <v>101</v>
      </c>
      <c r="Y1223" t="s">
        <v>94</v>
      </c>
      <c r="Z1223" t="s">
        <v>108</v>
      </c>
      <c r="AA1223">
        <v>0.92119999999999991</v>
      </c>
      <c r="AB1223">
        <v>0.92119999999999991</v>
      </c>
      <c r="AC1223">
        <v>1.8424000000000013E-2</v>
      </c>
      <c r="AD1223">
        <v>0.6</v>
      </c>
      <c r="AE1223" t="s">
        <v>25</v>
      </c>
      <c r="AF1223">
        <v>2.9581284963553146E-2</v>
      </c>
      <c r="AG1223" t="s">
        <v>7</v>
      </c>
      <c r="AH1223" t="s">
        <v>33</v>
      </c>
      <c r="AI1223" t="s">
        <v>35</v>
      </c>
      <c r="AJ1223">
        <v>790</v>
      </c>
      <c r="AK1223" t="s">
        <v>42</v>
      </c>
      <c r="AL1223">
        <v>26.439</v>
      </c>
      <c r="AM1223">
        <v>336913.60980000009</v>
      </c>
      <c r="AN1223">
        <v>71.399999999999991</v>
      </c>
    </row>
    <row r="1224" spans="1:40" x14ac:dyDescent="0.3">
      <c r="A1224">
        <v>244.55</v>
      </c>
      <c r="B1224">
        <v>9.4700000000000006</v>
      </c>
      <c r="C1224">
        <v>26</v>
      </c>
      <c r="D1224">
        <v>0.81</v>
      </c>
      <c r="E1224">
        <v>0.05</v>
      </c>
      <c r="F1224">
        <v>0.03</v>
      </c>
      <c r="G1224" t="s">
        <v>88</v>
      </c>
      <c r="H1224">
        <v>1.91</v>
      </c>
      <c r="I1224">
        <v>0.86</v>
      </c>
      <c r="J1224">
        <v>1.07</v>
      </c>
      <c r="K1224">
        <v>0.46</v>
      </c>
      <c r="L1224">
        <v>22</v>
      </c>
      <c r="M1224">
        <v>8180.31</v>
      </c>
      <c r="N1224">
        <v>30</v>
      </c>
      <c r="O1224">
        <v>51</v>
      </c>
      <c r="P1224">
        <v>0</v>
      </c>
      <c r="Q1224">
        <v>0</v>
      </c>
      <c r="R1224">
        <v>162</v>
      </c>
      <c r="S1224">
        <v>934</v>
      </c>
      <c r="T1224">
        <v>1</v>
      </c>
      <c r="U1224">
        <v>0.27</v>
      </c>
      <c r="V1224">
        <v>0</v>
      </c>
      <c r="W1224" t="s">
        <v>6</v>
      </c>
      <c r="X1224" t="s">
        <v>89</v>
      </c>
      <c r="Y1224" t="s">
        <v>94</v>
      </c>
      <c r="Z1224" t="s">
        <v>97</v>
      </c>
      <c r="AA1224">
        <v>0.76949999999999996</v>
      </c>
      <c r="AB1224">
        <v>0.92149999999999999</v>
      </c>
      <c r="AC1224">
        <v>0.17508499999999994</v>
      </c>
      <c r="AD1224">
        <v>0.54</v>
      </c>
      <c r="AE1224" t="s">
        <v>25</v>
      </c>
      <c r="AF1224">
        <v>3.8724187282764264E-2</v>
      </c>
      <c r="AG1224" t="s">
        <v>7</v>
      </c>
      <c r="AH1224" t="s">
        <v>31</v>
      </c>
      <c r="AI1224" t="s">
        <v>36</v>
      </c>
      <c r="AJ1224">
        <v>576.54320987654319</v>
      </c>
      <c r="AK1224" t="s">
        <v>42</v>
      </c>
      <c r="AL1224">
        <v>81.803100000000001</v>
      </c>
      <c r="AM1224">
        <v>2160625.5402500001</v>
      </c>
      <c r="AN1224">
        <v>71.989999999999995</v>
      </c>
    </row>
    <row r="1225" spans="1:40" x14ac:dyDescent="0.3">
      <c r="A1225">
        <v>474.63</v>
      </c>
      <c r="B1225">
        <v>2.12</v>
      </c>
      <c r="C1225">
        <v>9</v>
      </c>
      <c r="D1225">
        <v>0.87</v>
      </c>
      <c r="E1225">
        <v>0.04</v>
      </c>
      <c r="F1225">
        <v>0.02</v>
      </c>
      <c r="G1225" t="s">
        <v>92</v>
      </c>
      <c r="H1225">
        <v>1.54</v>
      </c>
      <c r="I1225">
        <v>0.96</v>
      </c>
      <c r="J1225">
        <v>0.95</v>
      </c>
      <c r="K1225">
        <v>0.99</v>
      </c>
      <c r="L1225">
        <v>20</v>
      </c>
      <c r="M1225">
        <v>4609.3500000000004</v>
      </c>
      <c r="N1225">
        <v>90</v>
      </c>
      <c r="O1225">
        <v>23</v>
      </c>
      <c r="P1225">
        <v>1</v>
      </c>
      <c r="Q1225">
        <v>1</v>
      </c>
      <c r="R1225">
        <v>567</v>
      </c>
      <c r="S1225">
        <v>192</v>
      </c>
      <c r="T1225">
        <v>6</v>
      </c>
      <c r="U1225">
        <v>0.56000000000000005</v>
      </c>
      <c r="V1225">
        <v>1</v>
      </c>
      <c r="W1225" t="s">
        <v>4</v>
      </c>
      <c r="X1225" t="s">
        <v>101</v>
      </c>
      <c r="Y1225" t="s">
        <v>104</v>
      </c>
      <c r="Z1225" t="s">
        <v>100</v>
      </c>
      <c r="AA1225">
        <v>0.83519999999999994</v>
      </c>
      <c r="AB1225">
        <v>0.94079999999999997</v>
      </c>
      <c r="AC1225">
        <v>0.122304</v>
      </c>
      <c r="AD1225">
        <v>1.05</v>
      </c>
      <c r="AE1225" t="s">
        <v>25</v>
      </c>
      <c r="AF1225">
        <v>4.4666371700061106E-3</v>
      </c>
      <c r="AG1225" t="s">
        <v>5</v>
      </c>
      <c r="AH1225" t="s">
        <v>32</v>
      </c>
      <c r="AI1225" t="s">
        <v>36</v>
      </c>
      <c r="AJ1225">
        <v>33.862433862433861</v>
      </c>
      <c r="AK1225" t="s">
        <v>40</v>
      </c>
      <c r="AL1225">
        <v>92.187000000000012</v>
      </c>
      <c r="AM1225">
        <v>2319106.7435340001</v>
      </c>
      <c r="AN1225">
        <v>84.86</v>
      </c>
    </row>
    <row r="1226" spans="1:40" x14ac:dyDescent="0.3">
      <c r="A1226">
        <v>238.88</v>
      </c>
      <c r="B1226">
        <v>8.8800000000000008</v>
      </c>
      <c r="C1226">
        <v>14</v>
      </c>
      <c r="D1226">
        <v>0.94</v>
      </c>
      <c r="E1226">
        <v>0.06</v>
      </c>
      <c r="F1226">
        <v>0.05</v>
      </c>
      <c r="G1226" t="s">
        <v>92</v>
      </c>
      <c r="H1226">
        <v>3.09</v>
      </c>
      <c r="I1226">
        <v>1</v>
      </c>
      <c r="J1226">
        <v>1.19</v>
      </c>
      <c r="K1226">
        <v>0.59</v>
      </c>
      <c r="L1226">
        <v>47</v>
      </c>
      <c r="M1226">
        <v>6465.52</v>
      </c>
      <c r="N1226">
        <v>15</v>
      </c>
      <c r="O1226">
        <v>59</v>
      </c>
      <c r="P1226">
        <v>1</v>
      </c>
      <c r="Q1226">
        <v>1</v>
      </c>
      <c r="R1226">
        <v>359</v>
      </c>
      <c r="S1226">
        <v>318</v>
      </c>
      <c r="T1226">
        <v>8</v>
      </c>
      <c r="U1226">
        <v>0.03</v>
      </c>
      <c r="V1226">
        <v>0</v>
      </c>
      <c r="W1226" t="s">
        <v>6</v>
      </c>
      <c r="X1226" t="s">
        <v>101</v>
      </c>
      <c r="Y1226" t="s">
        <v>104</v>
      </c>
      <c r="Z1226" t="s">
        <v>110</v>
      </c>
      <c r="AA1226">
        <v>0.88359999999999994</v>
      </c>
      <c r="AB1226">
        <v>0.8929999999999999</v>
      </c>
      <c r="AC1226">
        <v>5.3580000000000044E-2</v>
      </c>
      <c r="AD1226">
        <v>0.7</v>
      </c>
      <c r="AE1226" t="s">
        <v>25</v>
      </c>
      <c r="AF1226">
        <v>3.717347622237107E-2</v>
      </c>
      <c r="AG1226" t="s">
        <v>7</v>
      </c>
      <c r="AH1226" t="s">
        <v>31</v>
      </c>
      <c r="AI1226" t="s">
        <v>37</v>
      </c>
      <c r="AJ1226">
        <v>88.579387186629518</v>
      </c>
      <c r="AK1226" t="s">
        <v>41</v>
      </c>
      <c r="AL1226">
        <v>129.31040000000002</v>
      </c>
      <c r="AM1226">
        <v>1714520.6667200003</v>
      </c>
      <c r="AN1226">
        <v>82.11</v>
      </c>
    </row>
    <row r="1227" spans="1:40" x14ac:dyDescent="0.3">
      <c r="A1227">
        <v>337.34</v>
      </c>
      <c r="B1227">
        <v>9.74</v>
      </c>
      <c r="C1227">
        <v>19</v>
      </c>
      <c r="D1227">
        <v>0.8</v>
      </c>
      <c r="E1227">
        <v>0.02</v>
      </c>
      <c r="F1227">
        <v>0.05</v>
      </c>
      <c r="G1227" t="s">
        <v>99</v>
      </c>
      <c r="H1227">
        <v>2.5299999999999998</v>
      </c>
      <c r="I1227">
        <v>0.88</v>
      </c>
      <c r="J1227">
        <v>0.9</v>
      </c>
      <c r="K1227">
        <v>0.33</v>
      </c>
      <c r="L1227">
        <v>38</v>
      </c>
      <c r="M1227">
        <v>8919.65</v>
      </c>
      <c r="N1227">
        <v>30</v>
      </c>
      <c r="O1227">
        <v>44</v>
      </c>
      <c r="P1227">
        <v>1</v>
      </c>
      <c r="Q1227">
        <v>2</v>
      </c>
      <c r="R1227">
        <v>18</v>
      </c>
      <c r="S1227">
        <v>931</v>
      </c>
      <c r="T1227">
        <v>4</v>
      </c>
      <c r="U1227">
        <v>0.62</v>
      </c>
      <c r="V1227">
        <v>1</v>
      </c>
      <c r="W1227" t="s">
        <v>4</v>
      </c>
      <c r="X1227" t="s">
        <v>93</v>
      </c>
      <c r="Y1227" t="s">
        <v>104</v>
      </c>
      <c r="Z1227" t="s">
        <v>105</v>
      </c>
      <c r="AA1227">
        <v>0.78400000000000003</v>
      </c>
      <c r="AB1227">
        <v>0.93099999999999994</v>
      </c>
      <c r="AC1227">
        <v>0.18619999999999995</v>
      </c>
      <c r="AD1227">
        <v>0.4</v>
      </c>
      <c r="AE1227" t="s">
        <v>24</v>
      </c>
      <c r="AF1227">
        <v>2.8872947174957021E-2</v>
      </c>
      <c r="AG1227" t="s">
        <v>7</v>
      </c>
      <c r="AH1227" t="s">
        <v>32</v>
      </c>
      <c r="AI1227" t="s">
        <v>35</v>
      </c>
      <c r="AJ1227">
        <v>5172.2222222222217</v>
      </c>
      <c r="AK1227" t="s">
        <v>42</v>
      </c>
      <c r="AL1227">
        <v>445.98250000000002</v>
      </c>
      <c r="AM1227">
        <v>3220044.6140739997</v>
      </c>
      <c r="AN1227">
        <v>95.86999999999999</v>
      </c>
    </row>
    <row r="1228" spans="1:40" x14ac:dyDescent="0.3">
      <c r="A1228">
        <v>228.92</v>
      </c>
      <c r="B1228">
        <v>2.59</v>
      </c>
      <c r="C1228">
        <v>10</v>
      </c>
      <c r="D1228">
        <v>0.91</v>
      </c>
      <c r="E1228">
        <v>0.09</v>
      </c>
      <c r="F1228">
        <v>0.04</v>
      </c>
      <c r="G1228" t="s">
        <v>88</v>
      </c>
      <c r="H1228">
        <v>1.62</v>
      </c>
      <c r="I1228">
        <v>0.97</v>
      </c>
      <c r="J1228">
        <v>1.04</v>
      </c>
      <c r="K1228">
        <v>0.9</v>
      </c>
      <c r="L1228">
        <v>16</v>
      </c>
      <c r="M1228">
        <v>7733.03</v>
      </c>
      <c r="N1228">
        <v>45</v>
      </c>
      <c r="O1228">
        <v>16</v>
      </c>
      <c r="P1228">
        <v>3</v>
      </c>
      <c r="Q1228">
        <v>2</v>
      </c>
      <c r="R1228">
        <v>966</v>
      </c>
      <c r="S1228">
        <v>188</v>
      </c>
      <c r="T1228">
        <v>11</v>
      </c>
      <c r="U1228">
        <v>0.41</v>
      </c>
      <c r="V1228">
        <v>1</v>
      </c>
      <c r="W1228" t="s">
        <v>4</v>
      </c>
      <c r="X1228" t="s">
        <v>93</v>
      </c>
      <c r="Y1228" t="s">
        <v>90</v>
      </c>
      <c r="Z1228" t="s">
        <v>95</v>
      </c>
      <c r="AA1228">
        <v>0.82810000000000006</v>
      </c>
      <c r="AB1228">
        <v>0.87360000000000004</v>
      </c>
      <c r="AC1228">
        <v>7.8623999999999972E-2</v>
      </c>
      <c r="AD1228">
        <v>1.03</v>
      </c>
      <c r="AE1228" t="s">
        <v>25</v>
      </c>
      <c r="AF1228">
        <v>1.1313996155862311E-2</v>
      </c>
      <c r="AG1228" t="s">
        <v>5</v>
      </c>
      <c r="AH1228" t="s">
        <v>31</v>
      </c>
      <c r="AI1228" t="s">
        <v>36</v>
      </c>
      <c r="AJ1228">
        <v>19.461697722567287</v>
      </c>
      <c r="AK1228" t="s">
        <v>40</v>
      </c>
      <c r="AL1228">
        <v>77.330299999999994</v>
      </c>
      <c r="AM1228">
        <v>2000461.8544959999</v>
      </c>
      <c r="AN1228">
        <v>70.88</v>
      </c>
    </row>
    <row r="1229" spans="1:40" x14ac:dyDescent="0.3">
      <c r="A1229">
        <v>173.4</v>
      </c>
      <c r="B1229">
        <v>7.5</v>
      </c>
      <c r="C1229">
        <v>23</v>
      </c>
      <c r="D1229">
        <v>0.74</v>
      </c>
      <c r="E1229">
        <v>0.06</v>
      </c>
      <c r="F1229">
        <v>0.05</v>
      </c>
      <c r="G1229" t="s">
        <v>92</v>
      </c>
      <c r="H1229">
        <v>1.02</v>
      </c>
      <c r="I1229">
        <v>0.94</v>
      </c>
      <c r="J1229">
        <v>1.1399999999999999</v>
      </c>
      <c r="K1229">
        <v>0.31</v>
      </c>
      <c r="L1229">
        <v>2</v>
      </c>
      <c r="M1229">
        <v>8857.2800000000007</v>
      </c>
      <c r="N1229">
        <v>90</v>
      </c>
      <c r="O1229">
        <v>47</v>
      </c>
      <c r="P1229">
        <v>3</v>
      </c>
      <c r="Q1229">
        <v>3</v>
      </c>
      <c r="R1229">
        <v>622</v>
      </c>
      <c r="S1229">
        <v>727</v>
      </c>
      <c r="T1229">
        <v>4</v>
      </c>
      <c r="U1229">
        <v>0.18</v>
      </c>
      <c r="V1229">
        <v>1</v>
      </c>
      <c r="W1229" t="s">
        <v>4</v>
      </c>
      <c r="X1229" t="s">
        <v>103</v>
      </c>
      <c r="Y1229" t="s">
        <v>90</v>
      </c>
      <c r="Z1229" t="s">
        <v>105</v>
      </c>
      <c r="AA1229">
        <v>0.6956</v>
      </c>
      <c r="AB1229">
        <v>0.8929999999999999</v>
      </c>
      <c r="AC1229">
        <v>0.23218</v>
      </c>
      <c r="AD1229">
        <v>0.42</v>
      </c>
      <c r="AE1229" t="s">
        <v>24</v>
      </c>
      <c r="AF1229">
        <v>4.3252595155709339E-2</v>
      </c>
      <c r="AG1229" t="s">
        <v>7</v>
      </c>
      <c r="AH1229" t="s">
        <v>31</v>
      </c>
      <c r="AI1229" t="s">
        <v>36</v>
      </c>
      <c r="AJ1229">
        <v>116.88102893890675</v>
      </c>
      <c r="AK1229" t="s">
        <v>42</v>
      </c>
      <c r="AL1229">
        <v>177.14560000000003</v>
      </c>
      <c r="AM1229">
        <v>1704976.7936800001</v>
      </c>
      <c r="AN1229">
        <v>84.179999999999993</v>
      </c>
    </row>
    <row r="1230" spans="1:40" x14ac:dyDescent="0.3">
      <c r="A1230">
        <v>492.79</v>
      </c>
      <c r="B1230">
        <v>1.36</v>
      </c>
      <c r="C1230">
        <v>4</v>
      </c>
      <c r="D1230">
        <v>0.79</v>
      </c>
      <c r="E1230">
        <v>0.03</v>
      </c>
      <c r="F1230">
        <v>0.02</v>
      </c>
      <c r="G1230" t="s">
        <v>92</v>
      </c>
      <c r="H1230">
        <v>3.87</v>
      </c>
      <c r="I1230">
        <v>0.72</v>
      </c>
      <c r="J1230">
        <v>1.1200000000000001</v>
      </c>
      <c r="K1230">
        <v>0.27</v>
      </c>
      <c r="L1230">
        <v>25</v>
      </c>
      <c r="M1230">
        <v>194.25</v>
      </c>
      <c r="N1230">
        <v>15</v>
      </c>
      <c r="O1230">
        <v>56</v>
      </c>
      <c r="P1230">
        <v>0</v>
      </c>
      <c r="Q1230">
        <v>0</v>
      </c>
      <c r="R1230">
        <v>56</v>
      </c>
      <c r="S1230">
        <v>613</v>
      </c>
      <c r="T1230">
        <v>11</v>
      </c>
      <c r="U1230">
        <v>0.65</v>
      </c>
      <c r="V1230">
        <v>0</v>
      </c>
      <c r="W1230" t="s">
        <v>6</v>
      </c>
      <c r="X1230" t="s">
        <v>89</v>
      </c>
      <c r="Y1230" t="s">
        <v>94</v>
      </c>
      <c r="Z1230" t="s">
        <v>95</v>
      </c>
      <c r="AA1230">
        <v>0.76629999999999998</v>
      </c>
      <c r="AB1230">
        <v>0.9506</v>
      </c>
      <c r="AC1230">
        <v>0.19962599999999997</v>
      </c>
      <c r="AD1230">
        <v>0.32</v>
      </c>
      <c r="AE1230" t="s">
        <v>24</v>
      </c>
      <c r="AF1230">
        <v>2.7597962620994746E-3</v>
      </c>
      <c r="AG1230" t="s">
        <v>5</v>
      </c>
      <c r="AH1230" t="s">
        <v>32</v>
      </c>
      <c r="AI1230" t="s">
        <v>37</v>
      </c>
      <c r="AJ1230">
        <v>1094.6428571428571</v>
      </c>
      <c r="AK1230" t="s">
        <v>42</v>
      </c>
      <c r="AL1230">
        <v>3.8850000000000002</v>
      </c>
      <c r="AM1230">
        <v>100552.70732099999</v>
      </c>
      <c r="AN1230">
        <v>82.83</v>
      </c>
    </row>
    <row r="1231" spans="1:40" x14ac:dyDescent="0.3">
      <c r="A1231">
        <v>234.2</v>
      </c>
      <c r="B1231">
        <v>4.6500000000000004</v>
      </c>
      <c r="C1231">
        <v>29</v>
      </c>
      <c r="D1231">
        <v>0.74</v>
      </c>
      <c r="E1231">
        <v>0.04</v>
      </c>
      <c r="F1231">
        <v>0.03</v>
      </c>
      <c r="G1231" t="s">
        <v>99</v>
      </c>
      <c r="H1231">
        <v>4</v>
      </c>
      <c r="I1231">
        <v>0.97</v>
      </c>
      <c r="J1231">
        <v>0.84</v>
      </c>
      <c r="K1231">
        <v>0.49</v>
      </c>
      <c r="L1231">
        <v>27</v>
      </c>
      <c r="M1231">
        <v>1954.42</v>
      </c>
      <c r="N1231">
        <v>30</v>
      </c>
      <c r="O1231">
        <v>23</v>
      </c>
      <c r="P1231">
        <v>1</v>
      </c>
      <c r="Q1231">
        <v>3</v>
      </c>
      <c r="R1231">
        <v>339</v>
      </c>
      <c r="S1231">
        <v>236</v>
      </c>
      <c r="T1231">
        <v>10</v>
      </c>
      <c r="U1231">
        <v>0.33</v>
      </c>
      <c r="V1231">
        <v>1</v>
      </c>
      <c r="W1231" t="s">
        <v>4</v>
      </c>
      <c r="X1231" t="s">
        <v>103</v>
      </c>
      <c r="Y1231" t="s">
        <v>104</v>
      </c>
      <c r="Z1231" t="s">
        <v>108</v>
      </c>
      <c r="AA1231">
        <v>0.71039999999999992</v>
      </c>
      <c r="AB1231">
        <v>0.93119999999999992</v>
      </c>
      <c r="AC1231">
        <v>0.24211199999999999</v>
      </c>
      <c r="AD1231">
        <v>0.56000000000000005</v>
      </c>
      <c r="AE1231" t="s">
        <v>25</v>
      </c>
      <c r="AF1231">
        <v>1.985482493595218E-2</v>
      </c>
      <c r="AG1231" t="s">
        <v>5</v>
      </c>
      <c r="AH1231" t="s">
        <v>31</v>
      </c>
      <c r="AI1231" t="s">
        <v>37</v>
      </c>
      <c r="AJ1231">
        <v>69.616519174041301</v>
      </c>
      <c r="AK1231" t="s">
        <v>40</v>
      </c>
      <c r="AL1231">
        <v>97.721000000000004</v>
      </c>
      <c r="AM1231">
        <v>489882.38247999997</v>
      </c>
      <c r="AN1231">
        <v>94.199999999999989</v>
      </c>
    </row>
    <row r="1232" spans="1:40" x14ac:dyDescent="0.3">
      <c r="A1232">
        <v>452.34</v>
      </c>
      <c r="B1232">
        <v>5.65</v>
      </c>
      <c r="C1232">
        <v>29</v>
      </c>
      <c r="D1232">
        <v>0.94</v>
      </c>
      <c r="E1232">
        <v>0.08</v>
      </c>
      <c r="F1232">
        <v>0.04</v>
      </c>
      <c r="G1232" t="s">
        <v>88</v>
      </c>
      <c r="H1232">
        <v>1.07</v>
      </c>
      <c r="I1232">
        <v>0.63</v>
      </c>
      <c r="J1232">
        <v>1.08</v>
      </c>
      <c r="K1232">
        <v>0.91</v>
      </c>
      <c r="L1232">
        <v>3</v>
      </c>
      <c r="M1232">
        <v>4292.59</v>
      </c>
      <c r="N1232">
        <v>15</v>
      </c>
      <c r="O1232">
        <v>13</v>
      </c>
      <c r="P1232">
        <v>3</v>
      </c>
      <c r="Q1232">
        <v>1</v>
      </c>
      <c r="R1232">
        <v>728</v>
      </c>
      <c r="S1232">
        <v>527</v>
      </c>
      <c r="T1232">
        <v>1</v>
      </c>
      <c r="U1232">
        <v>0.83</v>
      </c>
      <c r="V1232">
        <v>0</v>
      </c>
      <c r="W1232" t="s">
        <v>6</v>
      </c>
      <c r="X1232" t="s">
        <v>101</v>
      </c>
      <c r="Y1232" t="s">
        <v>90</v>
      </c>
      <c r="Z1232" t="s">
        <v>97</v>
      </c>
      <c r="AA1232">
        <v>0.86480000000000001</v>
      </c>
      <c r="AB1232">
        <v>0.88319999999999999</v>
      </c>
      <c r="AC1232">
        <v>5.2992000000000053E-2</v>
      </c>
      <c r="AD1232">
        <v>1.03</v>
      </c>
      <c r="AE1232" t="s">
        <v>25</v>
      </c>
      <c r="AF1232">
        <v>1.2490604412609985E-2</v>
      </c>
      <c r="AG1232" t="s">
        <v>5</v>
      </c>
      <c r="AH1232" t="s">
        <v>32</v>
      </c>
      <c r="AI1232" t="s">
        <v>36</v>
      </c>
      <c r="AJ1232">
        <v>72.390109890109883</v>
      </c>
      <c r="AK1232" t="s">
        <v>40</v>
      </c>
      <c r="AL1232">
        <v>42.925900000000006</v>
      </c>
      <c r="AM1232">
        <v>2174767.9858479998</v>
      </c>
      <c r="AN1232">
        <v>71.730000000000018</v>
      </c>
    </row>
    <row r="1233" spans="1:40" x14ac:dyDescent="0.3">
      <c r="A1233">
        <v>153.47999999999999</v>
      </c>
      <c r="B1233">
        <v>6.23</v>
      </c>
      <c r="C1233">
        <v>6</v>
      </c>
      <c r="D1233">
        <v>0.77</v>
      </c>
      <c r="E1233">
        <v>0.02</v>
      </c>
      <c r="F1233">
        <v>0.03</v>
      </c>
      <c r="G1233" t="s">
        <v>92</v>
      </c>
      <c r="H1233">
        <v>1.31</v>
      </c>
      <c r="I1233">
        <v>0.73</v>
      </c>
      <c r="J1233">
        <v>0.9</v>
      </c>
      <c r="K1233">
        <v>0.71</v>
      </c>
      <c r="L1233">
        <v>23</v>
      </c>
      <c r="M1233">
        <v>8493.6299999999992</v>
      </c>
      <c r="N1233">
        <v>30</v>
      </c>
      <c r="O1233">
        <v>8</v>
      </c>
      <c r="P1233">
        <v>1</v>
      </c>
      <c r="Q1233">
        <v>3</v>
      </c>
      <c r="R1233">
        <v>762</v>
      </c>
      <c r="S1233">
        <v>877</v>
      </c>
      <c r="T1233">
        <v>9</v>
      </c>
      <c r="U1233">
        <v>0.99</v>
      </c>
      <c r="V1233">
        <v>1</v>
      </c>
      <c r="W1233" t="s">
        <v>4</v>
      </c>
      <c r="X1233" t="s">
        <v>103</v>
      </c>
      <c r="Y1233" t="s">
        <v>104</v>
      </c>
      <c r="Z1233" t="s">
        <v>91</v>
      </c>
      <c r="AA1233">
        <v>0.75460000000000005</v>
      </c>
      <c r="AB1233">
        <v>0.9506</v>
      </c>
      <c r="AC1233">
        <v>0.21863799999999997</v>
      </c>
      <c r="AD1233">
        <v>0.76</v>
      </c>
      <c r="AE1233" t="s">
        <v>25</v>
      </c>
      <c r="AF1233">
        <v>4.0591608027104514E-2</v>
      </c>
      <c r="AG1233" t="s">
        <v>7</v>
      </c>
      <c r="AH1233" t="s">
        <v>31</v>
      </c>
      <c r="AI1233" t="s">
        <v>36</v>
      </c>
      <c r="AJ1233">
        <v>115.09186351706037</v>
      </c>
      <c r="AK1233" t="s">
        <v>42</v>
      </c>
      <c r="AL1233">
        <v>169.87259999999998</v>
      </c>
      <c r="AM1233">
        <v>1368956.3427959995</v>
      </c>
      <c r="AN1233">
        <v>85.49</v>
      </c>
    </row>
    <row r="1234" spans="1:40" x14ac:dyDescent="0.3">
      <c r="A1234">
        <v>145.9</v>
      </c>
      <c r="B1234">
        <v>9.42</v>
      </c>
      <c r="C1234">
        <v>14</v>
      </c>
      <c r="D1234">
        <v>0.92</v>
      </c>
      <c r="E1234">
        <v>0.03</v>
      </c>
      <c r="F1234">
        <v>0.04</v>
      </c>
      <c r="G1234" t="s">
        <v>99</v>
      </c>
      <c r="H1234">
        <v>1.2</v>
      </c>
      <c r="I1234">
        <v>0.86</v>
      </c>
      <c r="J1234">
        <v>0.94</v>
      </c>
      <c r="K1234">
        <v>0.68</v>
      </c>
      <c r="L1234">
        <v>32</v>
      </c>
      <c r="M1234">
        <v>8400.08</v>
      </c>
      <c r="N1234">
        <v>45</v>
      </c>
      <c r="O1234">
        <v>17</v>
      </c>
      <c r="P1234">
        <v>0</v>
      </c>
      <c r="Q1234">
        <v>1</v>
      </c>
      <c r="R1234">
        <v>12</v>
      </c>
      <c r="S1234">
        <v>21</v>
      </c>
      <c r="T1234">
        <v>10</v>
      </c>
      <c r="U1234">
        <v>0.78</v>
      </c>
      <c r="V1234">
        <v>1</v>
      </c>
      <c r="W1234" t="s">
        <v>4</v>
      </c>
      <c r="X1234" t="s">
        <v>101</v>
      </c>
      <c r="Y1234" t="s">
        <v>94</v>
      </c>
      <c r="Z1234" t="s">
        <v>108</v>
      </c>
      <c r="AA1234">
        <v>0.89239999999999997</v>
      </c>
      <c r="AB1234">
        <v>0.93119999999999992</v>
      </c>
      <c r="AC1234">
        <v>7.4495999999999965E-2</v>
      </c>
      <c r="AD1234">
        <v>0.75</v>
      </c>
      <c r="AE1234" t="s">
        <v>25</v>
      </c>
      <c r="AF1234">
        <v>6.4564770390678539E-2</v>
      </c>
      <c r="AG1234" t="s">
        <v>8</v>
      </c>
      <c r="AH1234" t="s">
        <v>33</v>
      </c>
      <c r="AI1234" t="s">
        <v>36</v>
      </c>
      <c r="AJ1234">
        <v>175</v>
      </c>
      <c r="AK1234" t="s">
        <v>42</v>
      </c>
      <c r="AL1234">
        <v>420.00400000000002</v>
      </c>
      <c r="AM1234">
        <v>1311785.1946400001</v>
      </c>
      <c r="AN1234">
        <v>97.1</v>
      </c>
    </row>
    <row r="1235" spans="1:40" x14ac:dyDescent="0.3">
      <c r="A1235">
        <v>64.010000000000005</v>
      </c>
      <c r="B1235">
        <v>7.05</v>
      </c>
      <c r="C1235">
        <v>4</v>
      </c>
      <c r="D1235">
        <v>0.98</v>
      </c>
      <c r="E1235">
        <v>7.0000000000000007E-2</v>
      </c>
      <c r="F1235">
        <v>0.04</v>
      </c>
      <c r="G1235" t="s">
        <v>88</v>
      </c>
      <c r="H1235">
        <v>4.42</v>
      </c>
      <c r="I1235">
        <v>0.81</v>
      </c>
      <c r="J1235">
        <v>1</v>
      </c>
      <c r="K1235">
        <v>0.73</v>
      </c>
      <c r="L1235">
        <v>17</v>
      </c>
      <c r="M1235">
        <v>1932.89</v>
      </c>
      <c r="N1235">
        <v>30</v>
      </c>
      <c r="O1235">
        <v>56</v>
      </c>
      <c r="P1235">
        <v>3</v>
      </c>
      <c r="Q1235">
        <v>3</v>
      </c>
      <c r="R1235">
        <v>785</v>
      </c>
      <c r="S1235">
        <v>259</v>
      </c>
      <c r="T1235">
        <v>8</v>
      </c>
      <c r="U1235">
        <v>0.74</v>
      </c>
      <c r="V1235">
        <v>0</v>
      </c>
      <c r="W1235" t="s">
        <v>6</v>
      </c>
      <c r="X1235" t="s">
        <v>103</v>
      </c>
      <c r="Y1235" t="s">
        <v>90</v>
      </c>
      <c r="Z1235" t="s">
        <v>110</v>
      </c>
      <c r="AA1235">
        <v>0.91139999999999988</v>
      </c>
      <c r="AB1235">
        <v>0.89279999999999993</v>
      </c>
      <c r="AC1235">
        <v>1.7856000000000014E-2</v>
      </c>
      <c r="AD1235">
        <v>0.84</v>
      </c>
      <c r="AE1235" t="s">
        <v>25</v>
      </c>
      <c r="AF1235">
        <v>0.11013904077487892</v>
      </c>
      <c r="AG1235" t="s">
        <v>9</v>
      </c>
      <c r="AH1235" t="s">
        <v>33</v>
      </c>
      <c r="AI1235" t="s">
        <v>37</v>
      </c>
      <c r="AJ1235">
        <v>32.993630573248403</v>
      </c>
      <c r="AK1235" t="s">
        <v>40</v>
      </c>
      <c r="AL1235">
        <v>19.328900000000001</v>
      </c>
      <c r="AM1235">
        <v>137358.94806300002</v>
      </c>
      <c r="AN1235">
        <v>68.679999999999993</v>
      </c>
    </row>
    <row r="1236" spans="1:40" x14ac:dyDescent="0.3">
      <c r="A1236">
        <v>343.25</v>
      </c>
      <c r="B1236">
        <v>5.33</v>
      </c>
      <c r="C1236">
        <v>26</v>
      </c>
      <c r="D1236">
        <v>0.86</v>
      </c>
      <c r="E1236">
        <v>0.03</v>
      </c>
      <c r="F1236">
        <v>0.05</v>
      </c>
      <c r="G1236" t="s">
        <v>88</v>
      </c>
      <c r="H1236">
        <v>3.87</v>
      </c>
      <c r="I1236">
        <v>0.82</v>
      </c>
      <c r="J1236">
        <v>1.1200000000000001</v>
      </c>
      <c r="K1236">
        <v>0.66</v>
      </c>
      <c r="L1236">
        <v>40</v>
      </c>
      <c r="M1236">
        <v>1508.2</v>
      </c>
      <c r="N1236">
        <v>45</v>
      </c>
      <c r="O1236">
        <v>9</v>
      </c>
      <c r="P1236">
        <v>3</v>
      </c>
      <c r="Q1236">
        <v>3</v>
      </c>
      <c r="R1236">
        <v>418</v>
      </c>
      <c r="S1236">
        <v>427</v>
      </c>
      <c r="T1236">
        <v>3</v>
      </c>
      <c r="U1236">
        <v>0.36</v>
      </c>
      <c r="V1236">
        <v>1</v>
      </c>
      <c r="W1236" t="s">
        <v>4</v>
      </c>
      <c r="X1236" t="s">
        <v>103</v>
      </c>
      <c r="Y1236" t="s">
        <v>90</v>
      </c>
      <c r="Z1236" t="s">
        <v>98</v>
      </c>
      <c r="AA1236">
        <v>0.83419999999999994</v>
      </c>
      <c r="AB1236">
        <v>0.92149999999999999</v>
      </c>
      <c r="AC1236">
        <v>0.12900999999999999</v>
      </c>
      <c r="AD1236">
        <v>0.74</v>
      </c>
      <c r="AE1236" t="s">
        <v>25</v>
      </c>
      <c r="AF1236">
        <v>1.5528040786598689E-2</v>
      </c>
      <c r="AG1236" t="s">
        <v>5</v>
      </c>
      <c r="AH1236" t="s">
        <v>32</v>
      </c>
      <c r="AI1236" t="s">
        <v>37</v>
      </c>
      <c r="AJ1236">
        <v>102.15311004784688</v>
      </c>
      <c r="AK1236" t="s">
        <v>42</v>
      </c>
      <c r="AL1236">
        <v>15.082000000000001</v>
      </c>
      <c r="AM1236">
        <v>559146.47155000013</v>
      </c>
      <c r="AN1236">
        <v>70.23</v>
      </c>
    </row>
    <row r="1237" spans="1:40" x14ac:dyDescent="0.3">
      <c r="A1237">
        <v>215.84</v>
      </c>
      <c r="B1237">
        <v>8.2899999999999991</v>
      </c>
      <c r="C1237">
        <v>15</v>
      </c>
      <c r="D1237">
        <v>0.86</v>
      </c>
      <c r="E1237">
        <v>0.08</v>
      </c>
      <c r="F1237">
        <v>0.02</v>
      </c>
      <c r="G1237" t="s">
        <v>88</v>
      </c>
      <c r="H1237">
        <v>0.37</v>
      </c>
      <c r="I1237">
        <v>0.92</v>
      </c>
      <c r="J1237">
        <v>0.87</v>
      </c>
      <c r="K1237">
        <v>0.76</v>
      </c>
      <c r="L1237">
        <v>20</v>
      </c>
      <c r="M1237">
        <v>8363.5499999999993</v>
      </c>
      <c r="N1237">
        <v>30</v>
      </c>
      <c r="O1237">
        <v>52</v>
      </c>
      <c r="P1237">
        <v>2</v>
      </c>
      <c r="Q1237">
        <v>1</v>
      </c>
      <c r="R1237">
        <v>45</v>
      </c>
      <c r="S1237">
        <v>386</v>
      </c>
      <c r="T1237">
        <v>3</v>
      </c>
      <c r="U1237">
        <v>0.53</v>
      </c>
      <c r="V1237">
        <v>0</v>
      </c>
      <c r="W1237" t="s">
        <v>6</v>
      </c>
      <c r="X1237" t="s">
        <v>101</v>
      </c>
      <c r="Y1237" t="s">
        <v>96</v>
      </c>
      <c r="Z1237" t="s">
        <v>98</v>
      </c>
      <c r="AA1237">
        <v>0.79120000000000001</v>
      </c>
      <c r="AB1237">
        <v>0.90160000000000007</v>
      </c>
      <c r="AC1237">
        <v>0.12622400000000003</v>
      </c>
      <c r="AD1237">
        <v>0.86</v>
      </c>
      <c r="AE1237" t="s">
        <v>25</v>
      </c>
      <c r="AF1237">
        <v>3.8408080059303185E-2</v>
      </c>
      <c r="AG1237" t="s">
        <v>7</v>
      </c>
      <c r="AH1237" t="s">
        <v>31</v>
      </c>
      <c r="AI1237" t="s">
        <v>38</v>
      </c>
      <c r="AJ1237">
        <v>857.77777777777771</v>
      </c>
      <c r="AK1237" t="s">
        <v>42</v>
      </c>
      <c r="AL1237">
        <v>83.635499999999993</v>
      </c>
      <c r="AM1237">
        <v>1985792.7279160002</v>
      </c>
      <c r="AN1237">
        <v>72.830000000000013</v>
      </c>
    </row>
    <row r="1238" spans="1:40" x14ac:dyDescent="0.3">
      <c r="A1238">
        <v>438.96</v>
      </c>
      <c r="B1238">
        <v>9.5500000000000007</v>
      </c>
      <c r="C1238">
        <v>16</v>
      </c>
      <c r="D1238">
        <v>0.84</v>
      </c>
      <c r="E1238">
        <v>0.01</v>
      </c>
      <c r="F1238">
        <v>0.04</v>
      </c>
      <c r="G1238" t="s">
        <v>88</v>
      </c>
      <c r="H1238">
        <v>4.16</v>
      </c>
      <c r="I1238">
        <v>0.68</v>
      </c>
      <c r="J1238">
        <v>0.84</v>
      </c>
      <c r="K1238">
        <v>0.19</v>
      </c>
      <c r="L1238">
        <v>30</v>
      </c>
      <c r="M1238">
        <v>5460.2</v>
      </c>
      <c r="N1238">
        <v>90</v>
      </c>
      <c r="O1238">
        <v>26</v>
      </c>
      <c r="P1238">
        <v>0</v>
      </c>
      <c r="Q1238">
        <v>1</v>
      </c>
      <c r="R1238">
        <v>820</v>
      </c>
      <c r="S1238">
        <v>207</v>
      </c>
      <c r="T1238">
        <v>10</v>
      </c>
      <c r="U1238">
        <v>0.05</v>
      </c>
      <c r="V1238">
        <v>1</v>
      </c>
      <c r="W1238" t="s">
        <v>4</v>
      </c>
      <c r="X1238" t="s">
        <v>101</v>
      </c>
      <c r="Y1238" t="s">
        <v>94</v>
      </c>
      <c r="Z1238" t="s">
        <v>108</v>
      </c>
      <c r="AA1238">
        <v>0.83160000000000001</v>
      </c>
      <c r="AB1238">
        <v>0.95039999999999991</v>
      </c>
      <c r="AC1238">
        <v>0.15206400000000003</v>
      </c>
      <c r="AD1238">
        <v>0.24</v>
      </c>
      <c r="AE1238" t="s">
        <v>26</v>
      </c>
      <c r="AF1238">
        <v>2.1755968653180247E-2</v>
      </c>
      <c r="AG1238" t="s">
        <v>7</v>
      </c>
      <c r="AH1238" t="s">
        <v>32</v>
      </c>
      <c r="AI1238" t="s">
        <v>37</v>
      </c>
      <c r="AJ1238">
        <v>25.243902439024389</v>
      </c>
      <c r="AK1238" t="s">
        <v>40</v>
      </c>
      <c r="AL1238">
        <v>54.601999999999997</v>
      </c>
      <c r="AM1238">
        <v>2516740.985072</v>
      </c>
      <c r="AN1238">
        <v>70.740000000000009</v>
      </c>
    </row>
    <row r="1239" spans="1:40" x14ac:dyDescent="0.3">
      <c r="A1239">
        <v>262.94</v>
      </c>
      <c r="B1239">
        <v>1.2</v>
      </c>
      <c r="C1239">
        <v>7</v>
      </c>
      <c r="D1239">
        <v>0.8</v>
      </c>
      <c r="E1239">
        <v>0.08</v>
      </c>
      <c r="F1239">
        <v>0.03</v>
      </c>
      <c r="G1239" t="s">
        <v>99</v>
      </c>
      <c r="H1239">
        <v>0.18</v>
      </c>
      <c r="I1239">
        <v>0.99</v>
      </c>
      <c r="J1239">
        <v>0.86</v>
      </c>
      <c r="K1239">
        <v>0.18</v>
      </c>
      <c r="L1239">
        <v>28</v>
      </c>
      <c r="M1239">
        <v>6305.02</v>
      </c>
      <c r="N1239">
        <v>30</v>
      </c>
      <c r="O1239">
        <v>19</v>
      </c>
      <c r="P1239">
        <v>3</v>
      </c>
      <c r="Q1239">
        <v>3</v>
      </c>
      <c r="R1239">
        <v>252</v>
      </c>
      <c r="S1239">
        <v>648</v>
      </c>
      <c r="T1239">
        <v>4</v>
      </c>
      <c r="U1239">
        <v>0.73</v>
      </c>
      <c r="V1239">
        <v>0</v>
      </c>
      <c r="W1239" t="s">
        <v>6</v>
      </c>
      <c r="X1239" t="s">
        <v>103</v>
      </c>
      <c r="Y1239" t="s">
        <v>90</v>
      </c>
      <c r="Z1239" t="s">
        <v>105</v>
      </c>
      <c r="AA1239">
        <v>0.7360000000000001</v>
      </c>
      <c r="AB1239">
        <v>0.89239999999999997</v>
      </c>
      <c r="AC1239">
        <v>0.17847999999999997</v>
      </c>
      <c r="AD1239">
        <v>0.28999999999999998</v>
      </c>
      <c r="AE1239" t="s">
        <v>26</v>
      </c>
      <c r="AF1239">
        <v>4.5637788088537306E-3</v>
      </c>
      <c r="AG1239" t="s">
        <v>5</v>
      </c>
      <c r="AH1239" t="s">
        <v>31</v>
      </c>
      <c r="AI1239" t="s">
        <v>38</v>
      </c>
      <c r="AJ1239">
        <v>257.14285714285717</v>
      </c>
      <c r="AK1239" t="s">
        <v>42</v>
      </c>
      <c r="AL1239">
        <v>315.25100000000003</v>
      </c>
      <c r="AM1239">
        <v>1840520.7718519999</v>
      </c>
      <c r="AN1239">
        <v>96.820000000000022</v>
      </c>
    </row>
    <row r="1240" spans="1:40" x14ac:dyDescent="0.3">
      <c r="A1240">
        <v>485.69</v>
      </c>
      <c r="B1240">
        <v>9.84</v>
      </c>
      <c r="C1240">
        <v>17</v>
      </c>
      <c r="D1240">
        <v>0.84</v>
      </c>
      <c r="E1240">
        <v>0.01</v>
      </c>
      <c r="F1240">
        <v>0.03</v>
      </c>
      <c r="G1240" t="s">
        <v>92</v>
      </c>
      <c r="H1240">
        <v>1.27</v>
      </c>
      <c r="I1240">
        <v>0.77</v>
      </c>
      <c r="J1240">
        <v>0.89</v>
      </c>
      <c r="K1240">
        <v>0.36</v>
      </c>
      <c r="L1240">
        <v>47</v>
      </c>
      <c r="M1240">
        <v>8111.14</v>
      </c>
      <c r="N1240">
        <v>30</v>
      </c>
      <c r="O1240">
        <v>29</v>
      </c>
      <c r="P1240">
        <v>0</v>
      </c>
      <c r="Q1240">
        <v>1</v>
      </c>
      <c r="R1240">
        <v>759</v>
      </c>
      <c r="S1240">
        <v>457</v>
      </c>
      <c r="T1240">
        <v>4</v>
      </c>
      <c r="U1240">
        <v>0.68</v>
      </c>
      <c r="V1240">
        <v>0</v>
      </c>
      <c r="W1240" t="s">
        <v>6</v>
      </c>
      <c r="X1240" t="s">
        <v>101</v>
      </c>
      <c r="Y1240" t="s">
        <v>94</v>
      </c>
      <c r="Z1240" t="s">
        <v>105</v>
      </c>
      <c r="AA1240">
        <v>0.83160000000000001</v>
      </c>
      <c r="AB1240">
        <v>0.96029999999999993</v>
      </c>
      <c r="AC1240">
        <v>0.15364800000000003</v>
      </c>
      <c r="AD1240">
        <v>0.39999999999999997</v>
      </c>
      <c r="AE1240" t="s">
        <v>24</v>
      </c>
      <c r="AF1240">
        <v>2.0259836521237827E-2</v>
      </c>
      <c r="AG1240" t="s">
        <v>7</v>
      </c>
      <c r="AH1240" t="s">
        <v>32</v>
      </c>
      <c r="AI1240" t="s">
        <v>36</v>
      </c>
      <c r="AJ1240">
        <v>60.210803689064562</v>
      </c>
      <c r="AK1240" t="s">
        <v>40</v>
      </c>
      <c r="AL1240">
        <v>162.22280000000001</v>
      </c>
      <c r="AM1240">
        <v>4097254.1293900004</v>
      </c>
      <c r="AN1240">
        <v>85.83</v>
      </c>
    </row>
    <row r="1241" spans="1:40" x14ac:dyDescent="0.3">
      <c r="A1241">
        <v>133.49</v>
      </c>
      <c r="B1241">
        <v>1.78</v>
      </c>
      <c r="C1241">
        <v>19</v>
      </c>
      <c r="D1241">
        <v>0.88</v>
      </c>
      <c r="E1241">
        <v>0</v>
      </c>
      <c r="F1241">
        <v>0.02</v>
      </c>
      <c r="G1241" t="s">
        <v>88</v>
      </c>
      <c r="H1241">
        <v>4.59</v>
      </c>
      <c r="I1241">
        <v>0.98</v>
      </c>
      <c r="J1241">
        <v>0.82</v>
      </c>
      <c r="K1241">
        <v>0.85</v>
      </c>
      <c r="L1241">
        <v>45</v>
      </c>
      <c r="M1241">
        <v>2196.29</v>
      </c>
      <c r="N1241">
        <v>60</v>
      </c>
      <c r="O1241">
        <v>23</v>
      </c>
      <c r="P1241">
        <v>0</v>
      </c>
      <c r="Q1241">
        <v>3</v>
      </c>
      <c r="R1241">
        <v>443</v>
      </c>
      <c r="S1241">
        <v>46</v>
      </c>
      <c r="T1241">
        <v>2</v>
      </c>
      <c r="U1241">
        <v>0.27</v>
      </c>
      <c r="V1241">
        <v>1</v>
      </c>
      <c r="W1241" t="s">
        <v>4</v>
      </c>
      <c r="X1241" t="s">
        <v>103</v>
      </c>
      <c r="Y1241" t="s">
        <v>94</v>
      </c>
      <c r="Z1241" t="s">
        <v>102</v>
      </c>
      <c r="AA1241">
        <v>0.88</v>
      </c>
      <c r="AB1241">
        <v>0.98</v>
      </c>
      <c r="AC1241">
        <v>0.1176</v>
      </c>
      <c r="AD1241">
        <v>0.87</v>
      </c>
      <c r="AE1241" t="s">
        <v>25</v>
      </c>
      <c r="AF1241">
        <v>1.3334332159712338E-2</v>
      </c>
      <c r="AG1241" t="s">
        <v>5</v>
      </c>
      <c r="AH1241" t="s">
        <v>33</v>
      </c>
      <c r="AI1241" t="s">
        <v>37</v>
      </c>
      <c r="AJ1241">
        <v>10.383747178329571</v>
      </c>
      <c r="AK1241" t="s">
        <v>40</v>
      </c>
      <c r="AL1241">
        <v>21.962900000000001</v>
      </c>
      <c r="AM1241">
        <v>299080.62442400004</v>
      </c>
      <c r="AN1241">
        <v>71.010000000000005</v>
      </c>
    </row>
    <row r="1242" spans="1:40" x14ac:dyDescent="0.3">
      <c r="A1242">
        <v>440.88</v>
      </c>
      <c r="B1242">
        <v>8.33</v>
      </c>
      <c r="C1242">
        <v>29</v>
      </c>
      <c r="D1242">
        <v>1</v>
      </c>
      <c r="E1242">
        <v>0.09</v>
      </c>
      <c r="F1242">
        <v>0.04</v>
      </c>
      <c r="G1242" t="s">
        <v>88</v>
      </c>
      <c r="H1242">
        <v>4.32</v>
      </c>
      <c r="I1242">
        <v>0.75</v>
      </c>
      <c r="J1242">
        <v>1.17</v>
      </c>
      <c r="K1242">
        <v>0.71</v>
      </c>
      <c r="L1242">
        <v>23</v>
      </c>
      <c r="M1242">
        <v>1451.2</v>
      </c>
      <c r="N1242">
        <v>60</v>
      </c>
      <c r="O1242">
        <v>35</v>
      </c>
      <c r="P1242">
        <v>1</v>
      </c>
      <c r="Q1242">
        <v>0</v>
      </c>
      <c r="R1242">
        <v>840</v>
      </c>
      <c r="S1242">
        <v>902</v>
      </c>
      <c r="T1242">
        <v>4</v>
      </c>
      <c r="U1242">
        <v>0.53</v>
      </c>
      <c r="V1242">
        <v>1</v>
      </c>
      <c r="W1242" t="s">
        <v>4</v>
      </c>
      <c r="X1242" t="s">
        <v>89</v>
      </c>
      <c r="Y1242" t="s">
        <v>104</v>
      </c>
      <c r="Z1242" t="s">
        <v>105</v>
      </c>
      <c r="AA1242">
        <v>0.91</v>
      </c>
      <c r="AB1242">
        <v>0.87360000000000004</v>
      </c>
      <c r="AC1242">
        <v>0</v>
      </c>
      <c r="AD1242">
        <v>0.84</v>
      </c>
      <c r="AE1242" t="s">
        <v>25</v>
      </c>
      <c r="AF1242">
        <v>1.889403012157503E-2</v>
      </c>
      <c r="AG1242" t="s">
        <v>5</v>
      </c>
      <c r="AH1242" t="s">
        <v>32</v>
      </c>
      <c r="AI1242" t="s">
        <v>37</v>
      </c>
      <c r="AJ1242">
        <v>107.38095238095238</v>
      </c>
      <c r="AK1242" t="s">
        <v>42</v>
      </c>
      <c r="AL1242">
        <v>14.512</v>
      </c>
      <c r="AM1242">
        <v>723032.31731199997</v>
      </c>
      <c r="AN1242">
        <v>68.179999999999993</v>
      </c>
    </row>
    <row r="1243" spans="1:40" x14ac:dyDescent="0.3">
      <c r="A1243">
        <v>399.47</v>
      </c>
      <c r="B1243">
        <v>3.52</v>
      </c>
      <c r="C1243">
        <v>19</v>
      </c>
      <c r="D1243">
        <v>0.98</v>
      </c>
      <c r="E1243">
        <v>0.06</v>
      </c>
      <c r="F1243">
        <v>0.05</v>
      </c>
      <c r="G1243" t="s">
        <v>92</v>
      </c>
      <c r="H1243">
        <v>3.91</v>
      </c>
      <c r="I1243">
        <v>0.84</v>
      </c>
      <c r="J1243">
        <v>0.93</v>
      </c>
      <c r="K1243">
        <v>0.56999999999999995</v>
      </c>
      <c r="L1243">
        <v>19</v>
      </c>
      <c r="M1243">
        <v>8604.5400000000009</v>
      </c>
      <c r="N1243">
        <v>30</v>
      </c>
      <c r="O1243">
        <v>49</v>
      </c>
      <c r="P1243">
        <v>0</v>
      </c>
      <c r="Q1243">
        <v>2</v>
      </c>
      <c r="R1243">
        <v>990</v>
      </c>
      <c r="S1243">
        <v>430</v>
      </c>
      <c r="T1243">
        <v>2</v>
      </c>
      <c r="U1243">
        <v>0.68</v>
      </c>
      <c r="V1243">
        <v>1</v>
      </c>
      <c r="W1243" t="s">
        <v>4</v>
      </c>
      <c r="X1243" t="s">
        <v>93</v>
      </c>
      <c r="Y1243" t="s">
        <v>94</v>
      </c>
      <c r="Z1243" t="s">
        <v>102</v>
      </c>
      <c r="AA1243">
        <v>0.92119999999999991</v>
      </c>
      <c r="AB1243">
        <v>0.8929999999999999</v>
      </c>
      <c r="AC1243">
        <v>1.7860000000000015E-2</v>
      </c>
      <c r="AD1243">
        <v>0.67999999999999994</v>
      </c>
      <c r="AE1243" t="s">
        <v>25</v>
      </c>
      <c r="AF1243">
        <v>8.811675469997747E-3</v>
      </c>
      <c r="AG1243" t="s">
        <v>5</v>
      </c>
      <c r="AH1243" t="s">
        <v>32</v>
      </c>
      <c r="AI1243" t="s">
        <v>37</v>
      </c>
      <c r="AJ1243">
        <v>43.43434343434344</v>
      </c>
      <c r="AK1243" t="s">
        <v>40</v>
      </c>
      <c r="AL1243">
        <v>172.09080000000003</v>
      </c>
      <c r="AM1243">
        <v>3815557.0384720005</v>
      </c>
      <c r="AN1243">
        <v>81.289999999999992</v>
      </c>
    </row>
    <row r="1244" spans="1:40" x14ac:dyDescent="0.3">
      <c r="A1244">
        <v>396.91</v>
      </c>
      <c r="B1244">
        <v>2.19</v>
      </c>
      <c r="C1244">
        <v>17</v>
      </c>
      <c r="D1244">
        <v>0.96</v>
      </c>
      <c r="E1244">
        <v>0.04</v>
      </c>
      <c r="F1244">
        <v>0.01</v>
      </c>
      <c r="G1244" t="s">
        <v>88</v>
      </c>
      <c r="H1244">
        <v>2.29</v>
      </c>
      <c r="I1244">
        <v>0.78</v>
      </c>
      <c r="J1244">
        <v>0.87</v>
      </c>
      <c r="K1244">
        <v>0.02</v>
      </c>
      <c r="L1244">
        <v>25</v>
      </c>
      <c r="M1244">
        <v>1206.56</v>
      </c>
      <c r="N1244">
        <v>60</v>
      </c>
      <c r="O1244">
        <v>45</v>
      </c>
      <c r="P1244">
        <v>2</v>
      </c>
      <c r="Q1244">
        <v>1</v>
      </c>
      <c r="R1244">
        <v>427</v>
      </c>
      <c r="S1244">
        <v>17</v>
      </c>
      <c r="T1244">
        <v>11</v>
      </c>
      <c r="U1244">
        <v>0.37</v>
      </c>
      <c r="V1244">
        <v>1</v>
      </c>
      <c r="W1244" t="s">
        <v>4</v>
      </c>
      <c r="X1244" t="s">
        <v>101</v>
      </c>
      <c r="Y1244" t="s">
        <v>96</v>
      </c>
      <c r="Z1244" t="s">
        <v>95</v>
      </c>
      <c r="AA1244">
        <v>0.92159999999999997</v>
      </c>
      <c r="AB1244">
        <v>0.95039999999999991</v>
      </c>
      <c r="AC1244">
        <v>3.8016000000000029E-2</v>
      </c>
      <c r="AD1244">
        <v>7.0000000000000007E-2</v>
      </c>
      <c r="AE1244" t="s">
        <v>22</v>
      </c>
      <c r="AF1244">
        <v>5.5176236426393889E-3</v>
      </c>
      <c r="AG1244" t="s">
        <v>5</v>
      </c>
      <c r="AH1244" t="s">
        <v>32</v>
      </c>
      <c r="AI1244" t="s">
        <v>35</v>
      </c>
      <c r="AJ1244">
        <v>3.9812646370023423</v>
      </c>
      <c r="AK1244" t="s">
        <v>40</v>
      </c>
      <c r="AL1244">
        <v>12.0656</v>
      </c>
      <c r="AM1244">
        <v>502870.76015799993</v>
      </c>
      <c r="AN1244">
        <v>72.31</v>
      </c>
    </row>
    <row r="1245" spans="1:40" x14ac:dyDescent="0.3">
      <c r="A1245">
        <v>430.15</v>
      </c>
      <c r="B1245">
        <v>4.96</v>
      </c>
      <c r="C1245">
        <v>6</v>
      </c>
      <c r="D1245">
        <v>0.97</v>
      </c>
      <c r="E1245">
        <v>0.02</v>
      </c>
      <c r="F1245">
        <v>0.03</v>
      </c>
      <c r="G1245" t="s">
        <v>88</v>
      </c>
      <c r="H1245">
        <v>1.61</v>
      </c>
      <c r="I1245">
        <v>0.87</v>
      </c>
      <c r="J1245">
        <v>1.06</v>
      </c>
      <c r="K1245">
        <v>0.24</v>
      </c>
      <c r="L1245">
        <v>24</v>
      </c>
      <c r="M1245">
        <v>972.99</v>
      </c>
      <c r="N1245">
        <v>45</v>
      </c>
      <c r="O1245">
        <v>38</v>
      </c>
      <c r="P1245">
        <v>3</v>
      </c>
      <c r="Q1245">
        <v>1</v>
      </c>
      <c r="R1245">
        <v>228</v>
      </c>
      <c r="S1245">
        <v>174</v>
      </c>
      <c r="T1245">
        <v>11</v>
      </c>
      <c r="U1245">
        <v>0.73</v>
      </c>
      <c r="V1245">
        <v>0</v>
      </c>
      <c r="W1245" t="s">
        <v>6</v>
      </c>
      <c r="X1245" t="s">
        <v>101</v>
      </c>
      <c r="Y1245" t="s">
        <v>90</v>
      </c>
      <c r="Z1245" t="s">
        <v>95</v>
      </c>
      <c r="AA1245">
        <v>0.9506</v>
      </c>
      <c r="AB1245">
        <v>0.9506</v>
      </c>
      <c r="AC1245">
        <v>2.8518000000000026E-2</v>
      </c>
      <c r="AD1245">
        <v>0.28999999999999998</v>
      </c>
      <c r="AE1245" t="s">
        <v>26</v>
      </c>
      <c r="AF1245">
        <v>1.1530861327443916E-2</v>
      </c>
      <c r="AG1245" t="s">
        <v>5</v>
      </c>
      <c r="AH1245" t="s">
        <v>32</v>
      </c>
      <c r="AI1245" t="s">
        <v>36</v>
      </c>
      <c r="AJ1245">
        <v>76.31578947368422</v>
      </c>
      <c r="AK1245" t="s">
        <v>40</v>
      </c>
      <c r="AL1245">
        <v>9.7299000000000007</v>
      </c>
      <c r="AM1245">
        <v>439481.81165499997</v>
      </c>
      <c r="AN1245">
        <v>73.19</v>
      </c>
    </row>
    <row r="1246" spans="1:40" x14ac:dyDescent="0.3">
      <c r="A1246">
        <v>392.46</v>
      </c>
      <c r="B1246">
        <v>6.8</v>
      </c>
      <c r="C1246">
        <v>29</v>
      </c>
      <c r="D1246">
        <v>0.84</v>
      </c>
      <c r="E1246">
        <v>0.06</v>
      </c>
      <c r="F1246">
        <v>0.02</v>
      </c>
      <c r="G1246" t="s">
        <v>92</v>
      </c>
      <c r="H1246">
        <v>4.41</v>
      </c>
      <c r="I1246">
        <v>0.67</v>
      </c>
      <c r="J1246">
        <v>1.1100000000000001</v>
      </c>
      <c r="K1246">
        <v>0.8</v>
      </c>
      <c r="L1246">
        <v>1</v>
      </c>
      <c r="M1246">
        <v>2843.04</v>
      </c>
      <c r="N1246">
        <v>60</v>
      </c>
      <c r="O1246">
        <v>41</v>
      </c>
      <c r="P1246">
        <v>0</v>
      </c>
      <c r="Q1246">
        <v>3</v>
      </c>
      <c r="R1246">
        <v>210</v>
      </c>
      <c r="S1246">
        <v>129</v>
      </c>
      <c r="T1246">
        <v>7</v>
      </c>
      <c r="U1246">
        <v>0.8</v>
      </c>
      <c r="V1246">
        <v>0</v>
      </c>
      <c r="W1246" t="s">
        <v>6</v>
      </c>
      <c r="X1246" t="s">
        <v>103</v>
      </c>
      <c r="Y1246" t="s">
        <v>94</v>
      </c>
      <c r="Z1246" t="s">
        <v>106</v>
      </c>
      <c r="AA1246">
        <v>0.78959999999999997</v>
      </c>
      <c r="AB1246">
        <v>0.92119999999999991</v>
      </c>
      <c r="AC1246">
        <v>0.14739200000000002</v>
      </c>
      <c r="AD1246">
        <v>0.88</v>
      </c>
      <c r="AE1246" t="s">
        <v>25</v>
      </c>
      <c r="AF1246">
        <v>1.7326606533149876E-2</v>
      </c>
      <c r="AG1246" t="s">
        <v>5</v>
      </c>
      <c r="AH1246" t="s">
        <v>32</v>
      </c>
      <c r="AI1246" t="s">
        <v>37</v>
      </c>
      <c r="AJ1246">
        <v>61.428571428571431</v>
      </c>
      <c r="AK1246" t="s">
        <v>40</v>
      </c>
      <c r="AL1246">
        <v>56.860799999999998</v>
      </c>
      <c r="AM1246">
        <v>1205133.3124439998</v>
      </c>
      <c r="AN1246">
        <v>81.39</v>
      </c>
    </row>
    <row r="1247" spans="1:40" x14ac:dyDescent="0.3">
      <c r="A1247">
        <v>331.8</v>
      </c>
      <c r="B1247">
        <v>4.43</v>
      </c>
      <c r="C1247">
        <v>11</v>
      </c>
      <c r="D1247">
        <v>0.9</v>
      </c>
      <c r="E1247">
        <v>0.05</v>
      </c>
      <c r="F1247">
        <v>0.05</v>
      </c>
      <c r="G1247" t="s">
        <v>92</v>
      </c>
      <c r="H1247">
        <v>3.29</v>
      </c>
      <c r="I1247">
        <v>0.76</v>
      </c>
      <c r="J1247">
        <v>1.1000000000000001</v>
      </c>
      <c r="K1247">
        <v>0.24</v>
      </c>
      <c r="L1247">
        <v>28</v>
      </c>
      <c r="M1247">
        <v>3236.8</v>
      </c>
      <c r="N1247">
        <v>30</v>
      </c>
      <c r="O1247">
        <v>41</v>
      </c>
      <c r="P1247">
        <v>0</v>
      </c>
      <c r="Q1247">
        <v>1</v>
      </c>
      <c r="R1247">
        <v>403</v>
      </c>
      <c r="S1247">
        <v>753</v>
      </c>
      <c r="T1247">
        <v>5</v>
      </c>
      <c r="U1247">
        <v>0.22</v>
      </c>
      <c r="V1247">
        <v>0</v>
      </c>
      <c r="W1247" t="s">
        <v>6</v>
      </c>
      <c r="X1247" t="s">
        <v>101</v>
      </c>
      <c r="Y1247" t="s">
        <v>94</v>
      </c>
      <c r="Z1247" t="s">
        <v>109</v>
      </c>
      <c r="AA1247">
        <v>0.85499999999999998</v>
      </c>
      <c r="AB1247">
        <v>0.90249999999999997</v>
      </c>
      <c r="AC1247">
        <v>9.0249999999999969E-2</v>
      </c>
      <c r="AD1247">
        <v>0.33999999999999997</v>
      </c>
      <c r="AE1247" t="s">
        <v>24</v>
      </c>
      <c r="AF1247">
        <v>1.3351416515973477E-2</v>
      </c>
      <c r="AG1247" t="s">
        <v>5</v>
      </c>
      <c r="AH1247" t="s">
        <v>32</v>
      </c>
      <c r="AI1247" t="s">
        <v>37</v>
      </c>
      <c r="AJ1247">
        <v>186.84863523573202</v>
      </c>
      <c r="AK1247" t="s">
        <v>42</v>
      </c>
      <c r="AL1247">
        <v>64.736000000000004</v>
      </c>
      <c r="AM1247">
        <v>1181453.8324400003</v>
      </c>
      <c r="AN1247">
        <v>82.21</v>
      </c>
    </row>
    <row r="1248" spans="1:40" x14ac:dyDescent="0.3">
      <c r="A1248">
        <v>109.06</v>
      </c>
      <c r="B1248">
        <v>1.49</v>
      </c>
      <c r="C1248">
        <v>16</v>
      </c>
      <c r="D1248">
        <v>0.97</v>
      </c>
      <c r="E1248">
        <v>0.1</v>
      </c>
      <c r="F1248">
        <v>0.02</v>
      </c>
      <c r="G1248" t="s">
        <v>88</v>
      </c>
      <c r="H1248">
        <v>1.48</v>
      </c>
      <c r="I1248">
        <v>0.63</v>
      </c>
      <c r="J1248">
        <v>1.0900000000000001</v>
      </c>
      <c r="K1248">
        <v>0.73</v>
      </c>
      <c r="L1248">
        <v>29</v>
      </c>
      <c r="M1248">
        <v>2487.2399999999998</v>
      </c>
      <c r="N1248">
        <v>15</v>
      </c>
      <c r="O1248">
        <v>40</v>
      </c>
      <c r="P1248">
        <v>1</v>
      </c>
      <c r="Q1248">
        <v>0</v>
      </c>
      <c r="R1248">
        <v>548</v>
      </c>
      <c r="S1248">
        <v>746</v>
      </c>
      <c r="T1248">
        <v>7</v>
      </c>
      <c r="U1248">
        <v>0.3</v>
      </c>
      <c r="V1248">
        <v>0</v>
      </c>
      <c r="W1248" t="s">
        <v>6</v>
      </c>
      <c r="X1248" t="s">
        <v>89</v>
      </c>
      <c r="Y1248" t="s">
        <v>104</v>
      </c>
      <c r="Z1248" t="s">
        <v>106</v>
      </c>
      <c r="AA1248">
        <v>0.873</v>
      </c>
      <c r="AB1248">
        <v>0.88200000000000001</v>
      </c>
      <c r="AC1248">
        <v>2.6460000000000022E-2</v>
      </c>
      <c r="AD1248">
        <v>0.85</v>
      </c>
      <c r="AE1248" t="s">
        <v>25</v>
      </c>
      <c r="AF1248">
        <v>1.3662204291215844E-2</v>
      </c>
      <c r="AG1248" t="s">
        <v>5</v>
      </c>
      <c r="AH1248" t="s">
        <v>33</v>
      </c>
      <c r="AI1248" t="s">
        <v>36</v>
      </c>
      <c r="AJ1248">
        <v>136.13138686131387</v>
      </c>
      <c r="AK1248" t="s">
        <v>42</v>
      </c>
      <c r="AL1248">
        <v>24.872399999999999</v>
      </c>
      <c r="AM1248">
        <v>303837.50230400002</v>
      </c>
      <c r="AN1248">
        <v>71.12</v>
      </c>
    </row>
    <row r="1249" spans="1:40" x14ac:dyDescent="0.3">
      <c r="A1249">
        <v>64.64</v>
      </c>
      <c r="B1249">
        <v>6.4</v>
      </c>
      <c r="C1249">
        <v>25</v>
      </c>
      <c r="D1249">
        <v>0.82</v>
      </c>
      <c r="E1249">
        <v>0.1</v>
      </c>
      <c r="F1249">
        <v>0.01</v>
      </c>
      <c r="G1249" t="s">
        <v>92</v>
      </c>
      <c r="H1249">
        <v>2.3199999999999998</v>
      </c>
      <c r="I1249">
        <v>0.84</v>
      </c>
      <c r="J1249">
        <v>0.82</v>
      </c>
      <c r="K1249">
        <v>0.18</v>
      </c>
      <c r="L1249">
        <v>44</v>
      </c>
      <c r="M1249">
        <v>7442.07</v>
      </c>
      <c r="N1249">
        <v>15</v>
      </c>
      <c r="O1249">
        <v>27</v>
      </c>
      <c r="P1249">
        <v>1</v>
      </c>
      <c r="Q1249">
        <v>2</v>
      </c>
      <c r="R1249">
        <v>610</v>
      </c>
      <c r="S1249">
        <v>381</v>
      </c>
      <c r="T1249">
        <v>6</v>
      </c>
      <c r="U1249">
        <v>0.4</v>
      </c>
      <c r="V1249">
        <v>0</v>
      </c>
      <c r="W1249" t="s">
        <v>6</v>
      </c>
      <c r="X1249" t="s">
        <v>93</v>
      </c>
      <c r="Y1249" t="s">
        <v>104</v>
      </c>
      <c r="Z1249" t="s">
        <v>100</v>
      </c>
      <c r="AA1249">
        <v>0.73799999999999999</v>
      </c>
      <c r="AB1249">
        <v>0.89100000000000001</v>
      </c>
      <c r="AC1249">
        <v>0.16038000000000005</v>
      </c>
      <c r="AD1249">
        <v>0.28999999999999998</v>
      </c>
      <c r="AE1249" t="s">
        <v>26</v>
      </c>
      <c r="AF1249">
        <v>9.9009900990099015E-2</v>
      </c>
      <c r="AG1249" t="s">
        <v>8</v>
      </c>
      <c r="AH1249" t="s">
        <v>33</v>
      </c>
      <c r="AI1249" t="s">
        <v>35</v>
      </c>
      <c r="AJ1249">
        <v>62.459016393442624</v>
      </c>
      <c r="AK1249" t="s">
        <v>40</v>
      </c>
      <c r="AL1249">
        <v>148.84139999999999</v>
      </c>
      <c r="AM1249">
        <v>534123.34002399992</v>
      </c>
      <c r="AN1249">
        <v>82.48</v>
      </c>
    </row>
    <row r="1250" spans="1:40" x14ac:dyDescent="0.3">
      <c r="A1250">
        <v>464.38</v>
      </c>
      <c r="B1250">
        <v>9.1199999999999992</v>
      </c>
      <c r="C1250">
        <v>8</v>
      </c>
      <c r="D1250">
        <v>0.99</v>
      </c>
      <c r="E1250">
        <v>0.06</v>
      </c>
      <c r="F1250">
        <v>0.02</v>
      </c>
      <c r="G1250" t="s">
        <v>99</v>
      </c>
      <c r="H1250">
        <v>4.41</v>
      </c>
      <c r="I1250">
        <v>0.99</v>
      </c>
      <c r="J1250">
        <v>1.1100000000000001</v>
      </c>
      <c r="K1250">
        <v>0.61</v>
      </c>
      <c r="L1250">
        <v>35</v>
      </c>
      <c r="M1250">
        <v>9736.2099999999991</v>
      </c>
      <c r="N1250">
        <v>30</v>
      </c>
      <c r="O1250">
        <v>22</v>
      </c>
      <c r="P1250">
        <v>2</v>
      </c>
      <c r="Q1250">
        <v>2</v>
      </c>
      <c r="R1250">
        <v>278</v>
      </c>
      <c r="S1250">
        <v>242</v>
      </c>
      <c r="T1250">
        <v>2</v>
      </c>
      <c r="U1250">
        <v>0.24</v>
      </c>
      <c r="V1250">
        <v>1</v>
      </c>
      <c r="W1250" t="s">
        <v>4</v>
      </c>
      <c r="X1250" t="s">
        <v>93</v>
      </c>
      <c r="Y1250" t="s">
        <v>96</v>
      </c>
      <c r="Z1250" t="s">
        <v>102</v>
      </c>
      <c r="AA1250">
        <v>0.93059999999999998</v>
      </c>
      <c r="AB1250">
        <v>0.92119999999999991</v>
      </c>
      <c r="AC1250">
        <v>9.2120000000000066E-3</v>
      </c>
      <c r="AD1250">
        <v>0.69</v>
      </c>
      <c r="AE1250" t="s">
        <v>25</v>
      </c>
      <c r="AF1250">
        <v>1.9639088677376286E-2</v>
      </c>
      <c r="AG1250" t="s">
        <v>5</v>
      </c>
      <c r="AH1250" t="s">
        <v>32</v>
      </c>
      <c r="AI1250" t="s">
        <v>37</v>
      </c>
      <c r="AJ1250">
        <v>87.050359712230218</v>
      </c>
      <c r="AK1250" t="s">
        <v>41</v>
      </c>
      <c r="AL1250">
        <v>486.81049999999999</v>
      </c>
      <c r="AM1250">
        <v>4883533.0645999992</v>
      </c>
      <c r="AN1250">
        <v>93.389999999999986</v>
      </c>
    </row>
    <row r="1251" spans="1:40" x14ac:dyDescent="0.3">
      <c r="A1251">
        <v>327.49</v>
      </c>
      <c r="B1251">
        <v>4.45</v>
      </c>
      <c r="C1251">
        <v>11</v>
      </c>
      <c r="D1251">
        <v>0.82</v>
      </c>
      <c r="E1251">
        <v>0.04</v>
      </c>
      <c r="F1251">
        <v>0.03</v>
      </c>
      <c r="G1251" t="s">
        <v>99</v>
      </c>
      <c r="H1251">
        <v>4.5199999999999996</v>
      </c>
      <c r="I1251">
        <v>0.62</v>
      </c>
      <c r="J1251">
        <v>1</v>
      </c>
      <c r="K1251">
        <v>0.63</v>
      </c>
      <c r="L1251">
        <v>17</v>
      </c>
      <c r="M1251">
        <v>2075.9499999999998</v>
      </c>
      <c r="N1251">
        <v>30</v>
      </c>
      <c r="O1251">
        <v>29</v>
      </c>
      <c r="P1251">
        <v>0</v>
      </c>
      <c r="Q1251">
        <v>1</v>
      </c>
      <c r="R1251">
        <v>828</v>
      </c>
      <c r="S1251">
        <v>439</v>
      </c>
      <c r="T1251">
        <v>12</v>
      </c>
      <c r="U1251">
        <v>0.78</v>
      </c>
      <c r="V1251">
        <v>1</v>
      </c>
      <c r="W1251" t="s">
        <v>4</v>
      </c>
      <c r="X1251" t="s">
        <v>101</v>
      </c>
      <c r="Y1251" t="s">
        <v>94</v>
      </c>
      <c r="Z1251" t="s">
        <v>107</v>
      </c>
      <c r="AA1251">
        <v>0.7871999999999999</v>
      </c>
      <c r="AB1251">
        <v>0.93119999999999992</v>
      </c>
      <c r="AC1251">
        <v>0.16761600000000004</v>
      </c>
      <c r="AD1251">
        <v>0.7</v>
      </c>
      <c r="AE1251" t="s">
        <v>25</v>
      </c>
      <c r="AF1251">
        <v>1.3588201166447831E-2</v>
      </c>
      <c r="AG1251" t="s">
        <v>5</v>
      </c>
      <c r="AH1251" t="s">
        <v>32</v>
      </c>
      <c r="AI1251" t="s">
        <v>37</v>
      </c>
      <c r="AJ1251">
        <v>53.019323671497588</v>
      </c>
      <c r="AK1251" t="s">
        <v>40</v>
      </c>
      <c r="AL1251">
        <v>103.7975</v>
      </c>
      <c r="AM1251">
        <v>727575.96868099994</v>
      </c>
      <c r="AN1251">
        <v>93.679999999999978</v>
      </c>
    </row>
    <row r="1252" spans="1:40" x14ac:dyDescent="0.3">
      <c r="A1252">
        <v>408.44</v>
      </c>
      <c r="B1252">
        <v>2.95</v>
      </c>
      <c r="C1252">
        <v>7</v>
      </c>
      <c r="D1252">
        <v>0.88</v>
      </c>
      <c r="E1252">
        <v>0.05</v>
      </c>
      <c r="F1252">
        <v>0</v>
      </c>
      <c r="G1252" t="s">
        <v>88</v>
      </c>
      <c r="H1252">
        <v>3.3</v>
      </c>
      <c r="I1252">
        <v>0.86</v>
      </c>
      <c r="J1252">
        <v>1.06</v>
      </c>
      <c r="K1252">
        <v>0.75</v>
      </c>
      <c r="L1252">
        <v>11</v>
      </c>
      <c r="M1252">
        <v>7840.34</v>
      </c>
      <c r="N1252">
        <v>15</v>
      </c>
      <c r="O1252">
        <v>17</v>
      </c>
      <c r="P1252">
        <v>0</v>
      </c>
      <c r="Q1252">
        <v>0</v>
      </c>
      <c r="R1252">
        <v>845</v>
      </c>
      <c r="S1252">
        <v>296</v>
      </c>
      <c r="T1252">
        <v>2</v>
      </c>
      <c r="U1252">
        <v>0.56999999999999995</v>
      </c>
      <c r="V1252">
        <v>0</v>
      </c>
      <c r="W1252" t="s">
        <v>6</v>
      </c>
      <c r="X1252" t="s">
        <v>89</v>
      </c>
      <c r="Y1252" t="s">
        <v>94</v>
      </c>
      <c r="Z1252" t="s">
        <v>102</v>
      </c>
      <c r="AA1252">
        <v>0.83599999999999997</v>
      </c>
      <c r="AB1252">
        <v>0.95</v>
      </c>
      <c r="AC1252">
        <v>0.11399999999999999</v>
      </c>
      <c r="AD1252">
        <v>0.8</v>
      </c>
      <c r="AE1252" t="s">
        <v>25</v>
      </c>
      <c r="AF1252">
        <v>7.2226030751150723E-3</v>
      </c>
      <c r="AG1252" t="s">
        <v>5</v>
      </c>
      <c r="AH1252" t="s">
        <v>32</v>
      </c>
      <c r="AI1252" t="s">
        <v>37</v>
      </c>
      <c r="AJ1252">
        <v>35.029585798816569</v>
      </c>
      <c r="AK1252" t="s">
        <v>40</v>
      </c>
      <c r="AL1252">
        <v>78.403400000000005</v>
      </c>
      <c r="AM1252">
        <v>3362529.2535199998</v>
      </c>
      <c r="AN1252">
        <v>71.2</v>
      </c>
    </row>
    <row r="1253" spans="1:40" x14ac:dyDescent="0.3">
      <c r="A1253">
        <v>266.69</v>
      </c>
      <c r="B1253">
        <v>4.9800000000000004</v>
      </c>
      <c r="C1253">
        <v>26</v>
      </c>
      <c r="D1253">
        <v>0.91</v>
      </c>
      <c r="E1253">
        <v>7.0000000000000007E-2</v>
      </c>
      <c r="F1253">
        <v>0.03</v>
      </c>
      <c r="G1253" t="s">
        <v>88</v>
      </c>
      <c r="H1253">
        <v>3.66</v>
      </c>
      <c r="I1253">
        <v>0.91</v>
      </c>
      <c r="J1253">
        <v>1.18</v>
      </c>
      <c r="K1253">
        <v>0.44</v>
      </c>
      <c r="L1253">
        <v>37</v>
      </c>
      <c r="M1253">
        <v>538</v>
      </c>
      <c r="N1253">
        <v>90</v>
      </c>
      <c r="O1253">
        <v>20</v>
      </c>
      <c r="P1253">
        <v>0</v>
      </c>
      <c r="Q1253">
        <v>2</v>
      </c>
      <c r="R1253">
        <v>133</v>
      </c>
      <c r="S1253">
        <v>747</v>
      </c>
      <c r="T1253">
        <v>1</v>
      </c>
      <c r="U1253">
        <v>0.38</v>
      </c>
      <c r="V1253">
        <v>1</v>
      </c>
      <c r="W1253" t="s">
        <v>4</v>
      </c>
      <c r="X1253" t="s">
        <v>93</v>
      </c>
      <c r="Y1253" t="s">
        <v>94</v>
      </c>
      <c r="Z1253" t="s">
        <v>97</v>
      </c>
      <c r="AA1253">
        <v>0.84629999999999994</v>
      </c>
      <c r="AB1253">
        <v>0.9020999999999999</v>
      </c>
      <c r="AC1253">
        <v>8.118899999999997E-2</v>
      </c>
      <c r="AD1253">
        <v>0.54</v>
      </c>
      <c r="AE1253" t="s">
        <v>25</v>
      </c>
      <c r="AF1253">
        <v>1.8673366080467962E-2</v>
      </c>
      <c r="AG1253" t="s">
        <v>5</v>
      </c>
      <c r="AH1253" t="s">
        <v>31</v>
      </c>
      <c r="AI1253" t="s">
        <v>37</v>
      </c>
      <c r="AJ1253">
        <v>561.65413533834578</v>
      </c>
      <c r="AK1253" t="s">
        <v>42</v>
      </c>
      <c r="AL1253">
        <v>5.38</v>
      </c>
      <c r="AM1253">
        <v>157852.04370799998</v>
      </c>
      <c r="AN1253">
        <v>69.64</v>
      </c>
    </row>
    <row r="1254" spans="1:40" x14ac:dyDescent="0.3">
      <c r="A1254">
        <v>102.79</v>
      </c>
      <c r="B1254">
        <v>1.44</v>
      </c>
      <c r="C1254">
        <v>24</v>
      </c>
      <c r="D1254">
        <v>0.99</v>
      </c>
      <c r="E1254">
        <v>0.01</v>
      </c>
      <c r="F1254">
        <v>0.05</v>
      </c>
      <c r="G1254" t="s">
        <v>92</v>
      </c>
      <c r="H1254">
        <v>0.2</v>
      </c>
      <c r="I1254">
        <v>0.69</v>
      </c>
      <c r="J1254">
        <v>1.1200000000000001</v>
      </c>
      <c r="K1254">
        <v>0.63</v>
      </c>
      <c r="L1254">
        <v>7</v>
      </c>
      <c r="M1254">
        <v>1277.1400000000001</v>
      </c>
      <c r="N1254">
        <v>60</v>
      </c>
      <c r="O1254">
        <v>9</v>
      </c>
      <c r="P1254">
        <v>0</v>
      </c>
      <c r="Q1254">
        <v>2</v>
      </c>
      <c r="R1254">
        <v>409</v>
      </c>
      <c r="S1254">
        <v>404</v>
      </c>
      <c r="T1254">
        <v>1</v>
      </c>
      <c r="U1254">
        <v>0.02</v>
      </c>
      <c r="V1254">
        <v>0</v>
      </c>
      <c r="W1254" t="s">
        <v>6</v>
      </c>
      <c r="X1254" t="s">
        <v>93</v>
      </c>
      <c r="Y1254" t="s">
        <v>94</v>
      </c>
      <c r="Z1254" t="s">
        <v>97</v>
      </c>
      <c r="AA1254">
        <v>0.98009999999999997</v>
      </c>
      <c r="AB1254">
        <v>0.9405</v>
      </c>
      <c r="AC1254">
        <v>9.4050000000000088E-3</v>
      </c>
      <c r="AD1254">
        <v>0.69000000000000006</v>
      </c>
      <c r="AE1254" t="s">
        <v>25</v>
      </c>
      <c r="AF1254">
        <v>1.4009144858449264E-2</v>
      </c>
      <c r="AG1254" t="s">
        <v>5</v>
      </c>
      <c r="AH1254" t="s">
        <v>33</v>
      </c>
      <c r="AI1254" t="s">
        <v>38</v>
      </c>
      <c r="AJ1254">
        <v>98.777506112469439</v>
      </c>
      <c r="AK1254" t="s">
        <v>43</v>
      </c>
      <c r="AL1254">
        <v>25.542800000000003</v>
      </c>
      <c r="AM1254">
        <v>139179.80779600001</v>
      </c>
      <c r="AN1254">
        <v>86.499999999999986</v>
      </c>
    </row>
    <row r="1255" spans="1:40" x14ac:dyDescent="0.3">
      <c r="A1255">
        <v>106.33</v>
      </c>
      <c r="B1255">
        <v>8.3800000000000008</v>
      </c>
      <c r="C1255">
        <v>22</v>
      </c>
      <c r="D1255">
        <v>0.77</v>
      </c>
      <c r="E1255">
        <v>0.03</v>
      </c>
      <c r="F1255">
        <v>0.04</v>
      </c>
      <c r="G1255" t="s">
        <v>92</v>
      </c>
      <c r="H1255">
        <v>3.02</v>
      </c>
      <c r="I1255">
        <v>0.71</v>
      </c>
      <c r="J1255">
        <v>1.1299999999999999</v>
      </c>
      <c r="K1255">
        <v>0.49</v>
      </c>
      <c r="L1255">
        <v>26</v>
      </c>
      <c r="M1255">
        <v>5199.66</v>
      </c>
      <c r="N1255">
        <v>90</v>
      </c>
      <c r="O1255">
        <v>13</v>
      </c>
      <c r="P1255">
        <v>3</v>
      </c>
      <c r="Q1255">
        <v>0</v>
      </c>
      <c r="R1255">
        <v>917</v>
      </c>
      <c r="S1255">
        <v>429</v>
      </c>
      <c r="T1255">
        <v>5</v>
      </c>
      <c r="U1255">
        <v>0.33</v>
      </c>
      <c r="V1255">
        <v>0</v>
      </c>
      <c r="W1255" t="s">
        <v>6</v>
      </c>
      <c r="X1255" t="s">
        <v>89</v>
      </c>
      <c r="Y1255" t="s">
        <v>90</v>
      </c>
      <c r="Z1255" t="s">
        <v>109</v>
      </c>
      <c r="AA1255">
        <v>0.74690000000000001</v>
      </c>
      <c r="AB1255">
        <v>0.93119999999999992</v>
      </c>
      <c r="AC1255">
        <v>0.21417599999999995</v>
      </c>
      <c r="AD1255">
        <v>0.56000000000000005</v>
      </c>
      <c r="AE1255" t="s">
        <v>25</v>
      </c>
      <c r="AF1255">
        <v>7.8811248001504755E-2</v>
      </c>
      <c r="AG1255" t="s">
        <v>8</v>
      </c>
      <c r="AH1255" t="s">
        <v>33</v>
      </c>
      <c r="AI1255" t="s">
        <v>37</v>
      </c>
      <c r="AJ1255">
        <v>46.782988004362053</v>
      </c>
      <c r="AK1255" t="s">
        <v>40</v>
      </c>
      <c r="AL1255">
        <v>103.9932</v>
      </c>
      <c r="AM1255">
        <v>591691.852678</v>
      </c>
      <c r="AN1255">
        <v>83.279999999999987</v>
      </c>
    </row>
    <row r="1256" spans="1:40" x14ac:dyDescent="0.3">
      <c r="A1256">
        <v>358.5</v>
      </c>
      <c r="B1256">
        <v>8.44</v>
      </c>
      <c r="C1256">
        <v>25</v>
      </c>
      <c r="D1256">
        <v>0.92</v>
      </c>
      <c r="E1256">
        <v>0.01</v>
      </c>
      <c r="F1256">
        <v>0</v>
      </c>
      <c r="G1256" t="s">
        <v>88</v>
      </c>
      <c r="H1256">
        <v>3.44</v>
      </c>
      <c r="I1256">
        <v>0.68</v>
      </c>
      <c r="J1256">
        <v>0.87</v>
      </c>
      <c r="K1256">
        <v>0.95</v>
      </c>
      <c r="L1256">
        <v>23</v>
      </c>
      <c r="M1256">
        <v>9996.1299999999992</v>
      </c>
      <c r="N1256">
        <v>45</v>
      </c>
      <c r="O1256">
        <v>46</v>
      </c>
      <c r="P1256">
        <v>0</v>
      </c>
      <c r="Q1256">
        <v>2</v>
      </c>
      <c r="R1256">
        <v>290</v>
      </c>
      <c r="S1256">
        <v>461</v>
      </c>
      <c r="T1256">
        <v>5</v>
      </c>
      <c r="U1256">
        <v>0.84</v>
      </c>
      <c r="V1256">
        <v>1</v>
      </c>
      <c r="W1256" t="s">
        <v>4</v>
      </c>
      <c r="X1256" t="s">
        <v>93</v>
      </c>
      <c r="Y1256" t="s">
        <v>94</v>
      </c>
      <c r="Z1256" t="s">
        <v>109</v>
      </c>
      <c r="AA1256">
        <v>0.91080000000000005</v>
      </c>
      <c r="AB1256">
        <v>0.99</v>
      </c>
      <c r="AC1256">
        <v>7.9199999999999965E-2</v>
      </c>
      <c r="AD1256">
        <v>0.96</v>
      </c>
      <c r="AE1256" t="s">
        <v>25</v>
      </c>
      <c r="AF1256">
        <v>2.3542538354253833E-2</v>
      </c>
      <c r="AG1256" t="s">
        <v>7</v>
      </c>
      <c r="AH1256" t="s">
        <v>32</v>
      </c>
      <c r="AI1256" t="s">
        <v>37</v>
      </c>
      <c r="AJ1256">
        <v>158.9655172413793</v>
      </c>
      <c r="AK1256" t="s">
        <v>42</v>
      </c>
      <c r="AL1256">
        <v>99.961299999999994</v>
      </c>
      <c r="AM1256">
        <v>3619573.3571499996</v>
      </c>
      <c r="AN1256">
        <v>72.260000000000005</v>
      </c>
    </row>
    <row r="1257" spans="1:40" x14ac:dyDescent="0.3">
      <c r="A1257">
        <v>243.64</v>
      </c>
      <c r="B1257">
        <v>6.29</v>
      </c>
      <c r="C1257">
        <v>19</v>
      </c>
      <c r="D1257">
        <v>0.86</v>
      </c>
      <c r="E1257">
        <v>0.01</v>
      </c>
      <c r="F1257">
        <v>0.05</v>
      </c>
      <c r="G1257" t="s">
        <v>88</v>
      </c>
      <c r="H1257">
        <v>0.1</v>
      </c>
      <c r="I1257">
        <v>0.72</v>
      </c>
      <c r="J1257">
        <v>0.99</v>
      </c>
      <c r="K1257">
        <v>0.52</v>
      </c>
      <c r="L1257">
        <v>18</v>
      </c>
      <c r="M1257">
        <v>9498.7199999999993</v>
      </c>
      <c r="N1257">
        <v>15</v>
      </c>
      <c r="O1257">
        <v>51</v>
      </c>
      <c r="P1257">
        <v>0</v>
      </c>
      <c r="Q1257">
        <v>3</v>
      </c>
      <c r="R1257">
        <v>776</v>
      </c>
      <c r="S1257">
        <v>666</v>
      </c>
      <c r="T1257">
        <v>7</v>
      </c>
      <c r="U1257">
        <v>0.74</v>
      </c>
      <c r="V1257">
        <v>0</v>
      </c>
      <c r="W1257" t="s">
        <v>6</v>
      </c>
      <c r="X1257" t="s">
        <v>103</v>
      </c>
      <c r="Y1257" t="s">
        <v>94</v>
      </c>
      <c r="Z1257" t="s">
        <v>106</v>
      </c>
      <c r="AA1257">
        <v>0.85139999999999993</v>
      </c>
      <c r="AB1257">
        <v>0.9405</v>
      </c>
      <c r="AC1257">
        <v>0.13166999999999998</v>
      </c>
      <c r="AD1257">
        <v>0.58000000000000007</v>
      </c>
      <c r="AE1257" t="s">
        <v>25</v>
      </c>
      <c r="AF1257">
        <v>2.5816778854046957E-2</v>
      </c>
      <c r="AG1257" t="s">
        <v>7</v>
      </c>
      <c r="AH1257" t="s">
        <v>31</v>
      </c>
      <c r="AI1257" t="s">
        <v>38</v>
      </c>
      <c r="AJ1257">
        <v>85.824742268041234</v>
      </c>
      <c r="AK1257" t="s">
        <v>41</v>
      </c>
      <c r="AL1257">
        <v>94.987200000000001</v>
      </c>
      <c r="AM1257">
        <v>2453219.7037279997</v>
      </c>
      <c r="AN1257">
        <v>74.599999999999994</v>
      </c>
    </row>
    <row r="1258" spans="1:40" x14ac:dyDescent="0.3">
      <c r="A1258">
        <v>140.24</v>
      </c>
      <c r="B1258">
        <v>4.18</v>
      </c>
      <c r="C1258">
        <v>26</v>
      </c>
      <c r="D1258">
        <v>0.78</v>
      </c>
      <c r="E1258">
        <v>0.02</v>
      </c>
      <c r="F1258">
        <v>0.03</v>
      </c>
      <c r="G1258" t="s">
        <v>99</v>
      </c>
      <c r="H1258">
        <v>4.22</v>
      </c>
      <c r="I1258">
        <v>0.64</v>
      </c>
      <c r="J1258">
        <v>1.18</v>
      </c>
      <c r="K1258">
        <v>0.21</v>
      </c>
      <c r="L1258">
        <v>29</v>
      </c>
      <c r="M1258">
        <v>1208.24</v>
      </c>
      <c r="N1258">
        <v>15</v>
      </c>
      <c r="O1258">
        <v>57</v>
      </c>
      <c r="P1258">
        <v>3</v>
      </c>
      <c r="Q1258">
        <v>0</v>
      </c>
      <c r="R1258">
        <v>442</v>
      </c>
      <c r="S1258">
        <v>771</v>
      </c>
      <c r="T1258">
        <v>1</v>
      </c>
      <c r="U1258">
        <v>7.0000000000000007E-2</v>
      </c>
      <c r="V1258">
        <v>1</v>
      </c>
      <c r="W1258" t="s">
        <v>4</v>
      </c>
      <c r="X1258" t="s">
        <v>89</v>
      </c>
      <c r="Y1258" t="s">
        <v>90</v>
      </c>
      <c r="Z1258" t="s">
        <v>97</v>
      </c>
      <c r="AA1258">
        <v>0.76439999999999997</v>
      </c>
      <c r="AB1258">
        <v>0.9506</v>
      </c>
      <c r="AC1258">
        <v>0.20913199999999996</v>
      </c>
      <c r="AD1258">
        <v>0.26</v>
      </c>
      <c r="AE1258" t="s">
        <v>26</v>
      </c>
      <c r="AF1258">
        <v>2.9806046776953789E-2</v>
      </c>
      <c r="AG1258" t="s">
        <v>7</v>
      </c>
      <c r="AH1258" t="s">
        <v>33</v>
      </c>
      <c r="AI1258" t="s">
        <v>37</v>
      </c>
      <c r="AJ1258">
        <v>174.43438914027149</v>
      </c>
      <c r="AK1258" t="s">
        <v>42</v>
      </c>
      <c r="AL1258">
        <v>60.412000000000006</v>
      </c>
      <c r="AM1258">
        <v>177988.00473600003</v>
      </c>
      <c r="AN1258">
        <v>94.579999999999984</v>
      </c>
    </row>
    <row r="1259" spans="1:40" x14ac:dyDescent="0.3">
      <c r="A1259">
        <v>271.22000000000003</v>
      </c>
      <c r="B1259">
        <v>8.1999999999999993</v>
      </c>
      <c r="C1259">
        <v>10</v>
      </c>
      <c r="D1259">
        <v>0.93</v>
      </c>
      <c r="E1259">
        <v>0.05</v>
      </c>
      <c r="F1259">
        <v>0.01</v>
      </c>
      <c r="G1259" t="s">
        <v>92</v>
      </c>
      <c r="H1259">
        <v>4.6399999999999997</v>
      </c>
      <c r="I1259">
        <v>0.75</v>
      </c>
      <c r="J1259">
        <v>1.03</v>
      </c>
      <c r="K1259">
        <v>0.67</v>
      </c>
      <c r="L1259">
        <v>39</v>
      </c>
      <c r="M1259">
        <v>2472.9</v>
      </c>
      <c r="N1259">
        <v>90</v>
      </c>
      <c r="O1259">
        <v>17</v>
      </c>
      <c r="P1259">
        <v>1</v>
      </c>
      <c r="Q1259">
        <v>2</v>
      </c>
      <c r="R1259">
        <v>409</v>
      </c>
      <c r="S1259">
        <v>281</v>
      </c>
      <c r="T1259">
        <v>5</v>
      </c>
      <c r="U1259">
        <v>0.8</v>
      </c>
      <c r="V1259">
        <v>1</v>
      </c>
      <c r="W1259" t="s">
        <v>4</v>
      </c>
      <c r="X1259" t="s">
        <v>93</v>
      </c>
      <c r="Y1259" t="s">
        <v>104</v>
      </c>
      <c r="Z1259" t="s">
        <v>109</v>
      </c>
      <c r="AA1259">
        <v>0.88349999999999995</v>
      </c>
      <c r="AB1259">
        <v>0.9405</v>
      </c>
      <c r="AC1259">
        <v>6.5834999999999949E-2</v>
      </c>
      <c r="AD1259">
        <v>0.73000000000000009</v>
      </c>
      <c r="AE1259" t="s">
        <v>25</v>
      </c>
      <c r="AF1259">
        <v>3.0233758572376663E-2</v>
      </c>
      <c r="AG1259" t="s">
        <v>7</v>
      </c>
      <c r="AH1259" t="s">
        <v>31</v>
      </c>
      <c r="AI1259" t="s">
        <v>37</v>
      </c>
      <c r="AJ1259">
        <v>68.704156479217602</v>
      </c>
      <c r="AK1259" t="s">
        <v>40</v>
      </c>
      <c r="AL1259">
        <v>49.458000000000006</v>
      </c>
      <c r="AM1259">
        <v>711016.56149600015</v>
      </c>
      <c r="AN1259">
        <v>81.659999999999982</v>
      </c>
    </row>
    <row r="1260" spans="1:40" x14ac:dyDescent="0.3">
      <c r="A1260">
        <v>78.89</v>
      </c>
      <c r="B1260">
        <v>5.99</v>
      </c>
      <c r="C1260">
        <v>9</v>
      </c>
      <c r="D1260">
        <v>0.87</v>
      </c>
      <c r="E1260">
        <v>0.08</v>
      </c>
      <c r="F1260">
        <v>0</v>
      </c>
      <c r="G1260" t="s">
        <v>88</v>
      </c>
      <c r="H1260">
        <v>1.19</v>
      </c>
      <c r="I1260">
        <v>0.75</v>
      </c>
      <c r="J1260">
        <v>0.84</v>
      </c>
      <c r="K1260">
        <v>0.55000000000000004</v>
      </c>
      <c r="L1260">
        <v>34</v>
      </c>
      <c r="M1260">
        <v>9463.34</v>
      </c>
      <c r="N1260">
        <v>45</v>
      </c>
      <c r="O1260">
        <v>39</v>
      </c>
      <c r="P1260">
        <v>2</v>
      </c>
      <c r="Q1260">
        <v>0</v>
      </c>
      <c r="R1260">
        <v>880</v>
      </c>
      <c r="S1260">
        <v>295</v>
      </c>
      <c r="T1260">
        <v>2</v>
      </c>
      <c r="U1260">
        <v>0.18</v>
      </c>
      <c r="V1260">
        <v>0</v>
      </c>
      <c r="W1260" t="s">
        <v>6</v>
      </c>
      <c r="X1260" t="s">
        <v>89</v>
      </c>
      <c r="Y1260" t="s">
        <v>96</v>
      </c>
      <c r="Z1260" t="s">
        <v>102</v>
      </c>
      <c r="AA1260">
        <v>0.8004</v>
      </c>
      <c r="AB1260">
        <v>0.92</v>
      </c>
      <c r="AC1260">
        <v>0.11960000000000001</v>
      </c>
      <c r="AD1260">
        <v>0.63</v>
      </c>
      <c r="AE1260" t="s">
        <v>25</v>
      </c>
      <c r="AF1260">
        <v>7.5928508049182414E-2</v>
      </c>
      <c r="AG1260" t="s">
        <v>8</v>
      </c>
      <c r="AH1260" t="s">
        <v>33</v>
      </c>
      <c r="AI1260" t="s">
        <v>36</v>
      </c>
      <c r="AJ1260">
        <v>33.522727272727273</v>
      </c>
      <c r="AK1260" t="s">
        <v>40</v>
      </c>
      <c r="AL1260">
        <v>94.633400000000009</v>
      </c>
      <c r="AM1260">
        <v>806384.4349900001</v>
      </c>
      <c r="AN1260">
        <v>72.410000000000025</v>
      </c>
    </row>
    <row r="1261" spans="1:40" x14ac:dyDescent="0.3">
      <c r="A1261">
        <v>311.89</v>
      </c>
      <c r="B1261">
        <v>8.43</v>
      </c>
      <c r="C1261">
        <v>4</v>
      </c>
      <c r="D1261">
        <v>0.9</v>
      </c>
      <c r="E1261">
        <v>0.05</v>
      </c>
      <c r="F1261">
        <v>0.01</v>
      </c>
      <c r="G1261" t="s">
        <v>88</v>
      </c>
      <c r="H1261">
        <v>4.2300000000000004</v>
      </c>
      <c r="I1261">
        <v>0.92</v>
      </c>
      <c r="J1261">
        <v>1.0900000000000001</v>
      </c>
      <c r="K1261">
        <v>0.8</v>
      </c>
      <c r="L1261">
        <v>38</v>
      </c>
      <c r="M1261">
        <v>1592.17</v>
      </c>
      <c r="N1261">
        <v>90</v>
      </c>
      <c r="O1261">
        <v>25</v>
      </c>
      <c r="P1261">
        <v>0</v>
      </c>
      <c r="Q1261">
        <v>1</v>
      </c>
      <c r="R1261">
        <v>11</v>
      </c>
      <c r="S1261">
        <v>48</v>
      </c>
      <c r="T1261">
        <v>10</v>
      </c>
      <c r="U1261">
        <v>0.99</v>
      </c>
      <c r="V1261">
        <v>0</v>
      </c>
      <c r="W1261" t="s">
        <v>6</v>
      </c>
      <c r="X1261" t="s">
        <v>101</v>
      </c>
      <c r="Y1261" t="s">
        <v>94</v>
      </c>
      <c r="Z1261" t="s">
        <v>108</v>
      </c>
      <c r="AA1261">
        <v>0.85499999999999998</v>
      </c>
      <c r="AB1261">
        <v>0.9405</v>
      </c>
      <c r="AC1261">
        <v>9.4049999999999967E-2</v>
      </c>
      <c r="AD1261">
        <v>0.8600000000000001</v>
      </c>
      <c r="AE1261" t="s">
        <v>25</v>
      </c>
      <c r="AF1261">
        <v>2.7028760139792878E-2</v>
      </c>
      <c r="AG1261" t="s">
        <v>7</v>
      </c>
      <c r="AH1261" t="s">
        <v>32</v>
      </c>
      <c r="AI1261" t="s">
        <v>37</v>
      </c>
      <c r="AJ1261">
        <v>436.36363636363632</v>
      </c>
      <c r="AK1261" t="s">
        <v>42</v>
      </c>
      <c r="AL1261">
        <v>15.921700000000001</v>
      </c>
      <c r="AM1261">
        <v>526419.12297200004</v>
      </c>
      <c r="AN1261">
        <v>70.069999999999993</v>
      </c>
    </row>
    <row r="1262" spans="1:40" x14ac:dyDescent="0.3">
      <c r="A1262">
        <v>171.05</v>
      </c>
      <c r="B1262">
        <v>6.68</v>
      </c>
      <c r="C1262">
        <v>23</v>
      </c>
      <c r="D1262">
        <v>0.8</v>
      </c>
      <c r="E1262">
        <v>0.03</v>
      </c>
      <c r="F1262">
        <v>0.04</v>
      </c>
      <c r="G1262" t="s">
        <v>92</v>
      </c>
      <c r="H1262">
        <v>3.33</v>
      </c>
      <c r="I1262">
        <v>0.92</v>
      </c>
      <c r="J1262">
        <v>0.82</v>
      </c>
      <c r="K1262">
        <v>0.18</v>
      </c>
      <c r="L1262">
        <v>8</v>
      </c>
      <c r="M1262">
        <v>7453.61</v>
      </c>
      <c r="N1262">
        <v>45</v>
      </c>
      <c r="O1262">
        <v>51</v>
      </c>
      <c r="P1262">
        <v>3</v>
      </c>
      <c r="Q1262">
        <v>2</v>
      </c>
      <c r="R1262">
        <v>338</v>
      </c>
      <c r="S1262">
        <v>565</v>
      </c>
      <c r="T1262">
        <v>1</v>
      </c>
      <c r="U1262">
        <v>0.87</v>
      </c>
      <c r="V1262">
        <v>0</v>
      </c>
      <c r="W1262" t="s">
        <v>6</v>
      </c>
      <c r="X1262" t="s">
        <v>93</v>
      </c>
      <c r="Y1262" t="s">
        <v>90</v>
      </c>
      <c r="Z1262" t="s">
        <v>97</v>
      </c>
      <c r="AA1262">
        <v>0.77600000000000002</v>
      </c>
      <c r="AB1262">
        <v>0.93119999999999992</v>
      </c>
      <c r="AC1262">
        <v>0.18623999999999993</v>
      </c>
      <c r="AD1262">
        <v>0.25</v>
      </c>
      <c r="AE1262" t="s">
        <v>26</v>
      </c>
      <c r="AF1262">
        <v>3.9052908506284706E-2</v>
      </c>
      <c r="AG1262" t="s">
        <v>7</v>
      </c>
      <c r="AH1262" t="s">
        <v>31</v>
      </c>
      <c r="AI1262" t="s">
        <v>37</v>
      </c>
      <c r="AJ1262">
        <v>167.15976331360946</v>
      </c>
      <c r="AK1262" t="s">
        <v>42</v>
      </c>
      <c r="AL1262">
        <v>149.07220000000001</v>
      </c>
      <c r="AM1262">
        <v>1364346.2539650002</v>
      </c>
      <c r="AN1262">
        <v>82.969999999999985</v>
      </c>
    </row>
    <row r="1263" spans="1:40" x14ac:dyDescent="0.3">
      <c r="A1263">
        <v>408.9</v>
      </c>
      <c r="B1263">
        <v>8.06</v>
      </c>
      <c r="C1263">
        <v>15</v>
      </c>
      <c r="D1263">
        <v>0.84</v>
      </c>
      <c r="E1263">
        <v>0.01</v>
      </c>
      <c r="F1263">
        <v>0</v>
      </c>
      <c r="G1263" t="s">
        <v>92</v>
      </c>
      <c r="H1263">
        <v>2.9</v>
      </c>
      <c r="I1263">
        <v>0.92</v>
      </c>
      <c r="J1263">
        <v>1.1000000000000001</v>
      </c>
      <c r="K1263">
        <v>0.26</v>
      </c>
      <c r="L1263">
        <v>21</v>
      </c>
      <c r="M1263">
        <v>110.97</v>
      </c>
      <c r="N1263">
        <v>30</v>
      </c>
      <c r="O1263">
        <v>55</v>
      </c>
      <c r="P1263">
        <v>0</v>
      </c>
      <c r="Q1263">
        <v>2</v>
      </c>
      <c r="R1263">
        <v>644</v>
      </c>
      <c r="S1263">
        <v>506</v>
      </c>
      <c r="T1263">
        <v>7</v>
      </c>
      <c r="U1263">
        <v>0.91</v>
      </c>
      <c r="V1263">
        <v>1</v>
      </c>
      <c r="W1263" t="s">
        <v>4</v>
      </c>
      <c r="X1263" t="s">
        <v>93</v>
      </c>
      <c r="Y1263" t="s">
        <v>94</v>
      </c>
      <c r="Z1263" t="s">
        <v>106</v>
      </c>
      <c r="AA1263">
        <v>0.83160000000000001</v>
      </c>
      <c r="AB1263">
        <v>0.99</v>
      </c>
      <c r="AC1263">
        <v>0.15840000000000004</v>
      </c>
      <c r="AD1263">
        <v>0.27</v>
      </c>
      <c r="AE1263" t="s">
        <v>26</v>
      </c>
      <c r="AF1263">
        <v>1.9711420885302033E-2</v>
      </c>
      <c r="AG1263" t="s">
        <v>5</v>
      </c>
      <c r="AH1263" t="s">
        <v>32</v>
      </c>
      <c r="AI1263" t="s">
        <v>35</v>
      </c>
      <c r="AJ1263">
        <v>78.571428571428569</v>
      </c>
      <c r="AK1263" t="s">
        <v>40</v>
      </c>
      <c r="AL1263">
        <v>2.2193999999999998</v>
      </c>
      <c r="AM1263">
        <v>45855.324929999995</v>
      </c>
      <c r="AN1263">
        <v>84.799999999999983</v>
      </c>
    </row>
    <row r="1264" spans="1:40" x14ac:dyDescent="0.3">
      <c r="A1264">
        <v>189.66</v>
      </c>
      <c r="B1264">
        <v>6.39</v>
      </c>
      <c r="C1264">
        <v>13</v>
      </c>
      <c r="D1264">
        <v>0.89</v>
      </c>
      <c r="E1264">
        <v>0.06</v>
      </c>
      <c r="F1264">
        <v>0.01</v>
      </c>
      <c r="G1264" t="s">
        <v>88</v>
      </c>
      <c r="H1264">
        <v>4.22</v>
      </c>
      <c r="I1264">
        <v>0.83</v>
      </c>
      <c r="J1264">
        <v>1.1499999999999999</v>
      </c>
      <c r="K1264">
        <v>0.92</v>
      </c>
      <c r="L1264">
        <v>21</v>
      </c>
      <c r="M1264">
        <v>6353.95</v>
      </c>
      <c r="N1264">
        <v>30</v>
      </c>
      <c r="O1264">
        <v>47</v>
      </c>
      <c r="P1264">
        <v>1</v>
      </c>
      <c r="Q1264">
        <v>3</v>
      </c>
      <c r="R1264">
        <v>757</v>
      </c>
      <c r="S1264">
        <v>974</v>
      </c>
      <c r="T1264">
        <v>3</v>
      </c>
      <c r="U1264">
        <v>0.77</v>
      </c>
      <c r="V1264">
        <v>0</v>
      </c>
      <c r="W1264" t="s">
        <v>6</v>
      </c>
      <c r="X1264" t="s">
        <v>103</v>
      </c>
      <c r="Y1264" t="s">
        <v>104</v>
      </c>
      <c r="Z1264" t="s">
        <v>98</v>
      </c>
      <c r="AA1264">
        <v>0.83660000000000001</v>
      </c>
      <c r="AB1264">
        <v>0.93059999999999998</v>
      </c>
      <c r="AC1264">
        <v>0.10236599999999997</v>
      </c>
      <c r="AD1264">
        <v>0.99</v>
      </c>
      <c r="AE1264" t="s">
        <v>25</v>
      </c>
      <c r="AF1264">
        <v>3.3691869661499521E-2</v>
      </c>
      <c r="AG1264" t="s">
        <v>7</v>
      </c>
      <c r="AH1264" t="s">
        <v>31</v>
      </c>
      <c r="AI1264" t="s">
        <v>37</v>
      </c>
      <c r="AJ1264">
        <v>128.66578599735797</v>
      </c>
      <c r="AK1264" t="s">
        <v>42</v>
      </c>
      <c r="AL1264">
        <v>63.539499999999997</v>
      </c>
      <c r="AM1264">
        <v>1289526.0147939997</v>
      </c>
      <c r="AN1264">
        <v>69.78</v>
      </c>
    </row>
    <row r="1265" spans="1:40" x14ac:dyDescent="0.3">
      <c r="A1265">
        <v>254.85</v>
      </c>
      <c r="B1265">
        <v>4.7300000000000004</v>
      </c>
      <c r="C1265">
        <v>25</v>
      </c>
      <c r="D1265">
        <v>0.82</v>
      </c>
      <c r="E1265">
        <v>0.03</v>
      </c>
      <c r="F1265">
        <v>0.04</v>
      </c>
      <c r="G1265" t="s">
        <v>88</v>
      </c>
      <c r="H1265">
        <v>1.43</v>
      </c>
      <c r="I1265">
        <v>0.73</v>
      </c>
      <c r="J1265">
        <v>0.97</v>
      </c>
      <c r="K1265">
        <v>0.93</v>
      </c>
      <c r="L1265">
        <v>49</v>
      </c>
      <c r="M1265">
        <v>4996.54</v>
      </c>
      <c r="N1265">
        <v>15</v>
      </c>
      <c r="O1265">
        <v>57</v>
      </c>
      <c r="P1265">
        <v>3</v>
      </c>
      <c r="Q1265">
        <v>3</v>
      </c>
      <c r="R1265">
        <v>392</v>
      </c>
      <c r="S1265">
        <v>497</v>
      </c>
      <c r="T1265">
        <v>11</v>
      </c>
      <c r="U1265">
        <v>0.71</v>
      </c>
      <c r="V1265">
        <v>0</v>
      </c>
      <c r="W1265" t="s">
        <v>6</v>
      </c>
      <c r="X1265" t="s">
        <v>103</v>
      </c>
      <c r="Y1265" t="s">
        <v>90</v>
      </c>
      <c r="Z1265" t="s">
        <v>95</v>
      </c>
      <c r="AA1265">
        <v>0.79539999999999988</v>
      </c>
      <c r="AB1265">
        <v>0.93119999999999992</v>
      </c>
      <c r="AC1265">
        <v>0.16761600000000001</v>
      </c>
      <c r="AD1265">
        <v>1</v>
      </c>
      <c r="AE1265" t="s">
        <v>25</v>
      </c>
      <c r="AF1265">
        <v>1.8559937217971358E-2</v>
      </c>
      <c r="AG1265" t="s">
        <v>5</v>
      </c>
      <c r="AH1265" t="s">
        <v>31</v>
      </c>
      <c r="AI1265" t="s">
        <v>36</v>
      </c>
      <c r="AJ1265">
        <v>126.78571428571428</v>
      </c>
      <c r="AK1265" t="s">
        <v>42</v>
      </c>
      <c r="AL1265">
        <v>49.965400000000002</v>
      </c>
      <c r="AM1265">
        <v>1362561.2484400002</v>
      </c>
      <c r="AN1265">
        <v>72.87</v>
      </c>
    </row>
    <row r="1266" spans="1:40" x14ac:dyDescent="0.3">
      <c r="A1266">
        <v>55.23</v>
      </c>
      <c r="B1266">
        <v>9.6199999999999992</v>
      </c>
      <c r="C1266">
        <v>2</v>
      </c>
      <c r="D1266">
        <v>0.76</v>
      </c>
      <c r="E1266">
        <v>0.06</v>
      </c>
      <c r="F1266">
        <v>0.03</v>
      </c>
      <c r="G1266" t="s">
        <v>88</v>
      </c>
      <c r="H1266">
        <v>3.95</v>
      </c>
      <c r="I1266">
        <v>0.76</v>
      </c>
      <c r="J1266">
        <v>0.97</v>
      </c>
      <c r="K1266">
        <v>0.44</v>
      </c>
      <c r="L1266">
        <v>36</v>
      </c>
      <c r="M1266">
        <v>4763.1499999999996</v>
      </c>
      <c r="N1266">
        <v>30</v>
      </c>
      <c r="O1266">
        <v>57</v>
      </c>
      <c r="P1266">
        <v>3</v>
      </c>
      <c r="Q1266">
        <v>2</v>
      </c>
      <c r="R1266">
        <v>598</v>
      </c>
      <c r="S1266">
        <v>381</v>
      </c>
      <c r="T1266">
        <v>9</v>
      </c>
      <c r="U1266">
        <v>0.24</v>
      </c>
      <c r="V1266">
        <v>1</v>
      </c>
      <c r="W1266" t="s">
        <v>4</v>
      </c>
      <c r="X1266" t="s">
        <v>93</v>
      </c>
      <c r="Y1266" t="s">
        <v>90</v>
      </c>
      <c r="Z1266" t="s">
        <v>91</v>
      </c>
      <c r="AA1266">
        <v>0.71439999999999992</v>
      </c>
      <c r="AB1266">
        <v>0.91179999999999994</v>
      </c>
      <c r="AC1266">
        <v>0.21883199999999997</v>
      </c>
      <c r="AD1266">
        <v>0.53</v>
      </c>
      <c r="AE1266" t="s">
        <v>25</v>
      </c>
      <c r="AF1266">
        <v>0.17418069889552779</v>
      </c>
      <c r="AG1266" t="s">
        <v>9</v>
      </c>
      <c r="AH1266" t="s">
        <v>33</v>
      </c>
      <c r="AI1266" t="s">
        <v>37</v>
      </c>
      <c r="AJ1266">
        <v>63.712374581939798</v>
      </c>
      <c r="AK1266" t="s">
        <v>40</v>
      </c>
      <c r="AL1266">
        <v>47.631499999999996</v>
      </c>
      <c r="AM1266">
        <v>286796.95887500001</v>
      </c>
      <c r="AN1266">
        <v>69.650000000000006</v>
      </c>
    </row>
    <row r="1267" spans="1:40" x14ac:dyDescent="0.3">
      <c r="A1267">
        <v>82.6</v>
      </c>
      <c r="B1267">
        <v>5.87</v>
      </c>
      <c r="C1267">
        <v>2</v>
      </c>
      <c r="D1267">
        <v>0.99</v>
      </c>
      <c r="E1267">
        <v>0.1</v>
      </c>
      <c r="F1267">
        <v>0.04</v>
      </c>
      <c r="G1267" t="s">
        <v>92</v>
      </c>
      <c r="H1267">
        <v>1.57</v>
      </c>
      <c r="I1267">
        <v>0.73</v>
      </c>
      <c r="J1267">
        <v>0.92</v>
      </c>
      <c r="K1267">
        <v>0.05</v>
      </c>
      <c r="L1267">
        <v>17</v>
      </c>
      <c r="M1267">
        <v>8309</v>
      </c>
      <c r="N1267">
        <v>90</v>
      </c>
      <c r="O1267">
        <v>29</v>
      </c>
      <c r="P1267">
        <v>3</v>
      </c>
      <c r="Q1267">
        <v>0</v>
      </c>
      <c r="R1267">
        <v>87</v>
      </c>
      <c r="S1267">
        <v>558</v>
      </c>
      <c r="T1267">
        <v>5</v>
      </c>
      <c r="U1267">
        <v>0.59</v>
      </c>
      <c r="V1267">
        <v>1</v>
      </c>
      <c r="W1267" t="s">
        <v>4</v>
      </c>
      <c r="X1267" t="s">
        <v>89</v>
      </c>
      <c r="Y1267" t="s">
        <v>90</v>
      </c>
      <c r="Z1267" t="s">
        <v>109</v>
      </c>
      <c r="AA1267">
        <v>0.89100000000000001</v>
      </c>
      <c r="AB1267">
        <v>0.86399999999999999</v>
      </c>
      <c r="AC1267">
        <v>8.640000000000007E-3</v>
      </c>
      <c r="AD1267">
        <v>0.19</v>
      </c>
      <c r="AE1267" t="s">
        <v>26</v>
      </c>
      <c r="AF1267">
        <v>7.106537530266345E-2</v>
      </c>
      <c r="AG1267" t="s">
        <v>8</v>
      </c>
      <c r="AH1267" t="s">
        <v>33</v>
      </c>
      <c r="AI1267" t="s">
        <v>36</v>
      </c>
      <c r="AJ1267">
        <v>641.37931034482756</v>
      </c>
      <c r="AK1267" t="s">
        <v>42</v>
      </c>
      <c r="AL1267">
        <v>166.18</v>
      </c>
      <c r="AM1267">
        <v>782577.44963999989</v>
      </c>
      <c r="AN1267">
        <v>82.63000000000001</v>
      </c>
    </row>
    <row r="1268" spans="1:40" x14ac:dyDescent="0.3">
      <c r="A1268">
        <v>226.62</v>
      </c>
      <c r="B1268">
        <v>6.45</v>
      </c>
      <c r="C1268">
        <v>16</v>
      </c>
      <c r="D1268">
        <v>0.85</v>
      </c>
      <c r="E1268">
        <v>0.01</v>
      </c>
      <c r="F1268">
        <v>0.04</v>
      </c>
      <c r="G1268" t="s">
        <v>88</v>
      </c>
      <c r="H1268">
        <v>3.94</v>
      </c>
      <c r="I1268">
        <v>0.83</v>
      </c>
      <c r="J1268">
        <v>1.1499999999999999</v>
      </c>
      <c r="K1268">
        <v>0.31</v>
      </c>
      <c r="L1268">
        <v>16</v>
      </c>
      <c r="M1268">
        <v>899.27</v>
      </c>
      <c r="N1268">
        <v>45</v>
      </c>
      <c r="O1268">
        <v>29</v>
      </c>
      <c r="P1268">
        <v>0</v>
      </c>
      <c r="Q1268">
        <v>2</v>
      </c>
      <c r="R1268">
        <v>341</v>
      </c>
      <c r="S1268">
        <v>419</v>
      </c>
      <c r="T1268">
        <v>5</v>
      </c>
      <c r="U1268">
        <v>0.7</v>
      </c>
      <c r="V1268">
        <v>1</v>
      </c>
      <c r="W1268" t="s">
        <v>4</v>
      </c>
      <c r="X1268" t="s">
        <v>93</v>
      </c>
      <c r="Y1268" t="s">
        <v>94</v>
      </c>
      <c r="Z1268" t="s">
        <v>109</v>
      </c>
      <c r="AA1268">
        <v>0.84150000000000003</v>
      </c>
      <c r="AB1268">
        <v>0.95039999999999991</v>
      </c>
      <c r="AC1268">
        <v>0.14256000000000002</v>
      </c>
      <c r="AD1268">
        <v>0.36</v>
      </c>
      <c r="AE1268" t="s">
        <v>24</v>
      </c>
      <c r="AF1268">
        <v>2.8461742123378344E-2</v>
      </c>
      <c r="AG1268" t="s">
        <v>7</v>
      </c>
      <c r="AH1268" t="s">
        <v>31</v>
      </c>
      <c r="AI1268" t="s">
        <v>37</v>
      </c>
      <c r="AJ1268">
        <v>122.87390029325513</v>
      </c>
      <c r="AK1268" t="s">
        <v>42</v>
      </c>
      <c r="AL1268">
        <v>8.9926999999999992</v>
      </c>
      <c r="AM1268">
        <v>214009.046126</v>
      </c>
      <c r="AN1268">
        <v>70.960000000000008</v>
      </c>
    </row>
    <row r="1269" spans="1:40" x14ac:dyDescent="0.3">
      <c r="A1269">
        <v>265.97000000000003</v>
      </c>
      <c r="B1269">
        <v>2.98</v>
      </c>
      <c r="C1269">
        <v>9</v>
      </c>
      <c r="D1269">
        <v>0.92</v>
      </c>
      <c r="E1269">
        <v>0.02</v>
      </c>
      <c r="F1269">
        <v>0</v>
      </c>
      <c r="G1269" t="s">
        <v>88</v>
      </c>
      <c r="H1269">
        <v>2.2599999999999998</v>
      </c>
      <c r="I1269">
        <v>0.98</v>
      </c>
      <c r="J1269">
        <v>1.02</v>
      </c>
      <c r="K1269">
        <v>0.25</v>
      </c>
      <c r="L1269">
        <v>15</v>
      </c>
      <c r="M1269">
        <v>3835.59</v>
      </c>
      <c r="N1269">
        <v>15</v>
      </c>
      <c r="O1269">
        <v>35</v>
      </c>
      <c r="P1269">
        <v>1</v>
      </c>
      <c r="Q1269">
        <v>3</v>
      </c>
      <c r="R1269">
        <v>172</v>
      </c>
      <c r="S1269">
        <v>265</v>
      </c>
      <c r="T1269">
        <v>5</v>
      </c>
      <c r="U1269">
        <v>0.28999999999999998</v>
      </c>
      <c r="V1269">
        <v>1</v>
      </c>
      <c r="W1269" t="s">
        <v>4</v>
      </c>
      <c r="X1269" t="s">
        <v>103</v>
      </c>
      <c r="Y1269" t="s">
        <v>104</v>
      </c>
      <c r="Z1269" t="s">
        <v>109</v>
      </c>
      <c r="AA1269">
        <v>0.90160000000000007</v>
      </c>
      <c r="AB1269">
        <v>0.98</v>
      </c>
      <c r="AC1269">
        <v>7.8399999999999956E-2</v>
      </c>
      <c r="AD1269">
        <v>0.27</v>
      </c>
      <c r="AE1269" t="s">
        <v>26</v>
      </c>
      <c r="AF1269">
        <v>1.1204271158401322E-2</v>
      </c>
      <c r="AG1269" t="s">
        <v>5</v>
      </c>
      <c r="AH1269" t="s">
        <v>31</v>
      </c>
      <c r="AI1269" t="s">
        <v>35</v>
      </c>
      <c r="AJ1269">
        <v>154.06976744186048</v>
      </c>
      <c r="AK1269" t="s">
        <v>42</v>
      </c>
      <c r="AL1269">
        <v>38.355900000000005</v>
      </c>
      <c r="AM1269">
        <v>1040605.2874900001</v>
      </c>
      <c r="AN1269">
        <v>73.14</v>
      </c>
    </row>
    <row r="1270" spans="1:40" x14ac:dyDescent="0.3">
      <c r="A1270">
        <v>320.01</v>
      </c>
      <c r="B1270">
        <v>6.63</v>
      </c>
      <c r="C1270">
        <v>28</v>
      </c>
      <c r="D1270">
        <v>0.82</v>
      </c>
      <c r="E1270">
        <v>0.05</v>
      </c>
      <c r="F1270">
        <v>0.04</v>
      </c>
      <c r="G1270" t="s">
        <v>88</v>
      </c>
      <c r="H1270">
        <v>0.57999999999999996</v>
      </c>
      <c r="I1270">
        <v>0.71</v>
      </c>
      <c r="J1270">
        <v>1.03</v>
      </c>
      <c r="K1270">
        <v>0.41</v>
      </c>
      <c r="L1270">
        <v>15</v>
      </c>
      <c r="M1270">
        <v>4515.78</v>
      </c>
      <c r="N1270">
        <v>30</v>
      </c>
      <c r="O1270">
        <v>12</v>
      </c>
      <c r="P1270">
        <v>2</v>
      </c>
      <c r="Q1270">
        <v>3</v>
      </c>
      <c r="R1270">
        <v>159</v>
      </c>
      <c r="S1270">
        <v>485</v>
      </c>
      <c r="T1270">
        <v>9</v>
      </c>
      <c r="U1270">
        <v>0.4</v>
      </c>
      <c r="V1270">
        <v>1</v>
      </c>
      <c r="W1270" t="s">
        <v>4</v>
      </c>
      <c r="X1270" t="s">
        <v>103</v>
      </c>
      <c r="Y1270" t="s">
        <v>96</v>
      </c>
      <c r="Z1270" t="s">
        <v>91</v>
      </c>
      <c r="AA1270">
        <v>0.77899999999999991</v>
      </c>
      <c r="AB1270">
        <v>0.91199999999999992</v>
      </c>
      <c r="AC1270">
        <v>0.16416000000000003</v>
      </c>
      <c r="AD1270">
        <v>0.5</v>
      </c>
      <c r="AE1270" t="s">
        <v>24</v>
      </c>
      <c r="AF1270">
        <v>2.0718102559295022E-2</v>
      </c>
      <c r="AG1270" t="s">
        <v>7</v>
      </c>
      <c r="AH1270" t="s">
        <v>32</v>
      </c>
      <c r="AI1270" t="s">
        <v>38</v>
      </c>
      <c r="AJ1270">
        <v>305.03144654088049</v>
      </c>
      <c r="AK1270" t="s">
        <v>42</v>
      </c>
      <c r="AL1270">
        <v>45.157800000000002</v>
      </c>
      <c r="AM1270">
        <v>1575202.1559179998</v>
      </c>
      <c r="AN1270">
        <v>73.12</v>
      </c>
    </row>
    <row r="1271" spans="1:40" x14ac:dyDescent="0.3">
      <c r="A1271">
        <v>181.25</v>
      </c>
      <c r="B1271">
        <v>6.14</v>
      </c>
      <c r="C1271">
        <v>13</v>
      </c>
      <c r="D1271">
        <v>0.81</v>
      </c>
      <c r="E1271">
        <v>0.1</v>
      </c>
      <c r="F1271">
        <v>0.01</v>
      </c>
      <c r="G1271" t="s">
        <v>99</v>
      </c>
      <c r="H1271">
        <v>1.91</v>
      </c>
      <c r="I1271">
        <v>0.78</v>
      </c>
      <c r="J1271">
        <v>1.06</v>
      </c>
      <c r="K1271">
        <v>0.32</v>
      </c>
      <c r="L1271">
        <v>40</v>
      </c>
      <c r="M1271">
        <v>1326.87</v>
      </c>
      <c r="N1271">
        <v>15</v>
      </c>
      <c r="O1271">
        <v>45</v>
      </c>
      <c r="P1271">
        <v>3</v>
      </c>
      <c r="Q1271">
        <v>2</v>
      </c>
      <c r="R1271">
        <v>990</v>
      </c>
      <c r="S1271">
        <v>220</v>
      </c>
      <c r="T1271">
        <v>10</v>
      </c>
      <c r="U1271">
        <v>0.95</v>
      </c>
      <c r="V1271">
        <v>1</v>
      </c>
      <c r="W1271" t="s">
        <v>4</v>
      </c>
      <c r="X1271" t="s">
        <v>93</v>
      </c>
      <c r="Y1271" t="s">
        <v>90</v>
      </c>
      <c r="Z1271" t="s">
        <v>108</v>
      </c>
      <c r="AA1271">
        <v>0.72900000000000009</v>
      </c>
      <c r="AB1271">
        <v>0.89100000000000001</v>
      </c>
      <c r="AC1271">
        <v>0.16928999999999997</v>
      </c>
      <c r="AD1271">
        <v>0.43</v>
      </c>
      <c r="AE1271" t="s">
        <v>24</v>
      </c>
      <c r="AF1271">
        <v>3.3875862068965513E-2</v>
      </c>
      <c r="AG1271" t="s">
        <v>7</v>
      </c>
      <c r="AH1271" t="s">
        <v>31</v>
      </c>
      <c r="AI1271" t="s">
        <v>36</v>
      </c>
      <c r="AJ1271">
        <v>22.222222222222221</v>
      </c>
      <c r="AK1271" t="s">
        <v>40</v>
      </c>
      <c r="AL1271">
        <v>66.343499999999992</v>
      </c>
      <c r="AM1271">
        <v>267022.92537499999</v>
      </c>
      <c r="AN1271">
        <v>94.890000000000015</v>
      </c>
    </row>
    <row r="1272" spans="1:40" x14ac:dyDescent="0.3">
      <c r="A1272">
        <v>362.74</v>
      </c>
      <c r="B1272">
        <v>2.66</v>
      </c>
      <c r="C1272">
        <v>3</v>
      </c>
      <c r="D1272">
        <v>0.82</v>
      </c>
      <c r="E1272">
        <v>0.08</v>
      </c>
      <c r="F1272">
        <v>0.03</v>
      </c>
      <c r="G1272" t="s">
        <v>99</v>
      </c>
      <c r="H1272">
        <v>1.17</v>
      </c>
      <c r="I1272">
        <v>0.86</v>
      </c>
      <c r="J1272">
        <v>0.92</v>
      </c>
      <c r="K1272">
        <v>0.83</v>
      </c>
      <c r="L1272">
        <v>17</v>
      </c>
      <c r="M1272">
        <v>948.1</v>
      </c>
      <c r="N1272">
        <v>15</v>
      </c>
      <c r="O1272">
        <v>11</v>
      </c>
      <c r="P1272">
        <v>0</v>
      </c>
      <c r="Q1272">
        <v>0</v>
      </c>
      <c r="R1272">
        <v>569</v>
      </c>
      <c r="S1272">
        <v>414</v>
      </c>
      <c r="T1272">
        <v>1</v>
      </c>
      <c r="U1272">
        <v>0.41</v>
      </c>
      <c r="V1272">
        <v>0</v>
      </c>
      <c r="W1272" t="s">
        <v>6</v>
      </c>
      <c r="X1272" t="s">
        <v>89</v>
      </c>
      <c r="Y1272" t="s">
        <v>94</v>
      </c>
      <c r="Z1272" t="s">
        <v>97</v>
      </c>
      <c r="AA1272">
        <v>0.75439999999999996</v>
      </c>
      <c r="AB1272">
        <v>0.89239999999999997</v>
      </c>
      <c r="AC1272">
        <v>0.16063200000000005</v>
      </c>
      <c r="AD1272">
        <v>0.94</v>
      </c>
      <c r="AE1272" t="s">
        <v>25</v>
      </c>
      <c r="AF1272">
        <v>7.3330760324199157E-3</v>
      </c>
      <c r="AG1272" t="s">
        <v>5</v>
      </c>
      <c r="AH1272" t="s">
        <v>32</v>
      </c>
      <c r="AI1272" t="s">
        <v>36</v>
      </c>
      <c r="AJ1272">
        <v>72.759226713532513</v>
      </c>
      <c r="AK1272" t="s">
        <v>40</v>
      </c>
      <c r="AL1272">
        <v>47.405000000000001</v>
      </c>
      <c r="AM1272">
        <v>381800.20445600006</v>
      </c>
      <c r="AN1272">
        <v>95.830000000000013</v>
      </c>
    </row>
    <row r="1273" spans="1:40" x14ac:dyDescent="0.3">
      <c r="A1273">
        <v>437.06</v>
      </c>
      <c r="B1273">
        <v>1.54</v>
      </c>
      <c r="C1273">
        <v>9</v>
      </c>
      <c r="D1273">
        <v>0.82</v>
      </c>
      <c r="E1273">
        <v>0.09</v>
      </c>
      <c r="F1273">
        <v>0.03</v>
      </c>
      <c r="G1273" t="s">
        <v>92</v>
      </c>
      <c r="H1273">
        <v>0.5</v>
      </c>
      <c r="I1273">
        <v>0.94</v>
      </c>
      <c r="J1273">
        <v>0.97</v>
      </c>
      <c r="K1273">
        <v>0</v>
      </c>
      <c r="L1273">
        <v>1</v>
      </c>
      <c r="M1273">
        <v>1878.18</v>
      </c>
      <c r="N1273">
        <v>45</v>
      </c>
      <c r="O1273">
        <v>38</v>
      </c>
      <c r="P1273">
        <v>2</v>
      </c>
      <c r="Q1273">
        <v>2</v>
      </c>
      <c r="R1273">
        <v>635</v>
      </c>
      <c r="S1273">
        <v>613</v>
      </c>
      <c r="T1273">
        <v>5</v>
      </c>
      <c r="U1273">
        <v>0.32</v>
      </c>
      <c r="V1273">
        <v>1</v>
      </c>
      <c r="W1273" t="s">
        <v>4</v>
      </c>
      <c r="X1273" t="s">
        <v>93</v>
      </c>
      <c r="Y1273" t="s">
        <v>96</v>
      </c>
      <c r="Z1273" t="s">
        <v>109</v>
      </c>
      <c r="AA1273">
        <v>0.74619999999999997</v>
      </c>
      <c r="AB1273">
        <v>0.88270000000000004</v>
      </c>
      <c r="AC1273">
        <v>0.15888600000000005</v>
      </c>
      <c r="AD1273">
        <v>0.12</v>
      </c>
      <c r="AE1273" t="s">
        <v>22</v>
      </c>
      <c r="AF1273">
        <v>3.5235436782135175E-3</v>
      </c>
      <c r="AG1273" t="s">
        <v>5</v>
      </c>
      <c r="AH1273" t="s">
        <v>32</v>
      </c>
      <c r="AI1273" t="s">
        <v>38</v>
      </c>
      <c r="AJ1273">
        <v>96.535433070866134</v>
      </c>
      <c r="AK1273" t="s">
        <v>45</v>
      </c>
      <c r="AL1273">
        <v>37.563600000000001</v>
      </c>
      <c r="AM1273">
        <v>919424.56709599996</v>
      </c>
      <c r="AN1273">
        <v>84.199999999999989</v>
      </c>
    </row>
    <row r="1274" spans="1:40" x14ac:dyDescent="0.3">
      <c r="A1274">
        <v>400.93</v>
      </c>
      <c r="B1274">
        <v>6.44</v>
      </c>
      <c r="C1274">
        <v>13</v>
      </c>
      <c r="D1274">
        <v>0.86</v>
      </c>
      <c r="E1274">
        <v>0.03</v>
      </c>
      <c r="F1274">
        <v>0.01</v>
      </c>
      <c r="G1274" t="s">
        <v>88</v>
      </c>
      <c r="H1274">
        <v>0.55000000000000004</v>
      </c>
      <c r="I1274">
        <v>0.7</v>
      </c>
      <c r="J1274">
        <v>1.1000000000000001</v>
      </c>
      <c r="K1274">
        <v>0.64</v>
      </c>
      <c r="L1274">
        <v>13</v>
      </c>
      <c r="M1274">
        <v>2486.37</v>
      </c>
      <c r="N1274">
        <v>90</v>
      </c>
      <c r="O1274">
        <v>46</v>
      </c>
      <c r="P1274">
        <v>3</v>
      </c>
      <c r="Q1274">
        <v>2</v>
      </c>
      <c r="R1274">
        <v>514</v>
      </c>
      <c r="S1274">
        <v>540</v>
      </c>
      <c r="T1274">
        <v>10</v>
      </c>
      <c r="U1274">
        <v>0.11</v>
      </c>
      <c r="V1274">
        <v>1</v>
      </c>
      <c r="W1274" t="s">
        <v>4</v>
      </c>
      <c r="X1274" t="s">
        <v>93</v>
      </c>
      <c r="Y1274" t="s">
        <v>90</v>
      </c>
      <c r="Z1274" t="s">
        <v>108</v>
      </c>
      <c r="AA1274">
        <v>0.83419999999999994</v>
      </c>
      <c r="AB1274">
        <v>0.96029999999999993</v>
      </c>
      <c r="AC1274">
        <v>0.13444200000000001</v>
      </c>
      <c r="AD1274">
        <v>0.68</v>
      </c>
      <c r="AE1274" t="s">
        <v>25</v>
      </c>
      <c r="AF1274">
        <v>1.6062654328685807E-2</v>
      </c>
      <c r="AG1274" t="s">
        <v>5</v>
      </c>
      <c r="AH1274" t="s">
        <v>32</v>
      </c>
      <c r="AI1274" t="s">
        <v>38</v>
      </c>
      <c r="AJ1274">
        <v>105.05836575875487</v>
      </c>
      <c r="AK1274" t="s">
        <v>42</v>
      </c>
      <c r="AL1274">
        <v>24.863699999999998</v>
      </c>
      <c r="AM1274">
        <v>1036764.010994</v>
      </c>
      <c r="AN1274">
        <v>74.350000000000009</v>
      </c>
    </row>
    <row r="1275" spans="1:40" x14ac:dyDescent="0.3">
      <c r="A1275">
        <v>67.83</v>
      </c>
      <c r="B1275">
        <v>7.87</v>
      </c>
      <c r="C1275">
        <v>21</v>
      </c>
      <c r="D1275">
        <v>0.86</v>
      </c>
      <c r="E1275">
        <v>0.1</v>
      </c>
      <c r="F1275">
        <v>0.05</v>
      </c>
      <c r="G1275" t="s">
        <v>88</v>
      </c>
      <c r="H1275">
        <v>3.9</v>
      </c>
      <c r="I1275">
        <v>0.71</v>
      </c>
      <c r="J1275">
        <v>1.19</v>
      </c>
      <c r="K1275">
        <v>0.66</v>
      </c>
      <c r="L1275">
        <v>38</v>
      </c>
      <c r="M1275">
        <v>9664</v>
      </c>
      <c r="N1275">
        <v>90</v>
      </c>
      <c r="O1275">
        <v>32</v>
      </c>
      <c r="P1275">
        <v>0</v>
      </c>
      <c r="Q1275">
        <v>0</v>
      </c>
      <c r="R1275">
        <v>585</v>
      </c>
      <c r="S1275">
        <v>621</v>
      </c>
      <c r="T1275">
        <v>6</v>
      </c>
      <c r="U1275">
        <v>0.34</v>
      </c>
      <c r="V1275">
        <v>0</v>
      </c>
      <c r="W1275" t="s">
        <v>6</v>
      </c>
      <c r="X1275" t="s">
        <v>89</v>
      </c>
      <c r="Y1275" t="s">
        <v>94</v>
      </c>
      <c r="Z1275" t="s">
        <v>100</v>
      </c>
      <c r="AA1275">
        <v>0.77400000000000002</v>
      </c>
      <c r="AB1275">
        <v>0.85499999999999998</v>
      </c>
      <c r="AC1275">
        <v>0.11970000000000001</v>
      </c>
      <c r="AD1275">
        <v>0.81</v>
      </c>
      <c r="AE1275" t="s">
        <v>25</v>
      </c>
      <c r="AF1275">
        <v>0.11602535751142563</v>
      </c>
      <c r="AG1275" t="s">
        <v>9</v>
      </c>
      <c r="AH1275" t="s">
        <v>33</v>
      </c>
      <c r="AI1275" t="s">
        <v>37</v>
      </c>
      <c r="AJ1275">
        <v>106.15384615384616</v>
      </c>
      <c r="AK1275" t="s">
        <v>42</v>
      </c>
      <c r="AL1275">
        <v>96.64</v>
      </c>
      <c r="AM1275">
        <v>753937.41873999999</v>
      </c>
      <c r="AN1275">
        <v>68.100000000000009</v>
      </c>
    </row>
    <row r="1276" spans="1:40" x14ac:dyDescent="0.3">
      <c r="A1276">
        <v>266.23</v>
      </c>
      <c r="B1276">
        <v>5.71</v>
      </c>
      <c r="C1276">
        <v>22</v>
      </c>
      <c r="D1276">
        <v>0.85</v>
      </c>
      <c r="E1276">
        <v>0.01</v>
      </c>
      <c r="F1276">
        <v>0.02</v>
      </c>
      <c r="G1276" t="s">
        <v>92</v>
      </c>
      <c r="H1276">
        <v>4.41</v>
      </c>
      <c r="I1276">
        <v>0.95</v>
      </c>
      <c r="J1276">
        <v>0.81</v>
      </c>
      <c r="K1276">
        <v>0.66</v>
      </c>
      <c r="L1276">
        <v>10</v>
      </c>
      <c r="M1276">
        <v>4808.58</v>
      </c>
      <c r="N1276">
        <v>60</v>
      </c>
      <c r="O1276">
        <v>20</v>
      </c>
      <c r="P1276">
        <v>2</v>
      </c>
      <c r="Q1276">
        <v>0</v>
      </c>
      <c r="R1276">
        <v>972</v>
      </c>
      <c r="S1276">
        <v>404</v>
      </c>
      <c r="T1276">
        <v>9</v>
      </c>
      <c r="U1276">
        <v>0.61</v>
      </c>
      <c r="V1276">
        <v>1</v>
      </c>
      <c r="W1276" t="s">
        <v>4</v>
      </c>
      <c r="X1276" t="s">
        <v>89</v>
      </c>
      <c r="Y1276" t="s">
        <v>96</v>
      </c>
      <c r="Z1276" t="s">
        <v>91</v>
      </c>
      <c r="AA1276">
        <v>0.84150000000000003</v>
      </c>
      <c r="AB1276">
        <v>0.97019999999999995</v>
      </c>
      <c r="AC1276">
        <v>0.14553000000000002</v>
      </c>
      <c r="AD1276">
        <v>0.69000000000000006</v>
      </c>
      <c r="AE1276" t="s">
        <v>25</v>
      </c>
      <c r="AF1276">
        <v>2.1447620478533599E-2</v>
      </c>
      <c r="AG1276" t="s">
        <v>7</v>
      </c>
      <c r="AH1276" t="s">
        <v>31</v>
      </c>
      <c r="AI1276" t="s">
        <v>37</v>
      </c>
      <c r="AJ1276">
        <v>41.563786008230451</v>
      </c>
      <c r="AK1276" t="s">
        <v>40</v>
      </c>
      <c r="AL1276">
        <v>96.171599999999998</v>
      </c>
      <c r="AM1276">
        <v>1318713.554088</v>
      </c>
      <c r="AN1276">
        <v>82.889999999999986</v>
      </c>
    </row>
    <row r="1277" spans="1:40" x14ac:dyDescent="0.3">
      <c r="A1277">
        <v>97.22</v>
      </c>
      <c r="B1277">
        <v>3.04</v>
      </c>
      <c r="C1277">
        <v>2</v>
      </c>
      <c r="D1277">
        <v>0.74</v>
      </c>
      <c r="E1277">
        <v>0.01</v>
      </c>
      <c r="F1277">
        <v>0</v>
      </c>
      <c r="G1277" t="s">
        <v>92</v>
      </c>
      <c r="H1277">
        <v>4.6399999999999997</v>
      </c>
      <c r="I1277">
        <v>0.63</v>
      </c>
      <c r="J1277">
        <v>0.82</v>
      </c>
      <c r="K1277">
        <v>0.52</v>
      </c>
      <c r="L1277">
        <v>33</v>
      </c>
      <c r="M1277">
        <v>5151.8599999999997</v>
      </c>
      <c r="N1277">
        <v>90</v>
      </c>
      <c r="O1277">
        <v>24</v>
      </c>
      <c r="P1277">
        <v>2</v>
      </c>
      <c r="Q1277">
        <v>0</v>
      </c>
      <c r="R1277">
        <v>159</v>
      </c>
      <c r="S1277">
        <v>668</v>
      </c>
      <c r="T1277">
        <v>3</v>
      </c>
      <c r="U1277">
        <v>0.15</v>
      </c>
      <c r="V1277">
        <v>0</v>
      </c>
      <c r="W1277" t="s">
        <v>6</v>
      </c>
      <c r="X1277" t="s">
        <v>89</v>
      </c>
      <c r="Y1277" t="s">
        <v>96</v>
      </c>
      <c r="Z1277" t="s">
        <v>98</v>
      </c>
      <c r="AA1277">
        <v>0.73260000000000003</v>
      </c>
      <c r="AB1277">
        <v>0.99</v>
      </c>
      <c r="AC1277">
        <v>0.25740000000000002</v>
      </c>
      <c r="AD1277">
        <v>0.53</v>
      </c>
      <c r="AE1277" t="s">
        <v>25</v>
      </c>
      <c r="AF1277">
        <v>3.1269286155112118E-2</v>
      </c>
      <c r="AG1277" t="s">
        <v>7</v>
      </c>
      <c r="AH1277" t="s">
        <v>33</v>
      </c>
      <c r="AI1277" t="s">
        <v>37</v>
      </c>
      <c r="AJ1277">
        <v>420.12578616352198</v>
      </c>
      <c r="AK1277" t="s">
        <v>42</v>
      </c>
      <c r="AL1277">
        <v>103.0372</v>
      </c>
      <c r="AM1277">
        <v>505984.52670799999</v>
      </c>
      <c r="AN1277">
        <v>83.059999999999988</v>
      </c>
    </row>
    <row r="1278" spans="1:40" x14ac:dyDescent="0.3">
      <c r="A1278">
        <v>158.91999999999999</v>
      </c>
      <c r="B1278">
        <v>7</v>
      </c>
      <c r="C1278">
        <v>8</v>
      </c>
      <c r="D1278">
        <v>0.85</v>
      </c>
      <c r="E1278">
        <v>0.09</v>
      </c>
      <c r="F1278">
        <v>0.05</v>
      </c>
      <c r="G1278" t="s">
        <v>92</v>
      </c>
      <c r="H1278">
        <v>4.2699999999999996</v>
      </c>
      <c r="I1278">
        <v>0.84</v>
      </c>
      <c r="J1278">
        <v>0.97</v>
      </c>
      <c r="K1278">
        <v>0.61</v>
      </c>
      <c r="L1278">
        <v>26</v>
      </c>
      <c r="M1278">
        <v>7099.28</v>
      </c>
      <c r="N1278">
        <v>30</v>
      </c>
      <c r="O1278">
        <v>27</v>
      </c>
      <c r="P1278">
        <v>3</v>
      </c>
      <c r="Q1278">
        <v>2</v>
      </c>
      <c r="R1278">
        <v>594</v>
      </c>
      <c r="S1278">
        <v>590</v>
      </c>
      <c r="T1278">
        <v>1</v>
      </c>
      <c r="U1278">
        <v>0.61</v>
      </c>
      <c r="V1278">
        <v>0</v>
      </c>
      <c r="W1278" t="s">
        <v>6</v>
      </c>
      <c r="X1278" t="s">
        <v>93</v>
      </c>
      <c r="Y1278" t="s">
        <v>90</v>
      </c>
      <c r="Z1278" t="s">
        <v>97</v>
      </c>
      <c r="AA1278">
        <v>0.77349999999999997</v>
      </c>
      <c r="AB1278">
        <v>0.86449999999999994</v>
      </c>
      <c r="AC1278">
        <v>0.12967500000000004</v>
      </c>
      <c r="AD1278">
        <v>0.75</v>
      </c>
      <c r="AE1278" t="s">
        <v>25</v>
      </c>
      <c r="AF1278">
        <v>4.4047319405990437E-2</v>
      </c>
      <c r="AG1278" t="s">
        <v>7</v>
      </c>
      <c r="AH1278" t="s">
        <v>31</v>
      </c>
      <c r="AI1278" t="s">
        <v>37</v>
      </c>
      <c r="AJ1278">
        <v>99.326599326599336</v>
      </c>
      <c r="AK1278" t="s">
        <v>43</v>
      </c>
      <c r="AL1278">
        <v>141.98560000000001</v>
      </c>
      <c r="AM1278">
        <v>1286323.595832</v>
      </c>
      <c r="AN1278">
        <v>80.029999999999987</v>
      </c>
    </row>
    <row r="1279" spans="1:40" x14ac:dyDescent="0.3">
      <c r="A1279">
        <v>494</v>
      </c>
      <c r="B1279">
        <v>1.72</v>
      </c>
      <c r="C1279">
        <v>27</v>
      </c>
      <c r="D1279">
        <v>0.75</v>
      </c>
      <c r="E1279">
        <v>0.09</v>
      </c>
      <c r="F1279">
        <v>0.03</v>
      </c>
      <c r="G1279" t="s">
        <v>88</v>
      </c>
      <c r="H1279">
        <v>4.1500000000000004</v>
      </c>
      <c r="I1279">
        <v>0.94</v>
      </c>
      <c r="J1279">
        <v>1.06</v>
      </c>
      <c r="K1279">
        <v>0.81</v>
      </c>
      <c r="L1279">
        <v>12</v>
      </c>
      <c r="M1279">
        <v>6874.24</v>
      </c>
      <c r="N1279">
        <v>60</v>
      </c>
      <c r="O1279">
        <v>31</v>
      </c>
      <c r="P1279">
        <v>0</v>
      </c>
      <c r="Q1279">
        <v>1</v>
      </c>
      <c r="R1279">
        <v>56</v>
      </c>
      <c r="S1279">
        <v>139</v>
      </c>
      <c r="T1279">
        <v>12</v>
      </c>
      <c r="U1279">
        <v>0.74</v>
      </c>
      <c r="V1279">
        <v>0</v>
      </c>
      <c r="W1279" t="s">
        <v>6</v>
      </c>
      <c r="X1279" t="s">
        <v>101</v>
      </c>
      <c r="Y1279" t="s">
        <v>94</v>
      </c>
      <c r="Z1279" t="s">
        <v>107</v>
      </c>
      <c r="AA1279">
        <v>0.6825</v>
      </c>
      <c r="AB1279">
        <v>0.88270000000000004</v>
      </c>
      <c r="AC1279">
        <v>0.22067500000000001</v>
      </c>
      <c r="AD1279">
        <v>0.93</v>
      </c>
      <c r="AE1279" t="s">
        <v>25</v>
      </c>
      <c r="AF1279">
        <v>3.4817813765182187E-3</v>
      </c>
      <c r="AG1279" t="s">
        <v>5</v>
      </c>
      <c r="AH1279" t="s">
        <v>32</v>
      </c>
      <c r="AI1279" t="s">
        <v>37</v>
      </c>
      <c r="AJ1279">
        <v>248.21428571428572</v>
      </c>
      <c r="AK1279" t="s">
        <v>42</v>
      </c>
      <c r="AL1279">
        <v>68.742400000000004</v>
      </c>
      <c r="AM1279">
        <v>3803489.2515999996</v>
      </c>
      <c r="AN1279">
        <v>68.55</v>
      </c>
    </row>
    <row r="1280" spans="1:40" x14ac:dyDescent="0.3">
      <c r="A1280">
        <v>114.12</v>
      </c>
      <c r="B1280">
        <v>4.9800000000000004</v>
      </c>
      <c r="C1280">
        <v>9</v>
      </c>
      <c r="D1280">
        <v>0.74</v>
      </c>
      <c r="E1280">
        <v>0.01</v>
      </c>
      <c r="F1280">
        <v>0.03</v>
      </c>
      <c r="G1280" t="s">
        <v>99</v>
      </c>
      <c r="H1280">
        <v>0.34</v>
      </c>
      <c r="I1280">
        <v>0.97</v>
      </c>
      <c r="J1280">
        <v>0.95</v>
      </c>
      <c r="K1280">
        <v>0.78</v>
      </c>
      <c r="L1280">
        <v>19</v>
      </c>
      <c r="M1280">
        <v>5077.5</v>
      </c>
      <c r="N1280">
        <v>60</v>
      </c>
      <c r="O1280">
        <v>26</v>
      </c>
      <c r="P1280">
        <v>2</v>
      </c>
      <c r="Q1280">
        <v>0</v>
      </c>
      <c r="R1280">
        <v>817</v>
      </c>
      <c r="S1280">
        <v>34</v>
      </c>
      <c r="T1280">
        <v>11</v>
      </c>
      <c r="U1280">
        <v>0.77</v>
      </c>
      <c r="V1280">
        <v>0</v>
      </c>
      <c r="W1280" t="s">
        <v>6</v>
      </c>
      <c r="X1280" t="s">
        <v>89</v>
      </c>
      <c r="Y1280" t="s">
        <v>96</v>
      </c>
      <c r="Z1280" t="s">
        <v>95</v>
      </c>
      <c r="AA1280">
        <v>0.73260000000000003</v>
      </c>
      <c r="AB1280">
        <v>0.96029999999999993</v>
      </c>
      <c r="AC1280">
        <v>0.24967800000000001</v>
      </c>
      <c r="AD1280">
        <v>0.82000000000000006</v>
      </c>
      <c r="AE1280" t="s">
        <v>25</v>
      </c>
      <c r="AF1280">
        <v>4.3638275499474237E-2</v>
      </c>
      <c r="AG1280" t="s">
        <v>7</v>
      </c>
      <c r="AH1280" t="s">
        <v>33</v>
      </c>
      <c r="AI1280" t="s">
        <v>38</v>
      </c>
      <c r="AJ1280">
        <v>4.1615667074663403</v>
      </c>
      <c r="AK1280" t="s">
        <v>40</v>
      </c>
      <c r="AL1280">
        <v>253.875</v>
      </c>
      <c r="AM1280">
        <v>602876.723016</v>
      </c>
      <c r="AN1280">
        <v>98.76</v>
      </c>
    </row>
    <row r="1281" spans="1:40" x14ac:dyDescent="0.3">
      <c r="A1281">
        <v>274.5</v>
      </c>
      <c r="B1281">
        <v>2.4700000000000002</v>
      </c>
      <c r="C1281">
        <v>16</v>
      </c>
      <c r="D1281">
        <v>0.98</v>
      </c>
      <c r="E1281">
        <v>0.01</v>
      </c>
      <c r="F1281">
        <v>0.03</v>
      </c>
      <c r="G1281" t="s">
        <v>92</v>
      </c>
      <c r="H1281">
        <v>3.95</v>
      </c>
      <c r="I1281">
        <v>0.61</v>
      </c>
      <c r="J1281">
        <v>1.2</v>
      </c>
      <c r="K1281">
        <v>0.03</v>
      </c>
      <c r="L1281">
        <v>15</v>
      </c>
      <c r="M1281">
        <v>3464.4</v>
      </c>
      <c r="N1281">
        <v>60</v>
      </c>
      <c r="O1281">
        <v>30</v>
      </c>
      <c r="P1281">
        <v>1</v>
      </c>
      <c r="Q1281">
        <v>2</v>
      </c>
      <c r="R1281">
        <v>371</v>
      </c>
      <c r="S1281">
        <v>636</v>
      </c>
      <c r="T1281">
        <v>11</v>
      </c>
      <c r="U1281">
        <v>0.98</v>
      </c>
      <c r="V1281">
        <v>1</v>
      </c>
      <c r="W1281" t="s">
        <v>4</v>
      </c>
      <c r="X1281" t="s">
        <v>93</v>
      </c>
      <c r="Y1281" t="s">
        <v>104</v>
      </c>
      <c r="Z1281" t="s">
        <v>95</v>
      </c>
      <c r="AA1281">
        <v>0.97019999999999995</v>
      </c>
      <c r="AB1281">
        <v>0.96029999999999993</v>
      </c>
      <c r="AC1281">
        <v>1.9206000000000018E-2</v>
      </c>
      <c r="AD1281">
        <v>7.0000000000000007E-2</v>
      </c>
      <c r="AE1281" t="s">
        <v>22</v>
      </c>
      <c r="AF1281">
        <v>8.998178506375229E-3</v>
      </c>
      <c r="AG1281" t="s">
        <v>5</v>
      </c>
      <c r="AH1281" t="s">
        <v>31</v>
      </c>
      <c r="AI1281" t="s">
        <v>37</v>
      </c>
      <c r="AJ1281">
        <v>171.42857142857142</v>
      </c>
      <c r="AK1281" t="s">
        <v>42</v>
      </c>
      <c r="AL1281">
        <v>69.287999999999997</v>
      </c>
      <c r="AM1281">
        <v>989107.88550000009</v>
      </c>
      <c r="AN1281">
        <v>83.149999999999991</v>
      </c>
    </row>
    <row r="1282" spans="1:40" x14ac:dyDescent="0.3">
      <c r="A1282">
        <v>328.17</v>
      </c>
      <c r="B1282">
        <v>2.66</v>
      </c>
      <c r="C1282">
        <v>2</v>
      </c>
      <c r="D1282">
        <v>0.88</v>
      </c>
      <c r="E1282">
        <v>0</v>
      </c>
      <c r="F1282">
        <v>0.04</v>
      </c>
      <c r="G1282" t="s">
        <v>88</v>
      </c>
      <c r="H1282">
        <v>3.92</v>
      </c>
      <c r="I1282">
        <v>0.75</v>
      </c>
      <c r="J1282">
        <v>0.88</v>
      </c>
      <c r="K1282">
        <v>0.03</v>
      </c>
      <c r="L1282">
        <v>5</v>
      </c>
      <c r="M1282">
        <v>3377.41</v>
      </c>
      <c r="N1282">
        <v>60</v>
      </c>
      <c r="O1282">
        <v>9</v>
      </c>
      <c r="P1282">
        <v>1</v>
      </c>
      <c r="Q1282">
        <v>1</v>
      </c>
      <c r="R1282">
        <v>702</v>
      </c>
      <c r="S1282">
        <v>99</v>
      </c>
      <c r="T1282">
        <v>8</v>
      </c>
      <c r="U1282">
        <v>0.43</v>
      </c>
      <c r="V1282">
        <v>1</v>
      </c>
      <c r="W1282" t="s">
        <v>4</v>
      </c>
      <c r="X1282" t="s">
        <v>101</v>
      </c>
      <c r="Y1282" t="s">
        <v>104</v>
      </c>
      <c r="Z1282" t="s">
        <v>110</v>
      </c>
      <c r="AA1282">
        <v>0.88</v>
      </c>
      <c r="AB1282">
        <v>0.96</v>
      </c>
      <c r="AC1282">
        <v>0.1152</v>
      </c>
      <c r="AD1282">
        <v>7.0000000000000007E-2</v>
      </c>
      <c r="AE1282" t="s">
        <v>22</v>
      </c>
      <c r="AF1282">
        <v>8.1055550476886971E-3</v>
      </c>
      <c r="AG1282" t="s">
        <v>5</v>
      </c>
      <c r="AH1282" t="s">
        <v>32</v>
      </c>
      <c r="AI1282" t="s">
        <v>37</v>
      </c>
      <c r="AJ1282">
        <v>14.102564102564102</v>
      </c>
      <c r="AK1282" t="s">
        <v>40</v>
      </c>
      <c r="AL1282">
        <v>33.774099999999997</v>
      </c>
      <c r="AM1282">
        <v>1152758.7279159999</v>
      </c>
      <c r="AN1282">
        <v>71.28</v>
      </c>
    </row>
    <row r="1283" spans="1:40" x14ac:dyDescent="0.3">
      <c r="A1283">
        <v>366.11</v>
      </c>
      <c r="B1283">
        <v>2.82</v>
      </c>
      <c r="C1283">
        <v>6</v>
      </c>
      <c r="D1283">
        <v>0.9</v>
      </c>
      <c r="E1283">
        <v>0.01</v>
      </c>
      <c r="F1283">
        <v>0</v>
      </c>
      <c r="G1283" t="s">
        <v>92</v>
      </c>
      <c r="H1283">
        <v>0.66</v>
      </c>
      <c r="I1283">
        <v>0.7</v>
      </c>
      <c r="J1283">
        <v>0.8</v>
      </c>
      <c r="K1283">
        <v>0.84</v>
      </c>
      <c r="L1283">
        <v>2</v>
      </c>
      <c r="M1283">
        <v>671.34</v>
      </c>
      <c r="N1283">
        <v>90</v>
      </c>
      <c r="O1283">
        <v>28</v>
      </c>
      <c r="P1283">
        <v>2</v>
      </c>
      <c r="Q1283">
        <v>3</v>
      </c>
      <c r="R1283">
        <v>383</v>
      </c>
      <c r="S1283">
        <v>807</v>
      </c>
      <c r="T1283">
        <v>9</v>
      </c>
      <c r="U1283">
        <v>0.03</v>
      </c>
      <c r="V1283">
        <v>1</v>
      </c>
      <c r="W1283" t="s">
        <v>4</v>
      </c>
      <c r="X1283" t="s">
        <v>103</v>
      </c>
      <c r="Y1283" t="s">
        <v>96</v>
      </c>
      <c r="Z1283" t="s">
        <v>91</v>
      </c>
      <c r="AA1283">
        <v>0.89100000000000001</v>
      </c>
      <c r="AB1283">
        <v>0.99</v>
      </c>
      <c r="AC1283">
        <v>9.8999999999999977E-2</v>
      </c>
      <c r="AD1283">
        <v>0.85</v>
      </c>
      <c r="AE1283" t="s">
        <v>25</v>
      </c>
      <c r="AF1283">
        <v>7.7026030428013429E-3</v>
      </c>
      <c r="AG1283" t="s">
        <v>5</v>
      </c>
      <c r="AH1283" t="s">
        <v>32</v>
      </c>
      <c r="AI1283" t="s">
        <v>38</v>
      </c>
      <c r="AJ1283">
        <v>210.70496083550916</v>
      </c>
      <c r="AK1283" t="s">
        <v>42</v>
      </c>
      <c r="AL1283">
        <v>13.4268</v>
      </c>
      <c r="AM1283">
        <v>248260.38972600002</v>
      </c>
      <c r="AN1283">
        <v>87.039999999999992</v>
      </c>
    </row>
    <row r="1284" spans="1:40" x14ac:dyDescent="0.3">
      <c r="A1284">
        <v>301.83999999999997</v>
      </c>
      <c r="B1284">
        <v>4.4800000000000004</v>
      </c>
      <c r="C1284">
        <v>22</v>
      </c>
      <c r="D1284">
        <v>0.82</v>
      </c>
      <c r="E1284">
        <v>0.02</v>
      </c>
      <c r="F1284">
        <v>0.01</v>
      </c>
      <c r="G1284" t="s">
        <v>88</v>
      </c>
      <c r="H1284">
        <v>3.31</v>
      </c>
      <c r="I1284">
        <v>0.83</v>
      </c>
      <c r="J1284">
        <v>0.88</v>
      </c>
      <c r="K1284">
        <v>0.56999999999999995</v>
      </c>
      <c r="L1284">
        <v>14</v>
      </c>
      <c r="M1284">
        <v>9006.34</v>
      </c>
      <c r="N1284">
        <v>60</v>
      </c>
      <c r="O1284">
        <v>14</v>
      </c>
      <c r="P1284">
        <v>3</v>
      </c>
      <c r="Q1284">
        <v>1</v>
      </c>
      <c r="R1284">
        <v>780</v>
      </c>
      <c r="S1284">
        <v>282</v>
      </c>
      <c r="T1284">
        <v>12</v>
      </c>
      <c r="U1284">
        <v>0.85</v>
      </c>
      <c r="V1284">
        <v>1</v>
      </c>
      <c r="W1284" t="s">
        <v>4</v>
      </c>
      <c r="X1284" t="s">
        <v>101</v>
      </c>
      <c r="Y1284" t="s">
        <v>90</v>
      </c>
      <c r="Z1284" t="s">
        <v>107</v>
      </c>
      <c r="AA1284">
        <v>0.80359999999999998</v>
      </c>
      <c r="AB1284">
        <v>0.97019999999999995</v>
      </c>
      <c r="AC1284">
        <v>0.17463600000000004</v>
      </c>
      <c r="AD1284">
        <v>0.6</v>
      </c>
      <c r="AE1284" t="s">
        <v>25</v>
      </c>
      <c r="AF1284">
        <v>1.4842300556586273E-2</v>
      </c>
      <c r="AG1284" t="s">
        <v>5</v>
      </c>
      <c r="AH1284" t="s">
        <v>32</v>
      </c>
      <c r="AI1284" t="s">
        <v>37</v>
      </c>
      <c r="AJ1284">
        <v>36.153846153846153</v>
      </c>
      <c r="AK1284" t="s">
        <v>40</v>
      </c>
      <c r="AL1284">
        <v>90.063400000000001</v>
      </c>
      <c r="AM1284">
        <v>2800137.9207759993</v>
      </c>
      <c r="AN1284">
        <v>71.89</v>
      </c>
    </row>
    <row r="1285" spans="1:40" x14ac:dyDescent="0.3">
      <c r="A1285">
        <v>54.4</v>
      </c>
      <c r="B1285">
        <v>1.46</v>
      </c>
      <c r="C1285">
        <v>8</v>
      </c>
      <c r="D1285">
        <v>0.97</v>
      </c>
      <c r="E1285">
        <v>0.1</v>
      </c>
      <c r="F1285">
        <v>0.02</v>
      </c>
      <c r="G1285" t="s">
        <v>92</v>
      </c>
      <c r="H1285">
        <v>2.2599999999999998</v>
      </c>
      <c r="I1285">
        <v>0.85</v>
      </c>
      <c r="J1285">
        <v>1.1499999999999999</v>
      </c>
      <c r="K1285">
        <v>0.96</v>
      </c>
      <c r="L1285">
        <v>29</v>
      </c>
      <c r="M1285">
        <v>7717.01</v>
      </c>
      <c r="N1285">
        <v>30</v>
      </c>
      <c r="O1285">
        <v>52</v>
      </c>
      <c r="P1285">
        <v>3</v>
      </c>
      <c r="Q1285">
        <v>0</v>
      </c>
      <c r="R1285">
        <v>104</v>
      </c>
      <c r="S1285">
        <v>350</v>
      </c>
      <c r="T1285">
        <v>11</v>
      </c>
      <c r="U1285">
        <v>0.08</v>
      </c>
      <c r="V1285">
        <v>1</v>
      </c>
      <c r="W1285" t="s">
        <v>4</v>
      </c>
      <c r="X1285" t="s">
        <v>89</v>
      </c>
      <c r="Y1285" t="s">
        <v>90</v>
      </c>
      <c r="Z1285" t="s">
        <v>95</v>
      </c>
      <c r="AA1285">
        <v>0.873</v>
      </c>
      <c r="AB1285">
        <v>0.88200000000000001</v>
      </c>
      <c r="AC1285">
        <v>2.6460000000000022E-2</v>
      </c>
      <c r="AD1285">
        <v>1.08</v>
      </c>
      <c r="AE1285" t="s">
        <v>25</v>
      </c>
      <c r="AF1285">
        <v>2.6838235294117645E-2</v>
      </c>
      <c r="AG1285" t="s">
        <v>7</v>
      </c>
      <c r="AH1285" t="s">
        <v>33</v>
      </c>
      <c r="AI1285" t="s">
        <v>35</v>
      </c>
      <c r="AJ1285">
        <v>336.53846153846155</v>
      </c>
      <c r="AK1285" t="s">
        <v>42</v>
      </c>
      <c r="AL1285">
        <v>154.34020000000001</v>
      </c>
      <c r="AM1285">
        <v>470338.78435999993</v>
      </c>
      <c r="AN1285">
        <v>82.34</v>
      </c>
    </row>
    <row r="1286" spans="1:40" x14ac:dyDescent="0.3">
      <c r="A1286">
        <v>196.91</v>
      </c>
      <c r="B1286">
        <v>4.58</v>
      </c>
      <c r="C1286">
        <v>26</v>
      </c>
      <c r="D1286">
        <v>0.89</v>
      </c>
      <c r="E1286">
        <v>7.0000000000000007E-2</v>
      </c>
      <c r="F1286">
        <v>0</v>
      </c>
      <c r="G1286" t="s">
        <v>88</v>
      </c>
      <c r="H1286">
        <v>4.5</v>
      </c>
      <c r="I1286">
        <v>1</v>
      </c>
      <c r="J1286">
        <v>0.86</v>
      </c>
      <c r="K1286">
        <v>0.43</v>
      </c>
      <c r="L1286">
        <v>41</v>
      </c>
      <c r="M1286">
        <v>6271.1</v>
      </c>
      <c r="N1286">
        <v>30</v>
      </c>
      <c r="O1286">
        <v>52</v>
      </c>
      <c r="P1286">
        <v>3</v>
      </c>
      <c r="Q1286">
        <v>0</v>
      </c>
      <c r="R1286">
        <v>110</v>
      </c>
      <c r="S1286">
        <v>221</v>
      </c>
      <c r="T1286">
        <v>6</v>
      </c>
      <c r="U1286">
        <v>0.86</v>
      </c>
      <c r="V1286">
        <v>0</v>
      </c>
      <c r="W1286" t="s">
        <v>6</v>
      </c>
      <c r="X1286" t="s">
        <v>89</v>
      </c>
      <c r="Y1286" t="s">
        <v>90</v>
      </c>
      <c r="Z1286" t="s">
        <v>100</v>
      </c>
      <c r="AA1286">
        <v>0.82769999999999999</v>
      </c>
      <c r="AB1286">
        <v>0.92999999999999994</v>
      </c>
      <c r="AC1286">
        <v>0.10229999999999997</v>
      </c>
      <c r="AD1286">
        <v>0.5</v>
      </c>
      <c r="AE1286" t="s">
        <v>24</v>
      </c>
      <c r="AF1286">
        <v>2.3259357066680211E-2</v>
      </c>
      <c r="AG1286" t="s">
        <v>7</v>
      </c>
      <c r="AH1286" t="s">
        <v>31</v>
      </c>
      <c r="AI1286" t="s">
        <v>37</v>
      </c>
      <c r="AJ1286">
        <v>200.90909090909093</v>
      </c>
      <c r="AK1286" t="s">
        <v>42</v>
      </c>
      <c r="AL1286">
        <v>62.711000000000006</v>
      </c>
      <c r="AM1286">
        <v>1321361.6949699998</v>
      </c>
      <c r="AN1286">
        <v>69.400000000000006</v>
      </c>
    </row>
    <row r="1287" spans="1:40" x14ac:dyDescent="0.3">
      <c r="A1287">
        <v>282.97000000000003</v>
      </c>
      <c r="B1287">
        <v>5.61</v>
      </c>
      <c r="C1287">
        <v>28</v>
      </c>
      <c r="D1287">
        <v>0.93</v>
      </c>
      <c r="E1287">
        <v>0.08</v>
      </c>
      <c r="F1287">
        <v>0.04</v>
      </c>
      <c r="G1287" t="s">
        <v>92</v>
      </c>
      <c r="H1287">
        <v>3.48</v>
      </c>
      <c r="I1287">
        <v>0.81</v>
      </c>
      <c r="J1287">
        <v>0.99</v>
      </c>
      <c r="K1287">
        <v>0.18</v>
      </c>
      <c r="L1287">
        <v>1</v>
      </c>
      <c r="M1287">
        <v>4021.21</v>
      </c>
      <c r="N1287">
        <v>15</v>
      </c>
      <c r="O1287">
        <v>35</v>
      </c>
      <c r="P1287">
        <v>2</v>
      </c>
      <c r="Q1287">
        <v>0</v>
      </c>
      <c r="R1287">
        <v>399</v>
      </c>
      <c r="S1287">
        <v>923</v>
      </c>
      <c r="T1287">
        <v>5</v>
      </c>
      <c r="U1287">
        <v>0.98</v>
      </c>
      <c r="V1287">
        <v>1</v>
      </c>
      <c r="W1287" t="s">
        <v>4</v>
      </c>
      <c r="X1287" t="s">
        <v>89</v>
      </c>
      <c r="Y1287" t="s">
        <v>96</v>
      </c>
      <c r="Z1287" t="s">
        <v>109</v>
      </c>
      <c r="AA1287">
        <v>0.85560000000000003</v>
      </c>
      <c r="AB1287">
        <v>0.88319999999999999</v>
      </c>
      <c r="AC1287">
        <v>6.1823999999999955E-2</v>
      </c>
      <c r="AD1287">
        <v>0.3</v>
      </c>
      <c r="AE1287" t="s">
        <v>26</v>
      </c>
      <c r="AF1287">
        <v>1.9825423189737429E-2</v>
      </c>
      <c r="AG1287" t="s">
        <v>5</v>
      </c>
      <c r="AH1287" t="s">
        <v>31</v>
      </c>
      <c r="AI1287" t="s">
        <v>37</v>
      </c>
      <c r="AJ1287">
        <v>231.32832080200504</v>
      </c>
      <c r="AK1287" t="s">
        <v>42</v>
      </c>
      <c r="AL1287">
        <v>80.424199999999999</v>
      </c>
      <c r="AM1287">
        <v>1274527.7278560002</v>
      </c>
      <c r="AN1287">
        <v>81.320000000000007</v>
      </c>
    </row>
    <row r="1288" spans="1:40" x14ac:dyDescent="0.3">
      <c r="A1288">
        <v>89.54</v>
      </c>
      <c r="B1288">
        <v>5.35</v>
      </c>
      <c r="C1288">
        <v>5</v>
      </c>
      <c r="D1288">
        <v>0.81</v>
      </c>
      <c r="E1288">
        <v>0.08</v>
      </c>
      <c r="F1288">
        <v>0.02</v>
      </c>
      <c r="G1288" t="s">
        <v>99</v>
      </c>
      <c r="H1288">
        <v>4.75</v>
      </c>
      <c r="I1288">
        <v>0.82</v>
      </c>
      <c r="J1288">
        <v>0.97</v>
      </c>
      <c r="K1288">
        <v>0.47</v>
      </c>
      <c r="L1288">
        <v>13</v>
      </c>
      <c r="M1288">
        <v>5866.41</v>
      </c>
      <c r="N1288">
        <v>30</v>
      </c>
      <c r="O1288">
        <v>13</v>
      </c>
      <c r="P1288">
        <v>3</v>
      </c>
      <c r="Q1288">
        <v>3</v>
      </c>
      <c r="R1288">
        <v>919</v>
      </c>
      <c r="S1288">
        <v>632</v>
      </c>
      <c r="T1288">
        <v>12</v>
      </c>
      <c r="U1288">
        <v>0.91</v>
      </c>
      <c r="V1288">
        <v>1</v>
      </c>
      <c r="W1288" t="s">
        <v>4</v>
      </c>
      <c r="X1288" t="s">
        <v>103</v>
      </c>
      <c r="Y1288" t="s">
        <v>90</v>
      </c>
      <c r="Z1288" t="s">
        <v>107</v>
      </c>
      <c r="AA1288">
        <v>0.74520000000000008</v>
      </c>
      <c r="AB1288">
        <v>0.90160000000000007</v>
      </c>
      <c r="AC1288">
        <v>0.17130399999999996</v>
      </c>
      <c r="AD1288">
        <v>0.56999999999999995</v>
      </c>
      <c r="AE1288" t="s">
        <v>25</v>
      </c>
      <c r="AF1288">
        <v>5.9749832477105198E-2</v>
      </c>
      <c r="AG1288" t="s">
        <v>8</v>
      </c>
      <c r="AH1288" t="s">
        <v>33</v>
      </c>
      <c r="AI1288" t="s">
        <v>37</v>
      </c>
      <c r="AJ1288">
        <v>68.77040261153428</v>
      </c>
      <c r="AK1288" t="s">
        <v>40</v>
      </c>
      <c r="AL1288">
        <v>293.32049999999998</v>
      </c>
      <c r="AM1288">
        <v>578108.01334000006</v>
      </c>
      <c r="AN1288">
        <v>92.450000000000017</v>
      </c>
    </row>
    <row r="1289" spans="1:40" x14ac:dyDescent="0.3">
      <c r="A1289">
        <v>207.78</v>
      </c>
      <c r="B1289">
        <v>4.45</v>
      </c>
      <c r="C1289">
        <v>9</v>
      </c>
      <c r="D1289">
        <v>0.99</v>
      </c>
      <c r="E1289">
        <v>0.05</v>
      </c>
      <c r="F1289">
        <v>0.01</v>
      </c>
      <c r="G1289" t="s">
        <v>92</v>
      </c>
      <c r="H1289">
        <v>0.52</v>
      </c>
      <c r="I1289">
        <v>0.77</v>
      </c>
      <c r="J1289">
        <v>1.07</v>
      </c>
      <c r="K1289">
        <v>0.44</v>
      </c>
      <c r="L1289">
        <v>49</v>
      </c>
      <c r="M1289">
        <v>4902.3900000000003</v>
      </c>
      <c r="N1289">
        <v>15</v>
      </c>
      <c r="O1289">
        <v>12</v>
      </c>
      <c r="P1289">
        <v>3</v>
      </c>
      <c r="Q1289">
        <v>0</v>
      </c>
      <c r="R1289">
        <v>604</v>
      </c>
      <c r="S1289">
        <v>985</v>
      </c>
      <c r="T1289">
        <v>8</v>
      </c>
      <c r="U1289">
        <v>0.96</v>
      </c>
      <c r="V1289">
        <v>1</v>
      </c>
      <c r="W1289" t="s">
        <v>4</v>
      </c>
      <c r="X1289" t="s">
        <v>89</v>
      </c>
      <c r="Y1289" t="s">
        <v>90</v>
      </c>
      <c r="Z1289" t="s">
        <v>110</v>
      </c>
      <c r="AA1289">
        <v>0.9405</v>
      </c>
      <c r="AB1289">
        <v>0.9405</v>
      </c>
      <c r="AC1289">
        <v>9.4050000000000088E-3</v>
      </c>
      <c r="AD1289">
        <v>0.5</v>
      </c>
      <c r="AE1289" t="s">
        <v>24</v>
      </c>
      <c r="AF1289">
        <v>2.141688324189046E-2</v>
      </c>
      <c r="AG1289" t="s">
        <v>7</v>
      </c>
      <c r="AH1289" t="s">
        <v>31</v>
      </c>
      <c r="AI1289" t="s">
        <v>38</v>
      </c>
      <c r="AJ1289">
        <v>163.07947019867549</v>
      </c>
      <c r="AK1289" t="s">
        <v>42</v>
      </c>
      <c r="AL1289">
        <v>98.047800000000009</v>
      </c>
      <c r="AM1289">
        <v>1079835.9185640002</v>
      </c>
      <c r="AN1289">
        <v>85.779999999999987</v>
      </c>
    </row>
    <row r="1290" spans="1:40" x14ac:dyDescent="0.3">
      <c r="A1290">
        <v>64.94</v>
      </c>
      <c r="B1290">
        <v>8.5500000000000007</v>
      </c>
      <c r="C1290">
        <v>1</v>
      </c>
      <c r="D1290">
        <v>0.95</v>
      </c>
      <c r="E1290">
        <v>0.08</v>
      </c>
      <c r="F1290">
        <v>0</v>
      </c>
      <c r="G1290" t="s">
        <v>92</v>
      </c>
      <c r="H1290">
        <v>0.2</v>
      </c>
      <c r="I1290">
        <v>0.66</v>
      </c>
      <c r="J1290">
        <v>0.82</v>
      </c>
      <c r="K1290">
        <v>0.52</v>
      </c>
      <c r="L1290">
        <v>32</v>
      </c>
      <c r="M1290">
        <v>2811.96</v>
      </c>
      <c r="N1290">
        <v>30</v>
      </c>
      <c r="O1290">
        <v>12</v>
      </c>
      <c r="P1290">
        <v>1</v>
      </c>
      <c r="Q1290">
        <v>0</v>
      </c>
      <c r="R1290">
        <v>963</v>
      </c>
      <c r="S1290">
        <v>357</v>
      </c>
      <c r="T1290">
        <v>12</v>
      </c>
      <c r="U1290">
        <v>0.02</v>
      </c>
      <c r="V1290">
        <v>1</v>
      </c>
      <c r="W1290" t="s">
        <v>4</v>
      </c>
      <c r="X1290" t="s">
        <v>89</v>
      </c>
      <c r="Y1290" t="s">
        <v>104</v>
      </c>
      <c r="Z1290" t="s">
        <v>107</v>
      </c>
      <c r="AA1290">
        <v>0.874</v>
      </c>
      <c r="AB1290">
        <v>0.92</v>
      </c>
      <c r="AC1290">
        <v>4.6000000000000041E-2</v>
      </c>
      <c r="AD1290">
        <v>0.6</v>
      </c>
      <c r="AE1290" t="s">
        <v>25</v>
      </c>
      <c r="AF1290">
        <v>0.13165999384046814</v>
      </c>
      <c r="AG1290" t="s">
        <v>9</v>
      </c>
      <c r="AH1290" t="s">
        <v>33</v>
      </c>
      <c r="AI1290" t="s">
        <v>38</v>
      </c>
      <c r="AJ1290">
        <v>37.071651090342677</v>
      </c>
      <c r="AK1290" t="s">
        <v>40</v>
      </c>
      <c r="AL1290">
        <v>56.239200000000004</v>
      </c>
      <c r="AM1290">
        <v>197273.87595199997</v>
      </c>
      <c r="AN1290">
        <v>85.399999999999991</v>
      </c>
    </row>
    <row r="1291" spans="1:40" x14ac:dyDescent="0.3">
      <c r="A1291">
        <v>85.36</v>
      </c>
      <c r="B1291">
        <v>2.31</v>
      </c>
      <c r="C1291">
        <v>9</v>
      </c>
      <c r="D1291">
        <v>0.96</v>
      </c>
      <c r="E1291">
        <v>0.06</v>
      </c>
      <c r="F1291">
        <v>0.04</v>
      </c>
      <c r="G1291" t="s">
        <v>99</v>
      </c>
      <c r="H1291">
        <v>4.87</v>
      </c>
      <c r="I1291">
        <v>0.72</v>
      </c>
      <c r="J1291">
        <v>1.06</v>
      </c>
      <c r="K1291">
        <v>0.81</v>
      </c>
      <c r="L1291">
        <v>34</v>
      </c>
      <c r="M1291">
        <v>3055.87</v>
      </c>
      <c r="N1291">
        <v>60</v>
      </c>
      <c r="O1291">
        <v>18</v>
      </c>
      <c r="P1291">
        <v>0</v>
      </c>
      <c r="Q1291">
        <v>2</v>
      </c>
      <c r="R1291">
        <v>91</v>
      </c>
      <c r="S1291">
        <v>597</v>
      </c>
      <c r="T1291">
        <v>6</v>
      </c>
      <c r="U1291">
        <v>0.01</v>
      </c>
      <c r="V1291">
        <v>0</v>
      </c>
      <c r="W1291" t="s">
        <v>6</v>
      </c>
      <c r="X1291" t="s">
        <v>93</v>
      </c>
      <c r="Y1291" t="s">
        <v>94</v>
      </c>
      <c r="Z1291" t="s">
        <v>100</v>
      </c>
      <c r="AA1291">
        <v>0.90239999999999987</v>
      </c>
      <c r="AB1291">
        <v>0.90239999999999987</v>
      </c>
      <c r="AC1291">
        <v>3.6096000000000024E-2</v>
      </c>
      <c r="AD1291">
        <v>0.91</v>
      </c>
      <c r="AE1291" t="s">
        <v>25</v>
      </c>
      <c r="AF1291">
        <v>2.7061855670103094E-2</v>
      </c>
      <c r="AG1291" t="s">
        <v>7</v>
      </c>
      <c r="AH1291" t="s">
        <v>33</v>
      </c>
      <c r="AI1291" t="s">
        <v>37</v>
      </c>
      <c r="AJ1291">
        <v>656.04395604395597</v>
      </c>
      <c r="AK1291" t="s">
        <v>42</v>
      </c>
      <c r="AL1291">
        <v>152.79349999999999</v>
      </c>
      <c r="AM1291">
        <v>287095.07708399993</v>
      </c>
      <c r="AN1291">
        <v>92.529999999999987</v>
      </c>
    </row>
    <row r="1292" spans="1:40" x14ac:dyDescent="0.3">
      <c r="A1292">
        <v>228.62</v>
      </c>
      <c r="B1292">
        <v>5.55</v>
      </c>
      <c r="C1292">
        <v>10</v>
      </c>
      <c r="D1292">
        <v>0.75</v>
      </c>
      <c r="E1292">
        <v>0.03</v>
      </c>
      <c r="F1292">
        <v>0.04</v>
      </c>
      <c r="G1292" t="s">
        <v>92</v>
      </c>
      <c r="H1292">
        <v>0.4</v>
      </c>
      <c r="I1292">
        <v>0.7</v>
      </c>
      <c r="J1292">
        <v>0.94</v>
      </c>
      <c r="K1292">
        <v>0.66</v>
      </c>
      <c r="L1292">
        <v>14</v>
      </c>
      <c r="M1292">
        <v>8757.35</v>
      </c>
      <c r="N1292">
        <v>45</v>
      </c>
      <c r="O1292">
        <v>28</v>
      </c>
      <c r="P1292">
        <v>1</v>
      </c>
      <c r="Q1292">
        <v>2</v>
      </c>
      <c r="R1292">
        <v>642</v>
      </c>
      <c r="S1292">
        <v>305</v>
      </c>
      <c r="T1292">
        <v>6</v>
      </c>
      <c r="U1292">
        <v>0.21</v>
      </c>
      <c r="V1292">
        <v>0</v>
      </c>
      <c r="W1292" t="s">
        <v>6</v>
      </c>
      <c r="X1292" t="s">
        <v>93</v>
      </c>
      <c r="Y1292" t="s">
        <v>104</v>
      </c>
      <c r="Z1292" t="s">
        <v>100</v>
      </c>
      <c r="AA1292">
        <v>0.72750000000000004</v>
      </c>
      <c r="AB1292">
        <v>0.93119999999999992</v>
      </c>
      <c r="AC1292">
        <v>0.23279999999999998</v>
      </c>
      <c r="AD1292">
        <v>0.73</v>
      </c>
      <c r="AE1292" t="s">
        <v>25</v>
      </c>
      <c r="AF1292">
        <v>2.4276091330592248E-2</v>
      </c>
      <c r="AG1292" t="s">
        <v>7</v>
      </c>
      <c r="AH1292" t="s">
        <v>31</v>
      </c>
      <c r="AI1292" t="s">
        <v>38</v>
      </c>
      <c r="AJ1292">
        <v>47.507788161993773</v>
      </c>
      <c r="AK1292" t="s">
        <v>40</v>
      </c>
      <c r="AL1292">
        <v>175.14700000000002</v>
      </c>
      <c r="AM1292">
        <v>2142429.7079500002</v>
      </c>
      <c r="AN1292">
        <v>85.899999999999991</v>
      </c>
    </row>
    <row r="1293" spans="1:40" x14ac:dyDescent="0.3">
      <c r="A1293">
        <v>109.72</v>
      </c>
      <c r="B1293">
        <v>1.56</v>
      </c>
      <c r="C1293">
        <v>23</v>
      </c>
      <c r="D1293">
        <v>0.78</v>
      </c>
      <c r="E1293">
        <v>0.06</v>
      </c>
      <c r="F1293">
        <v>0.02</v>
      </c>
      <c r="G1293" t="s">
        <v>99</v>
      </c>
      <c r="H1293">
        <v>1.93</v>
      </c>
      <c r="I1293">
        <v>0.92</v>
      </c>
      <c r="J1293">
        <v>1.17</v>
      </c>
      <c r="K1293">
        <v>0.19</v>
      </c>
      <c r="L1293">
        <v>38</v>
      </c>
      <c r="M1293">
        <v>6385.59</v>
      </c>
      <c r="N1293">
        <v>60</v>
      </c>
      <c r="O1293">
        <v>53</v>
      </c>
      <c r="P1293">
        <v>2</v>
      </c>
      <c r="Q1293">
        <v>3</v>
      </c>
      <c r="R1293">
        <v>912</v>
      </c>
      <c r="S1293">
        <v>399</v>
      </c>
      <c r="T1293">
        <v>9</v>
      </c>
      <c r="U1293">
        <v>0.8</v>
      </c>
      <c r="V1293">
        <v>0</v>
      </c>
      <c r="W1293" t="s">
        <v>6</v>
      </c>
      <c r="X1293" t="s">
        <v>103</v>
      </c>
      <c r="Y1293" t="s">
        <v>96</v>
      </c>
      <c r="Z1293" t="s">
        <v>91</v>
      </c>
      <c r="AA1293">
        <v>0.73319999999999996</v>
      </c>
      <c r="AB1293">
        <v>0.92119999999999991</v>
      </c>
      <c r="AC1293">
        <v>0.20266399999999996</v>
      </c>
      <c r="AD1293">
        <v>0.27</v>
      </c>
      <c r="AE1293" t="s">
        <v>26</v>
      </c>
      <c r="AF1293">
        <v>1.4218009478672987E-2</v>
      </c>
      <c r="AG1293" t="s">
        <v>5</v>
      </c>
      <c r="AH1293" t="s">
        <v>33</v>
      </c>
      <c r="AI1293" t="s">
        <v>36</v>
      </c>
      <c r="AJ1293">
        <v>43.75</v>
      </c>
      <c r="AK1293" t="s">
        <v>40</v>
      </c>
      <c r="AL1293">
        <v>319.27950000000004</v>
      </c>
      <c r="AM1293">
        <v>757000.60427600006</v>
      </c>
      <c r="AN1293">
        <v>95.86999999999999</v>
      </c>
    </row>
    <row r="1294" spans="1:40" x14ac:dyDescent="0.3">
      <c r="A1294">
        <v>305.39</v>
      </c>
      <c r="B1294">
        <v>1.64</v>
      </c>
      <c r="C1294">
        <v>4</v>
      </c>
      <c r="D1294">
        <v>0.79</v>
      </c>
      <c r="E1294">
        <v>0.05</v>
      </c>
      <c r="F1294">
        <v>0.03</v>
      </c>
      <c r="G1294" t="s">
        <v>88</v>
      </c>
      <c r="H1294">
        <v>3.25</v>
      </c>
      <c r="I1294">
        <v>0.82</v>
      </c>
      <c r="J1294">
        <v>1.1399999999999999</v>
      </c>
      <c r="K1294">
        <v>0.73</v>
      </c>
      <c r="L1294">
        <v>38</v>
      </c>
      <c r="M1294">
        <v>114.08</v>
      </c>
      <c r="N1294">
        <v>90</v>
      </c>
      <c r="O1294">
        <v>32</v>
      </c>
      <c r="P1294">
        <v>1</v>
      </c>
      <c r="Q1294">
        <v>0</v>
      </c>
      <c r="R1294">
        <v>422</v>
      </c>
      <c r="S1294">
        <v>97</v>
      </c>
      <c r="T1294">
        <v>9</v>
      </c>
      <c r="U1294">
        <v>0.09</v>
      </c>
      <c r="V1294">
        <v>0</v>
      </c>
      <c r="W1294" t="s">
        <v>6</v>
      </c>
      <c r="X1294" t="s">
        <v>89</v>
      </c>
      <c r="Y1294" t="s">
        <v>104</v>
      </c>
      <c r="Z1294" t="s">
        <v>91</v>
      </c>
      <c r="AA1294">
        <v>0.75049999999999994</v>
      </c>
      <c r="AB1294">
        <v>0.92149999999999999</v>
      </c>
      <c r="AC1294">
        <v>0.19351499999999996</v>
      </c>
      <c r="AD1294">
        <v>0.80999999999999994</v>
      </c>
      <c r="AE1294" t="s">
        <v>25</v>
      </c>
      <c r="AF1294">
        <v>5.3701823897311634E-3</v>
      </c>
      <c r="AG1294" t="s">
        <v>5</v>
      </c>
      <c r="AH1294" t="s">
        <v>32</v>
      </c>
      <c r="AI1294" t="s">
        <v>37</v>
      </c>
      <c r="AJ1294">
        <v>22.985781990521325</v>
      </c>
      <c r="AK1294" t="s">
        <v>40</v>
      </c>
      <c r="AL1294">
        <v>1.1408</v>
      </c>
      <c r="AM1294">
        <v>37646.993645999995</v>
      </c>
      <c r="AN1294">
        <v>70.650000000000006</v>
      </c>
    </row>
    <row r="1295" spans="1:40" x14ac:dyDescent="0.3">
      <c r="A1295">
        <v>360.26</v>
      </c>
      <c r="B1295">
        <v>6.16</v>
      </c>
      <c r="C1295">
        <v>3</v>
      </c>
      <c r="D1295">
        <v>0.78</v>
      </c>
      <c r="E1295">
        <v>0.08</v>
      </c>
      <c r="F1295">
        <v>0.01</v>
      </c>
      <c r="G1295" t="s">
        <v>99</v>
      </c>
      <c r="H1295">
        <v>4.4000000000000004</v>
      </c>
      <c r="I1295">
        <v>0.72</v>
      </c>
      <c r="J1295">
        <v>0.96</v>
      </c>
      <c r="K1295">
        <v>0.59</v>
      </c>
      <c r="L1295">
        <v>41</v>
      </c>
      <c r="M1295">
        <v>3336.03</v>
      </c>
      <c r="N1295">
        <v>15</v>
      </c>
      <c r="O1295">
        <v>31</v>
      </c>
      <c r="P1295">
        <v>0</v>
      </c>
      <c r="Q1295">
        <v>2</v>
      </c>
      <c r="R1295">
        <v>12</v>
      </c>
      <c r="S1295">
        <v>436</v>
      </c>
      <c r="T1295">
        <v>1</v>
      </c>
      <c r="U1295">
        <v>0.75</v>
      </c>
      <c r="V1295">
        <v>0</v>
      </c>
      <c r="W1295" t="s">
        <v>6</v>
      </c>
      <c r="X1295" t="s">
        <v>93</v>
      </c>
      <c r="Y1295" t="s">
        <v>94</v>
      </c>
      <c r="Z1295" t="s">
        <v>97</v>
      </c>
      <c r="AA1295">
        <v>0.71760000000000002</v>
      </c>
      <c r="AB1295">
        <v>0.91080000000000005</v>
      </c>
      <c r="AC1295">
        <v>0.200376</v>
      </c>
      <c r="AD1295">
        <v>0.67999999999999994</v>
      </c>
      <c r="AE1295" t="s">
        <v>25</v>
      </c>
      <c r="AF1295">
        <v>1.7098762005218454E-2</v>
      </c>
      <c r="AG1295" t="s">
        <v>5</v>
      </c>
      <c r="AH1295" t="s">
        <v>32</v>
      </c>
      <c r="AI1295" t="s">
        <v>37</v>
      </c>
      <c r="AJ1295">
        <v>3633.3333333333335</v>
      </c>
      <c r="AK1295" t="s">
        <v>42</v>
      </c>
      <c r="AL1295">
        <v>166.80150000000003</v>
      </c>
      <c r="AM1295">
        <v>1310202.1072820001</v>
      </c>
      <c r="AN1295">
        <v>93.000000000000014</v>
      </c>
    </row>
    <row r="1296" spans="1:40" x14ac:dyDescent="0.3">
      <c r="A1296">
        <v>410.26</v>
      </c>
      <c r="B1296">
        <v>6.09</v>
      </c>
      <c r="C1296">
        <v>10</v>
      </c>
      <c r="D1296">
        <v>0.96</v>
      </c>
      <c r="E1296">
        <v>0.1</v>
      </c>
      <c r="F1296">
        <v>0.03</v>
      </c>
      <c r="G1296" t="s">
        <v>99</v>
      </c>
      <c r="H1296">
        <v>1.27</v>
      </c>
      <c r="I1296">
        <v>0.8</v>
      </c>
      <c r="J1296">
        <v>1.2</v>
      </c>
      <c r="K1296">
        <v>0.57999999999999996</v>
      </c>
      <c r="L1296">
        <v>15</v>
      </c>
      <c r="M1296">
        <v>3465.46</v>
      </c>
      <c r="N1296">
        <v>45</v>
      </c>
      <c r="O1296">
        <v>25</v>
      </c>
      <c r="P1296">
        <v>1</v>
      </c>
      <c r="Q1296">
        <v>0</v>
      </c>
      <c r="R1296">
        <v>22</v>
      </c>
      <c r="S1296">
        <v>975</v>
      </c>
      <c r="T1296">
        <v>12</v>
      </c>
      <c r="U1296">
        <v>0.01</v>
      </c>
      <c r="V1296">
        <v>0</v>
      </c>
      <c r="W1296" t="s">
        <v>6</v>
      </c>
      <c r="X1296" t="s">
        <v>89</v>
      </c>
      <c r="Y1296" t="s">
        <v>104</v>
      </c>
      <c r="Z1296" t="s">
        <v>107</v>
      </c>
      <c r="AA1296">
        <v>0.86399999999999999</v>
      </c>
      <c r="AB1296">
        <v>0.873</v>
      </c>
      <c r="AC1296">
        <v>3.4920000000000027E-2</v>
      </c>
      <c r="AD1296">
        <v>0.71</v>
      </c>
      <c r="AE1296" t="s">
        <v>25</v>
      </c>
      <c r="AF1296">
        <v>1.4844245112855262E-2</v>
      </c>
      <c r="AG1296" t="s">
        <v>5</v>
      </c>
      <c r="AH1296" t="s">
        <v>32</v>
      </c>
      <c r="AI1296" t="s">
        <v>36</v>
      </c>
      <c r="AJ1296">
        <v>4431.818181818182</v>
      </c>
      <c r="AK1296" t="s">
        <v>42</v>
      </c>
      <c r="AL1296">
        <v>173.27300000000002</v>
      </c>
      <c r="AM1296">
        <v>1606749.4637520001</v>
      </c>
      <c r="AN1296">
        <v>95.13000000000001</v>
      </c>
    </row>
    <row r="1297" spans="1:40" x14ac:dyDescent="0.3">
      <c r="A1297">
        <v>140.07</v>
      </c>
      <c r="B1297">
        <v>8.9</v>
      </c>
      <c r="C1297">
        <v>15</v>
      </c>
      <c r="D1297">
        <v>0.71</v>
      </c>
      <c r="E1297">
        <v>0.04</v>
      </c>
      <c r="F1297">
        <v>0</v>
      </c>
      <c r="G1297" t="s">
        <v>88</v>
      </c>
      <c r="H1297">
        <v>0.15</v>
      </c>
      <c r="I1297">
        <v>0.69</v>
      </c>
      <c r="J1297">
        <v>0.82</v>
      </c>
      <c r="K1297">
        <v>0.68</v>
      </c>
      <c r="L1297">
        <v>39</v>
      </c>
      <c r="M1297">
        <v>7092.72</v>
      </c>
      <c r="N1297">
        <v>30</v>
      </c>
      <c r="O1297">
        <v>42</v>
      </c>
      <c r="P1297">
        <v>3</v>
      </c>
      <c r="Q1297">
        <v>0</v>
      </c>
      <c r="R1297">
        <v>173</v>
      </c>
      <c r="S1297">
        <v>922</v>
      </c>
      <c r="T1297">
        <v>2</v>
      </c>
      <c r="U1297">
        <v>0.73</v>
      </c>
      <c r="V1297">
        <v>0</v>
      </c>
      <c r="W1297" t="s">
        <v>6</v>
      </c>
      <c r="X1297" t="s">
        <v>89</v>
      </c>
      <c r="Y1297" t="s">
        <v>90</v>
      </c>
      <c r="Z1297" t="s">
        <v>102</v>
      </c>
      <c r="AA1297">
        <v>0.68159999999999998</v>
      </c>
      <c r="AB1297">
        <v>0.96</v>
      </c>
      <c r="AC1297">
        <v>0.27840000000000004</v>
      </c>
      <c r="AD1297">
        <v>0.72000000000000008</v>
      </c>
      <c r="AE1297" t="s">
        <v>25</v>
      </c>
      <c r="AF1297">
        <v>6.3539658742057553E-2</v>
      </c>
      <c r="AG1297" t="s">
        <v>8</v>
      </c>
      <c r="AH1297" t="s">
        <v>33</v>
      </c>
      <c r="AI1297" t="s">
        <v>38</v>
      </c>
      <c r="AJ1297">
        <v>532.94797687861274</v>
      </c>
      <c r="AK1297" t="s">
        <v>42</v>
      </c>
      <c r="AL1297">
        <v>70.927199999999999</v>
      </c>
      <c r="AM1297">
        <v>1033287.729426</v>
      </c>
      <c r="AN1297">
        <v>74.650000000000006</v>
      </c>
    </row>
    <row r="1298" spans="1:40" x14ac:dyDescent="0.3">
      <c r="A1298">
        <v>125.37</v>
      </c>
      <c r="B1298">
        <v>6.02</v>
      </c>
      <c r="C1298">
        <v>11</v>
      </c>
      <c r="D1298">
        <v>0.72</v>
      </c>
      <c r="E1298">
        <v>0.08</v>
      </c>
      <c r="F1298">
        <v>0.02</v>
      </c>
      <c r="G1298" t="s">
        <v>99</v>
      </c>
      <c r="H1298">
        <v>2.61</v>
      </c>
      <c r="I1298">
        <v>0.67</v>
      </c>
      <c r="J1298">
        <v>1.1200000000000001</v>
      </c>
      <c r="K1298">
        <v>0.56000000000000005</v>
      </c>
      <c r="L1298">
        <v>6</v>
      </c>
      <c r="M1298">
        <v>7034.49</v>
      </c>
      <c r="N1298">
        <v>60</v>
      </c>
      <c r="O1298">
        <v>41</v>
      </c>
      <c r="P1298">
        <v>0</v>
      </c>
      <c r="Q1298">
        <v>1</v>
      </c>
      <c r="R1298">
        <v>626</v>
      </c>
      <c r="S1298">
        <v>179</v>
      </c>
      <c r="T1298">
        <v>1</v>
      </c>
      <c r="U1298">
        <v>0.25</v>
      </c>
      <c r="V1298">
        <v>1</v>
      </c>
      <c r="W1298" t="s">
        <v>4</v>
      </c>
      <c r="X1298" t="s">
        <v>101</v>
      </c>
      <c r="Y1298" t="s">
        <v>94</v>
      </c>
      <c r="Z1298" t="s">
        <v>97</v>
      </c>
      <c r="AA1298">
        <v>0.66239999999999999</v>
      </c>
      <c r="AB1298">
        <v>0.90160000000000007</v>
      </c>
      <c r="AC1298">
        <v>0.25244800000000006</v>
      </c>
      <c r="AD1298">
        <v>0.66</v>
      </c>
      <c r="AE1298" t="s">
        <v>25</v>
      </c>
      <c r="AF1298">
        <v>4.8017867113344492E-2</v>
      </c>
      <c r="AG1298" t="s">
        <v>7</v>
      </c>
      <c r="AH1298" t="s">
        <v>33</v>
      </c>
      <c r="AI1298" t="s">
        <v>35</v>
      </c>
      <c r="AJ1298">
        <v>28.594249201277954</v>
      </c>
      <c r="AK1298" t="s">
        <v>40</v>
      </c>
      <c r="AL1298">
        <v>351.72450000000003</v>
      </c>
      <c r="AM1298">
        <v>970463.68124400009</v>
      </c>
      <c r="AN1298">
        <v>94.59</v>
      </c>
    </row>
    <row r="1299" spans="1:40" x14ac:dyDescent="0.3">
      <c r="A1299">
        <v>97.06</v>
      </c>
      <c r="B1299">
        <v>9.64</v>
      </c>
      <c r="C1299">
        <v>14</v>
      </c>
      <c r="D1299">
        <v>0.78</v>
      </c>
      <c r="E1299">
        <v>0.01</v>
      </c>
      <c r="F1299">
        <v>0.03</v>
      </c>
      <c r="G1299" t="s">
        <v>99</v>
      </c>
      <c r="H1299">
        <v>2.36</v>
      </c>
      <c r="I1299">
        <v>0.94</v>
      </c>
      <c r="J1299">
        <v>0.97</v>
      </c>
      <c r="K1299">
        <v>0.46</v>
      </c>
      <c r="L1299">
        <v>29</v>
      </c>
      <c r="M1299">
        <v>4695.13</v>
      </c>
      <c r="N1299">
        <v>15</v>
      </c>
      <c r="O1299">
        <v>19</v>
      </c>
      <c r="P1299">
        <v>2</v>
      </c>
      <c r="Q1299">
        <v>0</v>
      </c>
      <c r="R1299">
        <v>354</v>
      </c>
      <c r="S1299">
        <v>156</v>
      </c>
      <c r="T1299">
        <v>2</v>
      </c>
      <c r="U1299">
        <v>0.44</v>
      </c>
      <c r="V1299">
        <v>1</v>
      </c>
      <c r="W1299" t="s">
        <v>4</v>
      </c>
      <c r="X1299" t="s">
        <v>89</v>
      </c>
      <c r="Y1299" t="s">
        <v>96</v>
      </c>
      <c r="Z1299" t="s">
        <v>102</v>
      </c>
      <c r="AA1299">
        <v>0.7722</v>
      </c>
      <c r="AB1299">
        <v>0.96029999999999993</v>
      </c>
      <c r="AC1299">
        <v>0.21126599999999995</v>
      </c>
      <c r="AD1299">
        <v>0.5</v>
      </c>
      <c r="AE1299" t="s">
        <v>24</v>
      </c>
      <c r="AF1299">
        <v>9.9320008242324342E-2</v>
      </c>
      <c r="AG1299" t="s">
        <v>8</v>
      </c>
      <c r="AH1299" t="s">
        <v>33</v>
      </c>
      <c r="AI1299" t="s">
        <v>35</v>
      </c>
      <c r="AJ1299">
        <v>44.067796610169488</v>
      </c>
      <c r="AK1299" t="s">
        <v>40</v>
      </c>
      <c r="AL1299">
        <v>234.75650000000002</v>
      </c>
      <c r="AM1299">
        <v>474177.02824400004</v>
      </c>
      <c r="AN1299">
        <v>96.740000000000009</v>
      </c>
    </row>
    <row r="1300" spans="1:40" x14ac:dyDescent="0.3">
      <c r="A1300">
        <v>336.39</v>
      </c>
      <c r="B1300">
        <v>1.44</v>
      </c>
      <c r="C1300">
        <v>6</v>
      </c>
      <c r="D1300">
        <v>0.76</v>
      </c>
      <c r="E1300">
        <v>0.08</v>
      </c>
      <c r="F1300">
        <v>0.05</v>
      </c>
      <c r="G1300" t="s">
        <v>88</v>
      </c>
      <c r="H1300">
        <v>1.53</v>
      </c>
      <c r="I1300">
        <v>0.98</v>
      </c>
      <c r="J1300">
        <v>0.97</v>
      </c>
      <c r="K1300">
        <v>0.64</v>
      </c>
      <c r="L1300">
        <v>37</v>
      </c>
      <c r="M1300">
        <v>9514.7000000000007</v>
      </c>
      <c r="N1300">
        <v>15</v>
      </c>
      <c r="O1300">
        <v>31</v>
      </c>
      <c r="P1300">
        <v>1</v>
      </c>
      <c r="Q1300">
        <v>1</v>
      </c>
      <c r="R1300">
        <v>869</v>
      </c>
      <c r="S1300">
        <v>888</v>
      </c>
      <c r="T1300">
        <v>3</v>
      </c>
      <c r="U1300">
        <v>0.98</v>
      </c>
      <c r="V1300">
        <v>1</v>
      </c>
      <c r="W1300" t="s">
        <v>4</v>
      </c>
      <c r="X1300" t="s">
        <v>101</v>
      </c>
      <c r="Y1300" t="s">
        <v>104</v>
      </c>
      <c r="Z1300" t="s">
        <v>98</v>
      </c>
      <c r="AA1300">
        <v>0.69920000000000004</v>
      </c>
      <c r="AB1300">
        <v>0.874</v>
      </c>
      <c r="AC1300">
        <v>0.20975999999999997</v>
      </c>
      <c r="AD1300">
        <v>0.77</v>
      </c>
      <c r="AE1300" t="s">
        <v>25</v>
      </c>
      <c r="AF1300">
        <v>4.2807455631855883E-3</v>
      </c>
      <c r="AG1300" t="s">
        <v>5</v>
      </c>
      <c r="AH1300" t="s">
        <v>32</v>
      </c>
      <c r="AI1300" t="s">
        <v>36</v>
      </c>
      <c r="AJ1300">
        <v>102.18642117376295</v>
      </c>
      <c r="AK1300" t="s">
        <v>42</v>
      </c>
      <c r="AL1300">
        <v>95.147000000000006</v>
      </c>
      <c r="AM1300">
        <v>3616839.8648240003</v>
      </c>
      <c r="AN1300">
        <v>71.070000000000007</v>
      </c>
    </row>
    <row r="1301" spans="1:40" x14ac:dyDescent="0.3">
      <c r="A1301">
        <v>367.91</v>
      </c>
      <c r="B1301">
        <v>1.88</v>
      </c>
      <c r="C1301">
        <v>12</v>
      </c>
      <c r="D1301">
        <v>0.77</v>
      </c>
      <c r="E1301">
        <v>0.04</v>
      </c>
      <c r="F1301">
        <v>0.02</v>
      </c>
      <c r="G1301" t="s">
        <v>92</v>
      </c>
      <c r="H1301">
        <v>4.37</v>
      </c>
      <c r="I1301">
        <v>0.63</v>
      </c>
      <c r="J1301">
        <v>0.87</v>
      </c>
      <c r="K1301">
        <v>0.72</v>
      </c>
      <c r="L1301">
        <v>19</v>
      </c>
      <c r="M1301">
        <v>8735.07</v>
      </c>
      <c r="N1301">
        <v>30</v>
      </c>
      <c r="O1301">
        <v>54</v>
      </c>
      <c r="P1301">
        <v>1</v>
      </c>
      <c r="Q1301">
        <v>2</v>
      </c>
      <c r="R1301">
        <v>175</v>
      </c>
      <c r="S1301">
        <v>249</v>
      </c>
      <c r="T1301">
        <v>2</v>
      </c>
      <c r="U1301">
        <v>0.55000000000000004</v>
      </c>
      <c r="V1301">
        <v>0</v>
      </c>
      <c r="W1301" t="s">
        <v>6</v>
      </c>
      <c r="X1301" t="s">
        <v>93</v>
      </c>
      <c r="Y1301" t="s">
        <v>104</v>
      </c>
      <c r="Z1301" t="s">
        <v>102</v>
      </c>
      <c r="AA1301">
        <v>0.73919999999999997</v>
      </c>
      <c r="AB1301">
        <v>0.94079999999999997</v>
      </c>
      <c r="AC1301">
        <v>0.21638399999999997</v>
      </c>
      <c r="AD1301">
        <v>0.78</v>
      </c>
      <c r="AE1301" t="s">
        <v>25</v>
      </c>
      <c r="AF1301">
        <v>5.1099453670734683E-3</v>
      </c>
      <c r="AG1301" t="s">
        <v>5</v>
      </c>
      <c r="AH1301" t="s">
        <v>32</v>
      </c>
      <c r="AI1301" t="s">
        <v>37</v>
      </c>
      <c r="AJ1301">
        <v>142.28571428571428</v>
      </c>
      <c r="AK1301" t="s">
        <v>42</v>
      </c>
      <c r="AL1301">
        <v>174.70140000000001</v>
      </c>
      <c r="AM1301">
        <v>3406749.6366560007</v>
      </c>
      <c r="AN1301">
        <v>82.03</v>
      </c>
    </row>
    <row r="1302" spans="1:40" x14ac:dyDescent="0.3">
      <c r="A1302">
        <v>64.209999999999994</v>
      </c>
      <c r="B1302">
        <v>1.4</v>
      </c>
      <c r="C1302">
        <v>13</v>
      </c>
      <c r="D1302">
        <v>0.94</v>
      </c>
      <c r="E1302">
        <v>0</v>
      </c>
      <c r="F1302">
        <v>0.04</v>
      </c>
      <c r="G1302" t="s">
        <v>92</v>
      </c>
      <c r="H1302">
        <v>3.75</v>
      </c>
      <c r="I1302">
        <v>0.91</v>
      </c>
      <c r="J1302">
        <v>1.01</v>
      </c>
      <c r="K1302">
        <v>0.23</v>
      </c>
      <c r="L1302">
        <v>1</v>
      </c>
      <c r="M1302">
        <v>8675.49</v>
      </c>
      <c r="N1302">
        <v>15</v>
      </c>
      <c r="O1302">
        <v>51</v>
      </c>
      <c r="P1302">
        <v>3</v>
      </c>
      <c r="Q1302">
        <v>0</v>
      </c>
      <c r="R1302">
        <v>84</v>
      </c>
      <c r="S1302">
        <v>64</v>
      </c>
      <c r="T1302">
        <v>6</v>
      </c>
      <c r="U1302">
        <v>7.0000000000000007E-2</v>
      </c>
      <c r="V1302">
        <v>1</v>
      </c>
      <c r="W1302" t="s">
        <v>4</v>
      </c>
      <c r="X1302" t="s">
        <v>89</v>
      </c>
      <c r="Y1302" t="s">
        <v>90</v>
      </c>
      <c r="Z1302" t="s">
        <v>100</v>
      </c>
      <c r="AA1302">
        <v>0.94</v>
      </c>
      <c r="AB1302">
        <v>0.96</v>
      </c>
      <c r="AC1302">
        <v>5.7600000000000047E-2</v>
      </c>
      <c r="AD1302">
        <v>0.27</v>
      </c>
      <c r="AE1302" t="s">
        <v>26</v>
      </c>
      <c r="AF1302">
        <v>2.1803457405388568E-2</v>
      </c>
      <c r="AG1302" t="s">
        <v>7</v>
      </c>
      <c r="AH1302" t="s">
        <v>33</v>
      </c>
      <c r="AI1302" t="s">
        <v>37</v>
      </c>
      <c r="AJ1302">
        <v>76.19047619047619</v>
      </c>
      <c r="AK1302" t="s">
        <v>40</v>
      </c>
      <c r="AL1302">
        <v>173.50980000000001</v>
      </c>
      <c r="AM1302">
        <v>579513.66696599987</v>
      </c>
      <c r="AN1302">
        <v>83.45</v>
      </c>
    </row>
    <row r="1303" spans="1:40" x14ac:dyDescent="0.3">
      <c r="A1303">
        <v>471.3</v>
      </c>
      <c r="B1303">
        <v>2.67</v>
      </c>
      <c r="C1303">
        <v>17</v>
      </c>
      <c r="D1303">
        <v>0.87</v>
      </c>
      <c r="E1303">
        <v>0.04</v>
      </c>
      <c r="F1303">
        <v>0.03</v>
      </c>
      <c r="G1303" t="s">
        <v>99</v>
      </c>
      <c r="H1303">
        <v>4.29</v>
      </c>
      <c r="I1303">
        <v>0.78</v>
      </c>
      <c r="J1303">
        <v>0.83</v>
      </c>
      <c r="K1303">
        <v>0.5</v>
      </c>
      <c r="L1303">
        <v>21</v>
      </c>
      <c r="M1303">
        <v>3547.83</v>
      </c>
      <c r="N1303">
        <v>30</v>
      </c>
      <c r="O1303">
        <v>38</v>
      </c>
      <c r="P1303">
        <v>0</v>
      </c>
      <c r="Q1303">
        <v>1</v>
      </c>
      <c r="R1303">
        <v>69</v>
      </c>
      <c r="S1303">
        <v>613</v>
      </c>
      <c r="T1303">
        <v>4</v>
      </c>
      <c r="U1303">
        <v>0.87</v>
      </c>
      <c r="V1303">
        <v>1</v>
      </c>
      <c r="W1303" t="s">
        <v>4</v>
      </c>
      <c r="X1303" t="s">
        <v>101</v>
      </c>
      <c r="Y1303" t="s">
        <v>94</v>
      </c>
      <c r="Z1303" t="s">
        <v>105</v>
      </c>
      <c r="AA1303">
        <v>0.83519999999999994</v>
      </c>
      <c r="AB1303">
        <v>0.93119999999999992</v>
      </c>
      <c r="AC1303">
        <v>0.121056</v>
      </c>
      <c r="AD1303">
        <v>0.57000000000000006</v>
      </c>
      <c r="AE1303" t="s">
        <v>25</v>
      </c>
      <c r="AF1303">
        <v>5.6651814131126665E-3</v>
      </c>
      <c r="AG1303" t="s">
        <v>5</v>
      </c>
      <c r="AH1303" t="s">
        <v>32</v>
      </c>
      <c r="AI1303" t="s">
        <v>37</v>
      </c>
      <c r="AJ1303">
        <v>888.40579710144925</v>
      </c>
      <c r="AK1303" t="s">
        <v>42</v>
      </c>
      <c r="AL1303">
        <v>177.39150000000001</v>
      </c>
      <c r="AM1303">
        <v>1789356.56757</v>
      </c>
      <c r="AN1303">
        <v>93.91</v>
      </c>
    </row>
    <row r="1304" spans="1:40" x14ac:dyDescent="0.3">
      <c r="A1304">
        <v>73.39</v>
      </c>
      <c r="B1304">
        <v>5.87</v>
      </c>
      <c r="C1304">
        <v>16</v>
      </c>
      <c r="D1304">
        <v>0.7</v>
      </c>
      <c r="E1304">
        <v>0.06</v>
      </c>
      <c r="F1304">
        <v>0.05</v>
      </c>
      <c r="G1304" t="s">
        <v>92</v>
      </c>
      <c r="H1304">
        <v>0.81</v>
      </c>
      <c r="I1304">
        <v>0.76</v>
      </c>
      <c r="J1304">
        <v>1.05</v>
      </c>
      <c r="K1304">
        <v>0.46</v>
      </c>
      <c r="L1304">
        <v>39</v>
      </c>
      <c r="M1304">
        <v>4366.8999999999996</v>
      </c>
      <c r="N1304">
        <v>30</v>
      </c>
      <c r="O1304">
        <v>36</v>
      </c>
      <c r="P1304">
        <v>3</v>
      </c>
      <c r="Q1304">
        <v>1</v>
      </c>
      <c r="R1304">
        <v>754</v>
      </c>
      <c r="S1304">
        <v>774</v>
      </c>
      <c r="T1304">
        <v>5</v>
      </c>
      <c r="U1304">
        <v>0.32</v>
      </c>
      <c r="V1304">
        <v>0</v>
      </c>
      <c r="W1304" t="s">
        <v>6</v>
      </c>
      <c r="X1304" t="s">
        <v>101</v>
      </c>
      <c r="Y1304" t="s">
        <v>90</v>
      </c>
      <c r="Z1304" t="s">
        <v>109</v>
      </c>
      <c r="AA1304">
        <v>0.65799999999999992</v>
      </c>
      <c r="AB1304">
        <v>0.8929999999999999</v>
      </c>
      <c r="AC1304">
        <v>0.26790000000000003</v>
      </c>
      <c r="AD1304">
        <v>0.57000000000000006</v>
      </c>
      <c r="AE1304" t="s">
        <v>25</v>
      </c>
      <c r="AF1304">
        <v>7.9983648998501161E-2</v>
      </c>
      <c r="AG1304" t="s">
        <v>8</v>
      </c>
      <c r="AH1304" t="s">
        <v>33</v>
      </c>
      <c r="AI1304" t="s">
        <v>38</v>
      </c>
      <c r="AJ1304">
        <v>102.65251989389921</v>
      </c>
      <c r="AK1304" t="s">
        <v>42</v>
      </c>
      <c r="AL1304">
        <v>87.337999999999994</v>
      </c>
      <c r="AM1304">
        <v>355828.86492799997</v>
      </c>
      <c r="AN1304">
        <v>84.39</v>
      </c>
    </row>
    <row r="1305" spans="1:40" x14ac:dyDescent="0.3">
      <c r="A1305">
        <v>293.58</v>
      </c>
      <c r="B1305">
        <v>6.81</v>
      </c>
      <c r="C1305">
        <v>3</v>
      </c>
      <c r="D1305">
        <v>0.83</v>
      </c>
      <c r="E1305">
        <v>0.01</v>
      </c>
      <c r="F1305">
        <v>0.02</v>
      </c>
      <c r="G1305" t="s">
        <v>92</v>
      </c>
      <c r="H1305">
        <v>3.46</v>
      </c>
      <c r="I1305">
        <v>0.88</v>
      </c>
      <c r="J1305">
        <v>0.9</v>
      </c>
      <c r="K1305">
        <v>0.04</v>
      </c>
      <c r="L1305">
        <v>18</v>
      </c>
      <c r="M1305">
        <v>4247.72</v>
      </c>
      <c r="N1305">
        <v>60</v>
      </c>
      <c r="O1305">
        <v>27</v>
      </c>
      <c r="P1305">
        <v>1</v>
      </c>
      <c r="Q1305">
        <v>2</v>
      </c>
      <c r="R1305">
        <v>391</v>
      </c>
      <c r="S1305">
        <v>678</v>
      </c>
      <c r="T1305">
        <v>10</v>
      </c>
      <c r="U1305">
        <v>0.59</v>
      </c>
      <c r="V1305">
        <v>1</v>
      </c>
      <c r="W1305" t="s">
        <v>4</v>
      </c>
      <c r="X1305" t="s">
        <v>93</v>
      </c>
      <c r="Y1305" t="s">
        <v>104</v>
      </c>
      <c r="Z1305" t="s">
        <v>108</v>
      </c>
      <c r="AA1305">
        <v>0.82169999999999999</v>
      </c>
      <c r="AB1305">
        <v>0.97019999999999995</v>
      </c>
      <c r="AC1305">
        <v>0.16493400000000003</v>
      </c>
      <c r="AD1305">
        <v>7.0000000000000007E-2</v>
      </c>
      <c r="AE1305" t="s">
        <v>22</v>
      </c>
      <c r="AF1305">
        <v>2.3196403024729206E-2</v>
      </c>
      <c r="AG1305" t="s">
        <v>7</v>
      </c>
      <c r="AH1305" t="s">
        <v>31</v>
      </c>
      <c r="AI1305" t="s">
        <v>37</v>
      </c>
      <c r="AJ1305">
        <v>173.40153452685422</v>
      </c>
      <c r="AK1305" t="s">
        <v>42</v>
      </c>
      <c r="AL1305">
        <v>84.954400000000007</v>
      </c>
      <c r="AM1305">
        <v>1284562.2768639999</v>
      </c>
      <c r="AN1305">
        <v>83.839999999999989</v>
      </c>
    </row>
    <row r="1306" spans="1:40" x14ac:dyDescent="0.3">
      <c r="A1306">
        <v>369.08</v>
      </c>
      <c r="B1306">
        <v>1.41</v>
      </c>
      <c r="C1306">
        <v>2</v>
      </c>
      <c r="D1306">
        <v>0.82</v>
      </c>
      <c r="E1306">
        <v>0.09</v>
      </c>
      <c r="F1306">
        <v>0.02</v>
      </c>
      <c r="G1306" t="s">
        <v>99</v>
      </c>
      <c r="H1306">
        <v>4.88</v>
      </c>
      <c r="I1306">
        <v>0.71</v>
      </c>
      <c r="J1306">
        <v>1.0900000000000001</v>
      </c>
      <c r="K1306">
        <v>0.83</v>
      </c>
      <c r="L1306">
        <v>27</v>
      </c>
      <c r="M1306">
        <v>4458.6400000000003</v>
      </c>
      <c r="N1306">
        <v>15</v>
      </c>
      <c r="O1306">
        <v>48</v>
      </c>
      <c r="P1306">
        <v>1</v>
      </c>
      <c r="Q1306">
        <v>1</v>
      </c>
      <c r="R1306">
        <v>82</v>
      </c>
      <c r="S1306">
        <v>890</v>
      </c>
      <c r="T1306">
        <v>9</v>
      </c>
      <c r="U1306">
        <v>0.71</v>
      </c>
      <c r="V1306">
        <v>1</v>
      </c>
      <c r="W1306" t="s">
        <v>4</v>
      </c>
      <c r="X1306" t="s">
        <v>101</v>
      </c>
      <c r="Y1306" t="s">
        <v>104</v>
      </c>
      <c r="Z1306" t="s">
        <v>91</v>
      </c>
      <c r="AA1306">
        <v>0.74619999999999997</v>
      </c>
      <c r="AB1306">
        <v>0.89180000000000004</v>
      </c>
      <c r="AC1306">
        <v>0.16052400000000006</v>
      </c>
      <c r="AD1306">
        <v>0.94</v>
      </c>
      <c r="AE1306" t="s">
        <v>25</v>
      </c>
      <c r="AF1306">
        <v>3.8203099599002925E-3</v>
      </c>
      <c r="AG1306" t="s">
        <v>5</v>
      </c>
      <c r="AH1306" t="s">
        <v>32</v>
      </c>
      <c r="AI1306" t="s">
        <v>37</v>
      </c>
      <c r="AJ1306">
        <v>1085.3658536585365</v>
      </c>
      <c r="AK1306" t="s">
        <v>42</v>
      </c>
      <c r="AL1306">
        <v>222.93200000000002</v>
      </c>
      <c r="AM1306">
        <v>1826869.2390400004</v>
      </c>
      <c r="AN1306">
        <v>92.02</v>
      </c>
    </row>
    <row r="1307" spans="1:40" x14ac:dyDescent="0.3">
      <c r="A1307">
        <v>441.94</v>
      </c>
      <c r="B1307">
        <v>9.51</v>
      </c>
      <c r="C1307">
        <v>11</v>
      </c>
      <c r="D1307">
        <v>0.73</v>
      </c>
      <c r="E1307">
        <v>0.01</v>
      </c>
      <c r="F1307">
        <v>0.04</v>
      </c>
      <c r="G1307" t="s">
        <v>88</v>
      </c>
      <c r="H1307">
        <v>3.06</v>
      </c>
      <c r="I1307">
        <v>0.61</v>
      </c>
      <c r="J1307">
        <v>1.04</v>
      </c>
      <c r="K1307">
        <v>0.38</v>
      </c>
      <c r="L1307">
        <v>28</v>
      </c>
      <c r="M1307">
        <v>8903.19</v>
      </c>
      <c r="N1307">
        <v>90</v>
      </c>
      <c r="O1307">
        <v>51</v>
      </c>
      <c r="P1307">
        <v>0</v>
      </c>
      <c r="Q1307">
        <v>0</v>
      </c>
      <c r="R1307">
        <v>799</v>
      </c>
      <c r="S1307">
        <v>959</v>
      </c>
      <c r="T1307">
        <v>2</v>
      </c>
      <c r="U1307">
        <v>0.78</v>
      </c>
      <c r="V1307">
        <v>0</v>
      </c>
      <c r="W1307" t="s">
        <v>6</v>
      </c>
      <c r="X1307" t="s">
        <v>89</v>
      </c>
      <c r="Y1307" t="s">
        <v>94</v>
      </c>
      <c r="Z1307" t="s">
        <v>102</v>
      </c>
      <c r="AA1307">
        <v>0.72270000000000001</v>
      </c>
      <c r="AB1307">
        <v>0.95039999999999991</v>
      </c>
      <c r="AC1307">
        <v>0.256608</v>
      </c>
      <c r="AD1307">
        <v>0.43</v>
      </c>
      <c r="AE1307" t="s">
        <v>24</v>
      </c>
      <c r="AF1307">
        <v>2.1518758202470924E-2</v>
      </c>
      <c r="AG1307" t="s">
        <v>7</v>
      </c>
      <c r="AH1307" t="s">
        <v>32</v>
      </c>
      <c r="AI1307" t="s">
        <v>37</v>
      </c>
      <c r="AJ1307">
        <v>120.0250312891114</v>
      </c>
      <c r="AK1307" t="s">
        <v>42</v>
      </c>
      <c r="AL1307">
        <v>89.031900000000007</v>
      </c>
      <c r="AM1307">
        <v>4131525.6566579998</v>
      </c>
      <c r="AN1307">
        <v>71.84</v>
      </c>
    </row>
    <row r="1308" spans="1:40" x14ac:dyDescent="0.3">
      <c r="A1308">
        <v>371.34</v>
      </c>
      <c r="B1308">
        <v>8.58</v>
      </c>
      <c r="C1308">
        <v>29</v>
      </c>
      <c r="D1308">
        <v>0.9</v>
      </c>
      <c r="E1308">
        <v>0.09</v>
      </c>
      <c r="F1308">
        <v>0</v>
      </c>
      <c r="G1308" t="s">
        <v>92</v>
      </c>
      <c r="H1308">
        <v>0.86</v>
      </c>
      <c r="I1308">
        <v>0.69</v>
      </c>
      <c r="J1308">
        <v>1.1000000000000001</v>
      </c>
      <c r="K1308">
        <v>7.0000000000000007E-2</v>
      </c>
      <c r="L1308">
        <v>8</v>
      </c>
      <c r="M1308">
        <v>2566.29</v>
      </c>
      <c r="N1308">
        <v>90</v>
      </c>
      <c r="O1308">
        <v>46</v>
      </c>
      <c r="P1308">
        <v>1</v>
      </c>
      <c r="Q1308">
        <v>0</v>
      </c>
      <c r="R1308">
        <v>670</v>
      </c>
      <c r="S1308">
        <v>976</v>
      </c>
      <c r="T1308">
        <v>3</v>
      </c>
      <c r="U1308">
        <v>0.43</v>
      </c>
      <c r="V1308">
        <v>0</v>
      </c>
      <c r="W1308" t="s">
        <v>6</v>
      </c>
      <c r="X1308" t="s">
        <v>89</v>
      </c>
      <c r="Y1308" t="s">
        <v>104</v>
      </c>
      <c r="Z1308" t="s">
        <v>98</v>
      </c>
      <c r="AA1308">
        <v>0.81900000000000006</v>
      </c>
      <c r="AB1308">
        <v>0.91</v>
      </c>
      <c r="AC1308">
        <v>9.0999999999999984E-2</v>
      </c>
      <c r="AD1308">
        <v>0.16</v>
      </c>
      <c r="AE1308" t="s">
        <v>26</v>
      </c>
      <c r="AF1308">
        <v>2.3105509775407984E-2</v>
      </c>
      <c r="AG1308" t="s">
        <v>7</v>
      </c>
      <c r="AH1308" t="s">
        <v>32</v>
      </c>
      <c r="AI1308" t="s">
        <v>38</v>
      </c>
      <c r="AJ1308">
        <v>145.67164179104478</v>
      </c>
      <c r="AK1308" t="s">
        <v>42</v>
      </c>
      <c r="AL1308">
        <v>51.325800000000001</v>
      </c>
      <c r="AM1308">
        <v>1038790.7930219999</v>
      </c>
      <c r="AN1308">
        <v>84.44</v>
      </c>
    </row>
    <row r="1309" spans="1:40" x14ac:dyDescent="0.3">
      <c r="A1309">
        <v>410.78</v>
      </c>
      <c r="B1309">
        <v>3.67</v>
      </c>
      <c r="C1309">
        <v>9</v>
      </c>
      <c r="D1309">
        <v>0.91</v>
      </c>
      <c r="E1309">
        <v>7.0000000000000007E-2</v>
      </c>
      <c r="F1309">
        <v>0.01</v>
      </c>
      <c r="G1309" t="s">
        <v>99</v>
      </c>
      <c r="H1309">
        <v>4.9800000000000004</v>
      </c>
      <c r="I1309">
        <v>0.67</v>
      </c>
      <c r="J1309">
        <v>1.1000000000000001</v>
      </c>
      <c r="K1309">
        <v>0.46</v>
      </c>
      <c r="L1309">
        <v>31</v>
      </c>
      <c r="M1309">
        <v>8041.73</v>
      </c>
      <c r="N1309">
        <v>60</v>
      </c>
      <c r="O1309">
        <v>50</v>
      </c>
      <c r="P1309">
        <v>0</v>
      </c>
      <c r="Q1309">
        <v>1</v>
      </c>
      <c r="R1309">
        <v>132</v>
      </c>
      <c r="S1309">
        <v>988</v>
      </c>
      <c r="T1309">
        <v>10</v>
      </c>
      <c r="U1309">
        <v>0.77</v>
      </c>
      <c r="V1309">
        <v>0</v>
      </c>
      <c r="W1309" t="s">
        <v>6</v>
      </c>
      <c r="X1309" t="s">
        <v>101</v>
      </c>
      <c r="Y1309" t="s">
        <v>94</v>
      </c>
      <c r="Z1309" t="s">
        <v>108</v>
      </c>
      <c r="AA1309">
        <v>0.84629999999999994</v>
      </c>
      <c r="AB1309">
        <v>0.92069999999999996</v>
      </c>
      <c r="AC1309">
        <v>8.2862999999999964E-2</v>
      </c>
      <c r="AD1309">
        <v>0.54</v>
      </c>
      <c r="AE1309" t="s">
        <v>25</v>
      </c>
      <c r="AF1309">
        <v>8.9342226982813185E-3</v>
      </c>
      <c r="AG1309" t="s">
        <v>5</v>
      </c>
      <c r="AH1309" t="s">
        <v>32</v>
      </c>
      <c r="AI1309" t="s">
        <v>37</v>
      </c>
      <c r="AJ1309">
        <v>748.4848484848485</v>
      </c>
      <c r="AK1309" t="s">
        <v>42</v>
      </c>
      <c r="AL1309">
        <v>402.0865</v>
      </c>
      <c r="AM1309">
        <v>3568095.3975399998</v>
      </c>
      <c r="AN1309">
        <v>92.72</v>
      </c>
    </row>
    <row r="1310" spans="1:40" x14ac:dyDescent="0.3">
      <c r="A1310">
        <v>202.75</v>
      </c>
      <c r="B1310">
        <v>1.69</v>
      </c>
      <c r="C1310">
        <v>3</v>
      </c>
      <c r="D1310">
        <v>0.92</v>
      </c>
      <c r="E1310">
        <v>0.03</v>
      </c>
      <c r="F1310">
        <v>0</v>
      </c>
      <c r="G1310" t="s">
        <v>88</v>
      </c>
      <c r="H1310">
        <v>2.64</v>
      </c>
      <c r="I1310">
        <v>0.61</v>
      </c>
      <c r="J1310">
        <v>0.88</v>
      </c>
      <c r="K1310">
        <v>0.16</v>
      </c>
      <c r="L1310">
        <v>12</v>
      </c>
      <c r="M1310">
        <v>5189</v>
      </c>
      <c r="N1310">
        <v>60</v>
      </c>
      <c r="O1310">
        <v>14</v>
      </c>
      <c r="P1310">
        <v>2</v>
      </c>
      <c r="Q1310">
        <v>0</v>
      </c>
      <c r="R1310">
        <v>476</v>
      </c>
      <c r="S1310">
        <v>772</v>
      </c>
      <c r="T1310">
        <v>1</v>
      </c>
      <c r="U1310">
        <v>0.12</v>
      </c>
      <c r="V1310">
        <v>1</v>
      </c>
      <c r="W1310" t="s">
        <v>4</v>
      </c>
      <c r="X1310" t="s">
        <v>89</v>
      </c>
      <c r="Y1310" t="s">
        <v>96</v>
      </c>
      <c r="Z1310" t="s">
        <v>97</v>
      </c>
      <c r="AA1310">
        <v>0.89239999999999997</v>
      </c>
      <c r="AB1310">
        <v>0.97</v>
      </c>
      <c r="AC1310">
        <v>7.7599999999999961E-2</v>
      </c>
      <c r="AD1310">
        <v>0.19</v>
      </c>
      <c r="AE1310" t="s">
        <v>26</v>
      </c>
      <c r="AF1310">
        <v>8.3353884093711472E-3</v>
      </c>
      <c r="AG1310" t="s">
        <v>5</v>
      </c>
      <c r="AH1310" t="s">
        <v>31</v>
      </c>
      <c r="AI1310" t="s">
        <v>35</v>
      </c>
      <c r="AJ1310">
        <v>162.18487394957984</v>
      </c>
      <c r="AK1310" t="s">
        <v>42</v>
      </c>
      <c r="AL1310">
        <v>51.89</v>
      </c>
      <c r="AM1310">
        <v>1083694.4376999999</v>
      </c>
      <c r="AN1310">
        <v>72.460000000000008</v>
      </c>
    </row>
    <row r="1311" spans="1:40" x14ac:dyDescent="0.3">
      <c r="A1311">
        <v>416.67</v>
      </c>
      <c r="B1311">
        <v>2.5299999999999998</v>
      </c>
      <c r="C1311">
        <v>29</v>
      </c>
      <c r="D1311">
        <v>0.92</v>
      </c>
      <c r="E1311">
        <v>0.04</v>
      </c>
      <c r="F1311">
        <v>0.04</v>
      </c>
      <c r="G1311" t="s">
        <v>92</v>
      </c>
      <c r="H1311">
        <v>4.2</v>
      </c>
      <c r="I1311">
        <v>0.73</v>
      </c>
      <c r="J1311">
        <v>0.8</v>
      </c>
      <c r="K1311">
        <v>0.7</v>
      </c>
      <c r="L1311">
        <v>42</v>
      </c>
      <c r="M1311">
        <v>2565.9299999999998</v>
      </c>
      <c r="N1311">
        <v>30</v>
      </c>
      <c r="O1311">
        <v>47</v>
      </c>
      <c r="P1311">
        <v>1</v>
      </c>
      <c r="Q1311">
        <v>0</v>
      </c>
      <c r="R1311">
        <v>298</v>
      </c>
      <c r="S1311">
        <v>785</v>
      </c>
      <c r="T1311">
        <v>2</v>
      </c>
      <c r="U1311">
        <v>0.53</v>
      </c>
      <c r="V1311">
        <v>0</v>
      </c>
      <c r="W1311" t="s">
        <v>6</v>
      </c>
      <c r="X1311" t="s">
        <v>89</v>
      </c>
      <c r="Y1311" t="s">
        <v>104</v>
      </c>
      <c r="Z1311" t="s">
        <v>102</v>
      </c>
      <c r="AA1311">
        <v>0.88319999999999999</v>
      </c>
      <c r="AB1311">
        <v>0.92159999999999997</v>
      </c>
      <c r="AC1311">
        <v>7.372799999999996E-2</v>
      </c>
      <c r="AD1311">
        <v>0.77999999999999992</v>
      </c>
      <c r="AE1311" t="s">
        <v>25</v>
      </c>
      <c r="AF1311">
        <v>6.071951424388604E-3</v>
      </c>
      <c r="AG1311" t="s">
        <v>5</v>
      </c>
      <c r="AH1311" t="s">
        <v>32</v>
      </c>
      <c r="AI1311" t="s">
        <v>37</v>
      </c>
      <c r="AJ1311">
        <v>263.42281879194627</v>
      </c>
      <c r="AK1311" t="s">
        <v>42</v>
      </c>
      <c r="AL1311">
        <v>51.318599999999996</v>
      </c>
      <c r="AM1311">
        <v>1154764.056228</v>
      </c>
      <c r="AN1311">
        <v>81.800000000000011</v>
      </c>
    </row>
    <row r="1312" spans="1:40" x14ac:dyDescent="0.3">
      <c r="A1312">
        <v>86.05</v>
      </c>
      <c r="B1312">
        <v>2.14</v>
      </c>
      <c r="C1312">
        <v>18</v>
      </c>
      <c r="D1312">
        <v>0.7</v>
      </c>
      <c r="E1312">
        <v>7.0000000000000007E-2</v>
      </c>
      <c r="F1312">
        <v>0</v>
      </c>
      <c r="G1312" t="s">
        <v>88</v>
      </c>
      <c r="H1312">
        <v>0.75</v>
      </c>
      <c r="I1312">
        <v>0.79</v>
      </c>
      <c r="J1312">
        <v>0.95</v>
      </c>
      <c r="K1312">
        <v>0.56999999999999995</v>
      </c>
      <c r="L1312">
        <v>6</v>
      </c>
      <c r="M1312">
        <v>5320.21</v>
      </c>
      <c r="N1312">
        <v>90</v>
      </c>
      <c r="O1312">
        <v>48</v>
      </c>
      <c r="P1312">
        <v>0</v>
      </c>
      <c r="Q1312">
        <v>3</v>
      </c>
      <c r="R1312">
        <v>525</v>
      </c>
      <c r="S1312">
        <v>529</v>
      </c>
      <c r="T1312">
        <v>1</v>
      </c>
      <c r="U1312">
        <v>0.02</v>
      </c>
      <c r="V1312">
        <v>1</v>
      </c>
      <c r="W1312" t="s">
        <v>4</v>
      </c>
      <c r="X1312" t="s">
        <v>103</v>
      </c>
      <c r="Y1312" t="s">
        <v>94</v>
      </c>
      <c r="Z1312" t="s">
        <v>97</v>
      </c>
      <c r="AA1312">
        <v>0.65099999999999991</v>
      </c>
      <c r="AB1312">
        <v>0.92999999999999994</v>
      </c>
      <c r="AC1312">
        <v>0.27900000000000003</v>
      </c>
      <c r="AD1312">
        <v>0.6399999999999999</v>
      </c>
      <c r="AE1312" t="s">
        <v>25</v>
      </c>
      <c r="AF1312">
        <v>2.486926205694364E-2</v>
      </c>
      <c r="AG1312" t="s">
        <v>7</v>
      </c>
      <c r="AH1312" t="s">
        <v>33</v>
      </c>
      <c r="AI1312" t="s">
        <v>38</v>
      </c>
      <c r="AJ1312">
        <v>100.76190476190476</v>
      </c>
      <c r="AK1312" t="s">
        <v>42</v>
      </c>
      <c r="AL1312">
        <v>53.202100000000002</v>
      </c>
      <c r="AM1312">
        <v>489904.84828499996</v>
      </c>
      <c r="AN1312">
        <v>73.150000000000006</v>
      </c>
    </row>
    <row r="1313" spans="1:40" x14ac:dyDescent="0.3">
      <c r="A1313">
        <v>452.67</v>
      </c>
      <c r="B1313">
        <v>2.11</v>
      </c>
      <c r="C1313">
        <v>20</v>
      </c>
      <c r="D1313">
        <v>0.99</v>
      </c>
      <c r="E1313">
        <v>0.06</v>
      </c>
      <c r="F1313">
        <v>0.04</v>
      </c>
      <c r="G1313" t="s">
        <v>99</v>
      </c>
      <c r="H1313">
        <v>3.33</v>
      </c>
      <c r="I1313">
        <v>0.89</v>
      </c>
      <c r="J1313">
        <v>1.17</v>
      </c>
      <c r="K1313">
        <v>0.27</v>
      </c>
      <c r="L1313">
        <v>26</v>
      </c>
      <c r="M1313">
        <v>2034.87</v>
      </c>
      <c r="N1313">
        <v>15</v>
      </c>
      <c r="O1313">
        <v>13</v>
      </c>
      <c r="P1313">
        <v>0</v>
      </c>
      <c r="Q1313">
        <v>1</v>
      </c>
      <c r="R1313">
        <v>490</v>
      </c>
      <c r="S1313">
        <v>846</v>
      </c>
      <c r="T1313">
        <v>9</v>
      </c>
      <c r="U1313">
        <v>0.41</v>
      </c>
      <c r="V1313">
        <v>1</v>
      </c>
      <c r="W1313" t="s">
        <v>4</v>
      </c>
      <c r="X1313" t="s">
        <v>101</v>
      </c>
      <c r="Y1313" t="s">
        <v>94</v>
      </c>
      <c r="Z1313" t="s">
        <v>91</v>
      </c>
      <c r="AA1313">
        <v>0.93059999999999998</v>
      </c>
      <c r="AB1313">
        <v>0.90239999999999987</v>
      </c>
      <c r="AC1313">
        <v>9.024000000000006E-3</v>
      </c>
      <c r="AD1313">
        <v>0.37</v>
      </c>
      <c r="AE1313" t="s">
        <v>24</v>
      </c>
      <c r="AF1313">
        <v>4.661232244239733E-3</v>
      </c>
      <c r="AG1313" t="s">
        <v>5</v>
      </c>
      <c r="AH1313" t="s">
        <v>32</v>
      </c>
      <c r="AI1313" t="s">
        <v>37</v>
      </c>
      <c r="AJ1313">
        <v>172.65306122448979</v>
      </c>
      <c r="AK1313" t="s">
        <v>42</v>
      </c>
      <c r="AL1313">
        <v>101.7435</v>
      </c>
      <c r="AM1313">
        <v>1013368.9545119999</v>
      </c>
      <c r="AN1313">
        <v>94.07</v>
      </c>
    </row>
    <row r="1314" spans="1:40" x14ac:dyDescent="0.3">
      <c r="A1314">
        <v>296.42</v>
      </c>
      <c r="B1314">
        <v>5.67</v>
      </c>
      <c r="C1314">
        <v>15</v>
      </c>
      <c r="D1314">
        <v>0.94</v>
      </c>
      <c r="E1314">
        <v>7.0000000000000007E-2</v>
      </c>
      <c r="F1314">
        <v>0.02</v>
      </c>
      <c r="G1314" t="s">
        <v>88</v>
      </c>
      <c r="H1314">
        <v>4.5599999999999996</v>
      </c>
      <c r="I1314">
        <v>0.73</v>
      </c>
      <c r="J1314">
        <v>1.03</v>
      </c>
      <c r="K1314">
        <v>0.95</v>
      </c>
      <c r="L1314">
        <v>16</v>
      </c>
      <c r="M1314">
        <v>1170.98</v>
      </c>
      <c r="N1314">
        <v>90</v>
      </c>
      <c r="O1314">
        <v>9</v>
      </c>
      <c r="P1314">
        <v>3</v>
      </c>
      <c r="Q1314">
        <v>2</v>
      </c>
      <c r="R1314">
        <v>246</v>
      </c>
      <c r="S1314">
        <v>308</v>
      </c>
      <c r="T1314">
        <v>3</v>
      </c>
      <c r="U1314">
        <v>0.36</v>
      </c>
      <c r="V1314">
        <v>1</v>
      </c>
      <c r="W1314" t="s">
        <v>4</v>
      </c>
      <c r="X1314" t="s">
        <v>93</v>
      </c>
      <c r="Y1314" t="s">
        <v>90</v>
      </c>
      <c r="Z1314" t="s">
        <v>98</v>
      </c>
      <c r="AA1314">
        <v>0.87419999999999987</v>
      </c>
      <c r="AB1314">
        <v>0.91139999999999988</v>
      </c>
      <c r="AC1314">
        <v>5.4684000000000045E-2</v>
      </c>
      <c r="AD1314">
        <v>1.04</v>
      </c>
      <c r="AE1314" t="s">
        <v>25</v>
      </c>
      <c r="AF1314">
        <v>1.9128263949800956E-2</v>
      </c>
      <c r="AG1314" t="s">
        <v>5</v>
      </c>
      <c r="AH1314" t="s">
        <v>31</v>
      </c>
      <c r="AI1314" t="s">
        <v>37</v>
      </c>
      <c r="AJ1314">
        <v>125.20325203252031</v>
      </c>
      <c r="AK1314" t="s">
        <v>42</v>
      </c>
      <c r="AL1314">
        <v>11.7098</v>
      </c>
      <c r="AM1314">
        <v>378379.80514800001</v>
      </c>
      <c r="AN1314">
        <v>68.94</v>
      </c>
    </row>
    <row r="1315" spans="1:40" x14ac:dyDescent="0.3">
      <c r="A1315">
        <v>417.78</v>
      </c>
      <c r="B1315">
        <v>3.21</v>
      </c>
      <c r="C1315">
        <v>14</v>
      </c>
      <c r="D1315">
        <v>0.97</v>
      </c>
      <c r="E1315">
        <v>0.04</v>
      </c>
      <c r="F1315">
        <v>0</v>
      </c>
      <c r="G1315" t="s">
        <v>88</v>
      </c>
      <c r="H1315">
        <v>2.66</v>
      </c>
      <c r="I1315">
        <v>0.68</v>
      </c>
      <c r="J1315">
        <v>1.0900000000000001</v>
      </c>
      <c r="K1315">
        <v>0.28999999999999998</v>
      </c>
      <c r="L1315">
        <v>30</v>
      </c>
      <c r="M1315">
        <v>8397.9599999999991</v>
      </c>
      <c r="N1315">
        <v>60</v>
      </c>
      <c r="O1315">
        <v>43</v>
      </c>
      <c r="P1315">
        <v>1</v>
      </c>
      <c r="Q1315">
        <v>2</v>
      </c>
      <c r="R1315">
        <v>729</v>
      </c>
      <c r="S1315">
        <v>619</v>
      </c>
      <c r="T1315">
        <v>3</v>
      </c>
      <c r="U1315">
        <v>0.98</v>
      </c>
      <c r="V1315">
        <v>1</v>
      </c>
      <c r="W1315" t="s">
        <v>4</v>
      </c>
      <c r="X1315" t="s">
        <v>93</v>
      </c>
      <c r="Y1315" t="s">
        <v>104</v>
      </c>
      <c r="Z1315" t="s">
        <v>98</v>
      </c>
      <c r="AA1315">
        <v>0.93119999999999992</v>
      </c>
      <c r="AB1315">
        <v>0.96</v>
      </c>
      <c r="AC1315">
        <v>2.8800000000000023E-2</v>
      </c>
      <c r="AD1315">
        <v>0.32999999999999996</v>
      </c>
      <c r="AE1315" t="s">
        <v>24</v>
      </c>
      <c r="AF1315">
        <v>7.6834697687778262E-3</v>
      </c>
      <c r="AG1315" t="s">
        <v>5</v>
      </c>
      <c r="AH1315" t="s">
        <v>32</v>
      </c>
      <c r="AI1315" t="s">
        <v>35</v>
      </c>
      <c r="AJ1315">
        <v>84.910836762688618</v>
      </c>
      <c r="AK1315" t="s">
        <v>44</v>
      </c>
      <c r="AL1315">
        <v>83.979599999999991</v>
      </c>
      <c r="AM1315">
        <v>3648945.9234479992</v>
      </c>
      <c r="AN1315">
        <v>72.14</v>
      </c>
    </row>
    <row r="1316" spans="1:40" x14ac:dyDescent="0.3">
      <c r="A1316">
        <v>253.54</v>
      </c>
      <c r="B1316">
        <v>4.22</v>
      </c>
      <c r="C1316">
        <v>2</v>
      </c>
      <c r="D1316">
        <v>0.7</v>
      </c>
      <c r="E1316">
        <v>0.05</v>
      </c>
      <c r="F1316">
        <v>0.02</v>
      </c>
      <c r="G1316" t="s">
        <v>99</v>
      </c>
      <c r="H1316">
        <v>1.44</v>
      </c>
      <c r="I1316">
        <v>0.69</v>
      </c>
      <c r="J1316">
        <v>1.1499999999999999</v>
      </c>
      <c r="K1316">
        <v>0.55000000000000004</v>
      </c>
      <c r="L1316">
        <v>19</v>
      </c>
      <c r="M1316">
        <v>7023.29</v>
      </c>
      <c r="N1316">
        <v>60</v>
      </c>
      <c r="O1316">
        <v>9</v>
      </c>
      <c r="P1316">
        <v>3</v>
      </c>
      <c r="Q1316">
        <v>0</v>
      </c>
      <c r="R1316">
        <v>181</v>
      </c>
      <c r="S1316">
        <v>571</v>
      </c>
      <c r="T1316">
        <v>7</v>
      </c>
      <c r="U1316">
        <v>0.4</v>
      </c>
      <c r="V1316">
        <v>1</v>
      </c>
      <c r="W1316" t="s">
        <v>4</v>
      </c>
      <c r="X1316" t="s">
        <v>89</v>
      </c>
      <c r="Y1316" t="s">
        <v>90</v>
      </c>
      <c r="Z1316" t="s">
        <v>106</v>
      </c>
      <c r="AA1316">
        <v>0.66499999999999992</v>
      </c>
      <c r="AB1316">
        <v>0.93099999999999994</v>
      </c>
      <c r="AC1316">
        <v>0.27930000000000005</v>
      </c>
      <c r="AD1316">
        <v>0.62000000000000011</v>
      </c>
      <c r="AE1316" t="s">
        <v>25</v>
      </c>
      <c r="AF1316">
        <v>1.6644316478662144E-2</v>
      </c>
      <c r="AG1316" t="s">
        <v>5</v>
      </c>
      <c r="AH1316" t="s">
        <v>31</v>
      </c>
      <c r="AI1316" t="s">
        <v>36</v>
      </c>
      <c r="AJ1316">
        <v>315.46961325966851</v>
      </c>
      <c r="AK1316" t="s">
        <v>42</v>
      </c>
      <c r="AL1316">
        <v>351.16450000000003</v>
      </c>
      <c r="AM1316">
        <v>1905691.3593139998</v>
      </c>
      <c r="AN1316">
        <v>96.66</v>
      </c>
    </row>
    <row r="1317" spans="1:40" x14ac:dyDescent="0.3">
      <c r="A1317">
        <v>339.61</v>
      </c>
      <c r="B1317">
        <v>9.91</v>
      </c>
      <c r="C1317">
        <v>17</v>
      </c>
      <c r="D1317">
        <v>0.98</v>
      </c>
      <c r="E1317">
        <v>0.1</v>
      </c>
      <c r="F1317">
        <v>0.01</v>
      </c>
      <c r="G1317" t="s">
        <v>92</v>
      </c>
      <c r="H1317">
        <v>0.64</v>
      </c>
      <c r="I1317">
        <v>0.96</v>
      </c>
      <c r="J1317">
        <v>1.1599999999999999</v>
      </c>
      <c r="K1317">
        <v>0.8</v>
      </c>
      <c r="L1317">
        <v>18</v>
      </c>
      <c r="M1317">
        <v>2129.29</v>
      </c>
      <c r="N1317">
        <v>30</v>
      </c>
      <c r="O1317">
        <v>24</v>
      </c>
      <c r="P1317">
        <v>0</v>
      </c>
      <c r="Q1317">
        <v>1</v>
      </c>
      <c r="R1317">
        <v>394</v>
      </c>
      <c r="S1317">
        <v>734</v>
      </c>
      <c r="T1317">
        <v>1</v>
      </c>
      <c r="U1317">
        <v>0.91</v>
      </c>
      <c r="V1317">
        <v>1</v>
      </c>
      <c r="W1317" t="s">
        <v>4</v>
      </c>
      <c r="X1317" t="s">
        <v>101</v>
      </c>
      <c r="Y1317" t="s">
        <v>94</v>
      </c>
      <c r="Z1317" t="s">
        <v>97</v>
      </c>
      <c r="AA1317">
        <v>0.88200000000000001</v>
      </c>
      <c r="AB1317">
        <v>0.89100000000000001</v>
      </c>
      <c r="AC1317">
        <v>1.7820000000000016E-2</v>
      </c>
      <c r="AD1317">
        <v>0.91</v>
      </c>
      <c r="AE1317" t="s">
        <v>25</v>
      </c>
      <c r="AF1317">
        <v>2.9180530608639319E-2</v>
      </c>
      <c r="AG1317" t="s">
        <v>7</v>
      </c>
      <c r="AH1317" t="s">
        <v>32</v>
      </c>
      <c r="AI1317" t="s">
        <v>38</v>
      </c>
      <c r="AJ1317">
        <v>186.29441624365481</v>
      </c>
      <c r="AK1317" t="s">
        <v>42</v>
      </c>
      <c r="AL1317">
        <v>42.585799999999999</v>
      </c>
      <c r="AM1317">
        <v>802719.20916700002</v>
      </c>
      <c r="AN1317">
        <v>84.16</v>
      </c>
    </row>
    <row r="1318" spans="1:40" x14ac:dyDescent="0.3">
      <c r="A1318">
        <v>286.88</v>
      </c>
      <c r="B1318">
        <v>7.16</v>
      </c>
      <c r="C1318">
        <v>22</v>
      </c>
      <c r="D1318">
        <v>0.94</v>
      </c>
      <c r="E1318">
        <v>0.02</v>
      </c>
      <c r="F1318">
        <v>0.03</v>
      </c>
      <c r="G1318" t="s">
        <v>92</v>
      </c>
      <c r="H1318">
        <v>1.48</v>
      </c>
      <c r="I1318">
        <v>0.68</v>
      </c>
      <c r="J1318">
        <v>1.01</v>
      </c>
      <c r="K1318">
        <v>0.51</v>
      </c>
      <c r="L1318">
        <v>24</v>
      </c>
      <c r="M1318">
        <v>9428.7199999999993</v>
      </c>
      <c r="N1318">
        <v>15</v>
      </c>
      <c r="O1318">
        <v>57</v>
      </c>
      <c r="P1318">
        <v>2</v>
      </c>
      <c r="Q1318">
        <v>0</v>
      </c>
      <c r="R1318">
        <v>455</v>
      </c>
      <c r="S1318">
        <v>13</v>
      </c>
      <c r="T1318">
        <v>9</v>
      </c>
      <c r="U1318">
        <v>0.44</v>
      </c>
      <c r="V1318">
        <v>0</v>
      </c>
      <c r="W1318" t="s">
        <v>6</v>
      </c>
      <c r="X1318" t="s">
        <v>89</v>
      </c>
      <c r="Y1318" t="s">
        <v>96</v>
      </c>
      <c r="Z1318" t="s">
        <v>91</v>
      </c>
      <c r="AA1318">
        <v>0.92119999999999991</v>
      </c>
      <c r="AB1318">
        <v>0.9506</v>
      </c>
      <c r="AC1318">
        <v>5.7036000000000052E-2</v>
      </c>
      <c r="AD1318">
        <v>0.56000000000000005</v>
      </c>
      <c r="AE1318" t="s">
        <v>25</v>
      </c>
      <c r="AF1318">
        <v>2.4958170663692138E-2</v>
      </c>
      <c r="AG1318" t="s">
        <v>7</v>
      </c>
      <c r="AH1318" t="s">
        <v>31</v>
      </c>
      <c r="AI1318" t="s">
        <v>36</v>
      </c>
      <c r="AJ1318">
        <v>2.8571428571428572</v>
      </c>
      <c r="AK1318" t="s">
        <v>40</v>
      </c>
      <c r="AL1318">
        <v>188.5744</v>
      </c>
      <c r="AM1318">
        <v>2840353.8193279998</v>
      </c>
      <c r="AN1318">
        <v>85.32</v>
      </c>
    </row>
    <row r="1319" spans="1:40" x14ac:dyDescent="0.3">
      <c r="A1319">
        <v>379.22</v>
      </c>
      <c r="B1319">
        <v>9.5399999999999991</v>
      </c>
      <c r="C1319">
        <v>26</v>
      </c>
      <c r="D1319">
        <v>0.95</v>
      </c>
      <c r="E1319">
        <v>0.04</v>
      </c>
      <c r="F1319">
        <v>0.03</v>
      </c>
      <c r="G1319" t="s">
        <v>88</v>
      </c>
      <c r="H1319">
        <v>1.77</v>
      </c>
      <c r="I1319">
        <v>0.95</v>
      </c>
      <c r="J1319">
        <v>1.02</v>
      </c>
      <c r="K1319">
        <v>0.96</v>
      </c>
      <c r="L1319">
        <v>45</v>
      </c>
      <c r="M1319">
        <v>341.54</v>
      </c>
      <c r="N1319">
        <v>60</v>
      </c>
      <c r="O1319">
        <v>48</v>
      </c>
      <c r="P1319">
        <v>2</v>
      </c>
      <c r="Q1319">
        <v>0</v>
      </c>
      <c r="R1319">
        <v>216</v>
      </c>
      <c r="S1319">
        <v>373</v>
      </c>
      <c r="T1319">
        <v>7</v>
      </c>
      <c r="U1319">
        <v>0.53</v>
      </c>
      <c r="V1319">
        <v>1</v>
      </c>
      <c r="W1319" t="s">
        <v>4</v>
      </c>
      <c r="X1319" t="s">
        <v>89</v>
      </c>
      <c r="Y1319" t="s">
        <v>96</v>
      </c>
      <c r="Z1319" t="s">
        <v>106</v>
      </c>
      <c r="AA1319">
        <v>0.91199999999999992</v>
      </c>
      <c r="AB1319">
        <v>0.93119999999999992</v>
      </c>
      <c r="AC1319">
        <v>4.6560000000000039E-2</v>
      </c>
      <c r="AD1319">
        <v>1.03</v>
      </c>
      <c r="AE1319" t="s">
        <v>25</v>
      </c>
      <c r="AF1319">
        <v>2.5156901007330833E-2</v>
      </c>
      <c r="AG1319" t="s">
        <v>7</v>
      </c>
      <c r="AH1319" t="s">
        <v>32</v>
      </c>
      <c r="AI1319" t="s">
        <v>36</v>
      </c>
      <c r="AJ1319">
        <v>172.68518518518519</v>
      </c>
      <c r="AK1319" t="s">
        <v>42</v>
      </c>
      <c r="AL1319">
        <v>3.4154000000000004</v>
      </c>
      <c r="AM1319">
        <v>138601.95450400002</v>
      </c>
      <c r="AN1319">
        <v>72.430000000000007</v>
      </c>
    </row>
    <row r="1320" spans="1:40" x14ac:dyDescent="0.3">
      <c r="A1320">
        <v>86.73</v>
      </c>
      <c r="B1320">
        <v>2.2799999999999998</v>
      </c>
      <c r="C1320">
        <v>8</v>
      </c>
      <c r="D1320">
        <v>0.73</v>
      </c>
      <c r="E1320">
        <v>0.03</v>
      </c>
      <c r="F1320">
        <v>0.02</v>
      </c>
      <c r="G1320" t="s">
        <v>88</v>
      </c>
      <c r="H1320">
        <v>3.55</v>
      </c>
      <c r="I1320">
        <v>0.78</v>
      </c>
      <c r="J1320">
        <v>1.1399999999999999</v>
      </c>
      <c r="K1320">
        <v>0.84</v>
      </c>
      <c r="L1320">
        <v>20</v>
      </c>
      <c r="M1320">
        <v>3399.47</v>
      </c>
      <c r="N1320">
        <v>15</v>
      </c>
      <c r="O1320">
        <v>15</v>
      </c>
      <c r="P1320">
        <v>1</v>
      </c>
      <c r="Q1320">
        <v>1</v>
      </c>
      <c r="R1320">
        <v>159</v>
      </c>
      <c r="S1320">
        <v>301</v>
      </c>
      <c r="T1320">
        <v>9</v>
      </c>
      <c r="U1320">
        <v>0.35</v>
      </c>
      <c r="V1320">
        <v>1</v>
      </c>
      <c r="W1320" t="s">
        <v>4</v>
      </c>
      <c r="X1320" t="s">
        <v>101</v>
      </c>
      <c r="Y1320" t="s">
        <v>104</v>
      </c>
      <c r="Z1320" t="s">
        <v>91</v>
      </c>
      <c r="AA1320">
        <v>0.70809999999999995</v>
      </c>
      <c r="AB1320">
        <v>0.9506</v>
      </c>
      <c r="AC1320">
        <v>0.256662</v>
      </c>
      <c r="AD1320">
        <v>0.89</v>
      </c>
      <c r="AE1320" t="s">
        <v>25</v>
      </c>
      <c r="AF1320">
        <v>2.628848149429263E-2</v>
      </c>
      <c r="AG1320" t="s">
        <v>7</v>
      </c>
      <c r="AH1320" t="s">
        <v>33</v>
      </c>
      <c r="AI1320" t="s">
        <v>37</v>
      </c>
      <c r="AJ1320">
        <v>189.30817610062894</v>
      </c>
      <c r="AK1320" t="s">
        <v>42</v>
      </c>
      <c r="AL1320">
        <v>33.994700000000002</v>
      </c>
      <c r="AM1320">
        <v>309617.98728499998</v>
      </c>
      <c r="AN1320">
        <v>71.150000000000006</v>
      </c>
    </row>
    <row r="1321" spans="1:40" x14ac:dyDescent="0.3">
      <c r="A1321">
        <v>77.16</v>
      </c>
      <c r="B1321">
        <v>4.4400000000000004</v>
      </c>
      <c r="C1321">
        <v>10</v>
      </c>
      <c r="D1321">
        <v>0.92</v>
      </c>
      <c r="E1321">
        <v>0.08</v>
      </c>
      <c r="F1321">
        <v>0</v>
      </c>
      <c r="G1321" t="s">
        <v>88</v>
      </c>
      <c r="H1321">
        <v>0.89</v>
      </c>
      <c r="I1321">
        <v>0.97</v>
      </c>
      <c r="J1321">
        <v>1.1200000000000001</v>
      </c>
      <c r="K1321">
        <v>0.92</v>
      </c>
      <c r="L1321">
        <v>7</v>
      </c>
      <c r="M1321">
        <v>314.37</v>
      </c>
      <c r="N1321">
        <v>90</v>
      </c>
      <c r="O1321">
        <v>30</v>
      </c>
      <c r="P1321">
        <v>2</v>
      </c>
      <c r="Q1321">
        <v>2</v>
      </c>
      <c r="R1321">
        <v>745</v>
      </c>
      <c r="S1321">
        <v>398</v>
      </c>
      <c r="T1321">
        <v>8</v>
      </c>
      <c r="U1321">
        <v>0.64</v>
      </c>
      <c r="V1321">
        <v>1</v>
      </c>
      <c r="W1321" t="s">
        <v>4</v>
      </c>
      <c r="X1321" t="s">
        <v>93</v>
      </c>
      <c r="Y1321" t="s">
        <v>96</v>
      </c>
      <c r="Z1321" t="s">
        <v>110</v>
      </c>
      <c r="AA1321">
        <v>0.84640000000000004</v>
      </c>
      <c r="AB1321">
        <v>0.92</v>
      </c>
      <c r="AC1321">
        <v>7.3599999999999971E-2</v>
      </c>
      <c r="AD1321">
        <v>1</v>
      </c>
      <c r="AE1321" t="s">
        <v>25</v>
      </c>
      <c r="AF1321">
        <v>5.754276827371696E-2</v>
      </c>
      <c r="AG1321" t="s">
        <v>8</v>
      </c>
      <c r="AH1321" t="s">
        <v>33</v>
      </c>
      <c r="AI1321" t="s">
        <v>38</v>
      </c>
      <c r="AJ1321">
        <v>53.422818791946312</v>
      </c>
      <c r="AK1321" t="s">
        <v>40</v>
      </c>
      <c r="AL1321">
        <v>3.1436999999999999</v>
      </c>
      <c r="AM1321">
        <v>26201.849483999998</v>
      </c>
      <c r="AN1321">
        <v>72.710000000000008</v>
      </c>
    </row>
    <row r="1322" spans="1:40" x14ac:dyDescent="0.3">
      <c r="A1322">
        <v>161.19999999999999</v>
      </c>
      <c r="B1322">
        <v>5.99</v>
      </c>
      <c r="C1322">
        <v>26</v>
      </c>
      <c r="D1322">
        <v>0.99</v>
      </c>
      <c r="E1322">
        <v>0.08</v>
      </c>
      <c r="F1322">
        <v>0.03</v>
      </c>
      <c r="G1322" t="s">
        <v>88</v>
      </c>
      <c r="H1322">
        <v>0.53</v>
      </c>
      <c r="I1322">
        <v>0.76</v>
      </c>
      <c r="J1322">
        <v>1.08</v>
      </c>
      <c r="K1322">
        <v>0.37</v>
      </c>
      <c r="L1322">
        <v>7</v>
      </c>
      <c r="M1322">
        <v>1508.75</v>
      </c>
      <c r="N1322">
        <v>30</v>
      </c>
      <c r="O1322">
        <v>13</v>
      </c>
      <c r="P1322">
        <v>1</v>
      </c>
      <c r="Q1322">
        <v>3</v>
      </c>
      <c r="R1322">
        <v>580</v>
      </c>
      <c r="S1322">
        <v>762</v>
      </c>
      <c r="T1322">
        <v>5</v>
      </c>
      <c r="U1322">
        <v>0.74</v>
      </c>
      <c r="V1322">
        <v>0</v>
      </c>
      <c r="W1322" t="s">
        <v>6</v>
      </c>
      <c r="X1322" t="s">
        <v>103</v>
      </c>
      <c r="Y1322" t="s">
        <v>104</v>
      </c>
      <c r="Z1322" t="s">
        <v>109</v>
      </c>
      <c r="AA1322">
        <v>0.91080000000000005</v>
      </c>
      <c r="AB1322">
        <v>0.89239999999999997</v>
      </c>
      <c r="AC1322">
        <v>8.9240000000000083E-3</v>
      </c>
      <c r="AD1322">
        <v>0.48</v>
      </c>
      <c r="AE1322" t="s">
        <v>24</v>
      </c>
      <c r="AF1322">
        <v>3.7158808933002482E-2</v>
      </c>
      <c r="AG1322" t="s">
        <v>7</v>
      </c>
      <c r="AH1322" t="s">
        <v>31</v>
      </c>
      <c r="AI1322" t="s">
        <v>38</v>
      </c>
      <c r="AJ1322">
        <v>131.37931034482759</v>
      </c>
      <c r="AK1322" t="s">
        <v>42</v>
      </c>
      <c r="AL1322">
        <v>15.0875</v>
      </c>
      <c r="AM1322">
        <v>269980.45121999999</v>
      </c>
      <c r="AN1322">
        <v>72.470000000000013</v>
      </c>
    </row>
    <row r="1323" spans="1:40" x14ac:dyDescent="0.3">
      <c r="A1323">
        <v>121.8</v>
      </c>
      <c r="B1323">
        <v>1.69</v>
      </c>
      <c r="C1323">
        <v>18</v>
      </c>
      <c r="D1323">
        <v>0.9</v>
      </c>
      <c r="E1323">
        <v>0.03</v>
      </c>
      <c r="F1323">
        <v>0.04</v>
      </c>
      <c r="G1323" t="s">
        <v>92</v>
      </c>
      <c r="H1323">
        <v>1.93</v>
      </c>
      <c r="I1323">
        <v>0.67</v>
      </c>
      <c r="J1323">
        <v>1.04</v>
      </c>
      <c r="K1323">
        <v>0.55000000000000004</v>
      </c>
      <c r="L1323">
        <v>16</v>
      </c>
      <c r="M1323">
        <v>1882.79</v>
      </c>
      <c r="N1323">
        <v>90</v>
      </c>
      <c r="O1323">
        <v>39</v>
      </c>
      <c r="P1323">
        <v>1</v>
      </c>
      <c r="Q1323">
        <v>3</v>
      </c>
      <c r="R1323">
        <v>814</v>
      </c>
      <c r="S1323">
        <v>480</v>
      </c>
      <c r="T1323">
        <v>12</v>
      </c>
      <c r="U1323">
        <v>0.79</v>
      </c>
      <c r="V1323">
        <v>1</v>
      </c>
      <c r="W1323" t="s">
        <v>4</v>
      </c>
      <c r="X1323" t="s">
        <v>103</v>
      </c>
      <c r="Y1323" t="s">
        <v>104</v>
      </c>
      <c r="Z1323" t="s">
        <v>107</v>
      </c>
      <c r="AA1323">
        <v>0.873</v>
      </c>
      <c r="AB1323">
        <v>0.93119999999999992</v>
      </c>
      <c r="AC1323">
        <v>9.3119999999999967E-2</v>
      </c>
      <c r="AD1323">
        <v>0.62000000000000011</v>
      </c>
      <c r="AE1323" t="s">
        <v>25</v>
      </c>
      <c r="AF1323">
        <v>1.3875205254515599E-2</v>
      </c>
      <c r="AG1323" t="s">
        <v>5</v>
      </c>
      <c r="AH1323" t="s">
        <v>33</v>
      </c>
      <c r="AI1323" t="s">
        <v>36</v>
      </c>
      <c r="AJ1323">
        <v>58.968058968058969</v>
      </c>
      <c r="AK1323" t="s">
        <v>40</v>
      </c>
      <c r="AL1323">
        <v>37.655799999999999</v>
      </c>
      <c r="AM1323">
        <v>245418.84681999998</v>
      </c>
      <c r="AN1323">
        <v>84.36999999999999</v>
      </c>
    </row>
    <row r="1324" spans="1:40" x14ac:dyDescent="0.3">
      <c r="A1324">
        <v>442.3</v>
      </c>
      <c r="B1324">
        <v>1.04</v>
      </c>
      <c r="C1324">
        <v>25</v>
      </c>
      <c r="D1324">
        <v>0.87</v>
      </c>
      <c r="E1324">
        <v>0.01</v>
      </c>
      <c r="F1324">
        <v>0.04</v>
      </c>
      <c r="G1324" t="s">
        <v>99</v>
      </c>
      <c r="H1324">
        <v>2.29</v>
      </c>
      <c r="I1324">
        <v>0.82</v>
      </c>
      <c r="J1324">
        <v>1.05</v>
      </c>
      <c r="K1324">
        <v>0.84</v>
      </c>
      <c r="L1324">
        <v>42</v>
      </c>
      <c r="M1324">
        <v>8122.32</v>
      </c>
      <c r="N1324">
        <v>60</v>
      </c>
      <c r="O1324">
        <v>31</v>
      </c>
      <c r="P1324">
        <v>0</v>
      </c>
      <c r="Q1324">
        <v>0</v>
      </c>
      <c r="R1324">
        <v>160</v>
      </c>
      <c r="S1324">
        <v>540</v>
      </c>
      <c r="T1324">
        <v>3</v>
      </c>
      <c r="U1324">
        <v>0.69</v>
      </c>
      <c r="V1324">
        <v>0</v>
      </c>
      <c r="W1324" t="s">
        <v>6</v>
      </c>
      <c r="X1324" t="s">
        <v>89</v>
      </c>
      <c r="Y1324" t="s">
        <v>94</v>
      </c>
      <c r="Z1324" t="s">
        <v>98</v>
      </c>
      <c r="AA1324">
        <v>0.86129999999999995</v>
      </c>
      <c r="AB1324">
        <v>0.95039999999999991</v>
      </c>
      <c r="AC1324">
        <v>0.12355200000000001</v>
      </c>
      <c r="AD1324">
        <v>0.89</v>
      </c>
      <c r="AE1324" t="s">
        <v>25</v>
      </c>
      <c r="AF1324">
        <v>2.3513452407867962E-3</v>
      </c>
      <c r="AG1324" t="s">
        <v>5</v>
      </c>
      <c r="AH1324" t="s">
        <v>32</v>
      </c>
      <c r="AI1324" t="s">
        <v>35</v>
      </c>
      <c r="AJ1324">
        <v>337.5</v>
      </c>
      <c r="AK1324" t="s">
        <v>42</v>
      </c>
      <c r="AL1324">
        <v>406.11599999999999</v>
      </c>
      <c r="AM1324">
        <v>3772553.6161400001</v>
      </c>
      <c r="AN1324">
        <v>96.61</v>
      </c>
    </row>
    <row r="1325" spans="1:40" x14ac:dyDescent="0.3">
      <c r="A1325">
        <v>148.65</v>
      </c>
      <c r="B1325">
        <v>7.03</v>
      </c>
      <c r="C1325">
        <v>29</v>
      </c>
      <c r="D1325">
        <v>0.98</v>
      </c>
      <c r="E1325">
        <v>0</v>
      </c>
      <c r="F1325">
        <v>0.04</v>
      </c>
      <c r="G1325" t="s">
        <v>99</v>
      </c>
      <c r="H1325">
        <v>3.14</v>
      </c>
      <c r="I1325">
        <v>0.84</v>
      </c>
      <c r="J1325">
        <v>0.95</v>
      </c>
      <c r="K1325">
        <v>0.9</v>
      </c>
      <c r="L1325">
        <v>47</v>
      </c>
      <c r="M1325">
        <v>9931.09</v>
      </c>
      <c r="N1325">
        <v>60</v>
      </c>
      <c r="O1325">
        <v>48</v>
      </c>
      <c r="P1325">
        <v>0</v>
      </c>
      <c r="Q1325">
        <v>3</v>
      </c>
      <c r="R1325">
        <v>682</v>
      </c>
      <c r="S1325">
        <v>435</v>
      </c>
      <c r="T1325">
        <v>11</v>
      </c>
      <c r="U1325">
        <v>0.33</v>
      </c>
      <c r="V1325">
        <v>0</v>
      </c>
      <c r="W1325" t="s">
        <v>6</v>
      </c>
      <c r="X1325" t="s">
        <v>103</v>
      </c>
      <c r="Y1325" t="s">
        <v>94</v>
      </c>
      <c r="Z1325" t="s">
        <v>95</v>
      </c>
      <c r="AA1325">
        <v>0.98</v>
      </c>
      <c r="AB1325">
        <v>0.96</v>
      </c>
      <c r="AC1325">
        <v>1.9200000000000016E-2</v>
      </c>
      <c r="AD1325">
        <v>0.94000000000000006</v>
      </c>
      <c r="AE1325" t="s">
        <v>25</v>
      </c>
      <c r="AF1325">
        <v>4.7292297342751428E-2</v>
      </c>
      <c r="AG1325" t="s">
        <v>7</v>
      </c>
      <c r="AH1325" t="s">
        <v>33</v>
      </c>
      <c r="AI1325" t="s">
        <v>37</v>
      </c>
      <c r="AJ1325">
        <v>63.782991202346039</v>
      </c>
      <c r="AK1325" t="s">
        <v>40</v>
      </c>
      <c r="AL1325">
        <v>496.55450000000002</v>
      </c>
      <c r="AM1325">
        <v>1535812.6793600002</v>
      </c>
      <c r="AN1325">
        <v>96.059999999999988</v>
      </c>
    </row>
    <row r="1326" spans="1:40" x14ac:dyDescent="0.3">
      <c r="A1326">
        <v>489.14</v>
      </c>
      <c r="B1326">
        <v>6.78</v>
      </c>
      <c r="C1326">
        <v>19</v>
      </c>
      <c r="D1326">
        <v>0.83</v>
      </c>
      <c r="E1326">
        <v>0.04</v>
      </c>
      <c r="F1326">
        <v>0.01</v>
      </c>
      <c r="G1326" t="s">
        <v>99</v>
      </c>
      <c r="H1326">
        <v>3.54</v>
      </c>
      <c r="I1326">
        <v>0.85</v>
      </c>
      <c r="J1326">
        <v>1.1399999999999999</v>
      </c>
      <c r="K1326">
        <v>0.94</v>
      </c>
      <c r="L1326">
        <v>14</v>
      </c>
      <c r="M1326">
        <v>8686.4699999999993</v>
      </c>
      <c r="N1326">
        <v>15</v>
      </c>
      <c r="O1326">
        <v>40</v>
      </c>
      <c r="P1326">
        <v>0</v>
      </c>
      <c r="Q1326">
        <v>2</v>
      </c>
      <c r="R1326">
        <v>122</v>
      </c>
      <c r="S1326">
        <v>887</v>
      </c>
      <c r="T1326">
        <v>9</v>
      </c>
      <c r="U1326">
        <v>0.33</v>
      </c>
      <c r="V1326">
        <v>0</v>
      </c>
      <c r="W1326" t="s">
        <v>6</v>
      </c>
      <c r="X1326" t="s">
        <v>93</v>
      </c>
      <c r="Y1326" t="s">
        <v>94</v>
      </c>
      <c r="Z1326" t="s">
        <v>91</v>
      </c>
      <c r="AA1326">
        <v>0.79679999999999995</v>
      </c>
      <c r="AB1326">
        <v>0.95039999999999991</v>
      </c>
      <c r="AC1326">
        <v>0.16156800000000004</v>
      </c>
      <c r="AD1326">
        <v>0.99</v>
      </c>
      <c r="AE1326" t="s">
        <v>25</v>
      </c>
      <c r="AF1326">
        <v>1.3861062272560004E-2</v>
      </c>
      <c r="AG1326" t="s">
        <v>5</v>
      </c>
      <c r="AH1326" t="s">
        <v>32</v>
      </c>
      <c r="AI1326" t="s">
        <v>37</v>
      </c>
      <c r="AJ1326">
        <v>727.04918032786884</v>
      </c>
      <c r="AK1326" t="s">
        <v>42</v>
      </c>
      <c r="AL1326">
        <v>434.32349999999997</v>
      </c>
      <c r="AM1326">
        <v>4461813.8872019993</v>
      </c>
      <c r="AN1326">
        <v>95.059999999999988</v>
      </c>
    </row>
    <row r="1327" spans="1:40" x14ac:dyDescent="0.3">
      <c r="A1327">
        <v>201.6</v>
      </c>
      <c r="B1327">
        <v>4.7</v>
      </c>
      <c r="C1327">
        <v>8</v>
      </c>
      <c r="D1327">
        <v>0.88</v>
      </c>
      <c r="E1327">
        <v>0.04</v>
      </c>
      <c r="F1327">
        <v>0.04</v>
      </c>
      <c r="G1327" t="s">
        <v>88</v>
      </c>
      <c r="H1327">
        <v>4.45</v>
      </c>
      <c r="I1327">
        <v>0.76</v>
      </c>
      <c r="J1327">
        <v>1.05</v>
      </c>
      <c r="K1327">
        <v>0.88</v>
      </c>
      <c r="L1327">
        <v>12</v>
      </c>
      <c r="M1327">
        <v>6387.82</v>
      </c>
      <c r="N1327">
        <v>60</v>
      </c>
      <c r="O1327">
        <v>44</v>
      </c>
      <c r="P1327">
        <v>3</v>
      </c>
      <c r="Q1327">
        <v>0</v>
      </c>
      <c r="R1327">
        <v>241</v>
      </c>
      <c r="S1327">
        <v>408</v>
      </c>
      <c r="T1327">
        <v>5</v>
      </c>
      <c r="U1327">
        <v>0.35</v>
      </c>
      <c r="V1327">
        <v>1</v>
      </c>
      <c r="W1327" t="s">
        <v>4</v>
      </c>
      <c r="X1327" t="s">
        <v>89</v>
      </c>
      <c r="Y1327" t="s">
        <v>90</v>
      </c>
      <c r="Z1327" t="s">
        <v>109</v>
      </c>
      <c r="AA1327">
        <v>0.8448</v>
      </c>
      <c r="AB1327">
        <v>0.92159999999999997</v>
      </c>
      <c r="AC1327">
        <v>0.110592</v>
      </c>
      <c r="AD1327">
        <v>0.96</v>
      </c>
      <c r="AE1327" t="s">
        <v>25</v>
      </c>
      <c r="AF1327">
        <v>2.3313492063492064E-2</v>
      </c>
      <c r="AG1327" t="s">
        <v>7</v>
      </c>
      <c r="AH1327" t="s">
        <v>31</v>
      </c>
      <c r="AI1327" t="s">
        <v>37</v>
      </c>
      <c r="AJ1327">
        <v>169.29460580912863</v>
      </c>
      <c r="AK1327" t="s">
        <v>42</v>
      </c>
      <c r="AL1327">
        <v>63.8782</v>
      </c>
      <c r="AM1327">
        <v>1390889.09356</v>
      </c>
      <c r="AN1327">
        <v>69.55</v>
      </c>
    </row>
    <row r="1328" spans="1:40" x14ac:dyDescent="0.3">
      <c r="A1328">
        <v>131.94999999999999</v>
      </c>
      <c r="B1328">
        <v>5.41</v>
      </c>
      <c r="C1328">
        <v>28</v>
      </c>
      <c r="D1328">
        <v>0.84</v>
      </c>
      <c r="E1328">
        <v>0.1</v>
      </c>
      <c r="F1328">
        <v>0.02</v>
      </c>
      <c r="G1328" t="s">
        <v>88</v>
      </c>
      <c r="H1328">
        <v>1.44</v>
      </c>
      <c r="I1328">
        <v>0.62</v>
      </c>
      <c r="J1328">
        <v>0.89</v>
      </c>
      <c r="K1328">
        <v>0.73</v>
      </c>
      <c r="L1328">
        <v>29</v>
      </c>
      <c r="M1328">
        <v>7256.94</v>
      </c>
      <c r="N1328">
        <v>15</v>
      </c>
      <c r="O1328">
        <v>27</v>
      </c>
      <c r="P1328">
        <v>0</v>
      </c>
      <c r="Q1328">
        <v>1</v>
      </c>
      <c r="R1328">
        <v>927</v>
      </c>
      <c r="S1328">
        <v>963</v>
      </c>
      <c r="T1328">
        <v>9</v>
      </c>
      <c r="U1328">
        <v>0.04</v>
      </c>
      <c r="V1328">
        <v>1</v>
      </c>
      <c r="W1328" t="s">
        <v>4</v>
      </c>
      <c r="X1328" t="s">
        <v>101</v>
      </c>
      <c r="Y1328" t="s">
        <v>94</v>
      </c>
      <c r="Z1328" t="s">
        <v>91</v>
      </c>
      <c r="AA1328">
        <v>0.75600000000000001</v>
      </c>
      <c r="AB1328">
        <v>0.88200000000000001</v>
      </c>
      <c r="AC1328">
        <v>0.14112000000000005</v>
      </c>
      <c r="AD1328">
        <v>0.85</v>
      </c>
      <c r="AE1328" t="s">
        <v>25</v>
      </c>
      <c r="AF1328">
        <v>4.1000378931413416E-2</v>
      </c>
      <c r="AG1328" t="s">
        <v>7</v>
      </c>
      <c r="AH1328" t="s">
        <v>33</v>
      </c>
      <c r="AI1328" t="s">
        <v>36</v>
      </c>
      <c r="AJ1328">
        <v>103.88349514563106</v>
      </c>
      <c r="AK1328" t="s">
        <v>42</v>
      </c>
      <c r="AL1328">
        <v>72.569400000000002</v>
      </c>
      <c r="AM1328">
        <v>1072535.99052</v>
      </c>
      <c r="AN1328">
        <v>71.160000000000011</v>
      </c>
    </row>
    <row r="1329" spans="1:40" x14ac:dyDescent="0.3">
      <c r="A1329">
        <v>405.36</v>
      </c>
      <c r="B1329">
        <v>4.74</v>
      </c>
      <c r="C1329">
        <v>8</v>
      </c>
      <c r="D1329">
        <v>0.98</v>
      </c>
      <c r="E1329">
        <v>0.05</v>
      </c>
      <c r="F1329">
        <v>0</v>
      </c>
      <c r="G1329" t="s">
        <v>99</v>
      </c>
      <c r="H1329">
        <v>2.64</v>
      </c>
      <c r="I1329">
        <v>0.85</v>
      </c>
      <c r="J1329">
        <v>0.9</v>
      </c>
      <c r="K1329">
        <v>0.02</v>
      </c>
      <c r="L1329">
        <v>15</v>
      </c>
      <c r="M1329">
        <v>5275.93</v>
      </c>
      <c r="N1329">
        <v>45</v>
      </c>
      <c r="O1329">
        <v>44</v>
      </c>
      <c r="P1329">
        <v>1</v>
      </c>
      <c r="Q1329">
        <v>3</v>
      </c>
      <c r="R1329">
        <v>969</v>
      </c>
      <c r="S1329">
        <v>791</v>
      </c>
      <c r="T1329">
        <v>3</v>
      </c>
      <c r="U1329">
        <v>0.94</v>
      </c>
      <c r="V1329">
        <v>0</v>
      </c>
      <c r="W1329" t="s">
        <v>6</v>
      </c>
      <c r="X1329" t="s">
        <v>103</v>
      </c>
      <c r="Y1329" t="s">
        <v>104</v>
      </c>
      <c r="Z1329" t="s">
        <v>98</v>
      </c>
      <c r="AA1329">
        <v>0.93099999999999994</v>
      </c>
      <c r="AB1329">
        <v>0.95</v>
      </c>
      <c r="AC1329">
        <v>1.9000000000000017E-2</v>
      </c>
      <c r="AD1329">
        <v>7.0000000000000007E-2</v>
      </c>
      <c r="AE1329" t="s">
        <v>22</v>
      </c>
      <c r="AF1329">
        <v>1.1693309650680876E-2</v>
      </c>
      <c r="AG1329" t="s">
        <v>5</v>
      </c>
      <c r="AH1329" t="s">
        <v>32</v>
      </c>
      <c r="AI1329" t="s">
        <v>35</v>
      </c>
      <c r="AJ1329">
        <v>81.630546955624354</v>
      </c>
      <c r="AK1329" t="s">
        <v>44</v>
      </c>
      <c r="AL1329">
        <v>263.79650000000004</v>
      </c>
      <c r="AM1329">
        <v>2245868.7335480005</v>
      </c>
      <c r="AN1329">
        <v>95.86</v>
      </c>
    </row>
    <row r="1330" spans="1:40" x14ac:dyDescent="0.3">
      <c r="A1330">
        <v>346.42</v>
      </c>
      <c r="B1330">
        <v>1.22</v>
      </c>
      <c r="C1330">
        <v>3</v>
      </c>
      <c r="D1330">
        <v>0.72</v>
      </c>
      <c r="E1330">
        <v>0.03</v>
      </c>
      <c r="F1330">
        <v>0.04</v>
      </c>
      <c r="G1330" t="s">
        <v>92</v>
      </c>
      <c r="H1330">
        <v>1.83</v>
      </c>
      <c r="I1330">
        <v>0.97</v>
      </c>
      <c r="J1330">
        <v>1.1399999999999999</v>
      </c>
      <c r="K1330">
        <v>0.31</v>
      </c>
      <c r="L1330">
        <v>8</v>
      </c>
      <c r="M1330">
        <v>4283.18</v>
      </c>
      <c r="N1330">
        <v>60</v>
      </c>
      <c r="O1330">
        <v>46</v>
      </c>
      <c r="P1330">
        <v>0</v>
      </c>
      <c r="Q1330">
        <v>1</v>
      </c>
      <c r="R1330">
        <v>497</v>
      </c>
      <c r="S1330">
        <v>313</v>
      </c>
      <c r="T1330">
        <v>6</v>
      </c>
      <c r="U1330">
        <v>0.2</v>
      </c>
      <c r="V1330">
        <v>0</v>
      </c>
      <c r="W1330" t="s">
        <v>6</v>
      </c>
      <c r="X1330" t="s">
        <v>101</v>
      </c>
      <c r="Y1330" t="s">
        <v>94</v>
      </c>
      <c r="Z1330" t="s">
        <v>100</v>
      </c>
      <c r="AA1330">
        <v>0.69839999999999991</v>
      </c>
      <c r="AB1330">
        <v>0.93119999999999992</v>
      </c>
      <c r="AC1330">
        <v>0.26073600000000002</v>
      </c>
      <c r="AD1330">
        <v>0.38</v>
      </c>
      <c r="AE1330" t="s">
        <v>24</v>
      </c>
      <c r="AF1330">
        <v>3.521736620287512E-3</v>
      </c>
      <c r="AG1330" t="s">
        <v>5</v>
      </c>
      <c r="AH1330" t="s">
        <v>32</v>
      </c>
      <c r="AI1330" t="s">
        <v>36</v>
      </c>
      <c r="AJ1330">
        <v>62.977867203219319</v>
      </c>
      <c r="AK1330" t="s">
        <v>40</v>
      </c>
      <c r="AL1330">
        <v>85.663600000000002</v>
      </c>
      <c r="AM1330">
        <v>1587742.1032640003</v>
      </c>
      <c r="AN1330">
        <v>84.469999999999985</v>
      </c>
    </row>
    <row r="1331" spans="1:40" x14ac:dyDescent="0.3">
      <c r="A1331">
        <v>274.19</v>
      </c>
      <c r="B1331">
        <v>4.0199999999999996</v>
      </c>
      <c r="C1331">
        <v>3</v>
      </c>
      <c r="D1331">
        <v>0.85</v>
      </c>
      <c r="E1331">
        <v>0.09</v>
      </c>
      <c r="F1331">
        <v>0.05</v>
      </c>
      <c r="G1331" t="s">
        <v>99</v>
      </c>
      <c r="H1331">
        <v>0.01</v>
      </c>
      <c r="I1331">
        <v>0.98</v>
      </c>
      <c r="J1331">
        <v>1.05</v>
      </c>
      <c r="K1331">
        <v>0.13</v>
      </c>
      <c r="L1331">
        <v>39</v>
      </c>
      <c r="M1331">
        <v>6952.47</v>
      </c>
      <c r="N1331">
        <v>90</v>
      </c>
      <c r="O1331">
        <v>24</v>
      </c>
      <c r="P1331">
        <v>3</v>
      </c>
      <c r="Q1331">
        <v>2</v>
      </c>
      <c r="R1331">
        <v>392</v>
      </c>
      <c r="S1331">
        <v>849</v>
      </c>
      <c r="T1331">
        <v>2</v>
      </c>
      <c r="U1331">
        <v>0.16</v>
      </c>
      <c r="V1331">
        <v>0</v>
      </c>
      <c r="W1331" t="s">
        <v>6</v>
      </c>
      <c r="X1331" t="s">
        <v>93</v>
      </c>
      <c r="Y1331" t="s">
        <v>90</v>
      </c>
      <c r="Z1331" t="s">
        <v>102</v>
      </c>
      <c r="AA1331">
        <v>0.77349999999999997</v>
      </c>
      <c r="AB1331">
        <v>0.86449999999999994</v>
      </c>
      <c r="AC1331">
        <v>0.12967500000000004</v>
      </c>
      <c r="AD1331">
        <v>0.27</v>
      </c>
      <c r="AE1331" t="s">
        <v>26</v>
      </c>
      <c r="AF1331">
        <v>1.4661366205915604E-2</v>
      </c>
      <c r="AG1331" t="s">
        <v>5</v>
      </c>
      <c r="AH1331" t="s">
        <v>31</v>
      </c>
      <c r="AI1331" t="s">
        <v>38</v>
      </c>
      <c r="AJ1331">
        <v>216.58163265306123</v>
      </c>
      <c r="AK1331" t="s">
        <v>42</v>
      </c>
      <c r="AL1331">
        <v>347.62350000000004</v>
      </c>
      <c r="AM1331">
        <v>2173527.1125400001</v>
      </c>
      <c r="AN1331">
        <v>96.289999999999992</v>
      </c>
    </row>
    <row r="1332" spans="1:40" x14ac:dyDescent="0.3">
      <c r="A1332">
        <v>299.91000000000003</v>
      </c>
      <c r="B1332">
        <v>2.59</v>
      </c>
      <c r="C1332">
        <v>12</v>
      </c>
      <c r="D1332">
        <v>0.91</v>
      </c>
      <c r="E1332">
        <v>0.05</v>
      </c>
      <c r="F1332">
        <v>0.03</v>
      </c>
      <c r="G1332" t="s">
        <v>92</v>
      </c>
      <c r="H1332">
        <v>2.9</v>
      </c>
      <c r="I1332">
        <v>0.84</v>
      </c>
      <c r="J1332">
        <v>0.96</v>
      </c>
      <c r="K1332">
        <v>0.15</v>
      </c>
      <c r="L1332">
        <v>9</v>
      </c>
      <c r="M1332">
        <v>9733.86</v>
      </c>
      <c r="N1332">
        <v>90</v>
      </c>
      <c r="O1332">
        <v>45</v>
      </c>
      <c r="P1332">
        <v>0</v>
      </c>
      <c r="Q1332">
        <v>0</v>
      </c>
      <c r="R1332">
        <v>967</v>
      </c>
      <c r="S1332">
        <v>722</v>
      </c>
      <c r="T1332">
        <v>3</v>
      </c>
      <c r="U1332">
        <v>0.55000000000000004</v>
      </c>
      <c r="V1332">
        <v>0</v>
      </c>
      <c r="W1332" t="s">
        <v>6</v>
      </c>
      <c r="X1332" t="s">
        <v>89</v>
      </c>
      <c r="Y1332" t="s">
        <v>94</v>
      </c>
      <c r="Z1332" t="s">
        <v>98</v>
      </c>
      <c r="AA1332">
        <v>0.86449999999999994</v>
      </c>
      <c r="AB1332">
        <v>0.92149999999999999</v>
      </c>
      <c r="AC1332">
        <v>8.2934999999999967E-2</v>
      </c>
      <c r="AD1332">
        <v>0.22999999999999998</v>
      </c>
      <c r="AE1332" t="s">
        <v>26</v>
      </c>
      <c r="AF1332">
        <v>8.6359241105665018E-3</v>
      </c>
      <c r="AG1332" t="s">
        <v>5</v>
      </c>
      <c r="AH1332" t="s">
        <v>31</v>
      </c>
      <c r="AI1332" t="s">
        <v>35</v>
      </c>
      <c r="AJ1332">
        <v>74.663908996897618</v>
      </c>
      <c r="AK1332" t="s">
        <v>40</v>
      </c>
      <c r="AL1332">
        <v>194.67720000000003</v>
      </c>
      <c r="AM1332">
        <v>3153036.5807880005</v>
      </c>
      <c r="AN1332">
        <v>82.999999999999986</v>
      </c>
    </row>
    <row r="1333" spans="1:40" x14ac:dyDescent="0.3">
      <c r="A1333">
        <v>373.64</v>
      </c>
      <c r="B1333">
        <v>1.89</v>
      </c>
      <c r="C1333">
        <v>22</v>
      </c>
      <c r="D1333">
        <v>0.94</v>
      </c>
      <c r="E1333">
        <v>0.06</v>
      </c>
      <c r="F1333">
        <v>0.01</v>
      </c>
      <c r="G1333" t="s">
        <v>88</v>
      </c>
      <c r="H1333">
        <v>4.08</v>
      </c>
      <c r="I1333">
        <v>0.61</v>
      </c>
      <c r="J1333">
        <v>0.87</v>
      </c>
      <c r="K1333">
        <v>0.28999999999999998</v>
      </c>
      <c r="L1333">
        <v>46</v>
      </c>
      <c r="M1333">
        <v>386.05</v>
      </c>
      <c r="N1333">
        <v>15</v>
      </c>
      <c r="O1333">
        <v>56</v>
      </c>
      <c r="P1333">
        <v>2</v>
      </c>
      <c r="Q1333">
        <v>1</v>
      </c>
      <c r="R1333">
        <v>383</v>
      </c>
      <c r="S1333">
        <v>113</v>
      </c>
      <c r="T1333">
        <v>2</v>
      </c>
      <c r="U1333">
        <v>0.05</v>
      </c>
      <c r="V1333">
        <v>1</v>
      </c>
      <c r="W1333" t="s">
        <v>4</v>
      </c>
      <c r="X1333" t="s">
        <v>101</v>
      </c>
      <c r="Y1333" t="s">
        <v>96</v>
      </c>
      <c r="Z1333" t="s">
        <v>102</v>
      </c>
      <c r="AA1333">
        <v>0.88359999999999994</v>
      </c>
      <c r="AB1333">
        <v>0.93059999999999998</v>
      </c>
      <c r="AC1333">
        <v>5.5836000000000045E-2</v>
      </c>
      <c r="AD1333">
        <v>0.36</v>
      </c>
      <c r="AE1333" t="s">
        <v>24</v>
      </c>
      <c r="AF1333">
        <v>5.0583449309495772E-3</v>
      </c>
      <c r="AG1333" t="s">
        <v>5</v>
      </c>
      <c r="AH1333" t="s">
        <v>32</v>
      </c>
      <c r="AI1333" t="s">
        <v>37</v>
      </c>
      <c r="AJ1333">
        <v>29.503916449086159</v>
      </c>
      <c r="AK1333" t="s">
        <v>40</v>
      </c>
      <c r="AL1333">
        <v>3.8605</v>
      </c>
      <c r="AM1333">
        <v>154375.13206400003</v>
      </c>
      <c r="AN1333">
        <v>69.92</v>
      </c>
    </row>
    <row r="1334" spans="1:40" x14ac:dyDescent="0.3">
      <c r="A1334">
        <v>152.80000000000001</v>
      </c>
      <c r="B1334">
        <v>9.61</v>
      </c>
      <c r="C1334">
        <v>17</v>
      </c>
      <c r="D1334">
        <v>0.87</v>
      </c>
      <c r="E1334">
        <v>0.01</v>
      </c>
      <c r="F1334">
        <v>0.01</v>
      </c>
      <c r="G1334" t="s">
        <v>99</v>
      </c>
      <c r="H1334">
        <v>0.18</v>
      </c>
      <c r="I1334">
        <v>0.64</v>
      </c>
      <c r="J1334">
        <v>1.04</v>
      </c>
      <c r="K1334">
        <v>7.0000000000000007E-2</v>
      </c>
      <c r="L1334">
        <v>28</v>
      </c>
      <c r="M1334">
        <v>3209.44</v>
      </c>
      <c r="N1334">
        <v>45</v>
      </c>
      <c r="O1334">
        <v>39</v>
      </c>
      <c r="P1334">
        <v>1</v>
      </c>
      <c r="Q1334">
        <v>0</v>
      </c>
      <c r="R1334">
        <v>959</v>
      </c>
      <c r="S1334">
        <v>340</v>
      </c>
      <c r="T1334">
        <v>12</v>
      </c>
      <c r="U1334">
        <v>0.84</v>
      </c>
      <c r="V1334">
        <v>0</v>
      </c>
      <c r="W1334" t="s">
        <v>6</v>
      </c>
      <c r="X1334" t="s">
        <v>89</v>
      </c>
      <c r="Y1334" t="s">
        <v>104</v>
      </c>
      <c r="Z1334" t="s">
        <v>107</v>
      </c>
      <c r="AA1334">
        <v>0.86129999999999995</v>
      </c>
      <c r="AB1334">
        <v>0.98009999999999997</v>
      </c>
      <c r="AC1334">
        <v>0.127413</v>
      </c>
      <c r="AD1334">
        <v>9.0000000000000011E-2</v>
      </c>
      <c r="AE1334" t="s">
        <v>22</v>
      </c>
      <c r="AF1334">
        <v>6.2892670157068051E-2</v>
      </c>
      <c r="AG1334" t="s">
        <v>8</v>
      </c>
      <c r="AH1334" t="s">
        <v>31</v>
      </c>
      <c r="AI1334" t="s">
        <v>38</v>
      </c>
      <c r="AJ1334">
        <v>35.453597497393119</v>
      </c>
      <c r="AK1334" t="s">
        <v>40</v>
      </c>
      <c r="AL1334">
        <v>160.47200000000001</v>
      </c>
      <c r="AM1334">
        <v>500371.50272000011</v>
      </c>
      <c r="AN1334">
        <v>99.320000000000007</v>
      </c>
    </row>
    <row r="1335" spans="1:40" x14ac:dyDescent="0.3">
      <c r="A1335">
        <v>498.35</v>
      </c>
      <c r="B1335">
        <v>6.39</v>
      </c>
      <c r="C1335">
        <v>4</v>
      </c>
      <c r="D1335">
        <v>0.97</v>
      </c>
      <c r="E1335">
        <v>0.04</v>
      </c>
      <c r="F1335">
        <v>0.02</v>
      </c>
      <c r="G1335" t="s">
        <v>99</v>
      </c>
      <c r="H1335">
        <v>0.02</v>
      </c>
      <c r="I1335">
        <v>0.93</v>
      </c>
      <c r="J1335">
        <v>0.87</v>
      </c>
      <c r="K1335">
        <v>0.24</v>
      </c>
      <c r="L1335">
        <v>27</v>
      </c>
      <c r="M1335">
        <v>3367.59</v>
      </c>
      <c r="N1335">
        <v>60</v>
      </c>
      <c r="O1335">
        <v>34</v>
      </c>
      <c r="P1335">
        <v>2</v>
      </c>
      <c r="Q1335">
        <v>3</v>
      </c>
      <c r="R1335">
        <v>707</v>
      </c>
      <c r="S1335">
        <v>373</v>
      </c>
      <c r="T1335">
        <v>2</v>
      </c>
      <c r="U1335">
        <v>0.88</v>
      </c>
      <c r="V1335">
        <v>1</v>
      </c>
      <c r="W1335" t="s">
        <v>4</v>
      </c>
      <c r="X1335" t="s">
        <v>103</v>
      </c>
      <c r="Y1335" t="s">
        <v>96</v>
      </c>
      <c r="Z1335" t="s">
        <v>102</v>
      </c>
      <c r="AA1335">
        <v>0.93119999999999992</v>
      </c>
      <c r="AB1335">
        <v>0.94079999999999997</v>
      </c>
      <c r="AC1335">
        <v>2.8224000000000023E-2</v>
      </c>
      <c r="AD1335">
        <v>0.3</v>
      </c>
      <c r="AE1335" t="s">
        <v>26</v>
      </c>
      <c r="AF1335">
        <v>1.2822313634995483E-2</v>
      </c>
      <c r="AG1335" t="s">
        <v>5</v>
      </c>
      <c r="AH1335" t="s">
        <v>32</v>
      </c>
      <c r="AI1335" t="s">
        <v>38</v>
      </c>
      <c r="AJ1335">
        <v>52.758132956152757</v>
      </c>
      <c r="AK1335" t="s">
        <v>40</v>
      </c>
      <c r="AL1335">
        <v>168.37950000000001</v>
      </c>
      <c r="AM1335">
        <v>1779101.3639300002</v>
      </c>
      <c r="AN1335">
        <v>98.38</v>
      </c>
    </row>
    <row r="1336" spans="1:40" x14ac:dyDescent="0.3">
      <c r="A1336">
        <v>488.66</v>
      </c>
      <c r="B1336">
        <v>7.56</v>
      </c>
      <c r="C1336">
        <v>17</v>
      </c>
      <c r="D1336">
        <v>0.98</v>
      </c>
      <c r="E1336">
        <v>0.09</v>
      </c>
      <c r="F1336">
        <v>0.04</v>
      </c>
      <c r="G1336" t="s">
        <v>88</v>
      </c>
      <c r="H1336">
        <v>3.64</v>
      </c>
      <c r="I1336">
        <v>0.93</v>
      </c>
      <c r="J1336">
        <v>0.99</v>
      </c>
      <c r="K1336">
        <v>0.96</v>
      </c>
      <c r="L1336">
        <v>7</v>
      </c>
      <c r="M1336">
        <v>4201.08</v>
      </c>
      <c r="N1336">
        <v>30</v>
      </c>
      <c r="O1336">
        <v>31</v>
      </c>
      <c r="P1336">
        <v>2</v>
      </c>
      <c r="Q1336">
        <v>0</v>
      </c>
      <c r="R1336">
        <v>760</v>
      </c>
      <c r="S1336">
        <v>375</v>
      </c>
      <c r="T1336">
        <v>5</v>
      </c>
      <c r="U1336">
        <v>0.4</v>
      </c>
      <c r="V1336">
        <v>0</v>
      </c>
      <c r="W1336" t="s">
        <v>6</v>
      </c>
      <c r="X1336" t="s">
        <v>89</v>
      </c>
      <c r="Y1336" t="s">
        <v>96</v>
      </c>
      <c r="Z1336" t="s">
        <v>109</v>
      </c>
      <c r="AA1336">
        <v>0.89180000000000004</v>
      </c>
      <c r="AB1336">
        <v>0.87360000000000004</v>
      </c>
      <c r="AC1336">
        <v>1.7472000000000015E-2</v>
      </c>
      <c r="AD1336">
        <v>1.0899999999999999</v>
      </c>
      <c r="AE1336" t="s">
        <v>25</v>
      </c>
      <c r="AF1336">
        <v>1.5470879548152088E-2</v>
      </c>
      <c r="AG1336" t="s">
        <v>5</v>
      </c>
      <c r="AH1336" t="s">
        <v>32</v>
      </c>
      <c r="AI1336" t="s">
        <v>37</v>
      </c>
      <c r="AJ1336">
        <v>49.34210526315789</v>
      </c>
      <c r="AK1336" t="s">
        <v>40</v>
      </c>
      <c r="AL1336">
        <v>42.010800000000003</v>
      </c>
      <c r="AM1336">
        <v>2319854.3059120006</v>
      </c>
      <c r="AN1336">
        <v>68.86</v>
      </c>
    </row>
    <row r="1337" spans="1:40" x14ac:dyDescent="0.3">
      <c r="A1337">
        <v>342.65</v>
      </c>
      <c r="B1337">
        <v>3.84</v>
      </c>
      <c r="C1337">
        <v>14</v>
      </c>
      <c r="D1337">
        <v>0.72</v>
      </c>
      <c r="E1337">
        <v>0.06</v>
      </c>
      <c r="F1337">
        <v>0.01</v>
      </c>
      <c r="G1337" t="s">
        <v>92</v>
      </c>
      <c r="H1337">
        <v>3.42</v>
      </c>
      <c r="I1337">
        <v>0.98</v>
      </c>
      <c r="J1337">
        <v>1.07</v>
      </c>
      <c r="K1337">
        <v>0.31</v>
      </c>
      <c r="L1337">
        <v>44</v>
      </c>
      <c r="M1337">
        <v>6306.23</v>
      </c>
      <c r="N1337">
        <v>30</v>
      </c>
      <c r="O1337">
        <v>20</v>
      </c>
      <c r="P1337">
        <v>3</v>
      </c>
      <c r="Q1337">
        <v>2</v>
      </c>
      <c r="R1337">
        <v>256</v>
      </c>
      <c r="S1337">
        <v>91</v>
      </c>
      <c r="T1337">
        <v>10</v>
      </c>
      <c r="U1337">
        <v>0.97</v>
      </c>
      <c r="V1337">
        <v>0</v>
      </c>
      <c r="W1337" t="s">
        <v>6</v>
      </c>
      <c r="X1337" t="s">
        <v>93</v>
      </c>
      <c r="Y1337" t="s">
        <v>90</v>
      </c>
      <c r="Z1337" t="s">
        <v>108</v>
      </c>
      <c r="AA1337">
        <v>0.67679999999999996</v>
      </c>
      <c r="AB1337">
        <v>0.93059999999999998</v>
      </c>
      <c r="AC1337">
        <v>0.26056799999999997</v>
      </c>
      <c r="AD1337">
        <v>0.38</v>
      </c>
      <c r="AE1337" t="s">
        <v>24</v>
      </c>
      <c r="AF1337">
        <v>1.1206770757332556E-2</v>
      </c>
      <c r="AG1337" t="s">
        <v>5</v>
      </c>
      <c r="AH1337" t="s">
        <v>32</v>
      </c>
      <c r="AI1337" t="s">
        <v>37</v>
      </c>
      <c r="AJ1337">
        <v>35.546875</v>
      </c>
      <c r="AK1337" t="s">
        <v>40</v>
      </c>
      <c r="AL1337">
        <v>126.1246</v>
      </c>
      <c r="AM1337">
        <v>2312237.3510249997</v>
      </c>
      <c r="AN1337">
        <v>82.58</v>
      </c>
    </row>
    <row r="1338" spans="1:40" x14ac:dyDescent="0.3">
      <c r="A1338">
        <v>139.79</v>
      </c>
      <c r="B1338">
        <v>4.54</v>
      </c>
      <c r="C1338">
        <v>19</v>
      </c>
      <c r="D1338">
        <v>0.82</v>
      </c>
      <c r="E1338">
        <v>0.03</v>
      </c>
      <c r="F1338">
        <v>0.04</v>
      </c>
      <c r="G1338" t="s">
        <v>99</v>
      </c>
      <c r="H1338">
        <v>2.0299999999999998</v>
      </c>
      <c r="I1338">
        <v>0.83</v>
      </c>
      <c r="J1338">
        <v>1.03</v>
      </c>
      <c r="K1338">
        <v>0.16</v>
      </c>
      <c r="L1338">
        <v>14</v>
      </c>
      <c r="M1338">
        <v>5186.16</v>
      </c>
      <c r="N1338">
        <v>90</v>
      </c>
      <c r="O1338">
        <v>26</v>
      </c>
      <c r="P1338">
        <v>2</v>
      </c>
      <c r="Q1338">
        <v>0</v>
      </c>
      <c r="R1338">
        <v>149</v>
      </c>
      <c r="S1338">
        <v>840</v>
      </c>
      <c r="T1338">
        <v>4</v>
      </c>
      <c r="U1338">
        <v>0.32</v>
      </c>
      <c r="V1338">
        <v>1</v>
      </c>
      <c r="W1338" t="s">
        <v>4</v>
      </c>
      <c r="X1338" t="s">
        <v>89</v>
      </c>
      <c r="Y1338" t="s">
        <v>96</v>
      </c>
      <c r="Z1338" t="s">
        <v>105</v>
      </c>
      <c r="AA1338">
        <v>0.79539999999999988</v>
      </c>
      <c r="AB1338">
        <v>0.93119999999999992</v>
      </c>
      <c r="AC1338">
        <v>0.16761600000000001</v>
      </c>
      <c r="AD1338">
        <v>0.23</v>
      </c>
      <c r="AE1338" t="s">
        <v>26</v>
      </c>
      <c r="AF1338">
        <v>3.2477287359610849E-2</v>
      </c>
      <c r="AG1338" t="s">
        <v>7</v>
      </c>
      <c r="AH1338" t="s">
        <v>33</v>
      </c>
      <c r="AI1338" t="s">
        <v>35</v>
      </c>
      <c r="AJ1338">
        <v>563.75838926174492</v>
      </c>
      <c r="AK1338" t="s">
        <v>42</v>
      </c>
      <c r="AL1338">
        <v>259.30799999999999</v>
      </c>
      <c r="AM1338">
        <v>775986.42132199986</v>
      </c>
      <c r="AN1338">
        <v>96.27</v>
      </c>
    </row>
    <row r="1339" spans="1:40" x14ac:dyDescent="0.3">
      <c r="A1339">
        <v>356.1</v>
      </c>
      <c r="B1339">
        <v>3.13</v>
      </c>
      <c r="C1339">
        <v>9</v>
      </c>
      <c r="D1339">
        <v>0.71</v>
      </c>
      <c r="E1339">
        <v>0.06</v>
      </c>
      <c r="F1339">
        <v>0.01</v>
      </c>
      <c r="G1339" t="s">
        <v>99</v>
      </c>
      <c r="H1339">
        <v>3.31</v>
      </c>
      <c r="I1339">
        <v>0.95</v>
      </c>
      <c r="J1339">
        <v>1.17</v>
      </c>
      <c r="K1339">
        <v>0.72</v>
      </c>
      <c r="L1339">
        <v>11</v>
      </c>
      <c r="M1339">
        <v>285.42</v>
      </c>
      <c r="N1339">
        <v>60</v>
      </c>
      <c r="O1339">
        <v>45</v>
      </c>
      <c r="P1339">
        <v>0</v>
      </c>
      <c r="Q1339">
        <v>0</v>
      </c>
      <c r="R1339">
        <v>633</v>
      </c>
      <c r="S1339">
        <v>576</v>
      </c>
      <c r="T1339">
        <v>11</v>
      </c>
      <c r="U1339">
        <v>0.26</v>
      </c>
      <c r="V1339">
        <v>0</v>
      </c>
      <c r="W1339" t="s">
        <v>6</v>
      </c>
      <c r="X1339" t="s">
        <v>89</v>
      </c>
      <c r="Y1339" t="s">
        <v>94</v>
      </c>
      <c r="Z1339" t="s">
        <v>95</v>
      </c>
      <c r="AA1339">
        <v>0.66739999999999988</v>
      </c>
      <c r="AB1339">
        <v>0.93059999999999998</v>
      </c>
      <c r="AC1339">
        <v>0.269874</v>
      </c>
      <c r="AD1339">
        <v>0.78999999999999992</v>
      </c>
      <c r="AE1339" t="s">
        <v>25</v>
      </c>
      <c r="AF1339">
        <v>8.7896658242066824E-3</v>
      </c>
      <c r="AG1339" t="s">
        <v>5</v>
      </c>
      <c r="AH1339" t="s">
        <v>32</v>
      </c>
      <c r="AI1339" t="s">
        <v>37</v>
      </c>
      <c r="AJ1339">
        <v>90.995260663507111</v>
      </c>
      <c r="AK1339" t="s">
        <v>41</v>
      </c>
      <c r="AL1339">
        <v>14.271000000000001</v>
      </c>
      <c r="AM1339">
        <v>108790.57116000001</v>
      </c>
      <c r="AN1339">
        <v>94.689999999999984</v>
      </c>
    </row>
    <row r="1340" spans="1:40" x14ac:dyDescent="0.3">
      <c r="A1340">
        <v>82.49</v>
      </c>
      <c r="B1340">
        <v>1.87</v>
      </c>
      <c r="C1340">
        <v>21</v>
      </c>
      <c r="D1340">
        <v>0.8</v>
      </c>
      <c r="E1340">
        <v>0.09</v>
      </c>
      <c r="F1340">
        <v>0.04</v>
      </c>
      <c r="G1340" t="s">
        <v>92</v>
      </c>
      <c r="H1340">
        <v>4.7699999999999996</v>
      </c>
      <c r="I1340">
        <v>0.93</v>
      </c>
      <c r="J1340">
        <v>0.82</v>
      </c>
      <c r="K1340">
        <v>0.83</v>
      </c>
      <c r="L1340">
        <v>32</v>
      </c>
      <c r="M1340">
        <v>4174.93</v>
      </c>
      <c r="N1340">
        <v>30</v>
      </c>
      <c r="O1340">
        <v>26</v>
      </c>
      <c r="P1340">
        <v>1</v>
      </c>
      <c r="Q1340">
        <v>3</v>
      </c>
      <c r="R1340">
        <v>411</v>
      </c>
      <c r="S1340">
        <v>809</v>
      </c>
      <c r="T1340">
        <v>4</v>
      </c>
      <c r="U1340">
        <v>0.99</v>
      </c>
      <c r="V1340">
        <v>0</v>
      </c>
      <c r="W1340" t="s">
        <v>6</v>
      </c>
      <c r="X1340" t="s">
        <v>103</v>
      </c>
      <c r="Y1340" t="s">
        <v>104</v>
      </c>
      <c r="Z1340" t="s">
        <v>105</v>
      </c>
      <c r="AA1340">
        <v>0.72800000000000009</v>
      </c>
      <c r="AB1340">
        <v>0.87360000000000004</v>
      </c>
      <c r="AC1340">
        <v>0.17471999999999996</v>
      </c>
      <c r="AD1340">
        <v>0.96</v>
      </c>
      <c r="AE1340" t="s">
        <v>25</v>
      </c>
      <c r="AF1340">
        <v>2.2669414474481758E-2</v>
      </c>
      <c r="AG1340" t="s">
        <v>7</v>
      </c>
      <c r="AH1340" t="s">
        <v>33</v>
      </c>
      <c r="AI1340" t="s">
        <v>37</v>
      </c>
      <c r="AJ1340">
        <v>196.83698296836982</v>
      </c>
      <c r="AK1340" t="s">
        <v>42</v>
      </c>
      <c r="AL1340">
        <v>83.49860000000001</v>
      </c>
      <c r="AM1340">
        <v>389252.04068699997</v>
      </c>
      <c r="AN1340">
        <v>79.72999999999999</v>
      </c>
    </row>
    <row r="1341" spans="1:40" x14ac:dyDescent="0.3">
      <c r="A1341">
        <v>63.79</v>
      </c>
      <c r="B1341">
        <v>2.61</v>
      </c>
      <c r="C1341">
        <v>12</v>
      </c>
      <c r="D1341">
        <v>0.86</v>
      </c>
      <c r="E1341">
        <v>0.03</v>
      </c>
      <c r="F1341">
        <v>0.05</v>
      </c>
      <c r="G1341" t="s">
        <v>99</v>
      </c>
      <c r="H1341">
        <v>1.24</v>
      </c>
      <c r="I1341">
        <v>0.84</v>
      </c>
      <c r="J1341">
        <v>0.91</v>
      </c>
      <c r="K1341">
        <v>0.31</v>
      </c>
      <c r="L1341">
        <v>28</v>
      </c>
      <c r="M1341">
        <v>6232.54</v>
      </c>
      <c r="N1341">
        <v>15</v>
      </c>
      <c r="O1341">
        <v>13</v>
      </c>
      <c r="P1341">
        <v>2</v>
      </c>
      <c r="Q1341">
        <v>2</v>
      </c>
      <c r="R1341">
        <v>716</v>
      </c>
      <c r="S1341">
        <v>757</v>
      </c>
      <c r="T1341">
        <v>8</v>
      </c>
      <c r="U1341">
        <v>0.25</v>
      </c>
      <c r="V1341">
        <v>1</v>
      </c>
      <c r="W1341" t="s">
        <v>4</v>
      </c>
      <c r="X1341" t="s">
        <v>93</v>
      </c>
      <c r="Y1341" t="s">
        <v>96</v>
      </c>
      <c r="Z1341" t="s">
        <v>110</v>
      </c>
      <c r="AA1341">
        <v>0.83419999999999994</v>
      </c>
      <c r="AB1341">
        <v>0.92149999999999999</v>
      </c>
      <c r="AC1341">
        <v>0.12900999999999999</v>
      </c>
      <c r="AD1341">
        <v>0.39</v>
      </c>
      <c r="AE1341" t="s">
        <v>24</v>
      </c>
      <c r="AF1341">
        <v>4.0915503997491769E-2</v>
      </c>
      <c r="AG1341" t="s">
        <v>7</v>
      </c>
      <c r="AH1341" t="s">
        <v>33</v>
      </c>
      <c r="AI1341" t="s">
        <v>36</v>
      </c>
      <c r="AJ1341">
        <v>105.72625698324023</v>
      </c>
      <c r="AK1341" t="s">
        <v>42</v>
      </c>
      <c r="AL1341">
        <v>311.62700000000001</v>
      </c>
      <c r="AM1341">
        <v>429692.83371999994</v>
      </c>
      <c r="AN1341">
        <v>96.86</v>
      </c>
    </row>
    <row r="1342" spans="1:40" x14ac:dyDescent="0.3">
      <c r="A1342">
        <v>165.96</v>
      </c>
      <c r="B1342">
        <v>8.18</v>
      </c>
      <c r="C1342">
        <v>5</v>
      </c>
      <c r="D1342">
        <v>0.97</v>
      </c>
      <c r="E1342">
        <v>0.05</v>
      </c>
      <c r="F1342">
        <v>0.02</v>
      </c>
      <c r="G1342" t="s">
        <v>99</v>
      </c>
      <c r="H1342">
        <v>1.23</v>
      </c>
      <c r="I1342">
        <v>0.91</v>
      </c>
      <c r="J1342">
        <v>0.82</v>
      </c>
      <c r="K1342">
        <v>0.28000000000000003</v>
      </c>
      <c r="L1342">
        <v>6</v>
      </c>
      <c r="M1342">
        <v>5097.76</v>
      </c>
      <c r="N1342">
        <v>60</v>
      </c>
      <c r="O1342">
        <v>10</v>
      </c>
      <c r="P1342">
        <v>2</v>
      </c>
      <c r="Q1342">
        <v>1</v>
      </c>
      <c r="R1342">
        <v>965</v>
      </c>
      <c r="S1342">
        <v>685</v>
      </c>
      <c r="T1342">
        <v>6</v>
      </c>
      <c r="U1342">
        <v>0.44</v>
      </c>
      <c r="V1342">
        <v>1</v>
      </c>
      <c r="W1342" t="s">
        <v>4</v>
      </c>
      <c r="X1342" t="s">
        <v>101</v>
      </c>
      <c r="Y1342" t="s">
        <v>96</v>
      </c>
      <c r="Z1342" t="s">
        <v>100</v>
      </c>
      <c r="AA1342">
        <v>0.92149999999999999</v>
      </c>
      <c r="AB1342">
        <v>0.93099999999999994</v>
      </c>
      <c r="AC1342">
        <v>2.7930000000000024E-2</v>
      </c>
      <c r="AD1342">
        <v>0.35000000000000003</v>
      </c>
      <c r="AE1342" t="s">
        <v>24</v>
      </c>
      <c r="AF1342">
        <v>4.9288985297662083E-2</v>
      </c>
      <c r="AG1342" t="s">
        <v>7</v>
      </c>
      <c r="AH1342" t="s">
        <v>31</v>
      </c>
      <c r="AI1342" t="s">
        <v>36</v>
      </c>
      <c r="AJ1342">
        <v>70.984455958549219</v>
      </c>
      <c r="AK1342" t="s">
        <v>40</v>
      </c>
      <c r="AL1342">
        <v>254.88800000000003</v>
      </c>
      <c r="AM1342">
        <v>905504.91768800013</v>
      </c>
      <c r="AN1342">
        <v>96.87</v>
      </c>
    </row>
    <row r="1343" spans="1:40" x14ac:dyDescent="0.3">
      <c r="A1343">
        <v>258.18</v>
      </c>
      <c r="B1343">
        <v>7.1</v>
      </c>
      <c r="C1343">
        <v>11</v>
      </c>
      <c r="D1343">
        <v>0.95</v>
      </c>
      <c r="E1343">
        <v>0.1</v>
      </c>
      <c r="F1343">
        <v>0.02</v>
      </c>
      <c r="G1343" t="s">
        <v>88</v>
      </c>
      <c r="H1343">
        <v>0.93</v>
      </c>
      <c r="I1343">
        <v>0.65</v>
      </c>
      <c r="J1343">
        <v>0.88</v>
      </c>
      <c r="K1343">
        <v>0.24</v>
      </c>
      <c r="L1343">
        <v>35</v>
      </c>
      <c r="M1343">
        <v>8733.41</v>
      </c>
      <c r="N1343">
        <v>90</v>
      </c>
      <c r="O1343">
        <v>37</v>
      </c>
      <c r="P1343">
        <v>1</v>
      </c>
      <c r="Q1343">
        <v>0</v>
      </c>
      <c r="R1343">
        <v>134</v>
      </c>
      <c r="S1343">
        <v>886</v>
      </c>
      <c r="T1343">
        <v>10</v>
      </c>
      <c r="U1343">
        <v>0.61</v>
      </c>
      <c r="V1343">
        <v>1</v>
      </c>
      <c r="W1343" t="s">
        <v>4</v>
      </c>
      <c r="X1343" t="s">
        <v>89</v>
      </c>
      <c r="Y1343" t="s">
        <v>104</v>
      </c>
      <c r="Z1343" t="s">
        <v>108</v>
      </c>
      <c r="AA1343">
        <v>0.85499999999999998</v>
      </c>
      <c r="AB1343">
        <v>0.88200000000000001</v>
      </c>
      <c r="AC1343">
        <v>4.4100000000000035E-2</v>
      </c>
      <c r="AD1343">
        <v>0.36</v>
      </c>
      <c r="AE1343" t="s">
        <v>24</v>
      </c>
      <c r="AF1343">
        <v>2.7500193663335656E-2</v>
      </c>
      <c r="AG1343" t="s">
        <v>7</v>
      </c>
      <c r="AH1343" t="s">
        <v>31</v>
      </c>
      <c r="AI1343" t="s">
        <v>38</v>
      </c>
      <c r="AJ1343">
        <v>661.19402985074635</v>
      </c>
      <c r="AK1343" t="s">
        <v>42</v>
      </c>
      <c r="AL1343">
        <v>87.334100000000007</v>
      </c>
      <c r="AM1343">
        <v>2525458.9453040003</v>
      </c>
      <c r="AN1343">
        <v>71.670000000000016</v>
      </c>
    </row>
    <row r="1344" spans="1:40" x14ac:dyDescent="0.3">
      <c r="A1344">
        <v>440.72</v>
      </c>
      <c r="B1344">
        <v>5.92</v>
      </c>
      <c r="C1344">
        <v>20</v>
      </c>
      <c r="D1344">
        <v>0.74</v>
      </c>
      <c r="E1344">
        <v>0.02</v>
      </c>
      <c r="F1344">
        <v>0.04</v>
      </c>
      <c r="G1344" t="s">
        <v>92</v>
      </c>
      <c r="H1344">
        <v>3.62</v>
      </c>
      <c r="I1344">
        <v>0.86</v>
      </c>
      <c r="J1344">
        <v>0.85</v>
      </c>
      <c r="K1344">
        <v>0.39</v>
      </c>
      <c r="L1344">
        <v>6</v>
      </c>
      <c r="M1344">
        <v>4046.1</v>
      </c>
      <c r="N1344">
        <v>45</v>
      </c>
      <c r="O1344">
        <v>36</v>
      </c>
      <c r="P1344">
        <v>0</v>
      </c>
      <c r="Q1344">
        <v>0</v>
      </c>
      <c r="R1344">
        <v>365</v>
      </c>
      <c r="S1344">
        <v>94</v>
      </c>
      <c r="T1344">
        <v>2</v>
      </c>
      <c r="U1344">
        <v>0.32</v>
      </c>
      <c r="V1344">
        <v>0</v>
      </c>
      <c r="W1344" t="s">
        <v>6</v>
      </c>
      <c r="X1344" t="s">
        <v>89</v>
      </c>
      <c r="Y1344" t="s">
        <v>94</v>
      </c>
      <c r="Z1344" t="s">
        <v>102</v>
      </c>
      <c r="AA1344">
        <v>0.72519999999999996</v>
      </c>
      <c r="AB1344">
        <v>0.94079999999999997</v>
      </c>
      <c r="AC1344">
        <v>0.24460800000000002</v>
      </c>
      <c r="AD1344">
        <v>0.45</v>
      </c>
      <c r="AE1344" t="s">
        <v>24</v>
      </c>
      <c r="AF1344">
        <v>1.3432564893810128E-2</v>
      </c>
      <c r="AG1344" t="s">
        <v>5</v>
      </c>
      <c r="AH1344" t="s">
        <v>32</v>
      </c>
      <c r="AI1344" t="s">
        <v>37</v>
      </c>
      <c r="AJ1344">
        <v>25.753424657534246</v>
      </c>
      <c r="AK1344" t="s">
        <v>40</v>
      </c>
      <c r="AL1344">
        <v>80.921999999999997</v>
      </c>
      <c r="AM1344">
        <v>1890301.8536480002</v>
      </c>
      <c r="AN1344">
        <v>82.98</v>
      </c>
    </row>
    <row r="1345" spans="1:40" x14ac:dyDescent="0.3">
      <c r="A1345">
        <v>377.23</v>
      </c>
      <c r="B1345">
        <v>5.28</v>
      </c>
      <c r="C1345">
        <v>3</v>
      </c>
      <c r="D1345">
        <v>0.73</v>
      </c>
      <c r="E1345">
        <v>7.0000000000000007E-2</v>
      </c>
      <c r="F1345">
        <v>0.03</v>
      </c>
      <c r="G1345" t="s">
        <v>99</v>
      </c>
      <c r="H1345">
        <v>1.77</v>
      </c>
      <c r="I1345">
        <v>0.98</v>
      </c>
      <c r="J1345">
        <v>1.0900000000000001</v>
      </c>
      <c r="K1345">
        <v>0.09</v>
      </c>
      <c r="L1345">
        <v>24</v>
      </c>
      <c r="M1345">
        <v>224.33</v>
      </c>
      <c r="N1345">
        <v>15</v>
      </c>
      <c r="O1345">
        <v>43</v>
      </c>
      <c r="P1345">
        <v>2</v>
      </c>
      <c r="Q1345">
        <v>1</v>
      </c>
      <c r="R1345">
        <v>248</v>
      </c>
      <c r="S1345">
        <v>228</v>
      </c>
      <c r="T1345">
        <v>1</v>
      </c>
      <c r="U1345">
        <v>0.38</v>
      </c>
      <c r="V1345">
        <v>1</v>
      </c>
      <c r="W1345" t="s">
        <v>4</v>
      </c>
      <c r="X1345" t="s">
        <v>101</v>
      </c>
      <c r="Y1345" t="s">
        <v>96</v>
      </c>
      <c r="Z1345" t="s">
        <v>97</v>
      </c>
      <c r="AA1345">
        <v>0.67889999999999995</v>
      </c>
      <c r="AB1345">
        <v>0.9020999999999999</v>
      </c>
      <c r="AC1345">
        <v>0.24356699999999998</v>
      </c>
      <c r="AD1345">
        <v>0.19</v>
      </c>
      <c r="AE1345" t="s">
        <v>26</v>
      </c>
      <c r="AF1345">
        <v>1.3996765898788538E-2</v>
      </c>
      <c r="AG1345" t="s">
        <v>5</v>
      </c>
      <c r="AH1345" t="s">
        <v>32</v>
      </c>
      <c r="AI1345" t="s">
        <v>36</v>
      </c>
      <c r="AJ1345">
        <v>91.935483870967744</v>
      </c>
      <c r="AK1345" t="s">
        <v>41</v>
      </c>
      <c r="AL1345">
        <v>11.216500000000002</v>
      </c>
      <c r="AM1345">
        <v>93110.97693199999</v>
      </c>
      <c r="AN1345">
        <v>95.53</v>
      </c>
    </row>
    <row r="1346" spans="1:40" x14ac:dyDescent="0.3">
      <c r="A1346">
        <v>384.22</v>
      </c>
      <c r="B1346">
        <v>9.3000000000000007</v>
      </c>
      <c r="C1346">
        <v>21</v>
      </c>
      <c r="D1346">
        <v>0.88</v>
      </c>
      <c r="E1346">
        <v>0.06</v>
      </c>
      <c r="F1346">
        <v>0.03</v>
      </c>
      <c r="G1346" t="s">
        <v>99</v>
      </c>
      <c r="H1346">
        <v>4.9400000000000004</v>
      </c>
      <c r="I1346">
        <v>0.66</v>
      </c>
      <c r="J1346">
        <v>0.95</v>
      </c>
      <c r="K1346">
        <v>0.67</v>
      </c>
      <c r="L1346">
        <v>9</v>
      </c>
      <c r="M1346">
        <v>2920.5</v>
      </c>
      <c r="N1346">
        <v>15</v>
      </c>
      <c r="O1346">
        <v>27</v>
      </c>
      <c r="P1346">
        <v>1</v>
      </c>
      <c r="Q1346">
        <v>2</v>
      </c>
      <c r="R1346">
        <v>522</v>
      </c>
      <c r="S1346">
        <v>377</v>
      </c>
      <c r="T1346">
        <v>5</v>
      </c>
      <c r="U1346">
        <v>0.72</v>
      </c>
      <c r="V1346">
        <v>1</v>
      </c>
      <c r="W1346" t="s">
        <v>4</v>
      </c>
      <c r="X1346" t="s">
        <v>93</v>
      </c>
      <c r="Y1346" t="s">
        <v>104</v>
      </c>
      <c r="Z1346" t="s">
        <v>109</v>
      </c>
      <c r="AA1346">
        <v>0.82719999999999994</v>
      </c>
      <c r="AB1346">
        <v>0.91179999999999994</v>
      </c>
      <c r="AC1346">
        <v>0.10941599999999999</v>
      </c>
      <c r="AD1346">
        <v>0.76</v>
      </c>
      <c r="AE1346" t="s">
        <v>25</v>
      </c>
      <c r="AF1346">
        <v>2.4204882619332672E-2</v>
      </c>
      <c r="AG1346" t="s">
        <v>7</v>
      </c>
      <c r="AH1346" t="s">
        <v>32</v>
      </c>
      <c r="AI1346" t="s">
        <v>37</v>
      </c>
      <c r="AJ1346">
        <v>72.222222222222214</v>
      </c>
      <c r="AK1346" t="s">
        <v>40</v>
      </c>
      <c r="AL1346">
        <v>146.02500000000001</v>
      </c>
      <c r="AM1346">
        <v>1223288.8018360001</v>
      </c>
      <c r="AN1346">
        <v>92.659999999999982</v>
      </c>
    </row>
    <row r="1347" spans="1:40" x14ac:dyDescent="0.3">
      <c r="A1347">
        <v>241.47</v>
      </c>
      <c r="B1347">
        <v>1.65</v>
      </c>
      <c r="C1347">
        <v>15</v>
      </c>
      <c r="D1347">
        <v>0.86</v>
      </c>
      <c r="E1347">
        <v>7.0000000000000007E-2</v>
      </c>
      <c r="F1347">
        <v>0.03</v>
      </c>
      <c r="G1347" t="s">
        <v>88</v>
      </c>
      <c r="H1347">
        <v>3.57</v>
      </c>
      <c r="I1347">
        <v>0.9</v>
      </c>
      <c r="J1347">
        <v>1.17</v>
      </c>
      <c r="K1347">
        <v>0.82</v>
      </c>
      <c r="L1347">
        <v>2</v>
      </c>
      <c r="M1347">
        <v>1443.16</v>
      </c>
      <c r="N1347">
        <v>60</v>
      </c>
      <c r="O1347">
        <v>7</v>
      </c>
      <c r="P1347">
        <v>0</v>
      </c>
      <c r="Q1347">
        <v>1</v>
      </c>
      <c r="R1347">
        <v>642</v>
      </c>
      <c r="S1347">
        <v>883</v>
      </c>
      <c r="T1347">
        <v>7</v>
      </c>
      <c r="U1347">
        <v>0.72</v>
      </c>
      <c r="V1347">
        <v>1</v>
      </c>
      <c r="W1347" t="s">
        <v>4</v>
      </c>
      <c r="X1347" t="s">
        <v>101</v>
      </c>
      <c r="Y1347" t="s">
        <v>94</v>
      </c>
      <c r="Z1347" t="s">
        <v>106</v>
      </c>
      <c r="AA1347">
        <v>0.79979999999999996</v>
      </c>
      <c r="AB1347">
        <v>0.9020999999999999</v>
      </c>
      <c r="AC1347">
        <v>0.12629400000000002</v>
      </c>
      <c r="AD1347">
        <v>0.91999999999999993</v>
      </c>
      <c r="AE1347" t="s">
        <v>25</v>
      </c>
      <c r="AF1347">
        <v>6.833146974779475E-3</v>
      </c>
      <c r="AG1347" t="s">
        <v>5</v>
      </c>
      <c r="AH1347" t="s">
        <v>31</v>
      </c>
      <c r="AI1347" t="s">
        <v>37</v>
      </c>
      <c r="AJ1347">
        <v>137.53894080996884</v>
      </c>
      <c r="AK1347" t="s">
        <v>42</v>
      </c>
      <c r="AL1347">
        <v>14.431600000000001</v>
      </c>
      <c r="AM1347">
        <v>383359.50227800006</v>
      </c>
      <c r="AN1347">
        <v>69.73</v>
      </c>
    </row>
    <row r="1348" spans="1:40" x14ac:dyDescent="0.3">
      <c r="A1348">
        <v>205.67</v>
      </c>
      <c r="B1348">
        <v>3.53</v>
      </c>
      <c r="C1348">
        <v>14</v>
      </c>
      <c r="D1348">
        <v>0.78</v>
      </c>
      <c r="E1348">
        <v>0.04</v>
      </c>
      <c r="F1348">
        <v>0.01</v>
      </c>
      <c r="G1348" t="s">
        <v>99</v>
      </c>
      <c r="H1348">
        <v>1.84</v>
      </c>
      <c r="I1348">
        <v>0.73</v>
      </c>
      <c r="J1348">
        <v>0.81</v>
      </c>
      <c r="K1348">
        <v>0.66</v>
      </c>
      <c r="L1348">
        <v>38</v>
      </c>
      <c r="M1348">
        <v>2577.2800000000002</v>
      </c>
      <c r="N1348">
        <v>45</v>
      </c>
      <c r="O1348">
        <v>58</v>
      </c>
      <c r="P1348">
        <v>0</v>
      </c>
      <c r="Q1348">
        <v>0</v>
      </c>
      <c r="R1348">
        <v>610</v>
      </c>
      <c r="S1348">
        <v>734</v>
      </c>
      <c r="T1348">
        <v>5</v>
      </c>
      <c r="U1348">
        <v>0.8</v>
      </c>
      <c r="V1348">
        <v>0</v>
      </c>
      <c r="W1348" t="s">
        <v>6</v>
      </c>
      <c r="X1348" t="s">
        <v>89</v>
      </c>
      <c r="Y1348" t="s">
        <v>94</v>
      </c>
      <c r="Z1348" t="s">
        <v>109</v>
      </c>
      <c r="AA1348">
        <v>0.74880000000000002</v>
      </c>
      <c r="AB1348">
        <v>0.95039999999999991</v>
      </c>
      <c r="AC1348">
        <v>0.20908799999999997</v>
      </c>
      <c r="AD1348">
        <v>0.71000000000000008</v>
      </c>
      <c r="AE1348" t="s">
        <v>25</v>
      </c>
      <c r="AF1348">
        <v>1.7163417124519863E-2</v>
      </c>
      <c r="AG1348" t="s">
        <v>5</v>
      </c>
      <c r="AH1348" t="s">
        <v>31</v>
      </c>
      <c r="AI1348" t="s">
        <v>36</v>
      </c>
      <c r="AJ1348">
        <v>120.32786885245901</v>
      </c>
      <c r="AK1348" t="s">
        <v>42</v>
      </c>
      <c r="AL1348">
        <v>128.864</v>
      </c>
      <c r="AM1348">
        <v>556709.06913599989</v>
      </c>
      <c r="AN1348">
        <v>96.759999999999991</v>
      </c>
    </row>
    <row r="1349" spans="1:40" x14ac:dyDescent="0.3">
      <c r="A1349">
        <v>216.97</v>
      </c>
      <c r="B1349">
        <v>4.1500000000000004</v>
      </c>
      <c r="C1349">
        <v>11</v>
      </c>
      <c r="D1349">
        <v>0.97</v>
      </c>
      <c r="E1349">
        <v>0.03</v>
      </c>
      <c r="F1349">
        <v>0.04</v>
      </c>
      <c r="G1349" t="s">
        <v>88</v>
      </c>
      <c r="H1349">
        <v>0.75</v>
      </c>
      <c r="I1349">
        <v>0.93</v>
      </c>
      <c r="J1349">
        <v>1.06</v>
      </c>
      <c r="K1349">
        <v>0.42</v>
      </c>
      <c r="L1349">
        <v>14</v>
      </c>
      <c r="M1349">
        <v>3684.67</v>
      </c>
      <c r="N1349">
        <v>15</v>
      </c>
      <c r="O1349">
        <v>9</v>
      </c>
      <c r="P1349">
        <v>0</v>
      </c>
      <c r="Q1349">
        <v>0</v>
      </c>
      <c r="R1349">
        <v>541</v>
      </c>
      <c r="S1349">
        <v>724</v>
      </c>
      <c r="T1349">
        <v>12</v>
      </c>
      <c r="U1349">
        <v>0.59</v>
      </c>
      <c r="V1349">
        <v>1</v>
      </c>
      <c r="W1349" t="s">
        <v>4</v>
      </c>
      <c r="X1349" t="s">
        <v>89</v>
      </c>
      <c r="Y1349" t="s">
        <v>94</v>
      </c>
      <c r="Z1349" t="s">
        <v>107</v>
      </c>
      <c r="AA1349">
        <v>0.94089999999999996</v>
      </c>
      <c r="AB1349">
        <v>0.93119999999999992</v>
      </c>
      <c r="AC1349">
        <v>2.7936000000000023E-2</v>
      </c>
      <c r="AD1349">
        <v>0.49</v>
      </c>
      <c r="AE1349" t="s">
        <v>24</v>
      </c>
      <c r="AF1349">
        <v>1.9127068258284557E-2</v>
      </c>
      <c r="AG1349" t="s">
        <v>5</v>
      </c>
      <c r="AH1349" t="s">
        <v>31</v>
      </c>
      <c r="AI1349" t="s">
        <v>38</v>
      </c>
      <c r="AJ1349">
        <v>133.82624768946397</v>
      </c>
      <c r="AK1349" t="s">
        <v>42</v>
      </c>
      <c r="AL1349">
        <v>36.846699999999998</v>
      </c>
      <c r="AM1349">
        <v>855465.35064299998</v>
      </c>
      <c r="AN1349">
        <v>73.550000000000011</v>
      </c>
    </row>
    <row r="1350" spans="1:40" x14ac:dyDescent="0.3">
      <c r="A1350">
        <v>494.44</v>
      </c>
      <c r="B1350">
        <v>8.0399999999999991</v>
      </c>
      <c r="C1350">
        <v>20</v>
      </c>
      <c r="D1350">
        <v>0.98</v>
      </c>
      <c r="E1350">
        <v>7.0000000000000007E-2</v>
      </c>
      <c r="F1350">
        <v>0.01</v>
      </c>
      <c r="G1350" t="s">
        <v>99</v>
      </c>
      <c r="H1350">
        <v>2.96</v>
      </c>
      <c r="I1350">
        <v>0.88</v>
      </c>
      <c r="J1350">
        <v>1.19</v>
      </c>
      <c r="K1350">
        <v>0.28999999999999998</v>
      </c>
      <c r="L1350">
        <v>31</v>
      </c>
      <c r="M1350">
        <v>6798.89</v>
      </c>
      <c r="N1350">
        <v>45</v>
      </c>
      <c r="O1350">
        <v>19</v>
      </c>
      <c r="P1350">
        <v>3</v>
      </c>
      <c r="Q1350">
        <v>2</v>
      </c>
      <c r="R1350">
        <v>282</v>
      </c>
      <c r="S1350">
        <v>834</v>
      </c>
      <c r="T1350">
        <v>4</v>
      </c>
      <c r="U1350">
        <v>0.23</v>
      </c>
      <c r="V1350">
        <v>0</v>
      </c>
      <c r="W1350" t="s">
        <v>6</v>
      </c>
      <c r="X1350" t="s">
        <v>93</v>
      </c>
      <c r="Y1350" t="s">
        <v>90</v>
      </c>
      <c r="Z1350" t="s">
        <v>105</v>
      </c>
      <c r="AA1350">
        <v>0.91139999999999988</v>
      </c>
      <c r="AB1350">
        <v>0.92069999999999996</v>
      </c>
      <c r="AC1350">
        <v>1.8414000000000017E-2</v>
      </c>
      <c r="AD1350">
        <v>0.37</v>
      </c>
      <c r="AE1350" t="s">
        <v>24</v>
      </c>
      <c r="AF1350">
        <v>1.626082032198042E-2</v>
      </c>
      <c r="AG1350" t="s">
        <v>5</v>
      </c>
      <c r="AH1350" t="s">
        <v>32</v>
      </c>
      <c r="AI1350" t="s">
        <v>35</v>
      </c>
      <c r="AJ1350">
        <v>295.74468085106383</v>
      </c>
      <c r="AK1350" t="s">
        <v>42</v>
      </c>
      <c r="AL1350">
        <v>339.94450000000006</v>
      </c>
      <c r="AM1350">
        <v>3630943.8406760003</v>
      </c>
      <c r="AN1350">
        <v>94.740000000000009</v>
      </c>
    </row>
    <row r="1351" spans="1:40" x14ac:dyDescent="0.3">
      <c r="A1351">
        <v>68.05</v>
      </c>
      <c r="B1351">
        <v>9.93</v>
      </c>
      <c r="C1351">
        <v>8</v>
      </c>
      <c r="D1351">
        <v>0.82</v>
      </c>
      <c r="E1351">
        <v>0.02</v>
      </c>
      <c r="F1351">
        <v>0.05</v>
      </c>
      <c r="G1351" t="s">
        <v>88</v>
      </c>
      <c r="H1351">
        <v>1.47</v>
      </c>
      <c r="I1351">
        <v>0.97</v>
      </c>
      <c r="J1351">
        <v>0.87</v>
      </c>
      <c r="K1351">
        <v>0.41</v>
      </c>
      <c r="L1351">
        <v>30</v>
      </c>
      <c r="M1351">
        <v>3309.28</v>
      </c>
      <c r="N1351">
        <v>90</v>
      </c>
      <c r="O1351">
        <v>13</v>
      </c>
      <c r="P1351">
        <v>0</v>
      </c>
      <c r="Q1351">
        <v>3</v>
      </c>
      <c r="R1351">
        <v>186</v>
      </c>
      <c r="S1351">
        <v>821</v>
      </c>
      <c r="T1351">
        <v>5</v>
      </c>
      <c r="U1351">
        <v>0.33</v>
      </c>
      <c r="V1351">
        <v>1</v>
      </c>
      <c r="W1351" t="s">
        <v>4</v>
      </c>
      <c r="X1351" t="s">
        <v>103</v>
      </c>
      <c r="Y1351" t="s">
        <v>94</v>
      </c>
      <c r="Z1351" t="s">
        <v>109</v>
      </c>
      <c r="AA1351">
        <v>0.80359999999999998</v>
      </c>
      <c r="AB1351">
        <v>0.93099999999999994</v>
      </c>
      <c r="AC1351">
        <v>0.16758000000000003</v>
      </c>
      <c r="AD1351">
        <v>0.48</v>
      </c>
      <c r="AE1351" t="s">
        <v>24</v>
      </c>
      <c r="AF1351">
        <v>0.14592211609110947</v>
      </c>
      <c r="AG1351" t="s">
        <v>9</v>
      </c>
      <c r="AH1351" t="s">
        <v>33</v>
      </c>
      <c r="AI1351" t="s">
        <v>36</v>
      </c>
      <c r="AJ1351">
        <v>441.39784946236557</v>
      </c>
      <c r="AK1351" t="s">
        <v>42</v>
      </c>
      <c r="AL1351">
        <v>33.092800000000004</v>
      </c>
      <c r="AM1351">
        <v>240995.35275000002</v>
      </c>
      <c r="AN1351">
        <v>72.930000000000007</v>
      </c>
    </row>
    <row r="1352" spans="1:40" x14ac:dyDescent="0.3">
      <c r="A1352">
        <v>440.16</v>
      </c>
      <c r="B1352">
        <v>3.17</v>
      </c>
      <c r="C1352">
        <v>4</v>
      </c>
      <c r="D1352">
        <v>0.97</v>
      </c>
      <c r="E1352">
        <v>0.04</v>
      </c>
      <c r="F1352">
        <v>0.01</v>
      </c>
      <c r="G1352" t="s">
        <v>92</v>
      </c>
      <c r="H1352">
        <v>4.53</v>
      </c>
      <c r="I1352">
        <v>0.88</v>
      </c>
      <c r="J1352">
        <v>0.98</v>
      </c>
      <c r="K1352">
        <v>0.42</v>
      </c>
      <c r="L1352">
        <v>27</v>
      </c>
      <c r="M1352">
        <v>8852.68</v>
      </c>
      <c r="N1352">
        <v>15</v>
      </c>
      <c r="O1352">
        <v>12</v>
      </c>
      <c r="P1352">
        <v>0</v>
      </c>
      <c r="Q1352">
        <v>2</v>
      </c>
      <c r="R1352">
        <v>415</v>
      </c>
      <c r="S1352">
        <v>251</v>
      </c>
      <c r="T1352">
        <v>11</v>
      </c>
      <c r="U1352">
        <v>0.9</v>
      </c>
      <c r="V1352">
        <v>0</v>
      </c>
      <c r="W1352" t="s">
        <v>6</v>
      </c>
      <c r="X1352" t="s">
        <v>93</v>
      </c>
      <c r="Y1352" t="s">
        <v>94</v>
      </c>
      <c r="Z1352" t="s">
        <v>95</v>
      </c>
      <c r="AA1352">
        <v>0.93119999999999992</v>
      </c>
      <c r="AB1352">
        <v>0.95039999999999991</v>
      </c>
      <c r="AC1352">
        <v>2.8512000000000023E-2</v>
      </c>
      <c r="AD1352">
        <v>0.47</v>
      </c>
      <c r="AE1352" t="s">
        <v>24</v>
      </c>
      <c r="AF1352">
        <v>7.201926572155579E-3</v>
      </c>
      <c r="AG1352" t="s">
        <v>5</v>
      </c>
      <c r="AH1352" t="s">
        <v>32</v>
      </c>
      <c r="AI1352" t="s">
        <v>37</v>
      </c>
      <c r="AJ1352">
        <v>60.481927710843372</v>
      </c>
      <c r="AK1352" t="s">
        <v>40</v>
      </c>
      <c r="AL1352">
        <v>177.05360000000002</v>
      </c>
      <c r="AM1352">
        <v>4091642.3423360009</v>
      </c>
      <c r="AN1352">
        <v>82.07</v>
      </c>
    </row>
    <row r="1353" spans="1:40" x14ac:dyDescent="0.3">
      <c r="A1353">
        <v>310.39999999999998</v>
      </c>
      <c r="B1353">
        <v>8.8699999999999992</v>
      </c>
      <c r="C1353">
        <v>27</v>
      </c>
      <c r="D1353">
        <v>0.82</v>
      </c>
      <c r="E1353">
        <v>0.02</v>
      </c>
      <c r="F1353">
        <v>0.04</v>
      </c>
      <c r="G1353" t="s">
        <v>92</v>
      </c>
      <c r="H1353">
        <v>2.21</v>
      </c>
      <c r="I1353">
        <v>0.76</v>
      </c>
      <c r="J1353">
        <v>1.08</v>
      </c>
      <c r="K1353">
        <v>0.67</v>
      </c>
      <c r="L1353">
        <v>36</v>
      </c>
      <c r="M1353">
        <v>3065.72</v>
      </c>
      <c r="N1353">
        <v>30</v>
      </c>
      <c r="O1353">
        <v>12</v>
      </c>
      <c r="P1353">
        <v>1</v>
      </c>
      <c r="Q1353">
        <v>1</v>
      </c>
      <c r="R1353">
        <v>123</v>
      </c>
      <c r="S1353">
        <v>171</v>
      </c>
      <c r="T1353">
        <v>10</v>
      </c>
      <c r="U1353">
        <v>0.73</v>
      </c>
      <c r="V1353">
        <v>0</v>
      </c>
      <c r="W1353" t="s">
        <v>6</v>
      </c>
      <c r="X1353" t="s">
        <v>101</v>
      </c>
      <c r="Y1353" t="s">
        <v>104</v>
      </c>
      <c r="Z1353" t="s">
        <v>108</v>
      </c>
      <c r="AA1353">
        <v>0.80359999999999998</v>
      </c>
      <c r="AB1353">
        <v>0.94079999999999997</v>
      </c>
      <c r="AC1353">
        <v>0.16934400000000005</v>
      </c>
      <c r="AD1353">
        <v>0.73</v>
      </c>
      <c r="AE1353" t="s">
        <v>25</v>
      </c>
      <c r="AF1353">
        <v>2.8576030927835051E-2</v>
      </c>
      <c r="AG1353" t="s">
        <v>7</v>
      </c>
      <c r="AH1353" t="s">
        <v>32</v>
      </c>
      <c r="AI1353" t="s">
        <v>35</v>
      </c>
      <c r="AJ1353">
        <v>139.02439024390242</v>
      </c>
      <c r="AK1353" t="s">
        <v>42</v>
      </c>
      <c r="AL1353">
        <v>61.314399999999999</v>
      </c>
      <c r="AM1353">
        <v>1008770.49136</v>
      </c>
      <c r="AN1353">
        <v>84.39</v>
      </c>
    </row>
    <row r="1354" spans="1:40" x14ac:dyDescent="0.3">
      <c r="A1354">
        <v>247.38</v>
      </c>
      <c r="B1354">
        <v>8.48</v>
      </c>
      <c r="C1354">
        <v>12</v>
      </c>
      <c r="D1354">
        <v>0.92</v>
      </c>
      <c r="E1354">
        <v>0</v>
      </c>
      <c r="F1354">
        <v>0.01</v>
      </c>
      <c r="G1354" t="s">
        <v>99</v>
      </c>
      <c r="H1354">
        <v>1.46</v>
      </c>
      <c r="I1354">
        <v>0.6</v>
      </c>
      <c r="J1354">
        <v>1.05</v>
      </c>
      <c r="K1354">
        <v>0.93</v>
      </c>
      <c r="L1354">
        <v>46</v>
      </c>
      <c r="M1354">
        <v>1455.64</v>
      </c>
      <c r="N1354">
        <v>90</v>
      </c>
      <c r="O1354">
        <v>40</v>
      </c>
      <c r="P1354">
        <v>3</v>
      </c>
      <c r="Q1354">
        <v>2</v>
      </c>
      <c r="R1354">
        <v>938</v>
      </c>
      <c r="S1354">
        <v>188</v>
      </c>
      <c r="T1354">
        <v>8</v>
      </c>
      <c r="U1354">
        <v>0.09</v>
      </c>
      <c r="V1354">
        <v>1</v>
      </c>
      <c r="W1354" t="s">
        <v>4</v>
      </c>
      <c r="X1354" t="s">
        <v>93</v>
      </c>
      <c r="Y1354" t="s">
        <v>90</v>
      </c>
      <c r="Z1354" t="s">
        <v>110</v>
      </c>
      <c r="AA1354">
        <v>0.92</v>
      </c>
      <c r="AB1354">
        <v>0.99</v>
      </c>
      <c r="AC1354">
        <v>7.9199999999999965E-2</v>
      </c>
      <c r="AD1354">
        <v>0.94000000000000006</v>
      </c>
      <c r="AE1354" t="s">
        <v>25</v>
      </c>
      <c r="AF1354">
        <v>3.4279246503355162E-2</v>
      </c>
      <c r="AG1354" t="s">
        <v>7</v>
      </c>
      <c r="AH1354" t="s">
        <v>31</v>
      </c>
      <c r="AI1354" t="s">
        <v>36</v>
      </c>
      <c r="AJ1354">
        <v>20.042643923240938</v>
      </c>
      <c r="AK1354" t="s">
        <v>40</v>
      </c>
      <c r="AL1354">
        <v>72.782000000000011</v>
      </c>
      <c r="AM1354">
        <v>363777.19092800003</v>
      </c>
      <c r="AN1354">
        <v>98.339999999999989</v>
      </c>
    </row>
    <row r="1355" spans="1:40" x14ac:dyDescent="0.3">
      <c r="A1355">
        <v>376.37</v>
      </c>
      <c r="B1355">
        <v>3.02</v>
      </c>
      <c r="C1355">
        <v>8</v>
      </c>
      <c r="D1355">
        <v>0.84</v>
      </c>
      <c r="E1355">
        <v>0.1</v>
      </c>
      <c r="F1355">
        <v>0.02</v>
      </c>
      <c r="G1355" t="s">
        <v>99</v>
      </c>
      <c r="H1355">
        <v>2.94</v>
      </c>
      <c r="I1355">
        <v>0.92</v>
      </c>
      <c r="J1355">
        <v>1.03</v>
      </c>
      <c r="K1355">
        <v>7.0000000000000007E-2</v>
      </c>
      <c r="L1355">
        <v>31</v>
      </c>
      <c r="M1355">
        <v>1771.77</v>
      </c>
      <c r="N1355">
        <v>90</v>
      </c>
      <c r="O1355">
        <v>38</v>
      </c>
      <c r="P1355">
        <v>0</v>
      </c>
      <c r="Q1355">
        <v>1</v>
      </c>
      <c r="R1355">
        <v>803</v>
      </c>
      <c r="S1355">
        <v>974</v>
      </c>
      <c r="T1355">
        <v>5</v>
      </c>
      <c r="U1355">
        <v>0.75</v>
      </c>
      <c r="V1355">
        <v>0</v>
      </c>
      <c r="W1355" t="s">
        <v>6</v>
      </c>
      <c r="X1355" t="s">
        <v>101</v>
      </c>
      <c r="Y1355" t="s">
        <v>94</v>
      </c>
      <c r="Z1355" t="s">
        <v>109</v>
      </c>
      <c r="AA1355">
        <v>0.75600000000000001</v>
      </c>
      <c r="AB1355">
        <v>0.88200000000000001</v>
      </c>
      <c r="AC1355">
        <v>0.14112000000000005</v>
      </c>
      <c r="AD1355">
        <v>0.19</v>
      </c>
      <c r="AE1355" t="s">
        <v>26</v>
      </c>
      <c r="AF1355">
        <v>8.0240189175545349E-3</v>
      </c>
      <c r="AG1355" t="s">
        <v>5</v>
      </c>
      <c r="AH1355" t="s">
        <v>32</v>
      </c>
      <c r="AI1355" t="s">
        <v>35</v>
      </c>
      <c r="AJ1355">
        <v>121.29514321295143</v>
      </c>
      <c r="AK1355" t="s">
        <v>42</v>
      </c>
      <c r="AL1355">
        <v>88.58850000000001</v>
      </c>
      <c r="AM1355">
        <v>746972.72294399992</v>
      </c>
      <c r="AN1355">
        <v>93.660000000000011</v>
      </c>
    </row>
    <row r="1356" spans="1:40" x14ac:dyDescent="0.3">
      <c r="A1356">
        <v>269</v>
      </c>
      <c r="B1356">
        <v>4.59</v>
      </c>
      <c r="C1356">
        <v>6</v>
      </c>
      <c r="D1356">
        <v>0.74</v>
      </c>
      <c r="E1356">
        <v>0.04</v>
      </c>
      <c r="F1356">
        <v>0.02</v>
      </c>
      <c r="G1356" t="s">
        <v>88</v>
      </c>
      <c r="H1356">
        <v>0.68</v>
      </c>
      <c r="I1356">
        <v>0.76</v>
      </c>
      <c r="J1356">
        <v>0.93</v>
      </c>
      <c r="K1356">
        <v>0.95</v>
      </c>
      <c r="L1356">
        <v>42</v>
      </c>
      <c r="M1356">
        <v>9352.34</v>
      </c>
      <c r="N1356">
        <v>15</v>
      </c>
      <c r="O1356">
        <v>22</v>
      </c>
      <c r="P1356">
        <v>2</v>
      </c>
      <c r="Q1356">
        <v>3</v>
      </c>
      <c r="R1356">
        <v>36</v>
      </c>
      <c r="S1356">
        <v>101</v>
      </c>
      <c r="T1356">
        <v>9</v>
      </c>
      <c r="U1356">
        <v>0.33</v>
      </c>
      <c r="V1356">
        <v>1</v>
      </c>
      <c r="W1356" t="s">
        <v>4</v>
      </c>
      <c r="X1356" t="s">
        <v>103</v>
      </c>
      <c r="Y1356" t="s">
        <v>96</v>
      </c>
      <c r="Z1356" t="s">
        <v>91</v>
      </c>
      <c r="AA1356">
        <v>0.71039999999999992</v>
      </c>
      <c r="AB1356">
        <v>0.94079999999999997</v>
      </c>
      <c r="AC1356">
        <v>0.24460799999999999</v>
      </c>
      <c r="AD1356">
        <v>1.01</v>
      </c>
      <c r="AE1356" t="s">
        <v>25</v>
      </c>
      <c r="AF1356">
        <v>1.7063197026022305E-2</v>
      </c>
      <c r="AG1356" t="s">
        <v>5</v>
      </c>
      <c r="AH1356" t="s">
        <v>31</v>
      </c>
      <c r="AI1356" t="s">
        <v>38</v>
      </c>
      <c r="AJ1356">
        <v>280.55555555555554</v>
      </c>
      <c r="AK1356" t="s">
        <v>42</v>
      </c>
      <c r="AL1356">
        <v>93.523400000000009</v>
      </c>
      <c r="AM1356">
        <v>2666823.4093999998</v>
      </c>
      <c r="AN1356">
        <v>73.720000000000013</v>
      </c>
    </row>
    <row r="1357" spans="1:40" x14ac:dyDescent="0.3">
      <c r="A1357">
        <v>443.04</v>
      </c>
      <c r="B1357">
        <v>4.6900000000000004</v>
      </c>
      <c r="C1357">
        <v>15</v>
      </c>
      <c r="D1357">
        <v>0.98</v>
      </c>
      <c r="E1357">
        <v>0.1</v>
      </c>
      <c r="F1357">
        <v>0.04</v>
      </c>
      <c r="G1357" t="s">
        <v>88</v>
      </c>
      <c r="H1357">
        <v>2.81</v>
      </c>
      <c r="I1357">
        <v>0.87</v>
      </c>
      <c r="J1357">
        <v>1.0900000000000001</v>
      </c>
      <c r="K1357">
        <v>0.91</v>
      </c>
      <c r="L1357">
        <v>6</v>
      </c>
      <c r="M1357">
        <v>4602.66</v>
      </c>
      <c r="N1357">
        <v>30</v>
      </c>
      <c r="O1357">
        <v>44</v>
      </c>
      <c r="P1357">
        <v>3</v>
      </c>
      <c r="Q1357">
        <v>3</v>
      </c>
      <c r="R1357">
        <v>709</v>
      </c>
      <c r="S1357">
        <v>509</v>
      </c>
      <c r="T1357">
        <v>10</v>
      </c>
      <c r="U1357">
        <v>0.02</v>
      </c>
      <c r="V1357">
        <v>0</v>
      </c>
      <c r="W1357" t="s">
        <v>6</v>
      </c>
      <c r="X1357" t="s">
        <v>103</v>
      </c>
      <c r="Y1357" t="s">
        <v>90</v>
      </c>
      <c r="Z1357" t="s">
        <v>108</v>
      </c>
      <c r="AA1357">
        <v>0.88200000000000001</v>
      </c>
      <c r="AB1357">
        <v>0.86399999999999999</v>
      </c>
      <c r="AC1357">
        <v>1.7280000000000014E-2</v>
      </c>
      <c r="AD1357">
        <v>1.05</v>
      </c>
      <c r="AE1357" t="s">
        <v>25</v>
      </c>
      <c r="AF1357">
        <v>1.0585951607078368E-2</v>
      </c>
      <c r="AG1357" t="s">
        <v>5</v>
      </c>
      <c r="AH1357" t="s">
        <v>32</v>
      </c>
      <c r="AI1357" t="s">
        <v>35</v>
      </c>
      <c r="AJ1357">
        <v>71.791255289139627</v>
      </c>
      <c r="AK1357" t="s">
        <v>40</v>
      </c>
      <c r="AL1357">
        <v>46.026600000000002</v>
      </c>
      <c r="AM1357">
        <v>2324716.1599440002</v>
      </c>
      <c r="AN1357">
        <v>69.39</v>
      </c>
    </row>
    <row r="1358" spans="1:40" x14ac:dyDescent="0.3">
      <c r="A1358">
        <v>455.32</v>
      </c>
      <c r="B1358">
        <v>9.8000000000000007</v>
      </c>
      <c r="C1358">
        <v>12</v>
      </c>
      <c r="D1358">
        <v>0.84</v>
      </c>
      <c r="E1358">
        <v>0.01</v>
      </c>
      <c r="F1358">
        <v>0.03</v>
      </c>
      <c r="G1358" t="s">
        <v>92</v>
      </c>
      <c r="H1358">
        <v>0.28000000000000003</v>
      </c>
      <c r="I1358">
        <v>0.64</v>
      </c>
      <c r="J1358">
        <v>1.06</v>
      </c>
      <c r="K1358">
        <v>0.12</v>
      </c>
      <c r="L1358">
        <v>43</v>
      </c>
      <c r="M1358">
        <v>4090.95</v>
      </c>
      <c r="N1358">
        <v>45</v>
      </c>
      <c r="O1358">
        <v>14</v>
      </c>
      <c r="P1358">
        <v>1</v>
      </c>
      <c r="Q1358">
        <v>1</v>
      </c>
      <c r="R1358">
        <v>427</v>
      </c>
      <c r="S1358">
        <v>659</v>
      </c>
      <c r="T1358">
        <v>7</v>
      </c>
      <c r="U1358">
        <v>0.48</v>
      </c>
      <c r="V1358">
        <v>0</v>
      </c>
      <c r="W1358" t="s">
        <v>6</v>
      </c>
      <c r="X1358" t="s">
        <v>101</v>
      </c>
      <c r="Y1358" t="s">
        <v>104</v>
      </c>
      <c r="Z1358" t="s">
        <v>106</v>
      </c>
      <c r="AA1358">
        <v>0.83160000000000001</v>
      </c>
      <c r="AB1358">
        <v>0.96029999999999993</v>
      </c>
      <c r="AC1358">
        <v>0.15364800000000003</v>
      </c>
      <c r="AD1358">
        <v>0.16</v>
      </c>
      <c r="AE1358" t="s">
        <v>26</v>
      </c>
      <c r="AF1358">
        <v>2.1523324255468684E-2</v>
      </c>
      <c r="AG1358" t="s">
        <v>7</v>
      </c>
      <c r="AH1358" t="s">
        <v>32</v>
      </c>
      <c r="AI1358" t="s">
        <v>38</v>
      </c>
      <c r="AJ1358">
        <v>154.33255269320841</v>
      </c>
      <c r="AK1358" t="s">
        <v>42</v>
      </c>
      <c r="AL1358">
        <v>81.819000000000003</v>
      </c>
      <c r="AM1358">
        <v>1937283.376952</v>
      </c>
      <c r="AN1358">
        <v>86.82</v>
      </c>
    </row>
    <row r="1359" spans="1:40" x14ac:dyDescent="0.3">
      <c r="A1359">
        <v>239.77</v>
      </c>
      <c r="B1359">
        <v>2.63</v>
      </c>
      <c r="C1359">
        <v>16</v>
      </c>
      <c r="D1359">
        <v>0.92</v>
      </c>
      <c r="E1359">
        <v>0.06</v>
      </c>
      <c r="F1359">
        <v>0.04</v>
      </c>
      <c r="G1359" t="s">
        <v>99</v>
      </c>
      <c r="H1359">
        <v>3.03</v>
      </c>
      <c r="I1359">
        <v>0.96</v>
      </c>
      <c r="J1359">
        <v>0.87</v>
      </c>
      <c r="K1359">
        <v>0.18</v>
      </c>
      <c r="L1359">
        <v>45</v>
      </c>
      <c r="M1359">
        <v>782.12</v>
      </c>
      <c r="N1359">
        <v>30</v>
      </c>
      <c r="O1359">
        <v>27</v>
      </c>
      <c r="P1359">
        <v>3</v>
      </c>
      <c r="Q1359">
        <v>0</v>
      </c>
      <c r="R1359">
        <v>608</v>
      </c>
      <c r="S1359">
        <v>515</v>
      </c>
      <c r="T1359">
        <v>11</v>
      </c>
      <c r="U1359">
        <v>0.88</v>
      </c>
      <c r="V1359">
        <v>0</v>
      </c>
      <c r="W1359" t="s">
        <v>6</v>
      </c>
      <c r="X1359" t="s">
        <v>89</v>
      </c>
      <c r="Y1359" t="s">
        <v>90</v>
      </c>
      <c r="Z1359" t="s">
        <v>95</v>
      </c>
      <c r="AA1359">
        <v>0.86480000000000001</v>
      </c>
      <c r="AB1359">
        <v>0.90239999999999987</v>
      </c>
      <c r="AC1359">
        <v>7.2191999999999965E-2</v>
      </c>
      <c r="AD1359">
        <v>0.28000000000000003</v>
      </c>
      <c r="AE1359" t="s">
        <v>26</v>
      </c>
      <c r="AF1359">
        <v>1.0968845143262292E-2</v>
      </c>
      <c r="AG1359" t="s">
        <v>5</v>
      </c>
      <c r="AH1359" t="s">
        <v>31</v>
      </c>
      <c r="AI1359" t="s">
        <v>37</v>
      </c>
      <c r="AJ1359">
        <v>84.703947368421055</v>
      </c>
      <c r="AK1359" t="s">
        <v>44</v>
      </c>
      <c r="AL1359">
        <v>39.106000000000002</v>
      </c>
      <c r="AM1359">
        <v>206335.439702</v>
      </c>
      <c r="AN1359">
        <v>94.36999999999999</v>
      </c>
    </row>
    <row r="1360" spans="1:40" x14ac:dyDescent="0.3">
      <c r="A1360">
        <v>174.57</v>
      </c>
      <c r="B1360">
        <v>8.19</v>
      </c>
      <c r="C1360">
        <v>16</v>
      </c>
      <c r="D1360">
        <v>0.81</v>
      </c>
      <c r="E1360">
        <v>0.02</v>
      </c>
      <c r="F1360">
        <v>0.02</v>
      </c>
      <c r="G1360" t="s">
        <v>88</v>
      </c>
      <c r="H1360">
        <v>2.65</v>
      </c>
      <c r="I1360">
        <v>0.77</v>
      </c>
      <c r="J1360">
        <v>1.19</v>
      </c>
      <c r="K1360">
        <v>0.31</v>
      </c>
      <c r="L1360">
        <v>18</v>
      </c>
      <c r="M1360">
        <v>7359.88</v>
      </c>
      <c r="N1360">
        <v>90</v>
      </c>
      <c r="O1360">
        <v>17</v>
      </c>
      <c r="P1360">
        <v>2</v>
      </c>
      <c r="Q1360">
        <v>1</v>
      </c>
      <c r="R1360">
        <v>601</v>
      </c>
      <c r="S1360">
        <v>633</v>
      </c>
      <c r="T1360">
        <v>11</v>
      </c>
      <c r="U1360">
        <v>0.44</v>
      </c>
      <c r="V1360">
        <v>0</v>
      </c>
      <c r="W1360" t="s">
        <v>6</v>
      </c>
      <c r="X1360" t="s">
        <v>101</v>
      </c>
      <c r="Y1360" t="s">
        <v>96</v>
      </c>
      <c r="Z1360" t="s">
        <v>95</v>
      </c>
      <c r="AA1360">
        <v>0.79380000000000006</v>
      </c>
      <c r="AB1360">
        <v>0.96039999999999992</v>
      </c>
      <c r="AC1360">
        <v>0.18247599999999994</v>
      </c>
      <c r="AD1360">
        <v>0.35</v>
      </c>
      <c r="AE1360" t="s">
        <v>24</v>
      </c>
      <c r="AF1360">
        <v>4.6915277539096065E-2</v>
      </c>
      <c r="AG1360" t="s">
        <v>7</v>
      </c>
      <c r="AH1360" t="s">
        <v>31</v>
      </c>
      <c r="AI1360" t="s">
        <v>35</v>
      </c>
      <c r="AJ1360">
        <v>105.32445923460898</v>
      </c>
      <c r="AK1360" t="s">
        <v>42</v>
      </c>
      <c r="AL1360">
        <v>73.598799999999997</v>
      </c>
      <c r="AM1360">
        <v>1336289.672674</v>
      </c>
      <c r="AN1360">
        <v>72.350000000000009</v>
      </c>
    </row>
    <row r="1361" spans="1:40" x14ac:dyDescent="0.3">
      <c r="A1361">
        <v>316.56</v>
      </c>
      <c r="B1361">
        <v>4.01</v>
      </c>
      <c r="C1361">
        <v>27</v>
      </c>
      <c r="D1361">
        <v>0.71</v>
      </c>
      <c r="E1361">
        <v>0.08</v>
      </c>
      <c r="F1361">
        <v>0.03</v>
      </c>
      <c r="G1361" t="s">
        <v>92</v>
      </c>
      <c r="H1361">
        <v>2.6</v>
      </c>
      <c r="I1361">
        <v>0.97</v>
      </c>
      <c r="J1361">
        <v>1.02</v>
      </c>
      <c r="K1361">
        <v>0.56000000000000005</v>
      </c>
      <c r="L1361">
        <v>14</v>
      </c>
      <c r="M1361">
        <v>6977.06</v>
      </c>
      <c r="N1361">
        <v>15</v>
      </c>
      <c r="O1361">
        <v>56</v>
      </c>
      <c r="P1361">
        <v>3</v>
      </c>
      <c r="Q1361">
        <v>1</v>
      </c>
      <c r="R1361">
        <v>471</v>
      </c>
      <c r="S1361">
        <v>917</v>
      </c>
      <c r="T1361">
        <v>2</v>
      </c>
      <c r="U1361">
        <v>0.99</v>
      </c>
      <c r="V1361">
        <v>0</v>
      </c>
      <c r="W1361" t="s">
        <v>6</v>
      </c>
      <c r="X1361" t="s">
        <v>101</v>
      </c>
      <c r="Y1361" t="s">
        <v>90</v>
      </c>
      <c r="Z1361" t="s">
        <v>102</v>
      </c>
      <c r="AA1361">
        <v>0.6532</v>
      </c>
      <c r="AB1361">
        <v>0.89239999999999997</v>
      </c>
      <c r="AC1361">
        <v>0.25879600000000003</v>
      </c>
      <c r="AD1361">
        <v>0.67</v>
      </c>
      <c r="AE1361" t="s">
        <v>25</v>
      </c>
      <c r="AF1361">
        <v>1.2667424816780388E-2</v>
      </c>
      <c r="AG1361" t="s">
        <v>5</v>
      </c>
      <c r="AH1361" t="s">
        <v>32</v>
      </c>
      <c r="AI1361" t="s">
        <v>35</v>
      </c>
      <c r="AJ1361">
        <v>194.69214437367305</v>
      </c>
      <c r="AK1361" t="s">
        <v>42</v>
      </c>
      <c r="AL1361">
        <v>139.5412</v>
      </c>
      <c r="AM1361">
        <v>2451766.5084160003</v>
      </c>
      <c r="AN1361">
        <v>82.399999999999991</v>
      </c>
    </row>
    <row r="1362" spans="1:40" x14ac:dyDescent="0.3">
      <c r="A1362">
        <v>460.56</v>
      </c>
      <c r="B1362">
        <v>7.58</v>
      </c>
      <c r="C1362">
        <v>21</v>
      </c>
      <c r="D1362">
        <v>0.73</v>
      </c>
      <c r="E1362">
        <v>0.08</v>
      </c>
      <c r="F1362">
        <v>0.04</v>
      </c>
      <c r="G1362" t="s">
        <v>92</v>
      </c>
      <c r="H1362">
        <v>3.42</v>
      </c>
      <c r="I1362">
        <v>0.88</v>
      </c>
      <c r="J1362">
        <v>1.01</v>
      </c>
      <c r="K1362">
        <v>0.13</v>
      </c>
      <c r="L1362">
        <v>20</v>
      </c>
      <c r="M1362">
        <v>3819.83</v>
      </c>
      <c r="N1362">
        <v>30</v>
      </c>
      <c r="O1362">
        <v>29</v>
      </c>
      <c r="P1362">
        <v>2</v>
      </c>
      <c r="Q1362">
        <v>2</v>
      </c>
      <c r="R1362">
        <v>189</v>
      </c>
      <c r="S1362">
        <v>178</v>
      </c>
      <c r="T1362">
        <v>9</v>
      </c>
      <c r="U1362">
        <v>0.18</v>
      </c>
      <c r="V1362">
        <v>0</v>
      </c>
      <c r="W1362" t="s">
        <v>6</v>
      </c>
      <c r="X1362" t="s">
        <v>93</v>
      </c>
      <c r="Y1362" t="s">
        <v>96</v>
      </c>
      <c r="Z1362" t="s">
        <v>91</v>
      </c>
      <c r="AA1362">
        <v>0.67159999999999997</v>
      </c>
      <c r="AB1362">
        <v>0.88319999999999999</v>
      </c>
      <c r="AC1362">
        <v>0.23846400000000004</v>
      </c>
      <c r="AD1362">
        <v>0.25</v>
      </c>
      <c r="AE1362" t="s">
        <v>26</v>
      </c>
      <c r="AF1362">
        <v>1.6458224769845407E-2</v>
      </c>
      <c r="AG1362" t="s">
        <v>5</v>
      </c>
      <c r="AH1362" t="s">
        <v>32</v>
      </c>
      <c r="AI1362" t="s">
        <v>37</v>
      </c>
      <c r="AJ1362">
        <v>94.179894179894177</v>
      </c>
      <c r="AK1362" t="s">
        <v>41</v>
      </c>
      <c r="AL1362">
        <v>76.396600000000007</v>
      </c>
      <c r="AM1362">
        <v>1970480.11228</v>
      </c>
      <c r="AN1362">
        <v>81.38</v>
      </c>
    </row>
    <row r="1363" spans="1:40" x14ac:dyDescent="0.3">
      <c r="A1363">
        <v>144.80000000000001</v>
      </c>
      <c r="B1363">
        <v>4.78</v>
      </c>
      <c r="C1363">
        <v>20</v>
      </c>
      <c r="D1363">
        <v>0.85</v>
      </c>
      <c r="E1363">
        <v>0.01</v>
      </c>
      <c r="F1363">
        <v>0.01</v>
      </c>
      <c r="G1363" t="s">
        <v>88</v>
      </c>
      <c r="H1363">
        <v>0.22</v>
      </c>
      <c r="I1363">
        <v>0.65</v>
      </c>
      <c r="J1363">
        <v>1.1399999999999999</v>
      </c>
      <c r="K1363">
        <v>0.2</v>
      </c>
      <c r="L1363">
        <v>11</v>
      </c>
      <c r="M1363">
        <v>6948.46</v>
      </c>
      <c r="N1363">
        <v>30</v>
      </c>
      <c r="O1363">
        <v>12</v>
      </c>
      <c r="P1363">
        <v>0</v>
      </c>
      <c r="Q1363">
        <v>3</v>
      </c>
      <c r="R1363">
        <v>576</v>
      </c>
      <c r="S1363">
        <v>396</v>
      </c>
      <c r="T1363">
        <v>2</v>
      </c>
      <c r="U1363">
        <v>0.35</v>
      </c>
      <c r="V1363">
        <v>1</v>
      </c>
      <c r="W1363" t="s">
        <v>4</v>
      </c>
      <c r="X1363" t="s">
        <v>103</v>
      </c>
      <c r="Y1363" t="s">
        <v>94</v>
      </c>
      <c r="Z1363" t="s">
        <v>102</v>
      </c>
      <c r="AA1363">
        <v>0.84150000000000003</v>
      </c>
      <c r="AB1363">
        <v>0.98009999999999997</v>
      </c>
      <c r="AC1363">
        <v>0.14701500000000001</v>
      </c>
      <c r="AD1363">
        <v>0.22</v>
      </c>
      <c r="AE1363" t="s">
        <v>26</v>
      </c>
      <c r="AF1363">
        <v>3.3011049723756902E-2</v>
      </c>
      <c r="AG1363" t="s">
        <v>7</v>
      </c>
      <c r="AH1363" t="s">
        <v>33</v>
      </c>
      <c r="AI1363" t="s">
        <v>38</v>
      </c>
      <c r="AJ1363">
        <v>68.75</v>
      </c>
      <c r="AK1363" t="s">
        <v>40</v>
      </c>
      <c r="AL1363">
        <v>69.4846</v>
      </c>
      <c r="AM1363">
        <v>1026329.86988</v>
      </c>
      <c r="AN1363">
        <v>75.28</v>
      </c>
    </row>
    <row r="1364" spans="1:40" x14ac:dyDescent="0.3">
      <c r="A1364">
        <v>330.33</v>
      </c>
      <c r="B1364">
        <v>6.21</v>
      </c>
      <c r="C1364">
        <v>20</v>
      </c>
      <c r="D1364">
        <v>0.91</v>
      </c>
      <c r="E1364">
        <v>0.09</v>
      </c>
      <c r="F1364">
        <v>0.02</v>
      </c>
      <c r="G1364" t="s">
        <v>99</v>
      </c>
      <c r="H1364">
        <v>2.2999999999999998</v>
      </c>
      <c r="I1364">
        <v>0.83</v>
      </c>
      <c r="J1364">
        <v>1.06</v>
      </c>
      <c r="K1364">
        <v>0.9</v>
      </c>
      <c r="L1364">
        <v>37</v>
      </c>
      <c r="M1364">
        <v>3737.77</v>
      </c>
      <c r="N1364">
        <v>90</v>
      </c>
      <c r="O1364">
        <v>52</v>
      </c>
      <c r="P1364">
        <v>0</v>
      </c>
      <c r="Q1364">
        <v>2</v>
      </c>
      <c r="R1364">
        <v>256</v>
      </c>
      <c r="S1364">
        <v>330</v>
      </c>
      <c r="T1364">
        <v>6</v>
      </c>
      <c r="U1364">
        <v>0.02</v>
      </c>
      <c r="V1364">
        <v>1</v>
      </c>
      <c r="W1364" t="s">
        <v>4</v>
      </c>
      <c r="X1364" t="s">
        <v>93</v>
      </c>
      <c r="Y1364" t="s">
        <v>94</v>
      </c>
      <c r="Z1364" t="s">
        <v>100</v>
      </c>
      <c r="AA1364">
        <v>0.82810000000000006</v>
      </c>
      <c r="AB1364">
        <v>0.89180000000000004</v>
      </c>
      <c r="AC1364">
        <v>8.0261999999999972E-2</v>
      </c>
      <c r="AD1364">
        <v>1.01</v>
      </c>
      <c r="AE1364" t="s">
        <v>25</v>
      </c>
      <c r="AF1364">
        <v>1.8799382435746075E-2</v>
      </c>
      <c r="AG1364" t="s">
        <v>5</v>
      </c>
      <c r="AH1364" t="s">
        <v>32</v>
      </c>
      <c r="AI1364" t="s">
        <v>35</v>
      </c>
      <c r="AJ1364">
        <v>128.90625</v>
      </c>
      <c r="AK1364" t="s">
        <v>42</v>
      </c>
      <c r="AL1364">
        <v>186.88850000000002</v>
      </c>
      <c r="AM1364">
        <v>1370716.3798309998</v>
      </c>
      <c r="AN1364">
        <v>94.6</v>
      </c>
    </row>
    <row r="1365" spans="1:40" x14ac:dyDescent="0.3">
      <c r="A1365">
        <v>334.2</v>
      </c>
      <c r="B1365">
        <v>8.49</v>
      </c>
      <c r="C1365">
        <v>28</v>
      </c>
      <c r="D1365">
        <v>0.8</v>
      </c>
      <c r="E1365">
        <v>0.02</v>
      </c>
      <c r="F1365">
        <v>0.02</v>
      </c>
      <c r="G1365" t="s">
        <v>92</v>
      </c>
      <c r="H1365">
        <v>2.2200000000000002</v>
      </c>
      <c r="I1365">
        <v>0.96</v>
      </c>
      <c r="J1365">
        <v>0.83</v>
      </c>
      <c r="K1365">
        <v>0.11</v>
      </c>
      <c r="L1365">
        <v>40</v>
      </c>
      <c r="M1365">
        <v>824.26</v>
      </c>
      <c r="N1365">
        <v>45</v>
      </c>
      <c r="O1365">
        <v>21</v>
      </c>
      <c r="P1365">
        <v>3</v>
      </c>
      <c r="Q1365">
        <v>0</v>
      </c>
      <c r="R1365">
        <v>509</v>
      </c>
      <c r="S1365">
        <v>110</v>
      </c>
      <c r="T1365">
        <v>8</v>
      </c>
      <c r="U1365">
        <v>0.05</v>
      </c>
      <c r="V1365">
        <v>1</v>
      </c>
      <c r="W1365" t="s">
        <v>4</v>
      </c>
      <c r="X1365" t="s">
        <v>89</v>
      </c>
      <c r="Y1365" t="s">
        <v>90</v>
      </c>
      <c r="Z1365" t="s">
        <v>110</v>
      </c>
      <c r="AA1365">
        <v>0.78400000000000003</v>
      </c>
      <c r="AB1365">
        <v>0.96039999999999992</v>
      </c>
      <c r="AC1365">
        <v>0.19207999999999995</v>
      </c>
      <c r="AD1365">
        <v>0.15</v>
      </c>
      <c r="AE1365" t="s">
        <v>22</v>
      </c>
      <c r="AF1365">
        <v>2.540394973070018E-2</v>
      </c>
      <c r="AG1365" t="s">
        <v>7</v>
      </c>
      <c r="AH1365" t="s">
        <v>32</v>
      </c>
      <c r="AI1365" t="s">
        <v>35</v>
      </c>
      <c r="AJ1365">
        <v>21.611001964636543</v>
      </c>
      <c r="AK1365" t="s">
        <v>40</v>
      </c>
      <c r="AL1365">
        <v>16.485199999999999</v>
      </c>
      <c r="AM1365">
        <v>286517.72335999995</v>
      </c>
      <c r="AN1365">
        <v>84.78</v>
      </c>
    </row>
    <row r="1366" spans="1:40" x14ac:dyDescent="0.3">
      <c r="A1366">
        <v>379.9</v>
      </c>
      <c r="B1366">
        <v>8.24</v>
      </c>
      <c r="C1366">
        <v>4</v>
      </c>
      <c r="D1366">
        <v>0.91</v>
      </c>
      <c r="E1366">
        <v>0.06</v>
      </c>
      <c r="F1366">
        <v>0.02</v>
      </c>
      <c r="G1366" t="s">
        <v>88</v>
      </c>
      <c r="H1366">
        <v>2.2999999999999998</v>
      </c>
      <c r="I1366">
        <v>0.92</v>
      </c>
      <c r="J1366">
        <v>1</v>
      </c>
      <c r="K1366">
        <v>0.4</v>
      </c>
      <c r="L1366">
        <v>4</v>
      </c>
      <c r="M1366">
        <v>7407.18</v>
      </c>
      <c r="N1366">
        <v>30</v>
      </c>
      <c r="O1366">
        <v>17</v>
      </c>
      <c r="P1366">
        <v>3</v>
      </c>
      <c r="Q1366">
        <v>0</v>
      </c>
      <c r="R1366">
        <v>326</v>
      </c>
      <c r="S1366">
        <v>305</v>
      </c>
      <c r="T1366">
        <v>2</v>
      </c>
      <c r="U1366">
        <v>0.35</v>
      </c>
      <c r="V1366">
        <v>0</v>
      </c>
      <c r="W1366" t="s">
        <v>6</v>
      </c>
      <c r="X1366" t="s">
        <v>89</v>
      </c>
      <c r="Y1366" t="s">
        <v>90</v>
      </c>
      <c r="Z1366" t="s">
        <v>102</v>
      </c>
      <c r="AA1366">
        <v>0.85539999999999994</v>
      </c>
      <c r="AB1366">
        <v>0.92119999999999991</v>
      </c>
      <c r="AC1366">
        <v>8.2907999999999968E-2</v>
      </c>
      <c r="AD1366">
        <v>0.48000000000000004</v>
      </c>
      <c r="AE1366" t="s">
        <v>24</v>
      </c>
      <c r="AF1366">
        <v>2.1689918399578838E-2</v>
      </c>
      <c r="AG1366" t="s">
        <v>7</v>
      </c>
      <c r="AH1366" t="s">
        <v>32</v>
      </c>
      <c r="AI1366" t="s">
        <v>35</v>
      </c>
      <c r="AJ1366">
        <v>93.558282208588963</v>
      </c>
      <c r="AK1366" t="s">
        <v>41</v>
      </c>
      <c r="AL1366">
        <v>74.07180000000001</v>
      </c>
      <c r="AM1366">
        <v>3039198.2437599995</v>
      </c>
      <c r="AN1366">
        <v>71.500000000000014</v>
      </c>
    </row>
    <row r="1367" spans="1:40" x14ac:dyDescent="0.3">
      <c r="A1367">
        <v>109.21</v>
      </c>
      <c r="B1367">
        <v>8.8000000000000007</v>
      </c>
      <c r="C1367">
        <v>11</v>
      </c>
      <c r="D1367">
        <v>0.91</v>
      </c>
      <c r="E1367">
        <v>0.1</v>
      </c>
      <c r="F1367">
        <v>0.02</v>
      </c>
      <c r="G1367" t="s">
        <v>92</v>
      </c>
      <c r="H1367">
        <v>4.9000000000000004</v>
      </c>
      <c r="I1367">
        <v>0.77</v>
      </c>
      <c r="J1367">
        <v>1.1100000000000001</v>
      </c>
      <c r="K1367">
        <v>0.76</v>
      </c>
      <c r="L1367">
        <v>44</v>
      </c>
      <c r="M1367">
        <v>9655.49</v>
      </c>
      <c r="N1367">
        <v>30</v>
      </c>
      <c r="O1367">
        <v>33</v>
      </c>
      <c r="P1367">
        <v>1</v>
      </c>
      <c r="Q1367">
        <v>0</v>
      </c>
      <c r="R1367">
        <v>443</v>
      </c>
      <c r="S1367">
        <v>202</v>
      </c>
      <c r="T1367">
        <v>6</v>
      </c>
      <c r="U1367">
        <v>0.53</v>
      </c>
      <c r="V1367">
        <v>0</v>
      </c>
      <c r="W1367" t="s">
        <v>6</v>
      </c>
      <c r="X1367" t="s">
        <v>89</v>
      </c>
      <c r="Y1367" t="s">
        <v>104</v>
      </c>
      <c r="Z1367" t="s">
        <v>100</v>
      </c>
      <c r="AA1367">
        <v>0.81900000000000006</v>
      </c>
      <c r="AB1367">
        <v>0.88200000000000001</v>
      </c>
      <c r="AC1367">
        <v>7.9379999999999978E-2</v>
      </c>
      <c r="AD1367">
        <v>0.88</v>
      </c>
      <c r="AE1367" t="s">
        <v>25</v>
      </c>
      <c r="AF1367">
        <v>8.0578701584104032E-2</v>
      </c>
      <c r="AG1367" t="s">
        <v>8</v>
      </c>
      <c r="AH1367" t="s">
        <v>33</v>
      </c>
      <c r="AI1367" t="s">
        <v>37</v>
      </c>
      <c r="AJ1367">
        <v>45.598194130925506</v>
      </c>
      <c r="AK1367" t="s">
        <v>40</v>
      </c>
      <c r="AL1367">
        <v>193.10980000000001</v>
      </c>
      <c r="AM1367">
        <v>1181217.0028280001</v>
      </c>
      <c r="AN1367">
        <v>79.7</v>
      </c>
    </row>
    <row r="1368" spans="1:40" x14ac:dyDescent="0.3">
      <c r="A1368">
        <v>372.12</v>
      </c>
      <c r="B1368">
        <v>1.54</v>
      </c>
      <c r="C1368">
        <v>13</v>
      </c>
      <c r="D1368">
        <v>0.91</v>
      </c>
      <c r="E1368">
        <v>0.09</v>
      </c>
      <c r="F1368">
        <v>0.03</v>
      </c>
      <c r="G1368" t="s">
        <v>99</v>
      </c>
      <c r="H1368">
        <v>0.7</v>
      </c>
      <c r="I1368">
        <v>0.98</v>
      </c>
      <c r="J1368">
        <v>1.08</v>
      </c>
      <c r="K1368">
        <v>0.89</v>
      </c>
      <c r="L1368">
        <v>6</v>
      </c>
      <c r="M1368">
        <v>6518.08</v>
      </c>
      <c r="N1368">
        <v>60</v>
      </c>
      <c r="O1368">
        <v>21</v>
      </c>
      <c r="P1368">
        <v>1</v>
      </c>
      <c r="Q1368">
        <v>1</v>
      </c>
      <c r="R1368">
        <v>242</v>
      </c>
      <c r="S1368">
        <v>470</v>
      </c>
      <c r="T1368">
        <v>5</v>
      </c>
      <c r="U1368">
        <v>0.24</v>
      </c>
      <c r="V1368">
        <v>1</v>
      </c>
      <c r="W1368" t="s">
        <v>4</v>
      </c>
      <c r="X1368" t="s">
        <v>101</v>
      </c>
      <c r="Y1368" t="s">
        <v>104</v>
      </c>
      <c r="Z1368" t="s">
        <v>109</v>
      </c>
      <c r="AA1368">
        <v>0.82810000000000006</v>
      </c>
      <c r="AB1368">
        <v>0.88270000000000004</v>
      </c>
      <c r="AC1368">
        <v>7.9442999999999972E-2</v>
      </c>
      <c r="AD1368">
        <v>1.01</v>
      </c>
      <c r="AE1368" t="s">
        <v>25</v>
      </c>
      <c r="AF1368">
        <v>4.1384499623777276E-3</v>
      </c>
      <c r="AG1368" t="s">
        <v>5</v>
      </c>
      <c r="AH1368" t="s">
        <v>32</v>
      </c>
      <c r="AI1368" t="s">
        <v>38</v>
      </c>
      <c r="AJ1368">
        <v>194.21487603305786</v>
      </c>
      <c r="AK1368" t="s">
        <v>42</v>
      </c>
      <c r="AL1368">
        <v>325.904</v>
      </c>
      <c r="AM1368">
        <v>2716899.9948319998</v>
      </c>
      <c r="AN1368">
        <v>96</v>
      </c>
    </row>
    <row r="1369" spans="1:40" x14ac:dyDescent="0.3">
      <c r="A1369">
        <v>459.06</v>
      </c>
      <c r="B1369">
        <v>7.23</v>
      </c>
      <c r="C1369">
        <v>29</v>
      </c>
      <c r="D1369">
        <v>0.85</v>
      </c>
      <c r="E1369">
        <v>0.1</v>
      </c>
      <c r="F1369">
        <v>0.01</v>
      </c>
      <c r="G1369" t="s">
        <v>88</v>
      </c>
      <c r="H1369">
        <v>3.45</v>
      </c>
      <c r="I1369">
        <v>0.71</v>
      </c>
      <c r="J1369">
        <v>1.19</v>
      </c>
      <c r="K1369">
        <v>0.34</v>
      </c>
      <c r="L1369">
        <v>23</v>
      </c>
      <c r="M1369">
        <v>2836.97</v>
      </c>
      <c r="N1369">
        <v>90</v>
      </c>
      <c r="O1369">
        <v>51</v>
      </c>
      <c r="P1369">
        <v>2</v>
      </c>
      <c r="Q1369">
        <v>2</v>
      </c>
      <c r="R1369">
        <v>968</v>
      </c>
      <c r="S1369">
        <v>879</v>
      </c>
      <c r="T1369">
        <v>7</v>
      </c>
      <c r="U1369">
        <v>0.17</v>
      </c>
      <c r="V1369">
        <v>0</v>
      </c>
      <c r="W1369" t="s">
        <v>6</v>
      </c>
      <c r="X1369" t="s">
        <v>93</v>
      </c>
      <c r="Y1369" t="s">
        <v>96</v>
      </c>
      <c r="Z1369" t="s">
        <v>106</v>
      </c>
      <c r="AA1369">
        <v>0.76500000000000001</v>
      </c>
      <c r="AB1369">
        <v>0.89100000000000001</v>
      </c>
      <c r="AC1369">
        <v>0.13365000000000005</v>
      </c>
      <c r="AD1369">
        <v>0.45</v>
      </c>
      <c r="AE1369" t="s">
        <v>24</v>
      </c>
      <c r="AF1369">
        <v>1.5749575218925633E-2</v>
      </c>
      <c r="AG1369" t="s">
        <v>5</v>
      </c>
      <c r="AH1369" t="s">
        <v>32</v>
      </c>
      <c r="AI1369" t="s">
        <v>37</v>
      </c>
      <c r="AJ1369">
        <v>90.805785123966942</v>
      </c>
      <c r="AK1369" t="s">
        <v>41</v>
      </c>
      <c r="AL1369">
        <v>28.369699999999998</v>
      </c>
      <c r="AM1369">
        <v>1445656.832342</v>
      </c>
      <c r="AN1369">
        <v>69.350000000000009</v>
      </c>
    </row>
    <row r="1370" spans="1:40" x14ac:dyDescent="0.3">
      <c r="A1370">
        <v>130.86000000000001</v>
      </c>
      <c r="B1370">
        <v>2.2599999999999998</v>
      </c>
      <c r="C1370">
        <v>9</v>
      </c>
      <c r="D1370">
        <v>0.97</v>
      </c>
      <c r="E1370">
        <v>0.03</v>
      </c>
      <c r="F1370">
        <v>0.04</v>
      </c>
      <c r="G1370" t="s">
        <v>99</v>
      </c>
      <c r="H1370">
        <v>2.0099999999999998</v>
      </c>
      <c r="I1370">
        <v>0.75</v>
      </c>
      <c r="J1370">
        <v>0.81</v>
      </c>
      <c r="K1370">
        <v>0.16</v>
      </c>
      <c r="L1370">
        <v>8</v>
      </c>
      <c r="M1370">
        <v>2772.21</v>
      </c>
      <c r="N1370">
        <v>60</v>
      </c>
      <c r="O1370">
        <v>44</v>
      </c>
      <c r="P1370">
        <v>0</v>
      </c>
      <c r="Q1370">
        <v>1</v>
      </c>
      <c r="R1370">
        <v>969</v>
      </c>
      <c r="S1370">
        <v>728</v>
      </c>
      <c r="T1370">
        <v>10</v>
      </c>
      <c r="U1370">
        <v>0.42</v>
      </c>
      <c r="V1370">
        <v>1</v>
      </c>
      <c r="W1370" t="s">
        <v>4</v>
      </c>
      <c r="X1370" t="s">
        <v>101</v>
      </c>
      <c r="Y1370" t="s">
        <v>94</v>
      </c>
      <c r="Z1370" t="s">
        <v>108</v>
      </c>
      <c r="AA1370">
        <v>0.94089999999999996</v>
      </c>
      <c r="AB1370">
        <v>0.93119999999999992</v>
      </c>
      <c r="AC1370">
        <v>2.7936000000000023E-2</v>
      </c>
      <c r="AD1370">
        <v>0.23</v>
      </c>
      <c r="AE1370" t="s">
        <v>26</v>
      </c>
      <c r="AF1370">
        <v>1.7270365275867335E-2</v>
      </c>
      <c r="AG1370" t="s">
        <v>5</v>
      </c>
      <c r="AH1370" t="s">
        <v>33</v>
      </c>
      <c r="AI1370" t="s">
        <v>35</v>
      </c>
      <c r="AJ1370">
        <v>75.128998968008247</v>
      </c>
      <c r="AK1370" t="s">
        <v>40</v>
      </c>
      <c r="AL1370">
        <v>138.6105</v>
      </c>
      <c r="AM1370">
        <v>388309.26971400005</v>
      </c>
      <c r="AN1370">
        <v>96.289999999999992</v>
      </c>
    </row>
    <row r="1371" spans="1:40" x14ac:dyDescent="0.3">
      <c r="A1371">
        <v>156.88999999999999</v>
      </c>
      <c r="B1371">
        <v>4.74</v>
      </c>
      <c r="C1371">
        <v>4</v>
      </c>
      <c r="D1371">
        <v>0.85</v>
      </c>
      <c r="E1371">
        <v>0.01</v>
      </c>
      <c r="F1371">
        <v>0.05</v>
      </c>
      <c r="G1371" t="s">
        <v>99</v>
      </c>
      <c r="H1371">
        <v>2.56</v>
      </c>
      <c r="I1371">
        <v>0.9</v>
      </c>
      <c r="J1371">
        <v>0.9</v>
      </c>
      <c r="K1371">
        <v>0.74</v>
      </c>
      <c r="L1371">
        <v>30</v>
      </c>
      <c r="M1371">
        <v>9296.8799999999992</v>
      </c>
      <c r="N1371">
        <v>90</v>
      </c>
      <c r="O1371">
        <v>10</v>
      </c>
      <c r="P1371">
        <v>3</v>
      </c>
      <c r="Q1371">
        <v>0</v>
      </c>
      <c r="R1371">
        <v>791</v>
      </c>
      <c r="S1371">
        <v>976</v>
      </c>
      <c r="T1371">
        <v>5</v>
      </c>
      <c r="U1371">
        <v>0.17</v>
      </c>
      <c r="V1371">
        <v>1</v>
      </c>
      <c r="W1371" t="s">
        <v>4</v>
      </c>
      <c r="X1371" t="s">
        <v>89</v>
      </c>
      <c r="Y1371" t="s">
        <v>90</v>
      </c>
      <c r="Z1371" t="s">
        <v>109</v>
      </c>
      <c r="AA1371">
        <v>0.84150000000000003</v>
      </c>
      <c r="AB1371">
        <v>0.9405</v>
      </c>
      <c r="AC1371">
        <v>0.14107500000000001</v>
      </c>
      <c r="AD1371">
        <v>0.8</v>
      </c>
      <c r="AE1371" t="s">
        <v>25</v>
      </c>
      <c r="AF1371">
        <v>3.0212250621454526E-2</v>
      </c>
      <c r="AG1371" t="s">
        <v>7</v>
      </c>
      <c r="AH1371" t="s">
        <v>31</v>
      </c>
      <c r="AI1371" t="s">
        <v>35</v>
      </c>
      <c r="AJ1371">
        <v>123.38811630847029</v>
      </c>
      <c r="AK1371" t="s">
        <v>42</v>
      </c>
      <c r="AL1371">
        <v>464.84399999999999</v>
      </c>
      <c r="AM1371">
        <v>1546575.6301599997</v>
      </c>
      <c r="AN1371">
        <v>96.14</v>
      </c>
    </row>
    <row r="1372" spans="1:40" x14ac:dyDescent="0.3">
      <c r="A1372">
        <v>487.13</v>
      </c>
      <c r="B1372">
        <v>5.94</v>
      </c>
      <c r="C1372">
        <v>12</v>
      </c>
      <c r="D1372">
        <v>0.84</v>
      </c>
      <c r="E1372">
        <v>0.02</v>
      </c>
      <c r="F1372">
        <v>0.03</v>
      </c>
      <c r="G1372" t="s">
        <v>92</v>
      </c>
      <c r="H1372">
        <v>3.81</v>
      </c>
      <c r="I1372">
        <v>0.69</v>
      </c>
      <c r="J1372">
        <v>1.02</v>
      </c>
      <c r="K1372">
        <v>0.77</v>
      </c>
      <c r="L1372">
        <v>36</v>
      </c>
      <c r="M1372">
        <v>3102.57</v>
      </c>
      <c r="N1372">
        <v>90</v>
      </c>
      <c r="O1372">
        <v>20</v>
      </c>
      <c r="P1372">
        <v>0</v>
      </c>
      <c r="Q1372">
        <v>3</v>
      </c>
      <c r="R1372">
        <v>903</v>
      </c>
      <c r="S1372">
        <v>295</v>
      </c>
      <c r="T1372">
        <v>3</v>
      </c>
      <c r="U1372">
        <v>0.63</v>
      </c>
      <c r="V1372">
        <v>1</v>
      </c>
      <c r="W1372" t="s">
        <v>4</v>
      </c>
      <c r="X1372" t="s">
        <v>103</v>
      </c>
      <c r="Y1372" t="s">
        <v>94</v>
      </c>
      <c r="Z1372" t="s">
        <v>98</v>
      </c>
      <c r="AA1372">
        <v>0.82319999999999993</v>
      </c>
      <c r="AB1372">
        <v>0.9506</v>
      </c>
      <c r="AC1372">
        <v>0.15209600000000001</v>
      </c>
      <c r="AD1372">
        <v>0.82000000000000006</v>
      </c>
      <c r="AE1372" t="s">
        <v>25</v>
      </c>
      <c r="AF1372">
        <v>1.2193870219448608E-2</v>
      </c>
      <c r="AG1372" t="s">
        <v>5</v>
      </c>
      <c r="AH1372" t="s">
        <v>32</v>
      </c>
      <c r="AI1372" t="s">
        <v>37</v>
      </c>
      <c r="AJ1372">
        <v>32.668881506090806</v>
      </c>
      <c r="AK1372" t="s">
        <v>40</v>
      </c>
      <c r="AL1372">
        <v>62.051400000000008</v>
      </c>
      <c r="AM1372">
        <v>1587021.8410110001</v>
      </c>
      <c r="AN1372">
        <v>82.99</v>
      </c>
    </row>
    <row r="1373" spans="1:40" x14ac:dyDescent="0.3">
      <c r="A1373">
        <v>131.44</v>
      </c>
      <c r="B1373">
        <v>4.62</v>
      </c>
      <c r="C1373">
        <v>9</v>
      </c>
      <c r="D1373">
        <v>0.76</v>
      </c>
      <c r="E1373">
        <v>0.05</v>
      </c>
      <c r="F1373">
        <v>0.03</v>
      </c>
      <c r="G1373" t="s">
        <v>99</v>
      </c>
      <c r="H1373">
        <v>0.79</v>
      </c>
      <c r="I1373">
        <v>0.81</v>
      </c>
      <c r="J1373">
        <v>1.05</v>
      </c>
      <c r="K1373">
        <v>0.98</v>
      </c>
      <c r="L1373">
        <v>42</v>
      </c>
      <c r="M1373">
        <v>7705.1</v>
      </c>
      <c r="N1373">
        <v>60</v>
      </c>
      <c r="O1373">
        <v>51</v>
      </c>
      <c r="P1373">
        <v>3</v>
      </c>
      <c r="Q1373">
        <v>2</v>
      </c>
      <c r="R1373">
        <v>630</v>
      </c>
      <c r="S1373">
        <v>225</v>
      </c>
      <c r="T1373">
        <v>6</v>
      </c>
      <c r="U1373">
        <v>0.96</v>
      </c>
      <c r="V1373">
        <v>0</v>
      </c>
      <c r="W1373" t="s">
        <v>6</v>
      </c>
      <c r="X1373" t="s">
        <v>93</v>
      </c>
      <c r="Y1373" t="s">
        <v>90</v>
      </c>
      <c r="Z1373" t="s">
        <v>100</v>
      </c>
      <c r="AA1373">
        <v>0.72199999999999998</v>
      </c>
      <c r="AB1373">
        <v>0.92149999999999999</v>
      </c>
      <c r="AC1373">
        <v>0.22115999999999997</v>
      </c>
      <c r="AD1373">
        <v>1.06</v>
      </c>
      <c r="AE1373" t="s">
        <v>25</v>
      </c>
      <c r="AF1373">
        <v>3.5149117468046255E-2</v>
      </c>
      <c r="AG1373" t="s">
        <v>7</v>
      </c>
      <c r="AH1373" t="s">
        <v>33</v>
      </c>
      <c r="AI1373" t="s">
        <v>38</v>
      </c>
      <c r="AJ1373">
        <v>35.714285714285715</v>
      </c>
      <c r="AK1373" t="s">
        <v>40</v>
      </c>
      <c r="AL1373">
        <v>385.25500000000005</v>
      </c>
      <c r="AM1373">
        <v>1094166.3432720001</v>
      </c>
      <c r="AN1373">
        <v>97.110000000000014</v>
      </c>
    </row>
    <row r="1374" spans="1:40" x14ac:dyDescent="0.3">
      <c r="A1374">
        <v>434.47</v>
      </c>
      <c r="B1374">
        <v>5.68</v>
      </c>
      <c r="C1374">
        <v>13</v>
      </c>
      <c r="D1374">
        <v>0.79</v>
      </c>
      <c r="E1374">
        <v>0.08</v>
      </c>
      <c r="F1374">
        <v>0</v>
      </c>
      <c r="G1374" t="s">
        <v>92</v>
      </c>
      <c r="H1374">
        <v>3.82</v>
      </c>
      <c r="I1374">
        <v>0.89</v>
      </c>
      <c r="J1374">
        <v>0.91</v>
      </c>
      <c r="K1374">
        <v>0.14000000000000001</v>
      </c>
      <c r="L1374">
        <v>11</v>
      </c>
      <c r="M1374">
        <v>6464.86</v>
      </c>
      <c r="N1374">
        <v>45</v>
      </c>
      <c r="O1374">
        <v>16</v>
      </c>
      <c r="P1374">
        <v>2</v>
      </c>
      <c r="Q1374">
        <v>1</v>
      </c>
      <c r="R1374">
        <v>995</v>
      </c>
      <c r="S1374">
        <v>465</v>
      </c>
      <c r="T1374">
        <v>7</v>
      </c>
      <c r="U1374">
        <v>0.81</v>
      </c>
      <c r="V1374">
        <v>1</v>
      </c>
      <c r="W1374" t="s">
        <v>4</v>
      </c>
      <c r="X1374" t="s">
        <v>101</v>
      </c>
      <c r="Y1374" t="s">
        <v>96</v>
      </c>
      <c r="Z1374" t="s">
        <v>106</v>
      </c>
      <c r="AA1374">
        <v>0.72680000000000011</v>
      </c>
      <c r="AB1374">
        <v>0.92</v>
      </c>
      <c r="AC1374">
        <v>0.19319999999999998</v>
      </c>
      <c r="AD1374">
        <v>0.22000000000000003</v>
      </c>
      <c r="AE1374" t="s">
        <v>26</v>
      </c>
      <c r="AF1374">
        <v>1.3073399774437819E-2</v>
      </c>
      <c r="AG1374" t="s">
        <v>5</v>
      </c>
      <c r="AH1374" t="s">
        <v>32</v>
      </c>
      <c r="AI1374" t="s">
        <v>37</v>
      </c>
      <c r="AJ1374">
        <v>46.733668341708544</v>
      </c>
      <c r="AK1374" t="s">
        <v>40</v>
      </c>
      <c r="AL1374">
        <v>129.2972</v>
      </c>
      <c r="AM1374">
        <v>3033653.2328440002</v>
      </c>
      <c r="AN1374">
        <v>81.78</v>
      </c>
    </row>
    <row r="1375" spans="1:40" x14ac:dyDescent="0.3">
      <c r="A1375">
        <v>271.52999999999997</v>
      </c>
      <c r="B1375">
        <v>9.9700000000000006</v>
      </c>
      <c r="C1375">
        <v>16</v>
      </c>
      <c r="D1375">
        <v>0.71</v>
      </c>
      <c r="E1375">
        <v>0.02</v>
      </c>
      <c r="F1375">
        <v>0.04</v>
      </c>
      <c r="G1375" t="s">
        <v>88</v>
      </c>
      <c r="H1375">
        <v>0.35</v>
      </c>
      <c r="I1375">
        <v>0.86</v>
      </c>
      <c r="J1375">
        <v>1.1299999999999999</v>
      </c>
      <c r="K1375">
        <v>0.71</v>
      </c>
      <c r="L1375">
        <v>47</v>
      </c>
      <c r="M1375">
        <v>5966.76</v>
      </c>
      <c r="N1375">
        <v>45</v>
      </c>
      <c r="O1375">
        <v>35</v>
      </c>
      <c r="P1375">
        <v>0</v>
      </c>
      <c r="Q1375">
        <v>2</v>
      </c>
      <c r="R1375">
        <v>759</v>
      </c>
      <c r="S1375">
        <v>972</v>
      </c>
      <c r="T1375">
        <v>1</v>
      </c>
      <c r="U1375">
        <v>0.22</v>
      </c>
      <c r="V1375">
        <v>0</v>
      </c>
      <c r="W1375" t="s">
        <v>6</v>
      </c>
      <c r="X1375" t="s">
        <v>93</v>
      </c>
      <c r="Y1375" t="s">
        <v>94</v>
      </c>
      <c r="Z1375" t="s">
        <v>97</v>
      </c>
      <c r="AA1375">
        <v>0.69579999999999997</v>
      </c>
      <c r="AB1375">
        <v>0.94079999999999997</v>
      </c>
      <c r="AC1375">
        <v>0.27283200000000002</v>
      </c>
      <c r="AD1375">
        <v>0.77</v>
      </c>
      <c r="AE1375" t="s">
        <v>25</v>
      </c>
      <c r="AF1375">
        <v>3.6717858063565728E-2</v>
      </c>
      <c r="AG1375" t="s">
        <v>7</v>
      </c>
      <c r="AH1375" t="s">
        <v>31</v>
      </c>
      <c r="AI1375" t="s">
        <v>38</v>
      </c>
      <c r="AJ1375">
        <v>128.06324110671937</v>
      </c>
      <c r="AK1375" t="s">
        <v>42</v>
      </c>
      <c r="AL1375">
        <v>59.6676</v>
      </c>
      <c r="AM1375">
        <v>1717425.1716779999</v>
      </c>
      <c r="AN1375">
        <v>74.25</v>
      </c>
    </row>
    <row r="1376" spans="1:40" x14ac:dyDescent="0.3">
      <c r="A1376">
        <v>161.25</v>
      </c>
      <c r="B1376">
        <v>2.2200000000000002</v>
      </c>
      <c r="C1376">
        <v>26</v>
      </c>
      <c r="D1376">
        <v>0.89</v>
      </c>
      <c r="E1376">
        <v>7.0000000000000007E-2</v>
      </c>
      <c r="F1376">
        <v>0.01</v>
      </c>
      <c r="G1376" t="s">
        <v>88</v>
      </c>
      <c r="H1376">
        <v>2.42</v>
      </c>
      <c r="I1376">
        <v>0.66</v>
      </c>
      <c r="J1376">
        <v>0.87</v>
      </c>
      <c r="K1376">
        <v>0.42</v>
      </c>
      <c r="L1376">
        <v>5</v>
      </c>
      <c r="M1376">
        <v>1892.64</v>
      </c>
      <c r="N1376">
        <v>90</v>
      </c>
      <c r="O1376">
        <v>18</v>
      </c>
      <c r="P1376">
        <v>1</v>
      </c>
      <c r="Q1376">
        <v>1</v>
      </c>
      <c r="R1376">
        <v>899</v>
      </c>
      <c r="S1376">
        <v>984</v>
      </c>
      <c r="T1376">
        <v>8</v>
      </c>
      <c r="U1376">
        <v>0.95</v>
      </c>
      <c r="V1376">
        <v>1</v>
      </c>
      <c r="W1376" t="s">
        <v>4</v>
      </c>
      <c r="X1376" t="s">
        <v>101</v>
      </c>
      <c r="Y1376" t="s">
        <v>104</v>
      </c>
      <c r="Z1376" t="s">
        <v>110</v>
      </c>
      <c r="AA1376">
        <v>0.82769999999999999</v>
      </c>
      <c r="AB1376">
        <v>0.92069999999999996</v>
      </c>
      <c r="AC1376">
        <v>0.10127699999999998</v>
      </c>
      <c r="AD1376">
        <v>0.5</v>
      </c>
      <c r="AE1376" t="s">
        <v>24</v>
      </c>
      <c r="AF1376">
        <v>1.3767441860465118E-2</v>
      </c>
      <c r="AG1376" t="s">
        <v>5</v>
      </c>
      <c r="AH1376" t="s">
        <v>31</v>
      </c>
      <c r="AI1376" t="s">
        <v>35</v>
      </c>
      <c r="AJ1376">
        <v>109.45494994438265</v>
      </c>
      <c r="AK1376" t="s">
        <v>42</v>
      </c>
      <c r="AL1376">
        <v>18.926400000000001</v>
      </c>
      <c r="AM1376">
        <v>329629.98690000002</v>
      </c>
      <c r="AN1376">
        <v>71.28</v>
      </c>
    </row>
    <row r="1377" spans="1:40" x14ac:dyDescent="0.3">
      <c r="A1377">
        <v>441.84</v>
      </c>
      <c r="B1377">
        <v>7.08</v>
      </c>
      <c r="C1377">
        <v>6</v>
      </c>
      <c r="D1377">
        <v>0.77</v>
      </c>
      <c r="E1377">
        <v>0.03</v>
      </c>
      <c r="F1377">
        <v>0.03</v>
      </c>
      <c r="G1377" t="s">
        <v>92</v>
      </c>
      <c r="H1377">
        <v>3.71</v>
      </c>
      <c r="I1377">
        <v>0.85</v>
      </c>
      <c r="J1377">
        <v>0.8</v>
      </c>
      <c r="K1377">
        <v>0.91</v>
      </c>
      <c r="L1377">
        <v>3</v>
      </c>
      <c r="M1377">
        <v>440.67</v>
      </c>
      <c r="N1377">
        <v>60</v>
      </c>
      <c r="O1377">
        <v>46</v>
      </c>
      <c r="P1377">
        <v>2</v>
      </c>
      <c r="Q1377">
        <v>3</v>
      </c>
      <c r="R1377">
        <v>828</v>
      </c>
      <c r="S1377">
        <v>237</v>
      </c>
      <c r="T1377">
        <v>8</v>
      </c>
      <c r="U1377">
        <v>0.75</v>
      </c>
      <c r="V1377">
        <v>0</v>
      </c>
      <c r="W1377" t="s">
        <v>6</v>
      </c>
      <c r="X1377" t="s">
        <v>103</v>
      </c>
      <c r="Y1377" t="s">
        <v>96</v>
      </c>
      <c r="Z1377" t="s">
        <v>110</v>
      </c>
      <c r="AA1377">
        <v>0.74690000000000001</v>
      </c>
      <c r="AB1377">
        <v>0.94089999999999996</v>
      </c>
      <c r="AC1377">
        <v>0.21640699999999996</v>
      </c>
      <c r="AD1377">
        <v>0.97</v>
      </c>
      <c r="AE1377" t="s">
        <v>25</v>
      </c>
      <c r="AF1377">
        <v>1.6023900054318307E-2</v>
      </c>
      <c r="AG1377" t="s">
        <v>5</v>
      </c>
      <c r="AH1377" t="s">
        <v>32</v>
      </c>
      <c r="AI1377" t="s">
        <v>37</v>
      </c>
      <c r="AJ1377">
        <v>28.623188405797102</v>
      </c>
      <c r="AK1377" t="s">
        <v>40</v>
      </c>
      <c r="AL1377">
        <v>8.8133999999999997</v>
      </c>
      <c r="AM1377">
        <v>206429.56869599997</v>
      </c>
      <c r="AN1377">
        <v>82.789999999999992</v>
      </c>
    </row>
    <row r="1378" spans="1:40" x14ac:dyDescent="0.3">
      <c r="A1378">
        <v>250.39</v>
      </c>
      <c r="B1378">
        <v>4.5599999999999996</v>
      </c>
      <c r="C1378">
        <v>10</v>
      </c>
      <c r="D1378">
        <v>0.79</v>
      </c>
      <c r="E1378">
        <v>0.03</v>
      </c>
      <c r="F1378">
        <v>0.05</v>
      </c>
      <c r="G1378" t="s">
        <v>92</v>
      </c>
      <c r="H1378">
        <v>0.96</v>
      </c>
      <c r="I1378">
        <v>0.83</v>
      </c>
      <c r="J1378">
        <v>1.18</v>
      </c>
      <c r="K1378">
        <v>0.41</v>
      </c>
      <c r="L1378">
        <v>15</v>
      </c>
      <c r="M1378">
        <v>4937.8999999999996</v>
      </c>
      <c r="N1378">
        <v>30</v>
      </c>
      <c r="O1378">
        <v>26</v>
      </c>
      <c r="P1378">
        <v>0</v>
      </c>
      <c r="Q1378">
        <v>3</v>
      </c>
      <c r="R1378">
        <v>378</v>
      </c>
      <c r="S1378">
        <v>370</v>
      </c>
      <c r="T1378">
        <v>4</v>
      </c>
      <c r="U1378">
        <v>0.15</v>
      </c>
      <c r="V1378">
        <v>0</v>
      </c>
      <c r="W1378" t="s">
        <v>6</v>
      </c>
      <c r="X1378" t="s">
        <v>103</v>
      </c>
      <c r="Y1378" t="s">
        <v>94</v>
      </c>
      <c r="Z1378" t="s">
        <v>105</v>
      </c>
      <c r="AA1378">
        <v>0.76629999999999998</v>
      </c>
      <c r="AB1378">
        <v>0.92149999999999999</v>
      </c>
      <c r="AC1378">
        <v>0.19351499999999996</v>
      </c>
      <c r="AD1378">
        <v>0.49</v>
      </c>
      <c r="AE1378" t="s">
        <v>24</v>
      </c>
      <c r="AF1378">
        <v>1.8211589919725227E-2</v>
      </c>
      <c r="AG1378" t="s">
        <v>5</v>
      </c>
      <c r="AH1378" t="s">
        <v>31</v>
      </c>
      <c r="AI1378" t="s">
        <v>38</v>
      </c>
      <c r="AJ1378">
        <v>97.883597883597886</v>
      </c>
      <c r="AK1378" t="s">
        <v>43</v>
      </c>
      <c r="AL1378">
        <v>98.757999999999996</v>
      </c>
      <c r="AM1378">
        <v>1335416.4089679997</v>
      </c>
      <c r="AN1378">
        <v>85.139999999999986</v>
      </c>
    </row>
    <row r="1379" spans="1:40" x14ac:dyDescent="0.3">
      <c r="A1379">
        <v>281.67</v>
      </c>
      <c r="B1379">
        <v>2.2000000000000002</v>
      </c>
      <c r="C1379">
        <v>13</v>
      </c>
      <c r="D1379">
        <v>0.93</v>
      </c>
      <c r="E1379">
        <v>7.0000000000000007E-2</v>
      </c>
      <c r="F1379">
        <v>0.03</v>
      </c>
      <c r="G1379" t="s">
        <v>92</v>
      </c>
      <c r="H1379">
        <v>3.85</v>
      </c>
      <c r="I1379">
        <v>0.82</v>
      </c>
      <c r="J1379">
        <v>0.96</v>
      </c>
      <c r="K1379">
        <v>0.45</v>
      </c>
      <c r="L1379">
        <v>2</v>
      </c>
      <c r="M1379">
        <v>9882.77</v>
      </c>
      <c r="N1379">
        <v>90</v>
      </c>
      <c r="O1379">
        <v>43</v>
      </c>
      <c r="P1379">
        <v>2</v>
      </c>
      <c r="Q1379">
        <v>0</v>
      </c>
      <c r="R1379">
        <v>676</v>
      </c>
      <c r="S1379">
        <v>52</v>
      </c>
      <c r="T1379">
        <v>8</v>
      </c>
      <c r="U1379">
        <v>0.57999999999999996</v>
      </c>
      <c r="V1379">
        <v>1</v>
      </c>
      <c r="W1379" t="s">
        <v>4</v>
      </c>
      <c r="X1379" t="s">
        <v>89</v>
      </c>
      <c r="Y1379" t="s">
        <v>96</v>
      </c>
      <c r="Z1379" t="s">
        <v>110</v>
      </c>
      <c r="AA1379">
        <v>0.8649</v>
      </c>
      <c r="AB1379">
        <v>0.9020999999999999</v>
      </c>
      <c r="AC1379">
        <v>6.3146999999999953E-2</v>
      </c>
      <c r="AD1379">
        <v>0.55000000000000004</v>
      </c>
      <c r="AE1379" t="s">
        <v>25</v>
      </c>
      <c r="AF1379">
        <v>7.8105584549295276E-3</v>
      </c>
      <c r="AG1379" t="s">
        <v>5</v>
      </c>
      <c r="AH1379" t="s">
        <v>31</v>
      </c>
      <c r="AI1379" t="s">
        <v>37</v>
      </c>
      <c r="AJ1379">
        <v>7.6923076923076925</v>
      </c>
      <c r="AK1379" t="s">
        <v>40</v>
      </c>
      <c r="AL1379">
        <v>197.65540000000001</v>
      </c>
      <c r="AM1379">
        <v>3062267.1524800002</v>
      </c>
      <c r="AN1379">
        <v>81.449999999999989</v>
      </c>
    </row>
    <row r="1380" spans="1:40" x14ac:dyDescent="0.3">
      <c r="A1380">
        <v>211.66</v>
      </c>
      <c r="B1380">
        <v>2.4300000000000002</v>
      </c>
      <c r="C1380">
        <v>7</v>
      </c>
      <c r="D1380">
        <v>0.8</v>
      </c>
      <c r="E1380">
        <v>0.05</v>
      </c>
      <c r="F1380">
        <v>0.04</v>
      </c>
      <c r="G1380" t="s">
        <v>99</v>
      </c>
      <c r="H1380">
        <v>0.83</v>
      </c>
      <c r="I1380">
        <v>0.93</v>
      </c>
      <c r="J1380">
        <v>1.18</v>
      </c>
      <c r="K1380">
        <v>0.13</v>
      </c>
      <c r="L1380">
        <v>2</v>
      </c>
      <c r="M1380">
        <v>2038.02</v>
      </c>
      <c r="N1380">
        <v>90</v>
      </c>
      <c r="O1380">
        <v>8</v>
      </c>
      <c r="P1380">
        <v>3</v>
      </c>
      <c r="Q1380">
        <v>3</v>
      </c>
      <c r="R1380">
        <v>177</v>
      </c>
      <c r="S1380">
        <v>190</v>
      </c>
      <c r="T1380">
        <v>3</v>
      </c>
      <c r="U1380">
        <v>0.97</v>
      </c>
      <c r="V1380">
        <v>0</v>
      </c>
      <c r="W1380" t="s">
        <v>6</v>
      </c>
      <c r="X1380" t="s">
        <v>103</v>
      </c>
      <c r="Y1380" t="s">
        <v>90</v>
      </c>
      <c r="Z1380" t="s">
        <v>98</v>
      </c>
      <c r="AA1380">
        <v>0.76</v>
      </c>
      <c r="AB1380">
        <v>0.91199999999999992</v>
      </c>
      <c r="AC1380">
        <v>0.18239999999999995</v>
      </c>
      <c r="AD1380">
        <v>0.22</v>
      </c>
      <c r="AE1380" t="s">
        <v>26</v>
      </c>
      <c r="AF1380">
        <v>1.1480676556741946E-2</v>
      </c>
      <c r="AG1380" t="s">
        <v>5</v>
      </c>
      <c r="AH1380" t="s">
        <v>31</v>
      </c>
      <c r="AI1380" t="s">
        <v>38</v>
      </c>
      <c r="AJ1380">
        <v>107.34463276836159</v>
      </c>
      <c r="AK1380" t="s">
        <v>42</v>
      </c>
      <c r="AL1380">
        <v>101.90100000000001</v>
      </c>
      <c r="AM1380">
        <v>470295.785944</v>
      </c>
      <c r="AN1380">
        <v>96.87</v>
      </c>
    </row>
    <row r="1381" spans="1:40" x14ac:dyDescent="0.3">
      <c r="A1381">
        <v>316.83</v>
      </c>
      <c r="B1381">
        <v>9.5399999999999991</v>
      </c>
      <c r="C1381">
        <v>28</v>
      </c>
      <c r="D1381">
        <v>0.77</v>
      </c>
      <c r="E1381">
        <v>0.08</v>
      </c>
      <c r="F1381">
        <v>0.02</v>
      </c>
      <c r="G1381" t="s">
        <v>88</v>
      </c>
      <c r="H1381">
        <v>4</v>
      </c>
      <c r="I1381">
        <v>0.67</v>
      </c>
      <c r="J1381">
        <v>0.91</v>
      </c>
      <c r="K1381">
        <v>0.32</v>
      </c>
      <c r="L1381">
        <v>8</v>
      </c>
      <c r="M1381">
        <v>5415.03</v>
      </c>
      <c r="N1381">
        <v>15</v>
      </c>
      <c r="O1381">
        <v>26</v>
      </c>
      <c r="P1381">
        <v>0</v>
      </c>
      <c r="Q1381">
        <v>1</v>
      </c>
      <c r="R1381">
        <v>77</v>
      </c>
      <c r="S1381">
        <v>520</v>
      </c>
      <c r="T1381">
        <v>5</v>
      </c>
      <c r="U1381">
        <v>0.1</v>
      </c>
      <c r="V1381">
        <v>0</v>
      </c>
      <c r="W1381" t="s">
        <v>6</v>
      </c>
      <c r="X1381" t="s">
        <v>101</v>
      </c>
      <c r="Y1381" t="s">
        <v>94</v>
      </c>
      <c r="Z1381" t="s">
        <v>109</v>
      </c>
      <c r="AA1381">
        <v>0.70840000000000003</v>
      </c>
      <c r="AB1381">
        <v>0.90160000000000007</v>
      </c>
      <c r="AC1381">
        <v>0.20736799999999997</v>
      </c>
      <c r="AD1381">
        <v>0.42000000000000004</v>
      </c>
      <c r="AE1381" t="s">
        <v>24</v>
      </c>
      <c r="AF1381">
        <v>3.0110784963545117E-2</v>
      </c>
      <c r="AG1381" t="s">
        <v>7</v>
      </c>
      <c r="AH1381" t="s">
        <v>32</v>
      </c>
      <c r="AI1381" t="s">
        <v>37</v>
      </c>
      <c r="AJ1381">
        <v>675.32467532467524</v>
      </c>
      <c r="AK1381" t="s">
        <v>42</v>
      </c>
      <c r="AL1381">
        <v>54.150300000000001</v>
      </c>
      <c r="AM1381">
        <v>1887287.8470899998</v>
      </c>
      <c r="AN1381">
        <v>69.200000000000017</v>
      </c>
    </row>
    <row r="1382" spans="1:40" x14ac:dyDescent="0.3">
      <c r="A1382">
        <v>123.59</v>
      </c>
      <c r="B1382">
        <v>8.92</v>
      </c>
      <c r="C1382">
        <v>26</v>
      </c>
      <c r="D1382">
        <v>0.75</v>
      </c>
      <c r="E1382">
        <v>0.02</v>
      </c>
      <c r="F1382">
        <v>0</v>
      </c>
      <c r="G1382" t="s">
        <v>88</v>
      </c>
      <c r="H1382">
        <v>2.34</v>
      </c>
      <c r="I1382">
        <v>0.9</v>
      </c>
      <c r="J1382">
        <v>0.83</v>
      </c>
      <c r="K1382">
        <v>0.4</v>
      </c>
      <c r="L1382">
        <v>46</v>
      </c>
      <c r="M1382">
        <v>6742.7</v>
      </c>
      <c r="N1382">
        <v>45</v>
      </c>
      <c r="O1382">
        <v>18</v>
      </c>
      <c r="P1382">
        <v>0</v>
      </c>
      <c r="Q1382">
        <v>1</v>
      </c>
      <c r="R1382">
        <v>786</v>
      </c>
      <c r="S1382">
        <v>471</v>
      </c>
      <c r="T1382">
        <v>3</v>
      </c>
      <c r="U1382">
        <v>0.27</v>
      </c>
      <c r="V1382">
        <v>1</v>
      </c>
      <c r="W1382" t="s">
        <v>4</v>
      </c>
      <c r="X1382" t="s">
        <v>101</v>
      </c>
      <c r="Y1382" t="s">
        <v>94</v>
      </c>
      <c r="Z1382" t="s">
        <v>98</v>
      </c>
      <c r="AA1382">
        <v>0.73499999999999999</v>
      </c>
      <c r="AB1382">
        <v>0.98</v>
      </c>
      <c r="AC1382">
        <v>0.245</v>
      </c>
      <c r="AD1382">
        <v>0.42000000000000004</v>
      </c>
      <c r="AE1382" t="s">
        <v>24</v>
      </c>
      <c r="AF1382">
        <v>7.2174124120074443E-2</v>
      </c>
      <c r="AG1382" t="s">
        <v>8</v>
      </c>
      <c r="AH1382" t="s">
        <v>33</v>
      </c>
      <c r="AI1382" t="s">
        <v>35</v>
      </c>
      <c r="AJ1382">
        <v>59.92366412213741</v>
      </c>
      <c r="AK1382" t="s">
        <v>40</v>
      </c>
      <c r="AL1382">
        <v>67.426999999999992</v>
      </c>
      <c r="AM1382">
        <v>850070.10987199994</v>
      </c>
      <c r="AN1382">
        <v>73.06</v>
      </c>
    </row>
    <row r="1383" spans="1:40" x14ac:dyDescent="0.3">
      <c r="A1383">
        <v>225.99</v>
      </c>
      <c r="B1383">
        <v>9.16</v>
      </c>
      <c r="C1383">
        <v>19</v>
      </c>
      <c r="D1383">
        <v>0.93</v>
      </c>
      <c r="E1383">
        <v>0.08</v>
      </c>
      <c r="F1383">
        <v>0.04</v>
      </c>
      <c r="G1383" t="s">
        <v>99</v>
      </c>
      <c r="H1383">
        <v>3.42</v>
      </c>
      <c r="I1383">
        <v>0.9</v>
      </c>
      <c r="J1383">
        <v>1.1100000000000001</v>
      </c>
      <c r="K1383">
        <v>0.02</v>
      </c>
      <c r="L1383">
        <v>30</v>
      </c>
      <c r="M1383">
        <v>4888.41</v>
      </c>
      <c r="N1383">
        <v>60</v>
      </c>
      <c r="O1383">
        <v>44</v>
      </c>
      <c r="P1383">
        <v>0</v>
      </c>
      <c r="Q1383">
        <v>0</v>
      </c>
      <c r="R1383">
        <v>961</v>
      </c>
      <c r="S1383">
        <v>868</v>
      </c>
      <c r="T1383">
        <v>2</v>
      </c>
      <c r="U1383">
        <v>0.37</v>
      </c>
      <c r="V1383">
        <v>1</v>
      </c>
      <c r="W1383" t="s">
        <v>4</v>
      </c>
      <c r="X1383" t="s">
        <v>89</v>
      </c>
      <c r="Y1383" t="s">
        <v>94</v>
      </c>
      <c r="Z1383" t="s">
        <v>102</v>
      </c>
      <c r="AA1383">
        <v>0.85560000000000003</v>
      </c>
      <c r="AB1383">
        <v>0.88319999999999999</v>
      </c>
      <c r="AC1383">
        <v>6.1823999999999955E-2</v>
      </c>
      <c r="AD1383">
        <v>0.13999999999999999</v>
      </c>
      <c r="AE1383" t="s">
        <v>22</v>
      </c>
      <c r="AF1383">
        <v>4.0532766936590116E-2</v>
      </c>
      <c r="AG1383" t="s">
        <v>7</v>
      </c>
      <c r="AH1383" t="s">
        <v>31</v>
      </c>
      <c r="AI1383" t="s">
        <v>37</v>
      </c>
      <c r="AJ1383">
        <v>90.322580645161281</v>
      </c>
      <c r="AK1383" t="s">
        <v>41</v>
      </c>
      <c r="AL1383">
        <v>244.4205</v>
      </c>
      <c r="AM1383">
        <v>1237559.467224</v>
      </c>
      <c r="AN1383">
        <v>93.38000000000001</v>
      </c>
    </row>
    <row r="1384" spans="1:40" x14ac:dyDescent="0.3">
      <c r="A1384">
        <v>486.24</v>
      </c>
      <c r="B1384">
        <v>9.92</v>
      </c>
      <c r="C1384">
        <v>24</v>
      </c>
      <c r="D1384">
        <v>0.74</v>
      </c>
      <c r="E1384">
        <v>0.01</v>
      </c>
      <c r="F1384">
        <v>0</v>
      </c>
      <c r="G1384" t="s">
        <v>92</v>
      </c>
      <c r="H1384">
        <v>4.59</v>
      </c>
      <c r="I1384">
        <v>0.89</v>
      </c>
      <c r="J1384">
        <v>1.1299999999999999</v>
      </c>
      <c r="K1384">
        <v>0.44</v>
      </c>
      <c r="L1384">
        <v>41</v>
      </c>
      <c r="M1384">
        <v>5118.6400000000003</v>
      </c>
      <c r="N1384">
        <v>30</v>
      </c>
      <c r="O1384">
        <v>36</v>
      </c>
      <c r="P1384">
        <v>1</v>
      </c>
      <c r="Q1384">
        <v>0</v>
      </c>
      <c r="R1384">
        <v>996</v>
      </c>
      <c r="S1384">
        <v>295</v>
      </c>
      <c r="T1384">
        <v>5</v>
      </c>
      <c r="U1384">
        <v>0.12</v>
      </c>
      <c r="V1384">
        <v>1</v>
      </c>
      <c r="W1384" t="s">
        <v>4</v>
      </c>
      <c r="X1384" t="s">
        <v>89</v>
      </c>
      <c r="Y1384" t="s">
        <v>104</v>
      </c>
      <c r="Z1384" t="s">
        <v>109</v>
      </c>
      <c r="AA1384">
        <v>0.73260000000000003</v>
      </c>
      <c r="AB1384">
        <v>0.99</v>
      </c>
      <c r="AC1384">
        <v>0.25740000000000002</v>
      </c>
      <c r="AD1384">
        <v>0.45</v>
      </c>
      <c r="AE1384" t="s">
        <v>24</v>
      </c>
      <c r="AF1384">
        <v>2.0401447844685752E-2</v>
      </c>
      <c r="AG1384" t="s">
        <v>7</v>
      </c>
      <c r="AH1384" t="s">
        <v>32</v>
      </c>
      <c r="AI1384" t="s">
        <v>37</v>
      </c>
      <c r="AJ1384">
        <v>29.61847389558233</v>
      </c>
      <c r="AK1384" t="s">
        <v>40</v>
      </c>
      <c r="AL1384">
        <v>102.37280000000001</v>
      </c>
      <c r="AM1384">
        <v>2513923.3983680005</v>
      </c>
      <c r="AN1384">
        <v>83.11</v>
      </c>
    </row>
    <row r="1385" spans="1:40" x14ac:dyDescent="0.3">
      <c r="A1385">
        <v>166.16</v>
      </c>
      <c r="B1385">
        <v>2.87</v>
      </c>
      <c r="C1385">
        <v>19</v>
      </c>
      <c r="D1385">
        <v>0.84</v>
      </c>
      <c r="E1385">
        <v>0.02</v>
      </c>
      <c r="F1385">
        <v>0.04</v>
      </c>
      <c r="G1385" t="s">
        <v>88</v>
      </c>
      <c r="H1385">
        <v>2.04</v>
      </c>
      <c r="I1385">
        <v>0.8</v>
      </c>
      <c r="J1385">
        <v>1</v>
      </c>
      <c r="K1385">
        <v>0.34</v>
      </c>
      <c r="L1385">
        <v>5</v>
      </c>
      <c r="M1385">
        <v>6646.15</v>
      </c>
      <c r="N1385">
        <v>30</v>
      </c>
      <c r="O1385">
        <v>53</v>
      </c>
      <c r="P1385">
        <v>2</v>
      </c>
      <c r="Q1385">
        <v>3</v>
      </c>
      <c r="R1385">
        <v>756</v>
      </c>
      <c r="S1385">
        <v>306</v>
      </c>
      <c r="T1385">
        <v>8</v>
      </c>
      <c r="U1385">
        <v>0.3</v>
      </c>
      <c r="V1385">
        <v>0</v>
      </c>
      <c r="W1385" t="s">
        <v>6</v>
      </c>
      <c r="X1385" t="s">
        <v>103</v>
      </c>
      <c r="Y1385" t="s">
        <v>96</v>
      </c>
      <c r="Z1385" t="s">
        <v>110</v>
      </c>
      <c r="AA1385">
        <v>0.82319999999999993</v>
      </c>
      <c r="AB1385">
        <v>0.94079999999999997</v>
      </c>
      <c r="AC1385">
        <v>0.15052800000000002</v>
      </c>
      <c r="AD1385">
        <v>0.4</v>
      </c>
      <c r="AE1385" t="s">
        <v>24</v>
      </c>
      <c r="AF1385">
        <v>1.7272508425613866E-2</v>
      </c>
      <c r="AG1385" t="s">
        <v>5</v>
      </c>
      <c r="AH1385" t="s">
        <v>31</v>
      </c>
      <c r="AI1385" t="s">
        <v>35</v>
      </c>
      <c r="AJ1385">
        <v>40.476190476190474</v>
      </c>
      <c r="AK1385" t="s">
        <v>40</v>
      </c>
      <c r="AL1385">
        <v>66.461500000000001</v>
      </c>
      <c r="AM1385">
        <v>1170656.981868</v>
      </c>
      <c r="AN1385">
        <v>72.56</v>
      </c>
    </row>
    <row r="1386" spans="1:40" x14ac:dyDescent="0.3">
      <c r="A1386">
        <v>345.53</v>
      </c>
      <c r="B1386">
        <v>4.2</v>
      </c>
      <c r="C1386">
        <v>17</v>
      </c>
      <c r="D1386">
        <v>0.85</v>
      </c>
      <c r="E1386">
        <v>7.0000000000000007E-2</v>
      </c>
      <c r="F1386">
        <v>0</v>
      </c>
      <c r="G1386" t="s">
        <v>99</v>
      </c>
      <c r="H1386">
        <v>1.1599999999999999</v>
      </c>
      <c r="I1386">
        <v>0.76</v>
      </c>
      <c r="J1386">
        <v>0.83</v>
      </c>
      <c r="K1386">
        <v>0.8</v>
      </c>
      <c r="L1386">
        <v>30</v>
      </c>
      <c r="M1386">
        <v>8167.56</v>
      </c>
      <c r="N1386">
        <v>90</v>
      </c>
      <c r="O1386">
        <v>24</v>
      </c>
      <c r="P1386">
        <v>1</v>
      </c>
      <c r="Q1386">
        <v>3</v>
      </c>
      <c r="R1386">
        <v>560</v>
      </c>
      <c r="S1386">
        <v>565</v>
      </c>
      <c r="T1386">
        <v>9</v>
      </c>
      <c r="U1386">
        <v>0.69</v>
      </c>
      <c r="V1386">
        <v>1</v>
      </c>
      <c r="W1386" t="s">
        <v>4</v>
      </c>
      <c r="X1386" t="s">
        <v>103</v>
      </c>
      <c r="Y1386" t="s">
        <v>104</v>
      </c>
      <c r="Z1386" t="s">
        <v>91</v>
      </c>
      <c r="AA1386">
        <v>0.79049999999999998</v>
      </c>
      <c r="AB1386">
        <v>0.92999999999999994</v>
      </c>
      <c r="AC1386">
        <v>0.13950000000000001</v>
      </c>
      <c r="AD1386">
        <v>0.87000000000000011</v>
      </c>
      <c r="AE1386" t="s">
        <v>25</v>
      </c>
      <c r="AF1386">
        <v>1.2155239776575118E-2</v>
      </c>
      <c r="AG1386" t="s">
        <v>5</v>
      </c>
      <c r="AH1386" t="s">
        <v>32</v>
      </c>
      <c r="AI1386" t="s">
        <v>36</v>
      </c>
      <c r="AJ1386">
        <v>100.89285714285714</v>
      </c>
      <c r="AK1386" t="s">
        <v>42</v>
      </c>
      <c r="AL1386">
        <v>408.37800000000004</v>
      </c>
      <c r="AM1386">
        <v>3020102.9915720006</v>
      </c>
      <c r="AN1386">
        <v>96.740000000000009</v>
      </c>
    </row>
    <row r="1387" spans="1:40" x14ac:dyDescent="0.3">
      <c r="A1387">
        <v>196.34</v>
      </c>
      <c r="B1387">
        <v>7.02</v>
      </c>
      <c r="C1387">
        <v>13</v>
      </c>
      <c r="D1387">
        <v>0.91</v>
      </c>
      <c r="E1387">
        <v>0.09</v>
      </c>
      <c r="F1387">
        <v>0.04</v>
      </c>
      <c r="G1387" t="s">
        <v>92</v>
      </c>
      <c r="H1387">
        <v>4.34</v>
      </c>
      <c r="I1387">
        <v>0.76</v>
      </c>
      <c r="J1387">
        <v>1.06</v>
      </c>
      <c r="K1387">
        <v>0.11</v>
      </c>
      <c r="L1387">
        <v>44</v>
      </c>
      <c r="M1387">
        <v>3399.55</v>
      </c>
      <c r="N1387">
        <v>30</v>
      </c>
      <c r="O1387">
        <v>56</v>
      </c>
      <c r="P1387">
        <v>1</v>
      </c>
      <c r="Q1387">
        <v>1</v>
      </c>
      <c r="R1387">
        <v>664</v>
      </c>
      <c r="S1387">
        <v>46</v>
      </c>
      <c r="T1387">
        <v>5</v>
      </c>
      <c r="U1387">
        <v>0.48</v>
      </c>
      <c r="V1387">
        <v>0</v>
      </c>
      <c r="W1387" t="s">
        <v>6</v>
      </c>
      <c r="X1387" t="s">
        <v>101</v>
      </c>
      <c r="Y1387" t="s">
        <v>104</v>
      </c>
      <c r="Z1387" t="s">
        <v>109</v>
      </c>
      <c r="AA1387">
        <v>0.82810000000000006</v>
      </c>
      <c r="AB1387">
        <v>0.87360000000000004</v>
      </c>
      <c r="AC1387">
        <v>7.8623999999999972E-2</v>
      </c>
      <c r="AD1387">
        <v>0.24</v>
      </c>
      <c r="AE1387" t="s">
        <v>26</v>
      </c>
      <c r="AF1387">
        <v>3.5754303758785778E-2</v>
      </c>
      <c r="AG1387" t="s">
        <v>7</v>
      </c>
      <c r="AH1387" t="s">
        <v>31</v>
      </c>
      <c r="AI1387" t="s">
        <v>37</v>
      </c>
      <c r="AJ1387">
        <v>6.927710843373494</v>
      </c>
      <c r="AK1387" t="s">
        <v>40</v>
      </c>
      <c r="AL1387">
        <v>67.991</v>
      </c>
      <c r="AM1387">
        <v>754323.474422</v>
      </c>
      <c r="AN1387">
        <v>80.159999999999982</v>
      </c>
    </row>
    <row r="1388" spans="1:40" x14ac:dyDescent="0.3">
      <c r="A1388">
        <v>398.06</v>
      </c>
      <c r="B1388">
        <v>5.35</v>
      </c>
      <c r="C1388">
        <v>13</v>
      </c>
      <c r="D1388">
        <v>0.89</v>
      </c>
      <c r="E1388">
        <v>0.03</v>
      </c>
      <c r="F1388">
        <v>0.01</v>
      </c>
      <c r="G1388" t="s">
        <v>88</v>
      </c>
      <c r="H1388">
        <v>0.81</v>
      </c>
      <c r="I1388">
        <v>0.89</v>
      </c>
      <c r="J1388">
        <v>0.87</v>
      </c>
      <c r="K1388">
        <v>0.76</v>
      </c>
      <c r="L1388">
        <v>10</v>
      </c>
      <c r="M1388">
        <v>9002.82</v>
      </c>
      <c r="N1388">
        <v>30</v>
      </c>
      <c r="O1388">
        <v>16</v>
      </c>
      <c r="P1388">
        <v>2</v>
      </c>
      <c r="Q1388">
        <v>1</v>
      </c>
      <c r="R1388">
        <v>354</v>
      </c>
      <c r="S1388">
        <v>894</v>
      </c>
      <c r="T1388">
        <v>3</v>
      </c>
      <c r="U1388">
        <v>0.42</v>
      </c>
      <c r="V1388">
        <v>1</v>
      </c>
      <c r="W1388" t="s">
        <v>4</v>
      </c>
      <c r="X1388" t="s">
        <v>101</v>
      </c>
      <c r="Y1388" t="s">
        <v>96</v>
      </c>
      <c r="Z1388" t="s">
        <v>98</v>
      </c>
      <c r="AA1388">
        <v>0.86329999999999996</v>
      </c>
      <c r="AB1388">
        <v>0.96029999999999993</v>
      </c>
      <c r="AC1388">
        <v>0.10563299999999999</v>
      </c>
      <c r="AD1388">
        <v>0.8</v>
      </c>
      <c r="AE1388" t="s">
        <v>25</v>
      </c>
      <c r="AF1388">
        <v>1.3440184896749233E-2</v>
      </c>
      <c r="AG1388" t="s">
        <v>5</v>
      </c>
      <c r="AH1388" t="s">
        <v>32</v>
      </c>
      <c r="AI1388" t="s">
        <v>38</v>
      </c>
      <c r="AJ1388">
        <v>252.54237288135593</v>
      </c>
      <c r="AK1388" t="s">
        <v>42</v>
      </c>
      <c r="AL1388">
        <v>90.028199999999998</v>
      </c>
      <c r="AM1388">
        <v>3727105.5071399999</v>
      </c>
      <c r="AN1388">
        <v>74.09</v>
      </c>
    </row>
    <row r="1389" spans="1:40" x14ac:dyDescent="0.3">
      <c r="A1389">
        <v>108.89</v>
      </c>
      <c r="B1389">
        <v>4.7699999999999996</v>
      </c>
      <c r="C1389">
        <v>26</v>
      </c>
      <c r="D1389">
        <v>0.94</v>
      </c>
      <c r="E1389">
        <v>0.03</v>
      </c>
      <c r="F1389">
        <v>0.03</v>
      </c>
      <c r="G1389" t="s">
        <v>92</v>
      </c>
      <c r="H1389">
        <v>3.16</v>
      </c>
      <c r="I1389">
        <v>0.8</v>
      </c>
      <c r="J1389">
        <v>1.1399999999999999</v>
      </c>
      <c r="K1389">
        <v>0.71</v>
      </c>
      <c r="L1389">
        <v>33</v>
      </c>
      <c r="M1389">
        <v>4900.5200000000004</v>
      </c>
      <c r="N1389">
        <v>90</v>
      </c>
      <c r="O1389">
        <v>13</v>
      </c>
      <c r="P1389">
        <v>2</v>
      </c>
      <c r="Q1389">
        <v>1</v>
      </c>
      <c r="R1389">
        <v>539</v>
      </c>
      <c r="S1389">
        <v>770</v>
      </c>
      <c r="T1389">
        <v>12</v>
      </c>
      <c r="U1389">
        <v>0.43</v>
      </c>
      <c r="V1389">
        <v>1</v>
      </c>
      <c r="W1389" t="s">
        <v>4</v>
      </c>
      <c r="X1389" t="s">
        <v>101</v>
      </c>
      <c r="Y1389" t="s">
        <v>96</v>
      </c>
      <c r="Z1389" t="s">
        <v>107</v>
      </c>
      <c r="AA1389">
        <v>0.91179999999999994</v>
      </c>
      <c r="AB1389">
        <v>0.94089999999999996</v>
      </c>
      <c r="AC1389">
        <v>5.6454000000000046E-2</v>
      </c>
      <c r="AD1389">
        <v>0.77</v>
      </c>
      <c r="AE1389" t="s">
        <v>25</v>
      </c>
      <c r="AF1389">
        <v>4.3805675452291297E-2</v>
      </c>
      <c r="AG1389" t="s">
        <v>7</v>
      </c>
      <c r="AH1389" t="s">
        <v>33</v>
      </c>
      <c r="AI1389" t="s">
        <v>37</v>
      </c>
      <c r="AJ1389">
        <v>142.85714285714286</v>
      </c>
      <c r="AK1389" t="s">
        <v>42</v>
      </c>
      <c r="AL1389">
        <v>98.010400000000004</v>
      </c>
      <c r="AM1389">
        <v>565739.57241600007</v>
      </c>
      <c r="AN1389">
        <v>83.339999999999989</v>
      </c>
    </row>
    <row r="1390" spans="1:40" x14ac:dyDescent="0.3">
      <c r="A1390">
        <v>486.42</v>
      </c>
      <c r="B1390">
        <v>4.22</v>
      </c>
      <c r="C1390">
        <v>28</v>
      </c>
      <c r="D1390">
        <v>0.71</v>
      </c>
      <c r="E1390">
        <v>0.05</v>
      </c>
      <c r="F1390">
        <v>0.03</v>
      </c>
      <c r="G1390" t="s">
        <v>99</v>
      </c>
      <c r="H1390">
        <v>4.62</v>
      </c>
      <c r="I1390">
        <v>0.74</v>
      </c>
      <c r="J1390">
        <v>0.91</v>
      </c>
      <c r="K1390">
        <v>0.24</v>
      </c>
      <c r="L1390">
        <v>24</v>
      </c>
      <c r="M1390">
        <v>6652.59</v>
      </c>
      <c r="N1390">
        <v>45</v>
      </c>
      <c r="O1390">
        <v>48</v>
      </c>
      <c r="P1390">
        <v>0</v>
      </c>
      <c r="Q1390">
        <v>0</v>
      </c>
      <c r="R1390">
        <v>61</v>
      </c>
      <c r="S1390">
        <v>911</v>
      </c>
      <c r="T1390">
        <v>3</v>
      </c>
      <c r="U1390">
        <v>0.76</v>
      </c>
      <c r="V1390">
        <v>1</v>
      </c>
      <c r="W1390" t="s">
        <v>4</v>
      </c>
      <c r="X1390" t="s">
        <v>89</v>
      </c>
      <c r="Y1390" t="s">
        <v>94</v>
      </c>
      <c r="Z1390" t="s">
        <v>98</v>
      </c>
      <c r="AA1390">
        <v>0.67449999999999999</v>
      </c>
      <c r="AB1390">
        <v>0.92149999999999999</v>
      </c>
      <c r="AC1390">
        <v>0.267235</v>
      </c>
      <c r="AD1390">
        <v>0.32</v>
      </c>
      <c r="AE1390" t="s">
        <v>24</v>
      </c>
      <c r="AF1390">
        <v>8.6756301138933428E-3</v>
      </c>
      <c r="AG1390" t="s">
        <v>5</v>
      </c>
      <c r="AH1390" t="s">
        <v>32</v>
      </c>
      <c r="AI1390" t="s">
        <v>37</v>
      </c>
      <c r="AJ1390">
        <v>1493.4426229508197</v>
      </c>
      <c r="AK1390" t="s">
        <v>42</v>
      </c>
      <c r="AL1390">
        <v>332.62950000000001</v>
      </c>
      <c r="AM1390">
        <v>3495206.628732</v>
      </c>
      <c r="AN1390">
        <v>93.28</v>
      </c>
    </row>
    <row r="1391" spans="1:40" x14ac:dyDescent="0.3">
      <c r="A1391">
        <v>254.21</v>
      </c>
      <c r="B1391">
        <v>6.34</v>
      </c>
      <c r="C1391">
        <v>21</v>
      </c>
      <c r="D1391">
        <v>0.79</v>
      </c>
      <c r="E1391">
        <v>0.02</v>
      </c>
      <c r="F1391">
        <v>0.02</v>
      </c>
      <c r="G1391" t="s">
        <v>88</v>
      </c>
      <c r="H1391">
        <v>3.37</v>
      </c>
      <c r="I1391">
        <v>0.85</v>
      </c>
      <c r="J1391">
        <v>1.1399999999999999</v>
      </c>
      <c r="K1391">
        <v>0.08</v>
      </c>
      <c r="L1391">
        <v>19</v>
      </c>
      <c r="M1391">
        <v>1154.48</v>
      </c>
      <c r="N1391">
        <v>15</v>
      </c>
      <c r="O1391">
        <v>11</v>
      </c>
      <c r="P1391">
        <v>0</v>
      </c>
      <c r="Q1391">
        <v>0</v>
      </c>
      <c r="R1391">
        <v>454</v>
      </c>
      <c r="S1391">
        <v>92</v>
      </c>
      <c r="T1391">
        <v>8</v>
      </c>
      <c r="U1391">
        <v>0.99</v>
      </c>
      <c r="V1391">
        <v>1</v>
      </c>
      <c r="W1391" t="s">
        <v>4</v>
      </c>
      <c r="X1391" t="s">
        <v>89</v>
      </c>
      <c r="Y1391" t="s">
        <v>94</v>
      </c>
      <c r="Z1391" t="s">
        <v>110</v>
      </c>
      <c r="AA1391">
        <v>0.7742</v>
      </c>
      <c r="AB1391">
        <v>0.96039999999999992</v>
      </c>
      <c r="AC1391">
        <v>0.20168399999999995</v>
      </c>
      <c r="AD1391">
        <v>0.12</v>
      </c>
      <c r="AE1391" t="s">
        <v>22</v>
      </c>
      <c r="AF1391">
        <v>2.4940010227764445E-2</v>
      </c>
      <c r="AG1391" t="s">
        <v>7</v>
      </c>
      <c r="AH1391" t="s">
        <v>31</v>
      </c>
      <c r="AI1391" t="s">
        <v>37</v>
      </c>
      <c r="AJ1391">
        <v>20.264317180616739</v>
      </c>
      <c r="AK1391" t="s">
        <v>40</v>
      </c>
      <c r="AL1391">
        <v>11.5448</v>
      </c>
      <c r="AM1391">
        <v>305248.25378599996</v>
      </c>
      <c r="AN1391">
        <v>71.63000000000001</v>
      </c>
    </row>
    <row r="1392" spans="1:40" x14ac:dyDescent="0.3">
      <c r="A1392">
        <v>156.22</v>
      </c>
      <c r="B1392">
        <v>6.18</v>
      </c>
      <c r="C1392">
        <v>2</v>
      </c>
      <c r="D1392">
        <v>0.78</v>
      </c>
      <c r="E1392">
        <v>0.08</v>
      </c>
      <c r="F1392">
        <v>0.02</v>
      </c>
      <c r="G1392" t="s">
        <v>92</v>
      </c>
      <c r="H1392">
        <v>0.98</v>
      </c>
      <c r="I1392">
        <v>0.93</v>
      </c>
      <c r="J1392">
        <v>0.97</v>
      </c>
      <c r="K1392">
        <v>0.84</v>
      </c>
      <c r="L1392">
        <v>30</v>
      </c>
      <c r="M1392">
        <v>4975.54</v>
      </c>
      <c r="N1392">
        <v>45</v>
      </c>
      <c r="O1392">
        <v>54</v>
      </c>
      <c r="P1392">
        <v>2</v>
      </c>
      <c r="Q1392">
        <v>0</v>
      </c>
      <c r="R1392">
        <v>743</v>
      </c>
      <c r="S1392">
        <v>901</v>
      </c>
      <c r="T1392">
        <v>3</v>
      </c>
      <c r="U1392">
        <v>0.59</v>
      </c>
      <c r="V1392">
        <v>0</v>
      </c>
      <c r="W1392" t="s">
        <v>6</v>
      </c>
      <c r="X1392" t="s">
        <v>89</v>
      </c>
      <c r="Y1392" t="s">
        <v>96</v>
      </c>
      <c r="Z1392" t="s">
        <v>98</v>
      </c>
      <c r="AA1392">
        <v>0.71760000000000002</v>
      </c>
      <c r="AB1392">
        <v>0.90160000000000007</v>
      </c>
      <c r="AC1392">
        <v>0.198352</v>
      </c>
      <c r="AD1392">
        <v>0.94</v>
      </c>
      <c r="AE1392" t="s">
        <v>25</v>
      </c>
      <c r="AF1392">
        <v>3.9559595442324923E-2</v>
      </c>
      <c r="AG1392" t="s">
        <v>7</v>
      </c>
      <c r="AH1392" t="s">
        <v>31</v>
      </c>
      <c r="AI1392" t="s">
        <v>38</v>
      </c>
      <c r="AJ1392">
        <v>121.26514131897711</v>
      </c>
      <c r="AK1392" t="s">
        <v>42</v>
      </c>
      <c r="AL1392">
        <v>99.510800000000003</v>
      </c>
      <c r="AM1392">
        <v>855109.317392</v>
      </c>
      <c r="AN1392">
        <v>84.22</v>
      </c>
    </row>
    <row r="1393" spans="1:40" x14ac:dyDescent="0.3">
      <c r="A1393">
        <v>83.07</v>
      </c>
      <c r="B1393">
        <v>2.4500000000000002</v>
      </c>
      <c r="C1393">
        <v>10</v>
      </c>
      <c r="D1393">
        <v>0.74</v>
      </c>
      <c r="E1393">
        <v>0.08</v>
      </c>
      <c r="F1393">
        <v>0.02</v>
      </c>
      <c r="G1393" t="s">
        <v>92</v>
      </c>
      <c r="H1393">
        <v>0.76</v>
      </c>
      <c r="I1393">
        <v>0.62</v>
      </c>
      <c r="J1393">
        <v>1.04</v>
      </c>
      <c r="K1393">
        <v>0.25</v>
      </c>
      <c r="L1393">
        <v>25</v>
      </c>
      <c r="M1393">
        <v>259.45</v>
      </c>
      <c r="N1393">
        <v>45</v>
      </c>
      <c r="O1393">
        <v>35</v>
      </c>
      <c r="P1393">
        <v>0</v>
      </c>
      <c r="Q1393">
        <v>2</v>
      </c>
      <c r="R1393">
        <v>814</v>
      </c>
      <c r="S1393">
        <v>942</v>
      </c>
      <c r="T1393">
        <v>9</v>
      </c>
      <c r="U1393">
        <v>0.75</v>
      </c>
      <c r="V1393">
        <v>0</v>
      </c>
      <c r="W1393" t="s">
        <v>6</v>
      </c>
      <c r="X1393" t="s">
        <v>93</v>
      </c>
      <c r="Y1393" t="s">
        <v>94</v>
      </c>
      <c r="Z1393" t="s">
        <v>91</v>
      </c>
      <c r="AA1393">
        <v>0.68080000000000007</v>
      </c>
      <c r="AB1393">
        <v>0.90160000000000007</v>
      </c>
      <c r="AC1393">
        <v>0.23441600000000001</v>
      </c>
      <c r="AD1393">
        <v>0.35</v>
      </c>
      <c r="AE1393" t="s">
        <v>24</v>
      </c>
      <c r="AF1393">
        <v>2.9493198507283019E-2</v>
      </c>
      <c r="AG1393" t="s">
        <v>7</v>
      </c>
      <c r="AH1393" t="s">
        <v>33</v>
      </c>
      <c r="AI1393" t="s">
        <v>38</v>
      </c>
      <c r="AJ1393">
        <v>115.72481572481573</v>
      </c>
      <c r="AK1393" t="s">
        <v>42</v>
      </c>
      <c r="AL1393">
        <v>5.1890000000000001</v>
      </c>
      <c r="AM1393">
        <v>23714.214313999997</v>
      </c>
      <c r="AN1393">
        <v>84.44</v>
      </c>
    </row>
    <row r="1394" spans="1:40" x14ac:dyDescent="0.3">
      <c r="A1394">
        <v>126.39</v>
      </c>
      <c r="B1394">
        <v>5.25</v>
      </c>
      <c r="C1394">
        <v>22</v>
      </c>
      <c r="D1394">
        <v>0.79</v>
      </c>
      <c r="E1394">
        <v>0.01</v>
      </c>
      <c r="F1394">
        <v>0.02</v>
      </c>
      <c r="G1394" t="s">
        <v>92</v>
      </c>
      <c r="H1394">
        <v>1.26</v>
      </c>
      <c r="I1394">
        <v>0.99</v>
      </c>
      <c r="J1394">
        <v>1.1200000000000001</v>
      </c>
      <c r="K1394">
        <v>0.15</v>
      </c>
      <c r="L1394">
        <v>11</v>
      </c>
      <c r="M1394">
        <v>3971.14</v>
      </c>
      <c r="N1394">
        <v>15</v>
      </c>
      <c r="O1394">
        <v>57</v>
      </c>
      <c r="P1394">
        <v>3</v>
      </c>
      <c r="Q1394">
        <v>2</v>
      </c>
      <c r="R1394">
        <v>601</v>
      </c>
      <c r="S1394">
        <v>266</v>
      </c>
      <c r="T1394">
        <v>10</v>
      </c>
      <c r="U1394">
        <v>0.37</v>
      </c>
      <c r="V1394">
        <v>0</v>
      </c>
      <c r="W1394" t="s">
        <v>6</v>
      </c>
      <c r="X1394" t="s">
        <v>93</v>
      </c>
      <c r="Y1394" t="s">
        <v>90</v>
      </c>
      <c r="Z1394" t="s">
        <v>108</v>
      </c>
      <c r="AA1394">
        <v>0.78210000000000002</v>
      </c>
      <c r="AB1394">
        <v>0.97019999999999995</v>
      </c>
      <c r="AC1394">
        <v>0.20374199999999998</v>
      </c>
      <c r="AD1394">
        <v>0.18</v>
      </c>
      <c r="AE1394" t="s">
        <v>26</v>
      </c>
      <c r="AF1394">
        <v>4.1538096368383577E-2</v>
      </c>
      <c r="AG1394" t="s">
        <v>7</v>
      </c>
      <c r="AH1394" t="s">
        <v>33</v>
      </c>
      <c r="AI1394" t="s">
        <v>36</v>
      </c>
      <c r="AJ1394">
        <v>44.259567387687184</v>
      </c>
      <c r="AK1394" t="s">
        <v>40</v>
      </c>
      <c r="AL1394">
        <v>79.422799999999995</v>
      </c>
      <c r="AM1394">
        <v>517052.36396599998</v>
      </c>
      <c r="AN1394">
        <v>86.039999999999992</v>
      </c>
    </row>
    <row r="1395" spans="1:40" x14ac:dyDescent="0.3">
      <c r="A1395">
        <v>283.89999999999998</v>
      </c>
      <c r="B1395">
        <v>5.98</v>
      </c>
      <c r="C1395">
        <v>13</v>
      </c>
      <c r="D1395">
        <v>0.79</v>
      </c>
      <c r="E1395">
        <v>0.05</v>
      </c>
      <c r="F1395">
        <v>0.02</v>
      </c>
      <c r="G1395" t="s">
        <v>99</v>
      </c>
      <c r="H1395">
        <v>1.96</v>
      </c>
      <c r="I1395">
        <v>0.64</v>
      </c>
      <c r="J1395">
        <v>0.82</v>
      </c>
      <c r="K1395">
        <v>0.36</v>
      </c>
      <c r="L1395">
        <v>49</v>
      </c>
      <c r="M1395">
        <v>639.39</v>
      </c>
      <c r="N1395">
        <v>90</v>
      </c>
      <c r="O1395">
        <v>41</v>
      </c>
      <c r="P1395">
        <v>0</v>
      </c>
      <c r="Q1395">
        <v>0</v>
      </c>
      <c r="R1395">
        <v>702</v>
      </c>
      <c r="S1395">
        <v>226</v>
      </c>
      <c r="T1395">
        <v>1</v>
      </c>
      <c r="U1395">
        <v>0.86</v>
      </c>
      <c r="V1395">
        <v>1</v>
      </c>
      <c r="W1395" t="s">
        <v>4</v>
      </c>
      <c r="X1395" t="s">
        <v>89</v>
      </c>
      <c r="Y1395" t="s">
        <v>94</v>
      </c>
      <c r="Z1395" t="s">
        <v>97</v>
      </c>
      <c r="AA1395">
        <v>0.75049999999999994</v>
      </c>
      <c r="AB1395">
        <v>0.93099999999999994</v>
      </c>
      <c r="AC1395">
        <v>0.19550999999999996</v>
      </c>
      <c r="AD1395">
        <v>0.43</v>
      </c>
      <c r="AE1395" t="s">
        <v>24</v>
      </c>
      <c r="AF1395">
        <v>2.1063754843254671E-2</v>
      </c>
      <c r="AG1395" t="s">
        <v>7</v>
      </c>
      <c r="AH1395" t="s">
        <v>31</v>
      </c>
      <c r="AI1395" t="s">
        <v>36</v>
      </c>
      <c r="AJ1395">
        <v>32.193732193732195</v>
      </c>
      <c r="AK1395" t="s">
        <v>40</v>
      </c>
      <c r="AL1395">
        <v>31.9695</v>
      </c>
      <c r="AM1395">
        <v>194272.51684999999</v>
      </c>
      <c r="AN1395">
        <v>96.14</v>
      </c>
    </row>
    <row r="1396" spans="1:40" x14ac:dyDescent="0.3">
      <c r="A1396">
        <v>201.65</v>
      </c>
      <c r="B1396">
        <v>6.13</v>
      </c>
      <c r="C1396">
        <v>26</v>
      </c>
      <c r="D1396">
        <v>0.86</v>
      </c>
      <c r="E1396">
        <v>0.08</v>
      </c>
      <c r="F1396">
        <v>0.02</v>
      </c>
      <c r="G1396" t="s">
        <v>92</v>
      </c>
      <c r="H1396">
        <v>0.8</v>
      </c>
      <c r="I1396">
        <v>0.8</v>
      </c>
      <c r="J1396">
        <v>1.1299999999999999</v>
      </c>
      <c r="K1396">
        <v>0.4</v>
      </c>
      <c r="L1396">
        <v>35</v>
      </c>
      <c r="M1396">
        <v>8980.11</v>
      </c>
      <c r="N1396">
        <v>45</v>
      </c>
      <c r="O1396">
        <v>45</v>
      </c>
      <c r="P1396">
        <v>2</v>
      </c>
      <c r="Q1396">
        <v>3</v>
      </c>
      <c r="R1396">
        <v>149</v>
      </c>
      <c r="S1396">
        <v>531</v>
      </c>
      <c r="T1396">
        <v>1</v>
      </c>
      <c r="U1396">
        <v>0.42</v>
      </c>
      <c r="V1396">
        <v>0</v>
      </c>
      <c r="W1396" t="s">
        <v>6</v>
      </c>
      <c r="X1396" t="s">
        <v>103</v>
      </c>
      <c r="Y1396" t="s">
        <v>96</v>
      </c>
      <c r="Z1396" t="s">
        <v>97</v>
      </c>
      <c r="AA1396">
        <v>0.79120000000000001</v>
      </c>
      <c r="AB1396">
        <v>0.90160000000000007</v>
      </c>
      <c r="AC1396">
        <v>0.12622400000000003</v>
      </c>
      <c r="AD1396">
        <v>0.5</v>
      </c>
      <c r="AE1396" t="s">
        <v>24</v>
      </c>
      <c r="AF1396">
        <v>3.0399206545995535E-2</v>
      </c>
      <c r="AG1396" t="s">
        <v>7</v>
      </c>
      <c r="AH1396" t="s">
        <v>31</v>
      </c>
      <c r="AI1396" t="s">
        <v>38</v>
      </c>
      <c r="AJ1396">
        <v>356.37583892617448</v>
      </c>
      <c r="AK1396" t="s">
        <v>42</v>
      </c>
      <c r="AL1396">
        <v>179.60220000000001</v>
      </c>
      <c r="AM1396">
        <v>1992105.9282500003</v>
      </c>
      <c r="AN1396">
        <v>84.399999999999991</v>
      </c>
    </row>
    <row r="1397" spans="1:40" x14ac:dyDescent="0.3">
      <c r="A1397">
        <v>423</v>
      </c>
      <c r="B1397">
        <v>2.89</v>
      </c>
      <c r="C1397">
        <v>9</v>
      </c>
      <c r="D1397">
        <v>0.9</v>
      </c>
      <c r="E1397">
        <v>0.03</v>
      </c>
      <c r="F1397">
        <v>0.03</v>
      </c>
      <c r="G1397" t="s">
        <v>88</v>
      </c>
      <c r="H1397">
        <v>3.99</v>
      </c>
      <c r="I1397">
        <v>0.82</v>
      </c>
      <c r="J1397">
        <v>0.86</v>
      </c>
      <c r="K1397">
        <v>0.33</v>
      </c>
      <c r="L1397">
        <v>1</v>
      </c>
      <c r="M1397">
        <v>6760.77</v>
      </c>
      <c r="N1397">
        <v>60</v>
      </c>
      <c r="O1397">
        <v>57</v>
      </c>
      <c r="P1397">
        <v>1</v>
      </c>
      <c r="Q1397">
        <v>2</v>
      </c>
      <c r="R1397">
        <v>730</v>
      </c>
      <c r="S1397">
        <v>759</v>
      </c>
      <c r="T1397">
        <v>5</v>
      </c>
      <c r="U1397">
        <v>0.94</v>
      </c>
      <c r="V1397">
        <v>0</v>
      </c>
      <c r="W1397" t="s">
        <v>6</v>
      </c>
      <c r="X1397" t="s">
        <v>93</v>
      </c>
      <c r="Y1397" t="s">
        <v>104</v>
      </c>
      <c r="Z1397" t="s">
        <v>109</v>
      </c>
      <c r="AA1397">
        <v>0.873</v>
      </c>
      <c r="AB1397">
        <v>0.94089999999999996</v>
      </c>
      <c r="AC1397">
        <v>9.4089999999999979E-2</v>
      </c>
      <c r="AD1397">
        <v>0.39</v>
      </c>
      <c r="AE1397" t="s">
        <v>24</v>
      </c>
      <c r="AF1397">
        <v>6.8321513002364068E-3</v>
      </c>
      <c r="AG1397" t="s">
        <v>5</v>
      </c>
      <c r="AH1397" t="s">
        <v>32</v>
      </c>
      <c r="AI1397" t="s">
        <v>37</v>
      </c>
      <c r="AJ1397">
        <v>103.97260273972601</v>
      </c>
      <c r="AK1397" t="s">
        <v>42</v>
      </c>
      <c r="AL1397">
        <v>67.607700000000008</v>
      </c>
      <c r="AM1397">
        <v>3031495.4157000002</v>
      </c>
      <c r="AN1397">
        <v>70.510000000000005</v>
      </c>
    </row>
    <row r="1398" spans="1:40" x14ac:dyDescent="0.3">
      <c r="A1398">
        <v>243.9</v>
      </c>
      <c r="B1398">
        <v>7.68</v>
      </c>
      <c r="C1398">
        <v>1</v>
      </c>
      <c r="D1398">
        <v>0.81</v>
      </c>
      <c r="E1398">
        <v>0.06</v>
      </c>
      <c r="F1398">
        <v>0.01</v>
      </c>
      <c r="G1398" t="s">
        <v>88</v>
      </c>
      <c r="H1398">
        <v>1.79</v>
      </c>
      <c r="I1398">
        <v>0.66</v>
      </c>
      <c r="J1398">
        <v>0.94</v>
      </c>
      <c r="K1398">
        <v>0.98</v>
      </c>
      <c r="L1398">
        <v>17</v>
      </c>
      <c r="M1398">
        <v>7939.58</v>
      </c>
      <c r="N1398">
        <v>60</v>
      </c>
      <c r="O1398">
        <v>18</v>
      </c>
      <c r="P1398">
        <v>2</v>
      </c>
      <c r="Q1398">
        <v>3</v>
      </c>
      <c r="R1398">
        <v>418</v>
      </c>
      <c r="S1398">
        <v>35</v>
      </c>
      <c r="T1398">
        <v>4</v>
      </c>
      <c r="U1398">
        <v>0.74</v>
      </c>
      <c r="V1398">
        <v>0</v>
      </c>
      <c r="W1398" t="s">
        <v>6</v>
      </c>
      <c r="X1398" t="s">
        <v>103</v>
      </c>
      <c r="Y1398" t="s">
        <v>96</v>
      </c>
      <c r="Z1398" t="s">
        <v>105</v>
      </c>
      <c r="AA1398">
        <v>0.76139999999999997</v>
      </c>
      <c r="AB1398">
        <v>0.93059999999999998</v>
      </c>
      <c r="AC1398">
        <v>0.17681399999999994</v>
      </c>
      <c r="AD1398">
        <v>1.05</v>
      </c>
      <c r="AE1398" t="s">
        <v>25</v>
      </c>
      <c r="AF1398">
        <v>3.1488314883148828E-2</v>
      </c>
      <c r="AG1398" t="s">
        <v>7</v>
      </c>
      <c r="AH1398" t="s">
        <v>31</v>
      </c>
      <c r="AI1398" t="s">
        <v>36</v>
      </c>
      <c r="AJ1398">
        <v>8.3732057416267942</v>
      </c>
      <c r="AK1398" t="s">
        <v>40</v>
      </c>
      <c r="AL1398">
        <v>79.395799999999994</v>
      </c>
      <c r="AM1398">
        <v>2072104.13876</v>
      </c>
      <c r="AN1398">
        <v>72.209999999999994</v>
      </c>
    </row>
    <row r="1399" spans="1:40" x14ac:dyDescent="0.3">
      <c r="A1399">
        <v>161.91999999999999</v>
      </c>
      <c r="B1399">
        <v>1.23</v>
      </c>
      <c r="C1399">
        <v>14</v>
      </c>
      <c r="D1399">
        <v>0.92</v>
      </c>
      <c r="E1399">
        <v>0.01</v>
      </c>
      <c r="F1399">
        <v>0.05</v>
      </c>
      <c r="G1399" t="s">
        <v>92</v>
      </c>
      <c r="H1399">
        <v>4.68</v>
      </c>
      <c r="I1399">
        <v>0.97</v>
      </c>
      <c r="J1399">
        <v>0.99</v>
      </c>
      <c r="K1399">
        <v>0.88</v>
      </c>
      <c r="L1399">
        <v>31</v>
      </c>
      <c r="M1399">
        <v>4730.03</v>
      </c>
      <c r="N1399">
        <v>15</v>
      </c>
      <c r="O1399">
        <v>16</v>
      </c>
      <c r="P1399">
        <v>2</v>
      </c>
      <c r="Q1399">
        <v>2</v>
      </c>
      <c r="R1399">
        <v>344</v>
      </c>
      <c r="S1399">
        <v>260</v>
      </c>
      <c r="T1399">
        <v>3</v>
      </c>
      <c r="U1399">
        <v>0.71</v>
      </c>
      <c r="V1399">
        <v>0</v>
      </c>
      <c r="W1399" t="s">
        <v>6</v>
      </c>
      <c r="X1399" t="s">
        <v>93</v>
      </c>
      <c r="Y1399" t="s">
        <v>96</v>
      </c>
      <c r="Z1399" t="s">
        <v>98</v>
      </c>
      <c r="AA1399">
        <v>0.91080000000000005</v>
      </c>
      <c r="AB1399">
        <v>0.9405</v>
      </c>
      <c r="AC1399">
        <v>7.523999999999996E-2</v>
      </c>
      <c r="AD1399">
        <v>0.94000000000000006</v>
      </c>
      <c r="AE1399" t="s">
        <v>25</v>
      </c>
      <c r="AF1399">
        <v>7.5963438735177869E-3</v>
      </c>
      <c r="AG1399" t="s">
        <v>5</v>
      </c>
      <c r="AH1399" t="s">
        <v>31</v>
      </c>
      <c r="AI1399" t="s">
        <v>37</v>
      </c>
      <c r="AJ1399">
        <v>75.581395348837205</v>
      </c>
      <c r="AK1399" t="s">
        <v>40</v>
      </c>
      <c r="AL1399">
        <v>94.6006</v>
      </c>
      <c r="AM1399">
        <v>811949.40136799985</v>
      </c>
      <c r="AN1399">
        <v>82.02</v>
      </c>
    </row>
    <row r="1400" spans="1:40" x14ac:dyDescent="0.3">
      <c r="A1400">
        <v>327.72</v>
      </c>
      <c r="B1400">
        <v>4.1900000000000004</v>
      </c>
      <c r="C1400">
        <v>29</v>
      </c>
      <c r="D1400">
        <v>0.8</v>
      </c>
      <c r="E1400">
        <v>0.06</v>
      </c>
      <c r="F1400">
        <v>0.03</v>
      </c>
      <c r="G1400" t="s">
        <v>99</v>
      </c>
      <c r="H1400">
        <v>4.21</v>
      </c>
      <c r="I1400">
        <v>0.79</v>
      </c>
      <c r="J1400">
        <v>1.1599999999999999</v>
      </c>
      <c r="K1400">
        <v>0.87</v>
      </c>
      <c r="L1400">
        <v>6</v>
      </c>
      <c r="M1400">
        <v>8533.7900000000009</v>
      </c>
      <c r="N1400">
        <v>60</v>
      </c>
      <c r="O1400">
        <v>43</v>
      </c>
      <c r="P1400">
        <v>1</v>
      </c>
      <c r="Q1400">
        <v>1</v>
      </c>
      <c r="R1400">
        <v>290</v>
      </c>
      <c r="S1400">
        <v>224</v>
      </c>
      <c r="T1400">
        <v>1</v>
      </c>
      <c r="U1400">
        <v>0.28999999999999998</v>
      </c>
      <c r="V1400">
        <v>0</v>
      </c>
      <c r="W1400" t="s">
        <v>6</v>
      </c>
      <c r="X1400" t="s">
        <v>101</v>
      </c>
      <c r="Y1400" t="s">
        <v>104</v>
      </c>
      <c r="Z1400" t="s">
        <v>97</v>
      </c>
      <c r="AA1400">
        <v>0.752</v>
      </c>
      <c r="AB1400">
        <v>0.91179999999999994</v>
      </c>
      <c r="AC1400">
        <v>0.18235999999999994</v>
      </c>
      <c r="AD1400">
        <v>0.96</v>
      </c>
      <c r="AE1400" t="s">
        <v>25</v>
      </c>
      <c r="AF1400">
        <v>1.2785304528255829E-2</v>
      </c>
      <c r="AG1400" t="s">
        <v>5</v>
      </c>
      <c r="AH1400" t="s">
        <v>32</v>
      </c>
      <c r="AI1400" t="s">
        <v>37</v>
      </c>
      <c r="AJ1400">
        <v>77.241379310344826</v>
      </c>
      <c r="AK1400" t="s">
        <v>40</v>
      </c>
      <c r="AL1400">
        <v>426.68950000000007</v>
      </c>
      <c r="AM1400">
        <v>3048850.3716160003</v>
      </c>
      <c r="AN1400">
        <v>93.389999999999986</v>
      </c>
    </row>
    <row r="1401" spans="1:40" x14ac:dyDescent="0.3">
      <c r="A1401">
        <v>368.05</v>
      </c>
      <c r="B1401">
        <v>8.02</v>
      </c>
      <c r="C1401">
        <v>16</v>
      </c>
      <c r="D1401">
        <v>0.79</v>
      </c>
      <c r="E1401">
        <v>0.02</v>
      </c>
      <c r="F1401">
        <v>0.01</v>
      </c>
      <c r="G1401" t="s">
        <v>88</v>
      </c>
      <c r="H1401">
        <v>4.54</v>
      </c>
      <c r="I1401">
        <v>0.66</v>
      </c>
      <c r="J1401">
        <v>0.81</v>
      </c>
      <c r="K1401">
        <v>0.4</v>
      </c>
      <c r="L1401">
        <v>13</v>
      </c>
      <c r="M1401">
        <v>8743.1</v>
      </c>
      <c r="N1401">
        <v>90</v>
      </c>
      <c r="O1401">
        <v>8</v>
      </c>
      <c r="P1401">
        <v>3</v>
      </c>
      <c r="Q1401">
        <v>1</v>
      </c>
      <c r="R1401">
        <v>414</v>
      </c>
      <c r="S1401">
        <v>666</v>
      </c>
      <c r="T1401">
        <v>7</v>
      </c>
      <c r="U1401">
        <v>0.8</v>
      </c>
      <c r="V1401">
        <v>1</v>
      </c>
      <c r="W1401" t="s">
        <v>4</v>
      </c>
      <c r="X1401" t="s">
        <v>101</v>
      </c>
      <c r="Y1401" t="s">
        <v>90</v>
      </c>
      <c r="Z1401" t="s">
        <v>106</v>
      </c>
      <c r="AA1401">
        <v>0.7742</v>
      </c>
      <c r="AB1401">
        <v>0.97019999999999995</v>
      </c>
      <c r="AC1401">
        <v>0.20374199999999995</v>
      </c>
      <c r="AD1401">
        <v>0.43000000000000005</v>
      </c>
      <c r="AE1401" t="s">
        <v>24</v>
      </c>
      <c r="AF1401">
        <v>2.179051759271838E-2</v>
      </c>
      <c r="AG1401" t="s">
        <v>7</v>
      </c>
      <c r="AH1401" t="s">
        <v>32</v>
      </c>
      <c r="AI1401" t="s">
        <v>37</v>
      </c>
      <c r="AJ1401">
        <v>160.86956521739131</v>
      </c>
      <c r="AK1401" t="s">
        <v>42</v>
      </c>
      <c r="AL1401">
        <v>87.431000000000012</v>
      </c>
      <c r="AM1401">
        <v>3314555.7435899996</v>
      </c>
      <c r="AN1401">
        <v>70.66</v>
      </c>
    </row>
    <row r="1402" spans="1:40" x14ac:dyDescent="0.3">
      <c r="A1402">
        <v>125.17</v>
      </c>
      <c r="B1402">
        <v>6.08</v>
      </c>
      <c r="C1402">
        <v>20</v>
      </c>
      <c r="D1402">
        <v>0.86</v>
      </c>
      <c r="E1402">
        <v>0.08</v>
      </c>
      <c r="F1402">
        <v>0.02</v>
      </c>
      <c r="G1402" t="s">
        <v>88</v>
      </c>
      <c r="H1402">
        <v>1.47</v>
      </c>
      <c r="I1402">
        <v>0.88</v>
      </c>
      <c r="J1402">
        <v>1.02</v>
      </c>
      <c r="K1402">
        <v>0.96</v>
      </c>
      <c r="L1402">
        <v>26</v>
      </c>
      <c r="M1402">
        <v>3632.5</v>
      </c>
      <c r="N1402">
        <v>30</v>
      </c>
      <c r="O1402">
        <v>9</v>
      </c>
      <c r="P1402">
        <v>0</v>
      </c>
      <c r="Q1402">
        <v>1</v>
      </c>
      <c r="R1402">
        <v>131</v>
      </c>
      <c r="S1402">
        <v>329</v>
      </c>
      <c r="T1402">
        <v>1</v>
      </c>
      <c r="U1402">
        <v>0.11</v>
      </c>
      <c r="V1402">
        <v>0</v>
      </c>
      <c r="W1402" t="s">
        <v>6</v>
      </c>
      <c r="X1402" t="s">
        <v>101</v>
      </c>
      <c r="Y1402" t="s">
        <v>94</v>
      </c>
      <c r="Z1402" t="s">
        <v>97</v>
      </c>
      <c r="AA1402">
        <v>0.79120000000000001</v>
      </c>
      <c r="AB1402">
        <v>0.90160000000000007</v>
      </c>
      <c r="AC1402">
        <v>0.12622400000000003</v>
      </c>
      <c r="AD1402">
        <v>1.06</v>
      </c>
      <c r="AE1402" t="s">
        <v>25</v>
      </c>
      <c r="AF1402">
        <v>4.857393944235839E-2</v>
      </c>
      <c r="AG1402" t="s">
        <v>7</v>
      </c>
      <c r="AH1402" t="s">
        <v>33</v>
      </c>
      <c r="AI1402" t="s">
        <v>36</v>
      </c>
      <c r="AJ1402">
        <v>251.14503816793894</v>
      </c>
      <c r="AK1402" t="s">
        <v>42</v>
      </c>
      <c r="AL1402">
        <v>36.325000000000003</v>
      </c>
      <c r="AM1402">
        <v>500188.03249800002</v>
      </c>
      <c r="AN1402">
        <v>71.730000000000018</v>
      </c>
    </row>
    <row r="1403" spans="1:40" x14ac:dyDescent="0.3">
      <c r="A1403">
        <v>125.43</v>
      </c>
      <c r="B1403">
        <v>3.35</v>
      </c>
      <c r="C1403">
        <v>15</v>
      </c>
      <c r="D1403">
        <v>0.71</v>
      </c>
      <c r="E1403">
        <v>0.04</v>
      </c>
      <c r="F1403">
        <v>0.04</v>
      </c>
      <c r="G1403" t="s">
        <v>88</v>
      </c>
      <c r="H1403">
        <v>2.87</v>
      </c>
      <c r="I1403">
        <v>0.87</v>
      </c>
      <c r="J1403">
        <v>1.06</v>
      </c>
      <c r="K1403">
        <v>0.68</v>
      </c>
      <c r="L1403">
        <v>36</v>
      </c>
      <c r="M1403">
        <v>3830.86</v>
      </c>
      <c r="N1403">
        <v>90</v>
      </c>
      <c r="O1403">
        <v>20</v>
      </c>
      <c r="P1403">
        <v>3</v>
      </c>
      <c r="Q1403">
        <v>3</v>
      </c>
      <c r="R1403">
        <v>732</v>
      </c>
      <c r="S1403">
        <v>743</v>
      </c>
      <c r="T1403">
        <v>6</v>
      </c>
      <c r="U1403">
        <v>0.54</v>
      </c>
      <c r="V1403">
        <v>0</v>
      </c>
      <c r="W1403" t="s">
        <v>6</v>
      </c>
      <c r="X1403" t="s">
        <v>103</v>
      </c>
      <c r="Y1403" t="s">
        <v>90</v>
      </c>
      <c r="Z1403" t="s">
        <v>100</v>
      </c>
      <c r="AA1403">
        <v>0.68159999999999998</v>
      </c>
      <c r="AB1403">
        <v>0.92159999999999997</v>
      </c>
      <c r="AC1403">
        <v>0.267264</v>
      </c>
      <c r="AD1403">
        <v>0.76</v>
      </c>
      <c r="AE1403" t="s">
        <v>25</v>
      </c>
      <c r="AF1403">
        <v>2.6708124053256795E-2</v>
      </c>
      <c r="AG1403" t="s">
        <v>7</v>
      </c>
      <c r="AH1403" t="s">
        <v>33</v>
      </c>
      <c r="AI1403" t="s">
        <v>35</v>
      </c>
      <c r="AJ1403">
        <v>101.50273224043715</v>
      </c>
      <c r="AK1403" t="s">
        <v>42</v>
      </c>
      <c r="AL1403">
        <v>38.308600000000006</v>
      </c>
      <c r="AM1403">
        <v>518990.65966599999</v>
      </c>
      <c r="AN1403">
        <v>71.13000000000001</v>
      </c>
    </row>
    <row r="1404" spans="1:40" x14ac:dyDescent="0.3">
      <c r="A1404">
        <v>66.5</v>
      </c>
      <c r="B1404">
        <v>7.25</v>
      </c>
      <c r="C1404">
        <v>1</v>
      </c>
      <c r="D1404">
        <v>0.72</v>
      </c>
      <c r="E1404">
        <v>0.03</v>
      </c>
      <c r="F1404">
        <v>0</v>
      </c>
      <c r="G1404" t="s">
        <v>92</v>
      </c>
      <c r="H1404">
        <v>1.61</v>
      </c>
      <c r="I1404">
        <v>0.99</v>
      </c>
      <c r="J1404">
        <v>0.93</v>
      </c>
      <c r="K1404">
        <v>0.83</v>
      </c>
      <c r="L1404">
        <v>5</v>
      </c>
      <c r="M1404">
        <v>5131.58</v>
      </c>
      <c r="N1404">
        <v>15</v>
      </c>
      <c r="O1404">
        <v>53</v>
      </c>
      <c r="P1404">
        <v>1</v>
      </c>
      <c r="Q1404">
        <v>2</v>
      </c>
      <c r="R1404">
        <v>865</v>
      </c>
      <c r="S1404">
        <v>420</v>
      </c>
      <c r="T1404">
        <v>10</v>
      </c>
      <c r="U1404">
        <v>0.74</v>
      </c>
      <c r="V1404">
        <v>1</v>
      </c>
      <c r="W1404" t="s">
        <v>4</v>
      </c>
      <c r="X1404" t="s">
        <v>93</v>
      </c>
      <c r="Y1404" t="s">
        <v>104</v>
      </c>
      <c r="Z1404" t="s">
        <v>108</v>
      </c>
      <c r="AA1404">
        <v>0.69839999999999991</v>
      </c>
      <c r="AB1404">
        <v>0.97</v>
      </c>
      <c r="AC1404">
        <v>0.27160000000000001</v>
      </c>
      <c r="AD1404">
        <v>0.86</v>
      </c>
      <c r="AE1404" t="s">
        <v>25</v>
      </c>
      <c r="AF1404">
        <v>0.10902255639097744</v>
      </c>
      <c r="AG1404" t="s">
        <v>9</v>
      </c>
      <c r="AH1404" t="s">
        <v>33</v>
      </c>
      <c r="AI1404" t="s">
        <v>36</v>
      </c>
      <c r="AJ1404">
        <v>48.554913294797686</v>
      </c>
      <c r="AK1404" t="s">
        <v>40</v>
      </c>
      <c r="AL1404">
        <v>102.63160000000001</v>
      </c>
      <c r="AM1404">
        <v>351592.34500000003</v>
      </c>
      <c r="AN1404">
        <v>85.49</v>
      </c>
    </row>
    <row r="1405" spans="1:40" x14ac:dyDescent="0.3">
      <c r="A1405">
        <v>381.38</v>
      </c>
      <c r="B1405">
        <v>6.11</v>
      </c>
      <c r="C1405">
        <v>17</v>
      </c>
      <c r="D1405">
        <v>0.83</v>
      </c>
      <c r="E1405">
        <v>0.08</v>
      </c>
      <c r="F1405">
        <v>0.03</v>
      </c>
      <c r="G1405" t="s">
        <v>88</v>
      </c>
      <c r="H1405">
        <v>1.28</v>
      </c>
      <c r="I1405">
        <v>0.78</v>
      </c>
      <c r="J1405">
        <v>0.92</v>
      </c>
      <c r="K1405">
        <v>0.5</v>
      </c>
      <c r="L1405">
        <v>47</v>
      </c>
      <c r="M1405">
        <v>518.21</v>
      </c>
      <c r="N1405">
        <v>30</v>
      </c>
      <c r="O1405">
        <v>26</v>
      </c>
      <c r="P1405">
        <v>3</v>
      </c>
      <c r="Q1405">
        <v>2</v>
      </c>
      <c r="R1405">
        <v>656</v>
      </c>
      <c r="S1405">
        <v>468</v>
      </c>
      <c r="T1405">
        <v>2</v>
      </c>
      <c r="U1405">
        <v>0.88</v>
      </c>
      <c r="V1405">
        <v>0</v>
      </c>
      <c r="W1405" t="s">
        <v>6</v>
      </c>
      <c r="X1405" t="s">
        <v>93</v>
      </c>
      <c r="Y1405" t="s">
        <v>90</v>
      </c>
      <c r="Z1405" t="s">
        <v>102</v>
      </c>
      <c r="AA1405">
        <v>0.76359999999999995</v>
      </c>
      <c r="AB1405">
        <v>0.89239999999999997</v>
      </c>
      <c r="AC1405">
        <v>0.15170800000000004</v>
      </c>
      <c r="AD1405">
        <v>0.61</v>
      </c>
      <c r="AE1405" t="s">
        <v>25</v>
      </c>
      <c r="AF1405">
        <v>1.6020766689391161E-2</v>
      </c>
      <c r="AG1405" t="s">
        <v>5</v>
      </c>
      <c r="AH1405" t="s">
        <v>32</v>
      </c>
      <c r="AI1405" t="s">
        <v>36</v>
      </c>
      <c r="AJ1405">
        <v>71.341463414634148</v>
      </c>
      <c r="AK1405" t="s">
        <v>40</v>
      </c>
      <c r="AL1405">
        <v>5.1821000000000002</v>
      </c>
      <c r="AM1405">
        <v>219389.71750600002</v>
      </c>
      <c r="AN1405">
        <v>71.72</v>
      </c>
    </row>
    <row r="1406" spans="1:40" x14ac:dyDescent="0.3">
      <c r="A1406">
        <v>348.71</v>
      </c>
      <c r="B1406">
        <v>8.17</v>
      </c>
      <c r="C1406">
        <v>24</v>
      </c>
      <c r="D1406">
        <v>0.98</v>
      </c>
      <c r="E1406">
        <v>0.01</v>
      </c>
      <c r="F1406">
        <v>0.03</v>
      </c>
      <c r="G1406" t="s">
        <v>92</v>
      </c>
      <c r="H1406">
        <v>3.04</v>
      </c>
      <c r="I1406">
        <v>0.71</v>
      </c>
      <c r="J1406">
        <v>1</v>
      </c>
      <c r="K1406">
        <v>0.16</v>
      </c>
      <c r="L1406">
        <v>14</v>
      </c>
      <c r="M1406">
        <v>9958.11</v>
      </c>
      <c r="N1406">
        <v>60</v>
      </c>
      <c r="O1406">
        <v>51</v>
      </c>
      <c r="P1406">
        <v>1</v>
      </c>
      <c r="Q1406">
        <v>3</v>
      </c>
      <c r="R1406">
        <v>469</v>
      </c>
      <c r="S1406">
        <v>333</v>
      </c>
      <c r="T1406">
        <v>4</v>
      </c>
      <c r="U1406">
        <v>0.56999999999999995</v>
      </c>
      <c r="V1406">
        <v>1</v>
      </c>
      <c r="W1406" t="s">
        <v>4</v>
      </c>
      <c r="X1406" t="s">
        <v>103</v>
      </c>
      <c r="Y1406" t="s">
        <v>104</v>
      </c>
      <c r="Z1406" t="s">
        <v>105</v>
      </c>
      <c r="AA1406">
        <v>0.97019999999999995</v>
      </c>
      <c r="AB1406">
        <v>0.96029999999999993</v>
      </c>
      <c r="AC1406">
        <v>1.9206000000000018E-2</v>
      </c>
      <c r="AD1406">
        <v>0.2</v>
      </c>
      <c r="AE1406" t="s">
        <v>26</v>
      </c>
      <c r="AF1406">
        <v>2.3429210518769179E-2</v>
      </c>
      <c r="AG1406" t="s">
        <v>7</v>
      </c>
      <c r="AH1406" t="s">
        <v>32</v>
      </c>
      <c r="AI1406" t="s">
        <v>37</v>
      </c>
      <c r="AJ1406">
        <v>71.002132196162052</v>
      </c>
      <c r="AK1406" t="s">
        <v>40</v>
      </c>
      <c r="AL1406">
        <v>199.16220000000001</v>
      </c>
      <c r="AM1406">
        <v>3611612.6033920003</v>
      </c>
      <c r="AN1406">
        <v>84.059999999999988</v>
      </c>
    </row>
    <row r="1407" spans="1:40" x14ac:dyDescent="0.3">
      <c r="A1407">
        <v>263.58</v>
      </c>
      <c r="B1407">
        <v>7.62</v>
      </c>
      <c r="C1407">
        <v>13</v>
      </c>
      <c r="D1407">
        <v>0.92</v>
      </c>
      <c r="E1407">
        <v>0.04</v>
      </c>
      <c r="F1407">
        <v>0.01</v>
      </c>
      <c r="G1407" t="s">
        <v>92</v>
      </c>
      <c r="H1407">
        <v>4.09</v>
      </c>
      <c r="I1407">
        <v>0.62</v>
      </c>
      <c r="J1407">
        <v>0.87</v>
      </c>
      <c r="K1407">
        <v>0.89</v>
      </c>
      <c r="L1407">
        <v>15</v>
      </c>
      <c r="M1407">
        <v>3655.89</v>
      </c>
      <c r="N1407">
        <v>45</v>
      </c>
      <c r="O1407">
        <v>55</v>
      </c>
      <c r="P1407">
        <v>2</v>
      </c>
      <c r="Q1407">
        <v>1</v>
      </c>
      <c r="R1407">
        <v>698</v>
      </c>
      <c r="S1407">
        <v>539</v>
      </c>
      <c r="T1407">
        <v>8</v>
      </c>
      <c r="U1407">
        <v>0.26</v>
      </c>
      <c r="V1407">
        <v>0</v>
      </c>
      <c r="W1407" t="s">
        <v>6</v>
      </c>
      <c r="X1407" t="s">
        <v>101</v>
      </c>
      <c r="Y1407" t="s">
        <v>96</v>
      </c>
      <c r="Z1407" t="s">
        <v>110</v>
      </c>
      <c r="AA1407">
        <v>0.88319999999999999</v>
      </c>
      <c r="AB1407">
        <v>0.95039999999999991</v>
      </c>
      <c r="AC1407">
        <v>7.6031999999999961E-2</v>
      </c>
      <c r="AD1407">
        <v>0.94000000000000006</v>
      </c>
      <c r="AE1407" t="s">
        <v>25</v>
      </c>
      <c r="AF1407">
        <v>2.8909628955155933E-2</v>
      </c>
      <c r="AG1407" t="s">
        <v>7</v>
      </c>
      <c r="AH1407" t="s">
        <v>31</v>
      </c>
      <c r="AI1407" t="s">
        <v>37</v>
      </c>
      <c r="AJ1407">
        <v>77.220630372492835</v>
      </c>
      <c r="AK1407" t="s">
        <v>40</v>
      </c>
      <c r="AL1407">
        <v>73.117800000000003</v>
      </c>
      <c r="AM1407">
        <v>1011895.1391539999</v>
      </c>
      <c r="AN1407">
        <v>82.51</v>
      </c>
    </row>
    <row r="1408" spans="1:40" x14ac:dyDescent="0.3">
      <c r="A1408">
        <v>429.88</v>
      </c>
      <c r="B1408">
        <v>6.49</v>
      </c>
      <c r="C1408">
        <v>27</v>
      </c>
      <c r="D1408">
        <v>0.73</v>
      </c>
      <c r="E1408">
        <v>0.04</v>
      </c>
      <c r="F1408">
        <v>0.04</v>
      </c>
      <c r="G1408" t="s">
        <v>92</v>
      </c>
      <c r="H1408">
        <v>0.47</v>
      </c>
      <c r="I1408">
        <v>0.89</v>
      </c>
      <c r="J1408">
        <v>0.99</v>
      </c>
      <c r="K1408">
        <v>0.49</v>
      </c>
      <c r="L1408">
        <v>12</v>
      </c>
      <c r="M1408">
        <v>4761.3500000000004</v>
      </c>
      <c r="N1408">
        <v>60</v>
      </c>
      <c r="O1408">
        <v>58</v>
      </c>
      <c r="P1408">
        <v>3</v>
      </c>
      <c r="Q1408">
        <v>3</v>
      </c>
      <c r="R1408">
        <v>48</v>
      </c>
      <c r="S1408">
        <v>348</v>
      </c>
      <c r="T1408">
        <v>3</v>
      </c>
      <c r="U1408">
        <v>0.85</v>
      </c>
      <c r="V1408">
        <v>0</v>
      </c>
      <c r="W1408" t="s">
        <v>6</v>
      </c>
      <c r="X1408" t="s">
        <v>103</v>
      </c>
      <c r="Y1408" t="s">
        <v>90</v>
      </c>
      <c r="Z1408" t="s">
        <v>98</v>
      </c>
      <c r="AA1408">
        <v>0.70079999999999998</v>
      </c>
      <c r="AB1408">
        <v>0.92159999999999997</v>
      </c>
      <c r="AC1408">
        <v>0.24883199999999997</v>
      </c>
      <c r="AD1408">
        <v>0.56999999999999995</v>
      </c>
      <c r="AE1408" t="s">
        <v>25</v>
      </c>
      <c r="AF1408">
        <v>1.5097236438075742E-2</v>
      </c>
      <c r="AG1408" t="s">
        <v>5</v>
      </c>
      <c r="AH1408" t="s">
        <v>32</v>
      </c>
      <c r="AI1408" t="s">
        <v>38</v>
      </c>
      <c r="AJ1408">
        <v>725</v>
      </c>
      <c r="AK1408" t="s">
        <v>42</v>
      </c>
      <c r="AL1408">
        <v>95.227000000000004</v>
      </c>
      <c r="AM1408">
        <v>2210653.1369120004</v>
      </c>
      <c r="AN1408">
        <v>85.53</v>
      </c>
    </row>
    <row r="1409" spans="1:40" x14ac:dyDescent="0.3">
      <c r="A1409">
        <v>412.55</v>
      </c>
      <c r="B1409">
        <v>5.39</v>
      </c>
      <c r="C1409">
        <v>15</v>
      </c>
      <c r="D1409">
        <v>0.95</v>
      </c>
      <c r="E1409">
        <v>0.03</v>
      </c>
      <c r="F1409">
        <v>0.02</v>
      </c>
      <c r="G1409" t="s">
        <v>92</v>
      </c>
      <c r="H1409">
        <v>1.38</v>
      </c>
      <c r="I1409">
        <v>0.85</v>
      </c>
      <c r="J1409">
        <v>1.1100000000000001</v>
      </c>
      <c r="K1409">
        <v>0.97</v>
      </c>
      <c r="L1409">
        <v>46</v>
      </c>
      <c r="M1409">
        <v>7572.1</v>
      </c>
      <c r="N1409">
        <v>90</v>
      </c>
      <c r="O1409">
        <v>10</v>
      </c>
      <c r="P1409">
        <v>0</v>
      </c>
      <c r="Q1409">
        <v>1</v>
      </c>
      <c r="R1409">
        <v>84</v>
      </c>
      <c r="S1409">
        <v>237</v>
      </c>
      <c r="T1409">
        <v>9</v>
      </c>
      <c r="U1409">
        <v>0.77</v>
      </c>
      <c r="V1409">
        <v>0</v>
      </c>
      <c r="W1409" t="s">
        <v>6</v>
      </c>
      <c r="X1409" t="s">
        <v>101</v>
      </c>
      <c r="Y1409" t="s">
        <v>94</v>
      </c>
      <c r="Z1409" t="s">
        <v>91</v>
      </c>
      <c r="AA1409">
        <v>0.92149999999999999</v>
      </c>
      <c r="AB1409">
        <v>0.9506</v>
      </c>
      <c r="AC1409">
        <v>4.7530000000000044E-2</v>
      </c>
      <c r="AD1409">
        <v>1.02</v>
      </c>
      <c r="AE1409" t="s">
        <v>25</v>
      </c>
      <c r="AF1409">
        <v>1.3065083020239969E-2</v>
      </c>
      <c r="AG1409" t="s">
        <v>5</v>
      </c>
      <c r="AH1409" t="s">
        <v>32</v>
      </c>
      <c r="AI1409" t="s">
        <v>36</v>
      </c>
      <c r="AJ1409">
        <v>282.14285714285717</v>
      </c>
      <c r="AK1409" t="s">
        <v>42</v>
      </c>
      <c r="AL1409">
        <v>151.44200000000001</v>
      </c>
      <c r="AM1409">
        <v>3280226.1761300005</v>
      </c>
      <c r="AN1409">
        <v>85.32</v>
      </c>
    </row>
    <row r="1410" spans="1:40" x14ac:dyDescent="0.3">
      <c r="A1410">
        <v>313.41000000000003</v>
      </c>
      <c r="B1410">
        <v>2.2000000000000002</v>
      </c>
      <c r="C1410">
        <v>16</v>
      </c>
      <c r="D1410">
        <v>0.92</v>
      </c>
      <c r="E1410">
        <v>0.09</v>
      </c>
      <c r="F1410">
        <v>0.01</v>
      </c>
      <c r="G1410" t="s">
        <v>92</v>
      </c>
      <c r="H1410">
        <v>1.03</v>
      </c>
      <c r="I1410">
        <v>0.99</v>
      </c>
      <c r="J1410">
        <v>1.1399999999999999</v>
      </c>
      <c r="K1410">
        <v>0.25</v>
      </c>
      <c r="L1410">
        <v>42</v>
      </c>
      <c r="M1410">
        <v>3045.38</v>
      </c>
      <c r="N1410">
        <v>90</v>
      </c>
      <c r="O1410">
        <v>57</v>
      </c>
      <c r="P1410">
        <v>0</v>
      </c>
      <c r="Q1410">
        <v>0</v>
      </c>
      <c r="R1410">
        <v>874</v>
      </c>
      <c r="S1410">
        <v>245</v>
      </c>
      <c r="T1410">
        <v>5</v>
      </c>
      <c r="U1410">
        <v>0.15</v>
      </c>
      <c r="V1410">
        <v>1</v>
      </c>
      <c r="W1410" t="s">
        <v>4</v>
      </c>
      <c r="X1410" t="s">
        <v>89</v>
      </c>
      <c r="Y1410" t="s">
        <v>94</v>
      </c>
      <c r="Z1410" t="s">
        <v>109</v>
      </c>
      <c r="AA1410">
        <v>0.83720000000000006</v>
      </c>
      <c r="AB1410">
        <v>0.90090000000000003</v>
      </c>
      <c r="AC1410">
        <v>7.2071999999999956E-2</v>
      </c>
      <c r="AD1410">
        <v>0.35</v>
      </c>
      <c r="AE1410" t="s">
        <v>24</v>
      </c>
      <c r="AF1410">
        <v>7.0195590440636866E-3</v>
      </c>
      <c r="AG1410" t="s">
        <v>5</v>
      </c>
      <c r="AH1410" t="s">
        <v>32</v>
      </c>
      <c r="AI1410" t="s">
        <v>36</v>
      </c>
      <c r="AJ1410">
        <v>28.032036613272311</v>
      </c>
      <c r="AK1410" t="s">
        <v>40</v>
      </c>
      <c r="AL1410">
        <v>60.907600000000002</v>
      </c>
      <c r="AM1410">
        <v>1049965.1642260002</v>
      </c>
      <c r="AN1410">
        <v>84.07</v>
      </c>
    </row>
    <row r="1411" spans="1:40" x14ac:dyDescent="0.3">
      <c r="A1411">
        <v>440.72</v>
      </c>
      <c r="B1411">
        <v>3.35</v>
      </c>
      <c r="C1411">
        <v>16</v>
      </c>
      <c r="D1411">
        <v>0.88</v>
      </c>
      <c r="E1411">
        <v>0.08</v>
      </c>
      <c r="F1411">
        <v>0.04</v>
      </c>
      <c r="G1411" t="s">
        <v>88</v>
      </c>
      <c r="H1411">
        <v>3.99</v>
      </c>
      <c r="I1411">
        <v>0.88</v>
      </c>
      <c r="J1411">
        <v>0.95</v>
      </c>
      <c r="K1411">
        <v>0.99</v>
      </c>
      <c r="L1411">
        <v>8</v>
      </c>
      <c r="M1411">
        <v>2096.15</v>
      </c>
      <c r="N1411">
        <v>15</v>
      </c>
      <c r="O1411">
        <v>32</v>
      </c>
      <c r="P1411">
        <v>1</v>
      </c>
      <c r="Q1411">
        <v>2</v>
      </c>
      <c r="R1411">
        <v>570</v>
      </c>
      <c r="S1411">
        <v>375</v>
      </c>
      <c r="T1411">
        <v>6</v>
      </c>
      <c r="U1411">
        <v>0.87</v>
      </c>
      <c r="V1411">
        <v>0</v>
      </c>
      <c r="W1411" t="s">
        <v>6</v>
      </c>
      <c r="X1411" t="s">
        <v>93</v>
      </c>
      <c r="Y1411" t="s">
        <v>104</v>
      </c>
      <c r="Z1411" t="s">
        <v>100</v>
      </c>
      <c r="AA1411">
        <v>0.80959999999999999</v>
      </c>
      <c r="AB1411">
        <v>0.88319999999999999</v>
      </c>
      <c r="AC1411">
        <v>0.10598399999999999</v>
      </c>
      <c r="AD1411">
        <v>1.1099999999999999</v>
      </c>
      <c r="AE1411" t="s">
        <v>25</v>
      </c>
      <c r="AF1411">
        <v>7.6011980395716099E-3</v>
      </c>
      <c r="AG1411" t="s">
        <v>5</v>
      </c>
      <c r="AH1411" t="s">
        <v>32</v>
      </c>
      <c r="AI1411" t="s">
        <v>37</v>
      </c>
      <c r="AJ1411">
        <v>65.789473684210535</v>
      </c>
      <c r="AK1411" t="s">
        <v>40</v>
      </c>
      <c r="AL1411">
        <v>20.961500000000001</v>
      </c>
      <c r="AM1411">
        <v>1034729.1863160002</v>
      </c>
      <c r="AN1411">
        <v>68.810000000000016</v>
      </c>
    </row>
    <row r="1412" spans="1:40" x14ac:dyDescent="0.3">
      <c r="A1412">
        <v>142.63</v>
      </c>
      <c r="B1412">
        <v>4.7699999999999996</v>
      </c>
      <c r="C1412">
        <v>2</v>
      </c>
      <c r="D1412">
        <v>0.95</v>
      </c>
      <c r="E1412">
        <v>0.01</v>
      </c>
      <c r="F1412">
        <v>0.03</v>
      </c>
      <c r="G1412" t="s">
        <v>92</v>
      </c>
      <c r="H1412">
        <v>4.67</v>
      </c>
      <c r="I1412">
        <v>0.97</v>
      </c>
      <c r="J1412">
        <v>1.05</v>
      </c>
      <c r="K1412">
        <v>0.22</v>
      </c>
      <c r="L1412">
        <v>31</v>
      </c>
      <c r="M1412">
        <v>1361.76</v>
      </c>
      <c r="N1412">
        <v>45</v>
      </c>
      <c r="O1412">
        <v>53</v>
      </c>
      <c r="P1412">
        <v>2</v>
      </c>
      <c r="Q1412">
        <v>3</v>
      </c>
      <c r="R1412">
        <v>226</v>
      </c>
      <c r="S1412">
        <v>443</v>
      </c>
      <c r="T1412">
        <v>2</v>
      </c>
      <c r="U1412">
        <v>0.96</v>
      </c>
      <c r="V1412">
        <v>1</v>
      </c>
      <c r="W1412" t="s">
        <v>4</v>
      </c>
      <c r="X1412" t="s">
        <v>103</v>
      </c>
      <c r="Y1412" t="s">
        <v>96</v>
      </c>
      <c r="Z1412" t="s">
        <v>102</v>
      </c>
      <c r="AA1412">
        <v>0.9405</v>
      </c>
      <c r="AB1412">
        <v>0.96029999999999993</v>
      </c>
      <c r="AC1412">
        <v>4.8015000000000044E-2</v>
      </c>
      <c r="AD1412">
        <v>0.26</v>
      </c>
      <c r="AE1412" t="s">
        <v>26</v>
      </c>
      <c r="AF1412">
        <v>3.3443174647689825E-2</v>
      </c>
      <c r="AG1412" t="s">
        <v>7</v>
      </c>
      <c r="AH1412" t="s">
        <v>33</v>
      </c>
      <c r="AI1412" t="s">
        <v>37</v>
      </c>
      <c r="AJ1412">
        <v>196.01769911504425</v>
      </c>
      <c r="AK1412" t="s">
        <v>42</v>
      </c>
      <c r="AL1412">
        <v>27.235199999999999</v>
      </c>
      <c r="AM1412">
        <v>202037.49879399998</v>
      </c>
      <c r="AN1412">
        <v>82.429999999999993</v>
      </c>
    </row>
    <row r="1413" spans="1:40" x14ac:dyDescent="0.3">
      <c r="A1413">
        <v>100.36</v>
      </c>
      <c r="B1413">
        <v>6.39</v>
      </c>
      <c r="C1413">
        <v>17</v>
      </c>
      <c r="D1413">
        <v>0.82</v>
      </c>
      <c r="E1413">
        <v>7.0000000000000007E-2</v>
      </c>
      <c r="F1413">
        <v>0.04</v>
      </c>
      <c r="G1413" t="s">
        <v>92</v>
      </c>
      <c r="H1413">
        <v>0.4</v>
      </c>
      <c r="I1413">
        <v>1</v>
      </c>
      <c r="J1413">
        <v>0.8</v>
      </c>
      <c r="K1413">
        <v>0.37</v>
      </c>
      <c r="L1413">
        <v>26</v>
      </c>
      <c r="M1413">
        <v>5327.37</v>
      </c>
      <c r="N1413">
        <v>45</v>
      </c>
      <c r="O1413">
        <v>21</v>
      </c>
      <c r="P1413">
        <v>3</v>
      </c>
      <c r="Q1413">
        <v>3</v>
      </c>
      <c r="R1413">
        <v>255</v>
      </c>
      <c r="S1413">
        <v>867</v>
      </c>
      <c r="T1413">
        <v>1</v>
      </c>
      <c r="U1413">
        <v>0.54</v>
      </c>
      <c r="V1413">
        <v>1</v>
      </c>
      <c r="W1413" t="s">
        <v>4</v>
      </c>
      <c r="X1413" t="s">
        <v>103</v>
      </c>
      <c r="Y1413" t="s">
        <v>90</v>
      </c>
      <c r="Z1413" t="s">
        <v>97</v>
      </c>
      <c r="AA1413">
        <v>0.76259999999999994</v>
      </c>
      <c r="AB1413">
        <v>0.89279999999999993</v>
      </c>
      <c r="AC1413">
        <v>0.16070400000000001</v>
      </c>
      <c r="AD1413">
        <v>0.48</v>
      </c>
      <c r="AE1413" t="s">
        <v>24</v>
      </c>
      <c r="AF1413">
        <v>6.3670785173375849E-2</v>
      </c>
      <c r="AG1413" t="s">
        <v>8</v>
      </c>
      <c r="AH1413" t="s">
        <v>33</v>
      </c>
      <c r="AI1413" t="s">
        <v>38</v>
      </c>
      <c r="AJ1413">
        <v>340</v>
      </c>
      <c r="AK1413" t="s">
        <v>42</v>
      </c>
      <c r="AL1413">
        <v>106.5474</v>
      </c>
      <c r="AM1413">
        <v>593574.23733199993</v>
      </c>
      <c r="AN1413">
        <v>84.699999999999989</v>
      </c>
    </row>
    <row r="1414" spans="1:40" x14ac:dyDescent="0.3">
      <c r="A1414">
        <v>171.39</v>
      </c>
      <c r="B1414">
        <v>5.62</v>
      </c>
      <c r="C1414">
        <v>11</v>
      </c>
      <c r="D1414">
        <v>0.77</v>
      </c>
      <c r="E1414">
        <v>0.05</v>
      </c>
      <c r="F1414">
        <v>0.03</v>
      </c>
      <c r="G1414" t="s">
        <v>92</v>
      </c>
      <c r="H1414">
        <v>1.9</v>
      </c>
      <c r="I1414">
        <v>0.77</v>
      </c>
      <c r="J1414">
        <v>1.02</v>
      </c>
      <c r="K1414">
        <v>0.59</v>
      </c>
      <c r="L1414">
        <v>29</v>
      </c>
      <c r="M1414">
        <v>154.43</v>
      </c>
      <c r="N1414">
        <v>30</v>
      </c>
      <c r="O1414">
        <v>15</v>
      </c>
      <c r="P1414">
        <v>3</v>
      </c>
      <c r="Q1414">
        <v>1</v>
      </c>
      <c r="R1414">
        <v>752</v>
      </c>
      <c r="S1414">
        <v>458</v>
      </c>
      <c r="T1414">
        <v>5</v>
      </c>
      <c r="U1414">
        <v>0.04</v>
      </c>
      <c r="V1414">
        <v>0</v>
      </c>
      <c r="W1414" t="s">
        <v>6</v>
      </c>
      <c r="X1414" t="s">
        <v>101</v>
      </c>
      <c r="Y1414" t="s">
        <v>90</v>
      </c>
      <c r="Z1414" t="s">
        <v>109</v>
      </c>
      <c r="AA1414">
        <v>0.73149999999999993</v>
      </c>
      <c r="AB1414">
        <v>0.92149999999999999</v>
      </c>
      <c r="AC1414">
        <v>0.21194499999999997</v>
      </c>
      <c r="AD1414">
        <v>0.66999999999999993</v>
      </c>
      <c r="AE1414" t="s">
        <v>25</v>
      </c>
      <c r="AF1414">
        <v>3.2790711243363094E-2</v>
      </c>
      <c r="AG1414" t="s">
        <v>7</v>
      </c>
      <c r="AH1414" t="s">
        <v>31</v>
      </c>
      <c r="AI1414" t="s">
        <v>36</v>
      </c>
      <c r="AJ1414">
        <v>60.904255319148938</v>
      </c>
      <c r="AK1414" t="s">
        <v>40</v>
      </c>
      <c r="AL1414">
        <v>3.0886</v>
      </c>
      <c r="AM1414">
        <v>28594.779735999997</v>
      </c>
      <c r="AN1414">
        <v>83.999999999999986</v>
      </c>
    </row>
    <row r="1415" spans="1:40" x14ac:dyDescent="0.3">
      <c r="A1415">
        <v>75.69</v>
      </c>
      <c r="B1415">
        <v>3.59</v>
      </c>
      <c r="C1415">
        <v>8</v>
      </c>
      <c r="D1415">
        <v>0.85</v>
      </c>
      <c r="E1415">
        <v>0.09</v>
      </c>
      <c r="F1415">
        <v>0.04</v>
      </c>
      <c r="G1415" t="s">
        <v>92</v>
      </c>
      <c r="H1415">
        <v>4.57</v>
      </c>
      <c r="I1415">
        <v>0.66</v>
      </c>
      <c r="J1415">
        <v>1.19</v>
      </c>
      <c r="K1415">
        <v>0.69</v>
      </c>
      <c r="L1415">
        <v>4</v>
      </c>
      <c r="M1415">
        <v>7124.25</v>
      </c>
      <c r="N1415">
        <v>30</v>
      </c>
      <c r="O1415">
        <v>9</v>
      </c>
      <c r="P1415">
        <v>1</v>
      </c>
      <c r="Q1415">
        <v>3</v>
      </c>
      <c r="R1415">
        <v>427</v>
      </c>
      <c r="S1415">
        <v>516</v>
      </c>
      <c r="T1415">
        <v>1</v>
      </c>
      <c r="U1415">
        <v>0.92</v>
      </c>
      <c r="V1415">
        <v>0</v>
      </c>
      <c r="W1415" t="s">
        <v>6</v>
      </c>
      <c r="X1415" t="s">
        <v>103</v>
      </c>
      <c r="Y1415" t="s">
        <v>104</v>
      </c>
      <c r="Z1415" t="s">
        <v>97</v>
      </c>
      <c r="AA1415">
        <v>0.77349999999999997</v>
      </c>
      <c r="AB1415">
        <v>0.87360000000000004</v>
      </c>
      <c r="AC1415">
        <v>0.13104000000000005</v>
      </c>
      <c r="AD1415">
        <v>0.82</v>
      </c>
      <c r="AE1415" t="s">
        <v>25</v>
      </c>
      <c r="AF1415">
        <v>4.7430307834588452E-2</v>
      </c>
      <c r="AG1415" t="s">
        <v>7</v>
      </c>
      <c r="AH1415" t="s">
        <v>33</v>
      </c>
      <c r="AI1415" t="s">
        <v>37</v>
      </c>
      <c r="AJ1415">
        <v>120.84309133489461</v>
      </c>
      <c r="AK1415" t="s">
        <v>42</v>
      </c>
      <c r="AL1415">
        <v>142.48500000000001</v>
      </c>
      <c r="AM1415">
        <v>609484.36829100002</v>
      </c>
      <c r="AN1415">
        <v>79.929999999999993</v>
      </c>
    </row>
    <row r="1416" spans="1:40" x14ac:dyDescent="0.3">
      <c r="A1416">
        <v>289.02999999999997</v>
      </c>
      <c r="B1416">
        <v>1.06</v>
      </c>
      <c r="C1416">
        <v>20</v>
      </c>
      <c r="D1416">
        <v>0.86</v>
      </c>
      <c r="E1416">
        <v>0.03</v>
      </c>
      <c r="F1416">
        <v>0.04</v>
      </c>
      <c r="G1416" t="s">
        <v>92</v>
      </c>
      <c r="H1416">
        <v>1.72</v>
      </c>
      <c r="I1416">
        <v>0.68</v>
      </c>
      <c r="J1416">
        <v>0.92</v>
      </c>
      <c r="K1416">
        <v>0.72</v>
      </c>
      <c r="L1416">
        <v>28</v>
      </c>
      <c r="M1416">
        <v>4667.76</v>
      </c>
      <c r="N1416">
        <v>90</v>
      </c>
      <c r="O1416">
        <v>8</v>
      </c>
      <c r="P1416">
        <v>3</v>
      </c>
      <c r="Q1416">
        <v>1</v>
      </c>
      <c r="R1416">
        <v>776</v>
      </c>
      <c r="S1416">
        <v>285</v>
      </c>
      <c r="T1416">
        <v>4</v>
      </c>
      <c r="U1416">
        <v>0.12</v>
      </c>
      <c r="V1416">
        <v>0</v>
      </c>
      <c r="W1416" t="s">
        <v>6</v>
      </c>
      <c r="X1416" t="s">
        <v>101</v>
      </c>
      <c r="Y1416" t="s">
        <v>90</v>
      </c>
      <c r="Z1416" t="s">
        <v>105</v>
      </c>
      <c r="AA1416">
        <v>0.83419999999999994</v>
      </c>
      <c r="AB1416">
        <v>0.93119999999999992</v>
      </c>
      <c r="AC1416">
        <v>0.13036800000000001</v>
      </c>
      <c r="AD1416">
        <v>0.79</v>
      </c>
      <c r="AE1416" t="s">
        <v>25</v>
      </c>
      <c r="AF1416">
        <v>3.667439366155763E-3</v>
      </c>
      <c r="AG1416" t="s">
        <v>5</v>
      </c>
      <c r="AH1416" t="s">
        <v>31</v>
      </c>
      <c r="AI1416" t="s">
        <v>36</v>
      </c>
      <c r="AJ1416">
        <v>36.726804123711347</v>
      </c>
      <c r="AK1416" t="s">
        <v>40</v>
      </c>
      <c r="AL1416">
        <v>93.355200000000011</v>
      </c>
      <c r="AM1416">
        <v>1443664.5577279998</v>
      </c>
      <c r="AN1416">
        <v>84.579999999999984</v>
      </c>
    </row>
    <row r="1417" spans="1:40" x14ac:dyDescent="0.3">
      <c r="A1417">
        <v>471.47</v>
      </c>
      <c r="B1417">
        <v>5.47</v>
      </c>
      <c r="C1417">
        <v>3</v>
      </c>
      <c r="D1417">
        <v>0.86</v>
      </c>
      <c r="E1417">
        <v>0.06</v>
      </c>
      <c r="F1417">
        <v>0</v>
      </c>
      <c r="G1417" t="s">
        <v>92</v>
      </c>
      <c r="H1417">
        <v>3.56</v>
      </c>
      <c r="I1417">
        <v>0.73</v>
      </c>
      <c r="J1417">
        <v>1.04</v>
      </c>
      <c r="K1417">
        <v>0.48</v>
      </c>
      <c r="L1417">
        <v>25</v>
      </c>
      <c r="M1417">
        <v>5365.05</v>
      </c>
      <c r="N1417">
        <v>15</v>
      </c>
      <c r="O1417">
        <v>45</v>
      </c>
      <c r="P1417">
        <v>0</v>
      </c>
      <c r="Q1417">
        <v>1</v>
      </c>
      <c r="R1417">
        <v>212</v>
      </c>
      <c r="S1417">
        <v>642</v>
      </c>
      <c r="T1417">
        <v>8</v>
      </c>
      <c r="U1417">
        <v>0.63</v>
      </c>
      <c r="V1417">
        <v>1</v>
      </c>
      <c r="W1417" t="s">
        <v>4</v>
      </c>
      <c r="X1417" t="s">
        <v>101</v>
      </c>
      <c r="Y1417" t="s">
        <v>94</v>
      </c>
      <c r="Z1417" t="s">
        <v>110</v>
      </c>
      <c r="AA1417">
        <v>0.8083999999999999</v>
      </c>
      <c r="AB1417">
        <v>0.94</v>
      </c>
      <c r="AC1417">
        <v>0.13159999999999999</v>
      </c>
      <c r="AD1417">
        <v>0.54</v>
      </c>
      <c r="AE1417" t="s">
        <v>25</v>
      </c>
      <c r="AF1417">
        <v>1.1602010732390183E-2</v>
      </c>
      <c r="AG1417" t="s">
        <v>5</v>
      </c>
      <c r="AH1417" t="s">
        <v>32</v>
      </c>
      <c r="AI1417" t="s">
        <v>37</v>
      </c>
      <c r="AJ1417">
        <v>302.83018867924528</v>
      </c>
      <c r="AK1417" t="s">
        <v>42</v>
      </c>
      <c r="AL1417">
        <v>107.301</v>
      </c>
      <c r="AM1417">
        <v>2681368.6005740003</v>
      </c>
      <c r="AN1417">
        <v>82.64</v>
      </c>
    </row>
    <row r="1418" spans="1:40" x14ac:dyDescent="0.3">
      <c r="A1418">
        <v>67.7</v>
      </c>
      <c r="B1418">
        <v>3.57</v>
      </c>
      <c r="C1418">
        <v>29</v>
      </c>
      <c r="D1418">
        <v>0.87</v>
      </c>
      <c r="E1418">
        <v>0.05</v>
      </c>
      <c r="F1418">
        <v>0.04</v>
      </c>
      <c r="G1418" t="s">
        <v>88</v>
      </c>
      <c r="H1418">
        <v>0.5</v>
      </c>
      <c r="I1418">
        <v>0.8</v>
      </c>
      <c r="J1418">
        <v>1.1000000000000001</v>
      </c>
      <c r="K1418">
        <v>0.08</v>
      </c>
      <c r="L1418">
        <v>40</v>
      </c>
      <c r="M1418">
        <v>2705.73</v>
      </c>
      <c r="N1418">
        <v>90</v>
      </c>
      <c r="O1418">
        <v>47</v>
      </c>
      <c r="P1418">
        <v>0</v>
      </c>
      <c r="Q1418">
        <v>2</v>
      </c>
      <c r="R1418">
        <v>665</v>
      </c>
      <c r="S1418">
        <v>71</v>
      </c>
      <c r="T1418">
        <v>12</v>
      </c>
      <c r="U1418">
        <v>0.4</v>
      </c>
      <c r="V1418">
        <v>0</v>
      </c>
      <c r="W1418" t="s">
        <v>6</v>
      </c>
      <c r="X1418" t="s">
        <v>93</v>
      </c>
      <c r="Y1418" t="s">
        <v>94</v>
      </c>
      <c r="Z1418" t="s">
        <v>107</v>
      </c>
      <c r="AA1418">
        <v>0.82650000000000001</v>
      </c>
      <c r="AB1418">
        <v>0.91199999999999992</v>
      </c>
      <c r="AC1418">
        <v>0.11856</v>
      </c>
      <c r="AD1418">
        <v>0.16999999999999998</v>
      </c>
      <c r="AE1418" t="s">
        <v>26</v>
      </c>
      <c r="AF1418">
        <v>5.2732644017725254E-2</v>
      </c>
      <c r="AG1418" t="s">
        <v>8</v>
      </c>
      <c r="AH1418" t="s">
        <v>33</v>
      </c>
      <c r="AI1418" t="s">
        <v>38</v>
      </c>
      <c r="AJ1418">
        <v>10.676691729323307</v>
      </c>
      <c r="AK1418" t="s">
        <v>40</v>
      </c>
      <c r="AL1418">
        <v>27.057300000000001</v>
      </c>
      <c r="AM1418">
        <v>199691.66819</v>
      </c>
      <c r="AN1418">
        <v>73.2</v>
      </c>
    </row>
    <row r="1419" spans="1:40" x14ac:dyDescent="0.3">
      <c r="A1419">
        <v>104.95</v>
      </c>
      <c r="B1419">
        <v>7.61</v>
      </c>
      <c r="C1419">
        <v>12</v>
      </c>
      <c r="D1419">
        <v>0.98</v>
      </c>
      <c r="E1419">
        <v>0.05</v>
      </c>
      <c r="F1419">
        <v>0.03</v>
      </c>
      <c r="G1419" t="s">
        <v>92</v>
      </c>
      <c r="H1419">
        <v>2.2200000000000002</v>
      </c>
      <c r="I1419">
        <v>0.65</v>
      </c>
      <c r="J1419">
        <v>1.04</v>
      </c>
      <c r="K1419">
        <v>0.5</v>
      </c>
      <c r="L1419">
        <v>32</v>
      </c>
      <c r="M1419">
        <v>1864.71</v>
      </c>
      <c r="N1419">
        <v>45</v>
      </c>
      <c r="O1419">
        <v>36</v>
      </c>
      <c r="P1419">
        <v>3</v>
      </c>
      <c r="Q1419">
        <v>1</v>
      </c>
      <c r="R1419">
        <v>873</v>
      </c>
      <c r="S1419">
        <v>340</v>
      </c>
      <c r="T1419">
        <v>2</v>
      </c>
      <c r="U1419">
        <v>0.99</v>
      </c>
      <c r="V1419">
        <v>1</v>
      </c>
      <c r="W1419" t="s">
        <v>4</v>
      </c>
      <c r="X1419" t="s">
        <v>101</v>
      </c>
      <c r="Y1419" t="s">
        <v>90</v>
      </c>
      <c r="Z1419" t="s">
        <v>102</v>
      </c>
      <c r="AA1419">
        <v>0.93099999999999994</v>
      </c>
      <c r="AB1419">
        <v>0.92149999999999999</v>
      </c>
      <c r="AC1419">
        <v>1.8430000000000016E-2</v>
      </c>
      <c r="AD1419">
        <v>0.57999999999999996</v>
      </c>
      <c r="AE1419" t="s">
        <v>25</v>
      </c>
      <c r="AF1419">
        <v>7.2510719390185802E-2</v>
      </c>
      <c r="AG1419" t="s">
        <v>8</v>
      </c>
      <c r="AH1419" t="s">
        <v>33</v>
      </c>
      <c r="AI1419" t="s">
        <v>35</v>
      </c>
      <c r="AJ1419">
        <v>38.946162657502867</v>
      </c>
      <c r="AK1419" t="s">
        <v>40</v>
      </c>
      <c r="AL1419">
        <v>37.294200000000004</v>
      </c>
      <c r="AM1419">
        <v>211399.37364000001</v>
      </c>
      <c r="AN1419">
        <v>83.679999999999993</v>
      </c>
    </row>
    <row r="1420" spans="1:40" x14ac:dyDescent="0.3">
      <c r="A1420">
        <v>253.49</v>
      </c>
      <c r="B1420">
        <v>1.22</v>
      </c>
      <c r="C1420">
        <v>20</v>
      </c>
      <c r="D1420">
        <v>0.97</v>
      </c>
      <c r="E1420">
        <v>0.05</v>
      </c>
      <c r="F1420">
        <v>0</v>
      </c>
      <c r="G1420" t="s">
        <v>92</v>
      </c>
      <c r="H1420">
        <v>2.52</v>
      </c>
      <c r="I1420">
        <v>0.72</v>
      </c>
      <c r="J1420">
        <v>0.97</v>
      </c>
      <c r="K1420">
        <v>0.33</v>
      </c>
      <c r="L1420">
        <v>36</v>
      </c>
      <c r="M1420">
        <v>7029.9</v>
      </c>
      <c r="N1420">
        <v>45</v>
      </c>
      <c r="O1420">
        <v>43</v>
      </c>
      <c r="P1420">
        <v>3</v>
      </c>
      <c r="Q1420">
        <v>1</v>
      </c>
      <c r="R1420">
        <v>920</v>
      </c>
      <c r="S1420">
        <v>196</v>
      </c>
      <c r="T1420">
        <v>6</v>
      </c>
      <c r="U1420">
        <v>0.92</v>
      </c>
      <c r="V1420">
        <v>1</v>
      </c>
      <c r="W1420" t="s">
        <v>4</v>
      </c>
      <c r="X1420" t="s">
        <v>101</v>
      </c>
      <c r="Y1420" t="s">
        <v>90</v>
      </c>
      <c r="Z1420" t="s">
        <v>100</v>
      </c>
      <c r="AA1420">
        <v>0.92149999999999999</v>
      </c>
      <c r="AB1420">
        <v>0.95</v>
      </c>
      <c r="AC1420">
        <v>2.8500000000000025E-2</v>
      </c>
      <c r="AD1420">
        <v>0.38</v>
      </c>
      <c r="AE1420" t="s">
        <v>24</v>
      </c>
      <c r="AF1420">
        <v>4.8128131287230261E-3</v>
      </c>
      <c r="AG1420" t="s">
        <v>5</v>
      </c>
      <c r="AH1420" t="s">
        <v>31</v>
      </c>
      <c r="AI1420" t="s">
        <v>35</v>
      </c>
      <c r="AJ1420">
        <v>21.304347826086957</v>
      </c>
      <c r="AK1420" t="s">
        <v>40</v>
      </c>
      <c r="AL1420">
        <v>140.59799999999998</v>
      </c>
      <c r="AM1420">
        <v>1871263.1924459999</v>
      </c>
      <c r="AN1420">
        <v>83.97999999999999</v>
      </c>
    </row>
    <row r="1421" spans="1:40" x14ac:dyDescent="0.3">
      <c r="A1421">
        <v>470.24</v>
      </c>
      <c r="B1421">
        <v>6.26</v>
      </c>
      <c r="C1421">
        <v>16</v>
      </c>
      <c r="D1421">
        <v>0.96</v>
      </c>
      <c r="E1421">
        <v>0.02</v>
      </c>
      <c r="F1421">
        <v>0.03</v>
      </c>
      <c r="G1421" t="s">
        <v>88</v>
      </c>
      <c r="H1421">
        <v>3.79</v>
      </c>
      <c r="I1421">
        <v>0.72</v>
      </c>
      <c r="J1421">
        <v>0.86</v>
      </c>
      <c r="K1421">
        <v>0.66</v>
      </c>
      <c r="L1421">
        <v>11</v>
      </c>
      <c r="M1421">
        <v>2181.71</v>
      </c>
      <c r="N1421">
        <v>90</v>
      </c>
      <c r="O1421">
        <v>23</v>
      </c>
      <c r="P1421">
        <v>2</v>
      </c>
      <c r="Q1421">
        <v>3</v>
      </c>
      <c r="R1421">
        <v>817</v>
      </c>
      <c r="S1421">
        <v>546</v>
      </c>
      <c r="T1421">
        <v>12</v>
      </c>
      <c r="U1421">
        <v>0.78</v>
      </c>
      <c r="V1421">
        <v>0</v>
      </c>
      <c r="W1421" t="s">
        <v>6</v>
      </c>
      <c r="X1421" t="s">
        <v>103</v>
      </c>
      <c r="Y1421" t="s">
        <v>96</v>
      </c>
      <c r="Z1421" t="s">
        <v>107</v>
      </c>
      <c r="AA1421">
        <v>0.94079999999999997</v>
      </c>
      <c r="AB1421">
        <v>0.9506</v>
      </c>
      <c r="AC1421">
        <v>3.802400000000003E-2</v>
      </c>
      <c r="AD1421">
        <v>0.71000000000000008</v>
      </c>
      <c r="AE1421" t="s">
        <v>25</v>
      </c>
      <c r="AF1421">
        <v>1.3312351139843484E-2</v>
      </c>
      <c r="AG1421" t="s">
        <v>5</v>
      </c>
      <c r="AH1421" t="s">
        <v>32</v>
      </c>
      <c r="AI1421" t="s">
        <v>37</v>
      </c>
      <c r="AJ1421">
        <v>66.829865361077111</v>
      </c>
      <c r="AK1421" t="s">
        <v>40</v>
      </c>
      <c r="AL1421">
        <v>21.8171</v>
      </c>
      <c r="AM1421">
        <v>1077281.1372120001</v>
      </c>
      <c r="AN1421">
        <v>71.010000000000005</v>
      </c>
    </row>
    <row r="1422" spans="1:40" x14ac:dyDescent="0.3">
      <c r="A1422">
        <v>192.27</v>
      </c>
      <c r="B1422">
        <v>9.4700000000000006</v>
      </c>
      <c r="C1422">
        <v>14</v>
      </c>
      <c r="D1422">
        <v>0.94</v>
      </c>
      <c r="E1422">
        <v>0.08</v>
      </c>
      <c r="F1422">
        <v>0</v>
      </c>
      <c r="G1422" t="s">
        <v>88</v>
      </c>
      <c r="H1422">
        <v>1.44</v>
      </c>
      <c r="I1422">
        <v>0.6</v>
      </c>
      <c r="J1422">
        <v>0.99</v>
      </c>
      <c r="K1422">
        <v>0.18</v>
      </c>
      <c r="L1422">
        <v>37</v>
      </c>
      <c r="M1422">
        <v>7822.85</v>
      </c>
      <c r="N1422">
        <v>45</v>
      </c>
      <c r="O1422">
        <v>9</v>
      </c>
      <c r="P1422">
        <v>2</v>
      </c>
      <c r="Q1422">
        <v>3</v>
      </c>
      <c r="R1422">
        <v>984</v>
      </c>
      <c r="S1422">
        <v>901</v>
      </c>
      <c r="T1422">
        <v>10</v>
      </c>
      <c r="U1422">
        <v>0.2</v>
      </c>
      <c r="V1422">
        <v>1</v>
      </c>
      <c r="W1422" t="s">
        <v>4</v>
      </c>
      <c r="X1422" t="s">
        <v>103</v>
      </c>
      <c r="Y1422" t="s">
        <v>96</v>
      </c>
      <c r="Z1422" t="s">
        <v>108</v>
      </c>
      <c r="AA1422">
        <v>0.86480000000000001</v>
      </c>
      <c r="AB1422">
        <v>0.92</v>
      </c>
      <c r="AC1422">
        <v>5.5200000000000055E-2</v>
      </c>
      <c r="AD1422">
        <v>0.26</v>
      </c>
      <c r="AE1422" t="s">
        <v>26</v>
      </c>
      <c r="AF1422">
        <v>4.9253653716128359E-2</v>
      </c>
      <c r="AG1422" t="s">
        <v>7</v>
      </c>
      <c r="AH1422" t="s">
        <v>31</v>
      </c>
      <c r="AI1422" t="s">
        <v>36</v>
      </c>
      <c r="AJ1422">
        <v>91.565040650406502</v>
      </c>
      <c r="AK1422" t="s">
        <v>41</v>
      </c>
      <c r="AL1422">
        <v>78.228500000000011</v>
      </c>
      <c r="AM1422">
        <v>1624511.0849360004</v>
      </c>
      <c r="AN1422">
        <v>72.160000000000011</v>
      </c>
    </row>
    <row r="1423" spans="1:40" x14ac:dyDescent="0.3">
      <c r="A1423">
        <v>278.26</v>
      </c>
      <c r="B1423">
        <v>2.57</v>
      </c>
      <c r="C1423">
        <v>16</v>
      </c>
      <c r="D1423">
        <v>0.98</v>
      </c>
      <c r="E1423">
        <v>0.05</v>
      </c>
      <c r="F1423">
        <v>0.04</v>
      </c>
      <c r="G1423" t="s">
        <v>99</v>
      </c>
      <c r="H1423">
        <v>1.32</v>
      </c>
      <c r="I1423">
        <v>0.74</v>
      </c>
      <c r="J1423">
        <v>0.92</v>
      </c>
      <c r="K1423">
        <v>0.39</v>
      </c>
      <c r="L1423">
        <v>10</v>
      </c>
      <c r="M1423">
        <v>2116.36</v>
      </c>
      <c r="N1423">
        <v>30</v>
      </c>
      <c r="O1423">
        <v>15</v>
      </c>
      <c r="P1423">
        <v>3</v>
      </c>
      <c r="Q1423">
        <v>1</v>
      </c>
      <c r="R1423">
        <v>528</v>
      </c>
      <c r="S1423">
        <v>514</v>
      </c>
      <c r="T1423">
        <v>5</v>
      </c>
      <c r="U1423">
        <v>0.7</v>
      </c>
      <c r="V1423">
        <v>1</v>
      </c>
      <c r="W1423" t="s">
        <v>4</v>
      </c>
      <c r="X1423" t="s">
        <v>101</v>
      </c>
      <c r="Y1423" t="s">
        <v>90</v>
      </c>
      <c r="Z1423" t="s">
        <v>109</v>
      </c>
      <c r="AA1423">
        <v>0.93099999999999994</v>
      </c>
      <c r="AB1423">
        <v>0.91199999999999992</v>
      </c>
      <c r="AC1423">
        <v>1.8240000000000017E-2</v>
      </c>
      <c r="AD1423">
        <v>0.48</v>
      </c>
      <c r="AE1423" t="s">
        <v>24</v>
      </c>
      <c r="AF1423">
        <v>9.2359663623948814E-3</v>
      </c>
      <c r="AG1423" t="s">
        <v>5</v>
      </c>
      <c r="AH1423" t="s">
        <v>31</v>
      </c>
      <c r="AI1423" t="s">
        <v>36</v>
      </c>
      <c r="AJ1423">
        <v>97.348484848484844</v>
      </c>
      <c r="AK1423" t="s">
        <v>43</v>
      </c>
      <c r="AL1423">
        <v>105.81800000000001</v>
      </c>
      <c r="AM1423">
        <v>642012.34768800007</v>
      </c>
      <c r="AN1423">
        <v>96.38</v>
      </c>
    </row>
    <row r="1424" spans="1:40" x14ac:dyDescent="0.3">
      <c r="A1424">
        <v>68.709999999999994</v>
      </c>
      <c r="B1424">
        <v>5.24</v>
      </c>
      <c r="C1424">
        <v>27</v>
      </c>
      <c r="D1424">
        <v>0.73</v>
      </c>
      <c r="E1424">
        <v>0.1</v>
      </c>
      <c r="F1424">
        <v>0.03</v>
      </c>
      <c r="G1424" t="s">
        <v>88</v>
      </c>
      <c r="H1424">
        <v>1.51</v>
      </c>
      <c r="I1424">
        <v>0.65</v>
      </c>
      <c r="J1424">
        <v>1.08</v>
      </c>
      <c r="K1424">
        <v>0.97</v>
      </c>
      <c r="L1424">
        <v>38</v>
      </c>
      <c r="M1424">
        <v>6165.56</v>
      </c>
      <c r="N1424">
        <v>45</v>
      </c>
      <c r="O1424">
        <v>14</v>
      </c>
      <c r="P1424">
        <v>3</v>
      </c>
      <c r="Q1424">
        <v>1</v>
      </c>
      <c r="R1424">
        <v>622</v>
      </c>
      <c r="S1424">
        <v>860</v>
      </c>
      <c r="T1424">
        <v>1</v>
      </c>
      <c r="U1424">
        <v>0.56999999999999995</v>
      </c>
      <c r="V1424">
        <v>0</v>
      </c>
      <c r="W1424" t="s">
        <v>6</v>
      </c>
      <c r="X1424" t="s">
        <v>101</v>
      </c>
      <c r="Y1424" t="s">
        <v>90</v>
      </c>
      <c r="Z1424" t="s">
        <v>97</v>
      </c>
      <c r="AA1424">
        <v>0.65700000000000003</v>
      </c>
      <c r="AB1424">
        <v>0.873</v>
      </c>
      <c r="AC1424">
        <v>0.23571</v>
      </c>
      <c r="AD1424">
        <v>1.1000000000000001</v>
      </c>
      <c r="AE1424" t="s">
        <v>25</v>
      </c>
      <c r="AF1424">
        <v>7.6262552757968283E-2</v>
      </c>
      <c r="AG1424" t="s">
        <v>8</v>
      </c>
      <c r="AH1424" t="s">
        <v>33</v>
      </c>
      <c r="AI1424" t="s">
        <v>36</v>
      </c>
      <c r="AJ1424">
        <v>138.2636655948553</v>
      </c>
      <c r="AK1424" t="s">
        <v>42</v>
      </c>
      <c r="AL1424">
        <v>61.655600000000007</v>
      </c>
      <c r="AM1424">
        <v>478771.98982999998</v>
      </c>
      <c r="AN1424">
        <v>70.890000000000015</v>
      </c>
    </row>
    <row r="1425" spans="1:40" x14ac:dyDescent="0.3">
      <c r="A1425">
        <v>116.75</v>
      </c>
      <c r="B1425">
        <v>1.82</v>
      </c>
      <c r="C1425">
        <v>21</v>
      </c>
      <c r="D1425">
        <v>0.78</v>
      </c>
      <c r="E1425">
        <v>0.03</v>
      </c>
      <c r="F1425">
        <v>0.05</v>
      </c>
      <c r="G1425" t="s">
        <v>88</v>
      </c>
      <c r="H1425">
        <v>2.78</v>
      </c>
      <c r="I1425">
        <v>0.77</v>
      </c>
      <c r="J1425">
        <v>0.98</v>
      </c>
      <c r="K1425">
        <v>0.09</v>
      </c>
      <c r="L1425">
        <v>36</v>
      </c>
      <c r="M1425">
        <v>6474.33</v>
      </c>
      <c r="N1425">
        <v>30</v>
      </c>
      <c r="O1425">
        <v>15</v>
      </c>
      <c r="P1425">
        <v>1</v>
      </c>
      <c r="Q1425">
        <v>1</v>
      </c>
      <c r="R1425">
        <v>305</v>
      </c>
      <c r="S1425">
        <v>617</v>
      </c>
      <c r="T1425">
        <v>8</v>
      </c>
      <c r="U1425">
        <v>0.14000000000000001</v>
      </c>
      <c r="V1425">
        <v>0</v>
      </c>
      <c r="W1425" t="s">
        <v>6</v>
      </c>
      <c r="X1425" t="s">
        <v>101</v>
      </c>
      <c r="Y1425" t="s">
        <v>104</v>
      </c>
      <c r="Z1425" t="s">
        <v>110</v>
      </c>
      <c r="AA1425">
        <v>0.75660000000000005</v>
      </c>
      <c r="AB1425">
        <v>0.92149999999999999</v>
      </c>
      <c r="AC1425">
        <v>0.20272999999999997</v>
      </c>
      <c r="AD1425">
        <v>0.16999999999999998</v>
      </c>
      <c r="AE1425" t="s">
        <v>26</v>
      </c>
      <c r="AF1425">
        <v>1.5588865096359743E-2</v>
      </c>
      <c r="AG1425" t="s">
        <v>5</v>
      </c>
      <c r="AH1425" t="s">
        <v>33</v>
      </c>
      <c r="AI1425" t="s">
        <v>35</v>
      </c>
      <c r="AJ1425">
        <v>202.29508196721312</v>
      </c>
      <c r="AK1425" t="s">
        <v>42</v>
      </c>
      <c r="AL1425">
        <v>64.743300000000005</v>
      </c>
      <c r="AM1425">
        <v>816419.50429999991</v>
      </c>
      <c r="AN1425">
        <v>71.320000000000007</v>
      </c>
    </row>
    <row r="1426" spans="1:40" x14ac:dyDescent="0.3">
      <c r="A1426">
        <v>493.98</v>
      </c>
      <c r="B1426">
        <v>6.63</v>
      </c>
      <c r="C1426">
        <v>17</v>
      </c>
      <c r="D1426">
        <v>0.85</v>
      </c>
      <c r="E1426">
        <v>7.0000000000000007E-2</v>
      </c>
      <c r="F1426">
        <v>0.01</v>
      </c>
      <c r="G1426" t="s">
        <v>92</v>
      </c>
      <c r="H1426">
        <v>4.38</v>
      </c>
      <c r="I1426">
        <v>0.68</v>
      </c>
      <c r="J1426">
        <v>1.1399999999999999</v>
      </c>
      <c r="K1426">
        <v>0.6</v>
      </c>
      <c r="L1426">
        <v>27</v>
      </c>
      <c r="M1426">
        <v>5105.8900000000003</v>
      </c>
      <c r="N1426">
        <v>60</v>
      </c>
      <c r="O1426">
        <v>23</v>
      </c>
      <c r="P1426">
        <v>2</v>
      </c>
      <c r="Q1426">
        <v>0</v>
      </c>
      <c r="R1426">
        <v>459</v>
      </c>
      <c r="S1426">
        <v>330</v>
      </c>
      <c r="T1426">
        <v>5</v>
      </c>
      <c r="U1426">
        <v>0.79</v>
      </c>
      <c r="V1426">
        <v>1</v>
      </c>
      <c r="W1426" t="s">
        <v>4</v>
      </c>
      <c r="X1426" t="s">
        <v>89</v>
      </c>
      <c r="Y1426" t="s">
        <v>96</v>
      </c>
      <c r="Z1426" t="s">
        <v>109</v>
      </c>
      <c r="AA1426">
        <v>0.79049999999999998</v>
      </c>
      <c r="AB1426">
        <v>0.92069999999999996</v>
      </c>
      <c r="AC1426">
        <v>0.13810500000000001</v>
      </c>
      <c r="AD1426">
        <v>0.67999999999999994</v>
      </c>
      <c r="AE1426" t="s">
        <v>25</v>
      </c>
      <c r="AF1426">
        <v>1.3421596016033037E-2</v>
      </c>
      <c r="AG1426" t="s">
        <v>5</v>
      </c>
      <c r="AH1426" t="s">
        <v>32</v>
      </c>
      <c r="AI1426" t="s">
        <v>37</v>
      </c>
      <c r="AJ1426">
        <v>71.895424836601308</v>
      </c>
      <c r="AK1426" t="s">
        <v>40</v>
      </c>
      <c r="AL1426">
        <v>102.1178</v>
      </c>
      <c r="AM1426">
        <v>2724129.5360240005</v>
      </c>
      <c r="AN1426">
        <v>81.319999999999993</v>
      </c>
    </row>
    <row r="1427" spans="1:40" x14ac:dyDescent="0.3">
      <c r="A1427">
        <v>484.3</v>
      </c>
      <c r="B1427">
        <v>5.95</v>
      </c>
      <c r="C1427">
        <v>11</v>
      </c>
      <c r="D1427">
        <v>0.95</v>
      </c>
      <c r="E1427">
        <v>0.09</v>
      </c>
      <c r="F1427">
        <v>0.03</v>
      </c>
      <c r="G1427" t="s">
        <v>99</v>
      </c>
      <c r="H1427">
        <v>4.1500000000000004</v>
      </c>
      <c r="I1427">
        <v>0.93</v>
      </c>
      <c r="J1427">
        <v>0.88</v>
      </c>
      <c r="K1427">
        <v>0.09</v>
      </c>
      <c r="L1427">
        <v>17</v>
      </c>
      <c r="M1427">
        <v>9968.23</v>
      </c>
      <c r="N1427">
        <v>15</v>
      </c>
      <c r="O1427">
        <v>30</v>
      </c>
      <c r="P1427">
        <v>3</v>
      </c>
      <c r="Q1427">
        <v>1</v>
      </c>
      <c r="R1427">
        <v>847</v>
      </c>
      <c r="S1427">
        <v>202</v>
      </c>
      <c r="T1427">
        <v>9</v>
      </c>
      <c r="U1427">
        <v>0.09</v>
      </c>
      <c r="V1427">
        <v>0</v>
      </c>
      <c r="W1427" t="s">
        <v>6</v>
      </c>
      <c r="X1427" t="s">
        <v>101</v>
      </c>
      <c r="Y1427" t="s">
        <v>90</v>
      </c>
      <c r="Z1427" t="s">
        <v>91</v>
      </c>
      <c r="AA1427">
        <v>0.86449999999999994</v>
      </c>
      <c r="AB1427">
        <v>0.88270000000000004</v>
      </c>
      <c r="AC1427">
        <v>4.4135000000000035E-2</v>
      </c>
      <c r="AD1427">
        <v>0.21</v>
      </c>
      <c r="AE1427" t="s">
        <v>26</v>
      </c>
      <c r="AF1427">
        <v>1.2285773281024159E-2</v>
      </c>
      <c r="AG1427" t="s">
        <v>5</v>
      </c>
      <c r="AH1427" t="s">
        <v>32</v>
      </c>
      <c r="AI1427" t="s">
        <v>37</v>
      </c>
      <c r="AJ1427">
        <v>23.848878394332939</v>
      </c>
      <c r="AK1427" t="s">
        <v>40</v>
      </c>
      <c r="AL1427">
        <v>498.41149999999999</v>
      </c>
      <c r="AM1427">
        <v>5407466.0520799998</v>
      </c>
      <c r="AN1427">
        <v>92.55</v>
      </c>
    </row>
    <row r="1428" spans="1:40" x14ac:dyDescent="0.3">
      <c r="A1428">
        <v>52.22</v>
      </c>
      <c r="B1428">
        <v>4.67</v>
      </c>
      <c r="C1428">
        <v>17</v>
      </c>
      <c r="D1428">
        <v>0.85</v>
      </c>
      <c r="E1428">
        <v>7.0000000000000007E-2</v>
      </c>
      <c r="F1428">
        <v>0.01</v>
      </c>
      <c r="G1428" t="s">
        <v>92</v>
      </c>
      <c r="H1428">
        <v>0.28999999999999998</v>
      </c>
      <c r="I1428">
        <v>0.63</v>
      </c>
      <c r="J1428">
        <v>0.97</v>
      </c>
      <c r="K1428">
        <v>0.16</v>
      </c>
      <c r="L1428">
        <v>7</v>
      </c>
      <c r="M1428">
        <v>3820.85</v>
      </c>
      <c r="N1428">
        <v>15</v>
      </c>
      <c r="O1428">
        <v>14</v>
      </c>
      <c r="P1428">
        <v>1</v>
      </c>
      <c r="Q1428">
        <v>0</v>
      </c>
      <c r="R1428">
        <v>237</v>
      </c>
      <c r="S1428">
        <v>263</v>
      </c>
      <c r="T1428">
        <v>2</v>
      </c>
      <c r="U1428">
        <v>0.48</v>
      </c>
      <c r="V1428">
        <v>1</v>
      </c>
      <c r="W1428" t="s">
        <v>4</v>
      </c>
      <c r="X1428" t="s">
        <v>89</v>
      </c>
      <c r="Y1428" t="s">
        <v>104</v>
      </c>
      <c r="Z1428" t="s">
        <v>102</v>
      </c>
      <c r="AA1428">
        <v>0.79049999999999998</v>
      </c>
      <c r="AB1428">
        <v>0.92069999999999996</v>
      </c>
      <c r="AC1428">
        <v>0.13810500000000001</v>
      </c>
      <c r="AD1428">
        <v>0.24</v>
      </c>
      <c r="AE1428" t="s">
        <v>26</v>
      </c>
      <c r="AF1428">
        <v>8.9429337418613558E-2</v>
      </c>
      <c r="AG1428" t="s">
        <v>8</v>
      </c>
      <c r="AH1428" t="s">
        <v>33</v>
      </c>
      <c r="AI1428" t="s">
        <v>38</v>
      </c>
      <c r="AJ1428">
        <v>110.9704641350211</v>
      </c>
      <c r="AK1428" t="s">
        <v>42</v>
      </c>
      <c r="AL1428">
        <v>76.417000000000002</v>
      </c>
      <c r="AM1428">
        <v>215563.48983599996</v>
      </c>
      <c r="AN1428">
        <v>85.409999999999982</v>
      </c>
    </row>
    <row r="1429" spans="1:40" x14ac:dyDescent="0.3">
      <c r="A1429">
        <v>478.32</v>
      </c>
      <c r="B1429">
        <v>5.69</v>
      </c>
      <c r="C1429">
        <v>19</v>
      </c>
      <c r="D1429">
        <v>0.92</v>
      </c>
      <c r="E1429">
        <v>0.09</v>
      </c>
      <c r="F1429">
        <v>0.03</v>
      </c>
      <c r="G1429" t="s">
        <v>99</v>
      </c>
      <c r="H1429">
        <v>4.3899999999999997</v>
      </c>
      <c r="I1429">
        <v>0.95</v>
      </c>
      <c r="J1429">
        <v>1.02</v>
      </c>
      <c r="K1429">
        <v>0.6</v>
      </c>
      <c r="L1429">
        <v>9</v>
      </c>
      <c r="M1429">
        <v>8844.8799999999992</v>
      </c>
      <c r="N1429">
        <v>45</v>
      </c>
      <c r="O1429">
        <v>59</v>
      </c>
      <c r="P1429">
        <v>2</v>
      </c>
      <c r="Q1429">
        <v>3</v>
      </c>
      <c r="R1429">
        <v>112</v>
      </c>
      <c r="S1429">
        <v>588</v>
      </c>
      <c r="T1429">
        <v>6</v>
      </c>
      <c r="U1429">
        <v>0.43</v>
      </c>
      <c r="V1429">
        <v>1</v>
      </c>
      <c r="W1429" t="s">
        <v>4</v>
      </c>
      <c r="X1429" t="s">
        <v>103</v>
      </c>
      <c r="Y1429" t="s">
        <v>96</v>
      </c>
      <c r="Z1429" t="s">
        <v>100</v>
      </c>
      <c r="AA1429">
        <v>0.83720000000000006</v>
      </c>
      <c r="AB1429">
        <v>0.88270000000000004</v>
      </c>
      <c r="AC1429">
        <v>7.0615999999999957E-2</v>
      </c>
      <c r="AD1429">
        <v>0.72</v>
      </c>
      <c r="AE1429" t="s">
        <v>25</v>
      </c>
      <c r="AF1429">
        <v>1.1895801973574177E-2</v>
      </c>
      <c r="AG1429" t="s">
        <v>5</v>
      </c>
      <c r="AH1429" t="s">
        <v>32</v>
      </c>
      <c r="AI1429" t="s">
        <v>37</v>
      </c>
      <c r="AJ1429">
        <v>525</v>
      </c>
      <c r="AK1429" t="s">
        <v>42</v>
      </c>
      <c r="AL1429">
        <v>442.24399999999997</v>
      </c>
      <c r="AM1429">
        <v>4738849.202287999</v>
      </c>
      <c r="AN1429">
        <v>92.31</v>
      </c>
    </row>
    <row r="1430" spans="1:40" x14ac:dyDescent="0.3">
      <c r="A1430">
        <v>337.6</v>
      </c>
      <c r="B1430">
        <v>9.07</v>
      </c>
      <c r="C1430">
        <v>22</v>
      </c>
      <c r="D1430">
        <v>0.74</v>
      </c>
      <c r="E1430">
        <v>0.08</v>
      </c>
      <c r="F1430">
        <v>0.04</v>
      </c>
      <c r="G1430" t="s">
        <v>92</v>
      </c>
      <c r="H1430">
        <v>0.48</v>
      </c>
      <c r="I1430">
        <v>0.83</v>
      </c>
      <c r="J1430">
        <v>0.85</v>
      </c>
      <c r="K1430">
        <v>0.44</v>
      </c>
      <c r="L1430">
        <v>35</v>
      </c>
      <c r="M1430">
        <v>1775.36</v>
      </c>
      <c r="N1430">
        <v>15</v>
      </c>
      <c r="O1430">
        <v>20</v>
      </c>
      <c r="P1430">
        <v>1</v>
      </c>
      <c r="Q1430">
        <v>2</v>
      </c>
      <c r="R1430">
        <v>101</v>
      </c>
      <c r="S1430">
        <v>323</v>
      </c>
      <c r="T1430">
        <v>7</v>
      </c>
      <c r="U1430">
        <v>0.81</v>
      </c>
      <c r="V1430">
        <v>1</v>
      </c>
      <c r="W1430" t="s">
        <v>4</v>
      </c>
      <c r="X1430" t="s">
        <v>93</v>
      </c>
      <c r="Y1430" t="s">
        <v>104</v>
      </c>
      <c r="Z1430" t="s">
        <v>106</v>
      </c>
      <c r="AA1430">
        <v>0.68080000000000007</v>
      </c>
      <c r="AB1430">
        <v>0.88319999999999999</v>
      </c>
      <c r="AC1430">
        <v>0.229632</v>
      </c>
      <c r="AD1430">
        <v>0.56000000000000005</v>
      </c>
      <c r="AE1430" t="s">
        <v>25</v>
      </c>
      <c r="AF1430">
        <v>2.6866113744075829E-2</v>
      </c>
      <c r="AG1430" t="s">
        <v>7</v>
      </c>
      <c r="AH1430" t="s">
        <v>32</v>
      </c>
      <c r="AI1430" t="s">
        <v>38</v>
      </c>
      <c r="AJ1430">
        <v>319.80198019801981</v>
      </c>
      <c r="AK1430" t="s">
        <v>42</v>
      </c>
      <c r="AL1430">
        <v>35.507199999999997</v>
      </c>
      <c r="AM1430">
        <v>671323.66847999988</v>
      </c>
      <c r="AN1430">
        <v>84.32</v>
      </c>
    </row>
    <row r="1431" spans="1:40" x14ac:dyDescent="0.3">
      <c r="A1431">
        <v>440.56</v>
      </c>
      <c r="B1431">
        <v>2.77</v>
      </c>
      <c r="C1431">
        <v>1</v>
      </c>
      <c r="D1431">
        <v>0.78</v>
      </c>
      <c r="E1431">
        <v>0.04</v>
      </c>
      <c r="F1431">
        <v>0.04</v>
      </c>
      <c r="G1431" t="s">
        <v>88</v>
      </c>
      <c r="H1431">
        <v>2.08</v>
      </c>
      <c r="I1431">
        <v>0.78</v>
      </c>
      <c r="J1431">
        <v>1.04</v>
      </c>
      <c r="K1431">
        <v>0.55000000000000004</v>
      </c>
      <c r="L1431">
        <v>9</v>
      </c>
      <c r="M1431">
        <v>3438.39</v>
      </c>
      <c r="N1431">
        <v>60</v>
      </c>
      <c r="O1431">
        <v>22</v>
      </c>
      <c r="P1431">
        <v>3</v>
      </c>
      <c r="Q1431">
        <v>2</v>
      </c>
      <c r="R1431">
        <v>799</v>
      </c>
      <c r="S1431">
        <v>561</v>
      </c>
      <c r="T1431">
        <v>1</v>
      </c>
      <c r="U1431">
        <v>0.43</v>
      </c>
      <c r="V1431">
        <v>1</v>
      </c>
      <c r="W1431" t="s">
        <v>4</v>
      </c>
      <c r="X1431" t="s">
        <v>93</v>
      </c>
      <c r="Y1431" t="s">
        <v>90</v>
      </c>
      <c r="Z1431" t="s">
        <v>97</v>
      </c>
      <c r="AA1431">
        <v>0.74880000000000002</v>
      </c>
      <c r="AB1431">
        <v>0.92159999999999997</v>
      </c>
      <c r="AC1431">
        <v>0.20275199999999996</v>
      </c>
      <c r="AD1431">
        <v>0.63</v>
      </c>
      <c r="AE1431" t="s">
        <v>25</v>
      </c>
      <c r="AF1431">
        <v>6.2874523333938627E-3</v>
      </c>
      <c r="AG1431" t="s">
        <v>5</v>
      </c>
      <c r="AH1431" t="s">
        <v>32</v>
      </c>
      <c r="AI1431" t="s">
        <v>35</v>
      </c>
      <c r="AJ1431">
        <v>70.212765957446805</v>
      </c>
      <c r="AK1431" t="s">
        <v>40</v>
      </c>
      <c r="AL1431">
        <v>34.383899999999997</v>
      </c>
      <c r="AM1431">
        <v>1636055.1774680002</v>
      </c>
      <c r="AN1431">
        <v>71.92</v>
      </c>
    </row>
    <row r="1432" spans="1:40" x14ac:dyDescent="0.3">
      <c r="A1432">
        <v>254.63</v>
      </c>
      <c r="B1432">
        <v>1.2</v>
      </c>
      <c r="C1432">
        <v>27</v>
      </c>
      <c r="D1432">
        <v>0.92</v>
      </c>
      <c r="E1432">
        <v>0.06</v>
      </c>
      <c r="F1432">
        <v>0.04</v>
      </c>
      <c r="G1432" t="s">
        <v>88</v>
      </c>
      <c r="H1432">
        <v>3.83</v>
      </c>
      <c r="I1432">
        <v>0.82</v>
      </c>
      <c r="J1432">
        <v>0.92</v>
      </c>
      <c r="K1432">
        <v>0.88</v>
      </c>
      <c r="L1432">
        <v>36</v>
      </c>
      <c r="M1432">
        <v>1539.13</v>
      </c>
      <c r="N1432">
        <v>45</v>
      </c>
      <c r="O1432">
        <v>24</v>
      </c>
      <c r="P1432">
        <v>0</v>
      </c>
      <c r="Q1432">
        <v>2</v>
      </c>
      <c r="R1432">
        <v>366</v>
      </c>
      <c r="S1432">
        <v>233</v>
      </c>
      <c r="T1432">
        <v>10</v>
      </c>
      <c r="U1432">
        <v>0.69</v>
      </c>
      <c r="V1432">
        <v>1</v>
      </c>
      <c r="W1432" t="s">
        <v>4</v>
      </c>
      <c r="X1432" t="s">
        <v>93</v>
      </c>
      <c r="Y1432" t="s">
        <v>94</v>
      </c>
      <c r="Z1432" t="s">
        <v>108</v>
      </c>
      <c r="AA1432">
        <v>0.86480000000000001</v>
      </c>
      <c r="AB1432">
        <v>0.90239999999999987</v>
      </c>
      <c r="AC1432">
        <v>7.2191999999999965E-2</v>
      </c>
      <c r="AD1432">
        <v>0.98</v>
      </c>
      <c r="AE1432" t="s">
        <v>25</v>
      </c>
      <c r="AF1432">
        <v>4.7127204178612101E-3</v>
      </c>
      <c r="AG1432" t="s">
        <v>5</v>
      </c>
      <c r="AH1432" t="s">
        <v>31</v>
      </c>
      <c r="AI1432" t="s">
        <v>37</v>
      </c>
      <c r="AJ1432">
        <v>63.661202185792355</v>
      </c>
      <c r="AK1432" t="s">
        <v>40</v>
      </c>
      <c r="AL1432">
        <v>15.391300000000001</v>
      </c>
      <c r="AM1432">
        <v>431134.43504800007</v>
      </c>
      <c r="AN1432">
        <v>69.569999999999993</v>
      </c>
    </row>
    <row r="1433" spans="1:40" x14ac:dyDescent="0.3">
      <c r="A1433">
        <v>282.02</v>
      </c>
      <c r="B1433">
        <v>8.75</v>
      </c>
      <c r="C1433">
        <v>12</v>
      </c>
      <c r="D1433">
        <v>0.75</v>
      </c>
      <c r="E1433">
        <v>0.02</v>
      </c>
      <c r="F1433">
        <v>0.04</v>
      </c>
      <c r="G1433" t="s">
        <v>99</v>
      </c>
      <c r="H1433">
        <v>0.41</v>
      </c>
      <c r="I1433">
        <v>0.75</v>
      </c>
      <c r="J1433">
        <v>0.89</v>
      </c>
      <c r="K1433">
        <v>0.82</v>
      </c>
      <c r="L1433">
        <v>30</v>
      </c>
      <c r="M1433">
        <v>6075.88</v>
      </c>
      <c r="N1433">
        <v>30</v>
      </c>
      <c r="O1433">
        <v>55</v>
      </c>
      <c r="P1433">
        <v>0</v>
      </c>
      <c r="Q1433">
        <v>2</v>
      </c>
      <c r="R1433">
        <v>708</v>
      </c>
      <c r="S1433">
        <v>440</v>
      </c>
      <c r="T1433">
        <v>4</v>
      </c>
      <c r="U1433">
        <v>0.48</v>
      </c>
      <c r="V1433">
        <v>0</v>
      </c>
      <c r="W1433" t="s">
        <v>6</v>
      </c>
      <c r="X1433" t="s">
        <v>93</v>
      </c>
      <c r="Y1433" t="s">
        <v>94</v>
      </c>
      <c r="Z1433" t="s">
        <v>105</v>
      </c>
      <c r="AA1433">
        <v>0.73499999999999999</v>
      </c>
      <c r="AB1433">
        <v>0.94079999999999997</v>
      </c>
      <c r="AC1433">
        <v>0.23519999999999999</v>
      </c>
      <c r="AD1433">
        <v>0.87999999999999989</v>
      </c>
      <c r="AE1433" t="s">
        <v>25</v>
      </c>
      <c r="AF1433">
        <v>3.1026168356854126E-2</v>
      </c>
      <c r="AG1433" t="s">
        <v>7</v>
      </c>
      <c r="AH1433" t="s">
        <v>31</v>
      </c>
      <c r="AI1433" t="s">
        <v>38</v>
      </c>
      <c r="AJ1433">
        <v>62.146892655367239</v>
      </c>
      <c r="AK1433" t="s">
        <v>40</v>
      </c>
      <c r="AL1433">
        <v>303.79400000000004</v>
      </c>
      <c r="AM1433">
        <v>1816636.9648199999</v>
      </c>
      <c r="AN1433">
        <v>98.189999999999984</v>
      </c>
    </row>
    <row r="1434" spans="1:40" x14ac:dyDescent="0.3">
      <c r="A1434">
        <v>269.98</v>
      </c>
      <c r="B1434">
        <v>6.19</v>
      </c>
      <c r="C1434">
        <v>15</v>
      </c>
      <c r="D1434">
        <v>0.81</v>
      </c>
      <c r="E1434">
        <v>0.05</v>
      </c>
      <c r="F1434">
        <v>0</v>
      </c>
      <c r="G1434" t="s">
        <v>92</v>
      </c>
      <c r="H1434">
        <v>0.2</v>
      </c>
      <c r="I1434">
        <v>0.65</v>
      </c>
      <c r="J1434">
        <v>0.86</v>
      </c>
      <c r="K1434">
        <v>0.89</v>
      </c>
      <c r="L1434">
        <v>31</v>
      </c>
      <c r="M1434">
        <v>6418.75</v>
      </c>
      <c r="N1434">
        <v>60</v>
      </c>
      <c r="O1434">
        <v>30</v>
      </c>
      <c r="P1434">
        <v>0</v>
      </c>
      <c r="Q1434">
        <v>3</v>
      </c>
      <c r="R1434">
        <v>910</v>
      </c>
      <c r="S1434">
        <v>365</v>
      </c>
      <c r="T1434">
        <v>2</v>
      </c>
      <c r="U1434">
        <v>0.57999999999999996</v>
      </c>
      <c r="V1434">
        <v>0</v>
      </c>
      <c r="W1434" t="s">
        <v>6</v>
      </c>
      <c r="X1434" t="s">
        <v>103</v>
      </c>
      <c r="Y1434" t="s">
        <v>94</v>
      </c>
      <c r="Z1434" t="s">
        <v>102</v>
      </c>
      <c r="AA1434">
        <v>0.76949999999999996</v>
      </c>
      <c r="AB1434">
        <v>0.95</v>
      </c>
      <c r="AC1434">
        <v>0.18049999999999994</v>
      </c>
      <c r="AD1434">
        <v>0.94000000000000006</v>
      </c>
      <c r="AE1434" t="s">
        <v>25</v>
      </c>
      <c r="AF1434">
        <v>2.2927624268464331E-2</v>
      </c>
      <c r="AG1434" t="s">
        <v>7</v>
      </c>
      <c r="AH1434" t="s">
        <v>31</v>
      </c>
      <c r="AI1434" t="s">
        <v>38</v>
      </c>
      <c r="AJ1434">
        <v>40.109890109890109</v>
      </c>
      <c r="AK1434" t="s">
        <v>40</v>
      </c>
      <c r="AL1434">
        <v>128.375</v>
      </c>
      <c r="AM1434">
        <v>1819710.2861700002</v>
      </c>
      <c r="AN1434">
        <v>86.299999999999983</v>
      </c>
    </row>
    <row r="1435" spans="1:40" x14ac:dyDescent="0.3">
      <c r="A1435">
        <v>350.09</v>
      </c>
      <c r="B1435">
        <v>9.02</v>
      </c>
      <c r="C1435">
        <v>18</v>
      </c>
      <c r="D1435">
        <v>0.78</v>
      </c>
      <c r="E1435">
        <v>0.02</v>
      </c>
      <c r="F1435">
        <v>0.02</v>
      </c>
      <c r="G1435" t="s">
        <v>92</v>
      </c>
      <c r="H1435">
        <v>1.65</v>
      </c>
      <c r="I1435">
        <v>0.91</v>
      </c>
      <c r="J1435">
        <v>0.94</v>
      </c>
      <c r="K1435">
        <v>0.62</v>
      </c>
      <c r="L1435">
        <v>19</v>
      </c>
      <c r="M1435">
        <v>4589.6899999999996</v>
      </c>
      <c r="N1435">
        <v>60</v>
      </c>
      <c r="O1435">
        <v>45</v>
      </c>
      <c r="P1435">
        <v>0</v>
      </c>
      <c r="Q1435">
        <v>2</v>
      </c>
      <c r="R1435">
        <v>155</v>
      </c>
      <c r="S1435">
        <v>436</v>
      </c>
      <c r="T1435">
        <v>7</v>
      </c>
      <c r="U1435">
        <v>0.24</v>
      </c>
      <c r="V1435">
        <v>1</v>
      </c>
      <c r="W1435" t="s">
        <v>4</v>
      </c>
      <c r="X1435" t="s">
        <v>93</v>
      </c>
      <c r="Y1435" t="s">
        <v>94</v>
      </c>
      <c r="Z1435" t="s">
        <v>106</v>
      </c>
      <c r="AA1435">
        <v>0.76439999999999997</v>
      </c>
      <c r="AB1435">
        <v>0.96039999999999992</v>
      </c>
      <c r="AC1435">
        <v>0.21128799999999995</v>
      </c>
      <c r="AD1435">
        <v>0.66</v>
      </c>
      <c r="AE1435" t="s">
        <v>25</v>
      </c>
      <c r="AF1435">
        <v>2.5764803336284958E-2</v>
      </c>
      <c r="AG1435" t="s">
        <v>7</v>
      </c>
      <c r="AH1435" t="s">
        <v>32</v>
      </c>
      <c r="AI1435" t="s">
        <v>36</v>
      </c>
      <c r="AJ1435">
        <v>281.29032258064518</v>
      </c>
      <c r="AK1435" t="s">
        <v>42</v>
      </c>
      <c r="AL1435">
        <v>91.79379999999999</v>
      </c>
      <c r="AM1435">
        <v>1671180.1017539997</v>
      </c>
      <c r="AN1435">
        <v>85.350000000000009</v>
      </c>
    </row>
    <row r="1436" spans="1:40" x14ac:dyDescent="0.3">
      <c r="A1436">
        <v>112.84</v>
      </c>
      <c r="B1436">
        <v>6.37</v>
      </c>
      <c r="C1436">
        <v>28</v>
      </c>
      <c r="D1436">
        <v>0.8</v>
      </c>
      <c r="E1436">
        <v>7.0000000000000007E-2</v>
      </c>
      <c r="F1436">
        <v>0.03</v>
      </c>
      <c r="G1436" t="s">
        <v>88</v>
      </c>
      <c r="H1436">
        <v>3.65</v>
      </c>
      <c r="I1436">
        <v>0.97</v>
      </c>
      <c r="J1436">
        <v>1.17</v>
      </c>
      <c r="K1436">
        <v>0.49</v>
      </c>
      <c r="L1436">
        <v>41</v>
      </c>
      <c r="M1436">
        <v>7229.59</v>
      </c>
      <c r="N1436">
        <v>15</v>
      </c>
      <c r="O1436">
        <v>58</v>
      </c>
      <c r="P1436">
        <v>3</v>
      </c>
      <c r="Q1436">
        <v>3</v>
      </c>
      <c r="R1436">
        <v>276</v>
      </c>
      <c r="S1436">
        <v>401</v>
      </c>
      <c r="T1436">
        <v>3</v>
      </c>
      <c r="U1436">
        <v>0.2</v>
      </c>
      <c r="V1436">
        <v>0</v>
      </c>
      <c r="W1436" t="s">
        <v>6</v>
      </c>
      <c r="X1436" t="s">
        <v>103</v>
      </c>
      <c r="Y1436" t="s">
        <v>90</v>
      </c>
      <c r="Z1436" t="s">
        <v>98</v>
      </c>
      <c r="AA1436">
        <v>0.74399999999999999</v>
      </c>
      <c r="AB1436">
        <v>0.9020999999999999</v>
      </c>
      <c r="AC1436">
        <v>0.18041999999999994</v>
      </c>
      <c r="AD1436">
        <v>0.59</v>
      </c>
      <c r="AE1436" t="s">
        <v>25</v>
      </c>
      <c r="AF1436">
        <v>5.6451612903225805E-2</v>
      </c>
      <c r="AG1436" t="s">
        <v>8</v>
      </c>
      <c r="AH1436" t="s">
        <v>33</v>
      </c>
      <c r="AI1436" t="s">
        <v>37</v>
      </c>
      <c r="AJ1436">
        <v>145.28985507246378</v>
      </c>
      <c r="AK1436" t="s">
        <v>42</v>
      </c>
      <c r="AL1436">
        <v>72.295900000000003</v>
      </c>
      <c r="AM1436">
        <v>897446.16237999999</v>
      </c>
      <c r="AN1436">
        <v>69.650000000000006</v>
      </c>
    </row>
    <row r="1437" spans="1:40" x14ac:dyDescent="0.3">
      <c r="A1437">
        <v>63.49</v>
      </c>
      <c r="B1437">
        <v>8.2899999999999991</v>
      </c>
      <c r="C1437">
        <v>23</v>
      </c>
      <c r="D1437">
        <v>0.91</v>
      </c>
      <c r="E1437">
        <v>0.05</v>
      </c>
      <c r="F1437">
        <v>0.02</v>
      </c>
      <c r="G1437" t="s">
        <v>88</v>
      </c>
      <c r="H1437">
        <v>2.61</v>
      </c>
      <c r="I1437">
        <v>0.98</v>
      </c>
      <c r="J1437">
        <v>0.81</v>
      </c>
      <c r="K1437">
        <v>0.46</v>
      </c>
      <c r="L1437">
        <v>23</v>
      </c>
      <c r="M1437">
        <v>8689.76</v>
      </c>
      <c r="N1437">
        <v>30</v>
      </c>
      <c r="O1437">
        <v>53</v>
      </c>
      <c r="P1437">
        <v>0</v>
      </c>
      <c r="Q1437">
        <v>3</v>
      </c>
      <c r="R1437">
        <v>128</v>
      </c>
      <c r="S1437">
        <v>231</v>
      </c>
      <c r="T1437">
        <v>9</v>
      </c>
      <c r="U1437">
        <v>0.71</v>
      </c>
      <c r="V1437">
        <v>0</v>
      </c>
      <c r="W1437" t="s">
        <v>6</v>
      </c>
      <c r="X1437" t="s">
        <v>103</v>
      </c>
      <c r="Y1437" t="s">
        <v>94</v>
      </c>
      <c r="Z1437" t="s">
        <v>91</v>
      </c>
      <c r="AA1437">
        <v>0.86449999999999994</v>
      </c>
      <c r="AB1437">
        <v>0.93099999999999994</v>
      </c>
      <c r="AC1437">
        <v>8.3789999999999962E-2</v>
      </c>
      <c r="AD1437">
        <v>0.53</v>
      </c>
      <c r="AE1437" t="s">
        <v>25</v>
      </c>
      <c r="AF1437">
        <v>0.1305717435816664</v>
      </c>
      <c r="AG1437" t="s">
        <v>9</v>
      </c>
      <c r="AH1437" t="s">
        <v>33</v>
      </c>
      <c r="AI1437" t="s">
        <v>35</v>
      </c>
      <c r="AJ1437">
        <v>180.46875</v>
      </c>
      <c r="AK1437" t="s">
        <v>42</v>
      </c>
      <c r="AL1437">
        <v>86.897599999999997</v>
      </c>
      <c r="AM1437">
        <v>590422.97454600001</v>
      </c>
      <c r="AN1437">
        <v>71.489999999999995</v>
      </c>
    </row>
    <row r="1438" spans="1:40" x14ac:dyDescent="0.3">
      <c r="A1438">
        <v>188.57</v>
      </c>
      <c r="B1438">
        <v>4.87</v>
      </c>
      <c r="C1438">
        <v>14</v>
      </c>
      <c r="D1438">
        <v>0.81</v>
      </c>
      <c r="E1438">
        <v>0.04</v>
      </c>
      <c r="F1438">
        <v>0.01</v>
      </c>
      <c r="G1438" t="s">
        <v>99</v>
      </c>
      <c r="H1438">
        <v>2.09</v>
      </c>
      <c r="I1438">
        <v>0.87</v>
      </c>
      <c r="J1438">
        <v>1.1399999999999999</v>
      </c>
      <c r="K1438">
        <v>0.74</v>
      </c>
      <c r="L1438">
        <v>20</v>
      </c>
      <c r="M1438">
        <v>7787.94</v>
      </c>
      <c r="N1438">
        <v>90</v>
      </c>
      <c r="O1438">
        <v>33</v>
      </c>
      <c r="P1438">
        <v>0</v>
      </c>
      <c r="Q1438">
        <v>1</v>
      </c>
      <c r="R1438">
        <v>512</v>
      </c>
      <c r="S1438">
        <v>112</v>
      </c>
      <c r="T1438">
        <v>8</v>
      </c>
      <c r="U1438">
        <v>0.12</v>
      </c>
      <c r="V1438">
        <v>0</v>
      </c>
      <c r="W1438" t="s">
        <v>6</v>
      </c>
      <c r="X1438" t="s">
        <v>101</v>
      </c>
      <c r="Y1438" t="s">
        <v>94</v>
      </c>
      <c r="Z1438" t="s">
        <v>110</v>
      </c>
      <c r="AA1438">
        <v>0.77760000000000007</v>
      </c>
      <c r="AB1438">
        <v>0.95039999999999991</v>
      </c>
      <c r="AC1438">
        <v>0.18057599999999996</v>
      </c>
      <c r="AD1438">
        <v>0.79</v>
      </c>
      <c r="AE1438" t="s">
        <v>25</v>
      </c>
      <c r="AF1438">
        <v>2.5825953226918386E-2</v>
      </c>
      <c r="AG1438" t="s">
        <v>7</v>
      </c>
      <c r="AH1438" t="s">
        <v>31</v>
      </c>
      <c r="AI1438" t="s">
        <v>35</v>
      </c>
      <c r="AJ1438">
        <v>21.875</v>
      </c>
      <c r="AK1438" t="s">
        <v>40</v>
      </c>
      <c r="AL1438">
        <v>389.39699999999999</v>
      </c>
      <c r="AM1438">
        <v>1542397.717316</v>
      </c>
      <c r="AN1438">
        <v>96.509999999999991</v>
      </c>
    </row>
    <row r="1439" spans="1:40" x14ac:dyDescent="0.3">
      <c r="A1439">
        <v>367.11</v>
      </c>
      <c r="B1439">
        <v>7.75</v>
      </c>
      <c r="C1439">
        <v>1</v>
      </c>
      <c r="D1439">
        <v>0.87</v>
      </c>
      <c r="E1439">
        <v>0.03</v>
      </c>
      <c r="F1439">
        <v>0.03</v>
      </c>
      <c r="G1439" t="s">
        <v>88</v>
      </c>
      <c r="H1439">
        <v>4.07</v>
      </c>
      <c r="I1439">
        <v>0.76</v>
      </c>
      <c r="J1439">
        <v>0.96</v>
      </c>
      <c r="K1439">
        <v>0.52</v>
      </c>
      <c r="L1439">
        <v>6</v>
      </c>
      <c r="M1439">
        <v>2492.46</v>
      </c>
      <c r="N1439">
        <v>60</v>
      </c>
      <c r="O1439">
        <v>34</v>
      </c>
      <c r="P1439">
        <v>3</v>
      </c>
      <c r="Q1439">
        <v>1</v>
      </c>
      <c r="R1439">
        <v>273</v>
      </c>
      <c r="S1439">
        <v>327</v>
      </c>
      <c r="T1439">
        <v>12</v>
      </c>
      <c r="U1439">
        <v>0.18</v>
      </c>
      <c r="V1439">
        <v>0</v>
      </c>
      <c r="W1439" t="s">
        <v>6</v>
      </c>
      <c r="X1439" t="s">
        <v>101</v>
      </c>
      <c r="Y1439" t="s">
        <v>90</v>
      </c>
      <c r="Z1439" t="s">
        <v>107</v>
      </c>
      <c r="AA1439">
        <v>0.84389999999999998</v>
      </c>
      <c r="AB1439">
        <v>0.94089999999999996</v>
      </c>
      <c r="AC1439">
        <v>0.12231699999999998</v>
      </c>
      <c r="AD1439">
        <v>0.58000000000000007</v>
      </c>
      <c r="AE1439" t="s">
        <v>25</v>
      </c>
      <c r="AF1439">
        <v>2.1110838713192231E-2</v>
      </c>
      <c r="AG1439" t="s">
        <v>7</v>
      </c>
      <c r="AH1439" t="s">
        <v>32</v>
      </c>
      <c r="AI1439" t="s">
        <v>37</v>
      </c>
      <c r="AJ1439">
        <v>119.78021978021978</v>
      </c>
      <c r="AK1439" t="s">
        <v>42</v>
      </c>
      <c r="AL1439">
        <v>24.924600000000002</v>
      </c>
      <c r="AM1439">
        <v>969962.21739000012</v>
      </c>
      <c r="AN1439">
        <v>70.430000000000007</v>
      </c>
    </row>
    <row r="1440" spans="1:40" x14ac:dyDescent="0.3">
      <c r="A1440">
        <v>140.83000000000001</v>
      </c>
      <c r="B1440">
        <v>9.2200000000000006</v>
      </c>
      <c r="C1440">
        <v>13</v>
      </c>
      <c r="D1440">
        <v>0.73</v>
      </c>
      <c r="E1440">
        <v>0.1</v>
      </c>
      <c r="F1440">
        <v>0.02</v>
      </c>
      <c r="G1440" t="s">
        <v>99</v>
      </c>
      <c r="H1440">
        <v>3.83</v>
      </c>
      <c r="I1440">
        <v>0.79</v>
      </c>
      <c r="J1440">
        <v>1.02</v>
      </c>
      <c r="K1440">
        <v>0.11</v>
      </c>
      <c r="L1440">
        <v>43</v>
      </c>
      <c r="M1440">
        <v>3271.95</v>
      </c>
      <c r="N1440">
        <v>15</v>
      </c>
      <c r="O1440">
        <v>13</v>
      </c>
      <c r="P1440">
        <v>2</v>
      </c>
      <c r="Q1440">
        <v>2</v>
      </c>
      <c r="R1440">
        <v>285</v>
      </c>
      <c r="S1440">
        <v>769</v>
      </c>
      <c r="T1440">
        <v>10</v>
      </c>
      <c r="U1440">
        <v>0.94</v>
      </c>
      <c r="V1440">
        <v>1</v>
      </c>
      <c r="W1440" t="s">
        <v>4</v>
      </c>
      <c r="X1440" t="s">
        <v>93</v>
      </c>
      <c r="Y1440" t="s">
        <v>96</v>
      </c>
      <c r="Z1440" t="s">
        <v>108</v>
      </c>
      <c r="AA1440">
        <v>0.65700000000000003</v>
      </c>
      <c r="AB1440">
        <v>0.88200000000000001</v>
      </c>
      <c r="AC1440">
        <v>0.23814000000000002</v>
      </c>
      <c r="AD1440">
        <v>0.23</v>
      </c>
      <c r="AE1440" t="s">
        <v>26</v>
      </c>
      <c r="AF1440">
        <v>6.546900518355464E-2</v>
      </c>
      <c r="AG1440" t="s">
        <v>8</v>
      </c>
      <c r="AH1440" t="s">
        <v>33</v>
      </c>
      <c r="AI1440" t="s">
        <v>37</v>
      </c>
      <c r="AJ1440">
        <v>269.82456140350877</v>
      </c>
      <c r="AK1440" t="s">
        <v>42</v>
      </c>
      <c r="AL1440">
        <v>163.5975</v>
      </c>
      <c r="AM1440">
        <v>516257.74979799998</v>
      </c>
      <c r="AN1440">
        <v>92.77000000000001</v>
      </c>
    </row>
    <row r="1441" spans="1:40" x14ac:dyDescent="0.3">
      <c r="A1441">
        <v>353.04</v>
      </c>
      <c r="B1441">
        <v>6.15</v>
      </c>
      <c r="C1441">
        <v>15</v>
      </c>
      <c r="D1441">
        <v>0.94</v>
      </c>
      <c r="E1441">
        <v>0.01</v>
      </c>
      <c r="F1441">
        <v>0.02</v>
      </c>
      <c r="G1441" t="s">
        <v>99</v>
      </c>
      <c r="H1441">
        <v>3.93</v>
      </c>
      <c r="I1441">
        <v>0.86</v>
      </c>
      <c r="J1441">
        <v>1.01</v>
      </c>
      <c r="K1441">
        <v>0.14000000000000001</v>
      </c>
      <c r="L1441">
        <v>24</v>
      </c>
      <c r="M1441">
        <v>3864.74</v>
      </c>
      <c r="N1441">
        <v>60</v>
      </c>
      <c r="O1441">
        <v>40</v>
      </c>
      <c r="P1441">
        <v>2</v>
      </c>
      <c r="Q1441">
        <v>1</v>
      </c>
      <c r="R1441">
        <v>724</v>
      </c>
      <c r="S1441">
        <v>683</v>
      </c>
      <c r="T1441">
        <v>7</v>
      </c>
      <c r="U1441">
        <v>0.25</v>
      </c>
      <c r="V1441">
        <v>1</v>
      </c>
      <c r="W1441" t="s">
        <v>4</v>
      </c>
      <c r="X1441" t="s">
        <v>101</v>
      </c>
      <c r="Y1441" t="s">
        <v>96</v>
      </c>
      <c r="Z1441" t="s">
        <v>106</v>
      </c>
      <c r="AA1441">
        <v>0.93059999999999998</v>
      </c>
      <c r="AB1441">
        <v>0.97019999999999995</v>
      </c>
      <c r="AC1441">
        <v>5.8212000000000048E-2</v>
      </c>
      <c r="AD1441">
        <v>0.17</v>
      </c>
      <c r="AE1441" t="s">
        <v>26</v>
      </c>
      <c r="AF1441">
        <v>1.7420122365737593E-2</v>
      </c>
      <c r="AG1441" t="s">
        <v>5</v>
      </c>
      <c r="AH1441" t="s">
        <v>32</v>
      </c>
      <c r="AI1441" t="s">
        <v>37</v>
      </c>
      <c r="AJ1441">
        <v>94.337016574585633</v>
      </c>
      <c r="AK1441" t="s">
        <v>41</v>
      </c>
      <c r="AL1441">
        <v>193.23699999999999</v>
      </c>
      <c r="AM1441">
        <v>1405561.0298320001</v>
      </c>
      <c r="AN1441">
        <v>95.37</v>
      </c>
    </row>
    <row r="1442" spans="1:40" x14ac:dyDescent="0.3">
      <c r="A1442">
        <v>486.46</v>
      </c>
      <c r="B1442">
        <v>2.63</v>
      </c>
      <c r="C1442">
        <v>7</v>
      </c>
      <c r="D1442">
        <v>0.81</v>
      </c>
      <c r="E1442">
        <v>0</v>
      </c>
      <c r="F1442">
        <v>0.04</v>
      </c>
      <c r="G1442" t="s">
        <v>99</v>
      </c>
      <c r="H1442">
        <v>2.2999999999999998</v>
      </c>
      <c r="I1442">
        <v>0.93</v>
      </c>
      <c r="J1442">
        <v>1.17</v>
      </c>
      <c r="K1442">
        <v>0.36</v>
      </c>
      <c r="L1442">
        <v>47</v>
      </c>
      <c r="M1442">
        <v>2117.29</v>
      </c>
      <c r="N1442">
        <v>30</v>
      </c>
      <c r="O1442">
        <v>33</v>
      </c>
      <c r="P1442">
        <v>2</v>
      </c>
      <c r="Q1442">
        <v>0</v>
      </c>
      <c r="R1442">
        <v>68</v>
      </c>
      <c r="S1442">
        <v>785</v>
      </c>
      <c r="T1442">
        <v>8</v>
      </c>
      <c r="U1442">
        <v>0.32</v>
      </c>
      <c r="V1442">
        <v>0</v>
      </c>
      <c r="W1442" t="s">
        <v>6</v>
      </c>
      <c r="X1442" t="s">
        <v>89</v>
      </c>
      <c r="Y1442" t="s">
        <v>96</v>
      </c>
      <c r="Z1442" t="s">
        <v>110</v>
      </c>
      <c r="AA1442">
        <v>0.81</v>
      </c>
      <c r="AB1442">
        <v>0.96</v>
      </c>
      <c r="AC1442">
        <v>0.18239999999999995</v>
      </c>
      <c r="AD1442">
        <v>0.39999999999999997</v>
      </c>
      <c r="AE1442" t="s">
        <v>24</v>
      </c>
      <c r="AF1442">
        <v>5.4064054598528142E-3</v>
      </c>
      <c r="AG1442" t="s">
        <v>5</v>
      </c>
      <c r="AH1442" t="s">
        <v>32</v>
      </c>
      <c r="AI1442" t="s">
        <v>35</v>
      </c>
      <c r="AJ1442">
        <v>1154.4117647058824</v>
      </c>
      <c r="AK1442" t="s">
        <v>42</v>
      </c>
      <c r="AL1442">
        <v>105.86450000000001</v>
      </c>
      <c r="AM1442">
        <v>1071304.210796</v>
      </c>
      <c r="AN1442">
        <v>96.899999999999991</v>
      </c>
    </row>
    <row r="1443" spans="1:40" x14ac:dyDescent="0.3">
      <c r="A1443">
        <v>92.26</v>
      </c>
      <c r="B1443">
        <v>3.42</v>
      </c>
      <c r="C1443">
        <v>15</v>
      </c>
      <c r="D1443">
        <v>0.89</v>
      </c>
      <c r="E1443">
        <v>0.02</v>
      </c>
      <c r="F1443">
        <v>0.02</v>
      </c>
      <c r="G1443" t="s">
        <v>99</v>
      </c>
      <c r="H1443">
        <v>0.1</v>
      </c>
      <c r="I1443">
        <v>0.75</v>
      </c>
      <c r="J1443">
        <v>1.1100000000000001</v>
      </c>
      <c r="K1443">
        <v>7.0000000000000007E-2</v>
      </c>
      <c r="L1443">
        <v>22</v>
      </c>
      <c r="M1443">
        <v>3676.24</v>
      </c>
      <c r="N1443">
        <v>30</v>
      </c>
      <c r="O1443">
        <v>40</v>
      </c>
      <c r="P1443">
        <v>1</v>
      </c>
      <c r="Q1443">
        <v>0</v>
      </c>
      <c r="R1443">
        <v>356</v>
      </c>
      <c r="S1443">
        <v>546</v>
      </c>
      <c r="T1443">
        <v>1</v>
      </c>
      <c r="U1443">
        <v>0.63</v>
      </c>
      <c r="V1443">
        <v>1</v>
      </c>
      <c r="W1443" t="s">
        <v>4</v>
      </c>
      <c r="X1443" t="s">
        <v>89</v>
      </c>
      <c r="Y1443" t="s">
        <v>104</v>
      </c>
      <c r="Z1443" t="s">
        <v>97</v>
      </c>
      <c r="AA1443">
        <v>0.87219999999999998</v>
      </c>
      <c r="AB1443">
        <v>0.96039999999999992</v>
      </c>
      <c r="AC1443">
        <v>0.10564399999999997</v>
      </c>
      <c r="AD1443">
        <v>0.11000000000000001</v>
      </c>
      <c r="AE1443" t="s">
        <v>22</v>
      </c>
      <c r="AF1443">
        <v>3.7069152395404287E-2</v>
      </c>
      <c r="AG1443" t="s">
        <v>7</v>
      </c>
      <c r="AH1443" t="s">
        <v>33</v>
      </c>
      <c r="AI1443" t="s">
        <v>38</v>
      </c>
      <c r="AJ1443">
        <v>153.37078651685394</v>
      </c>
      <c r="AK1443" t="s">
        <v>42</v>
      </c>
      <c r="AL1443">
        <v>183.81200000000001</v>
      </c>
      <c r="AM1443">
        <v>352920.69501600001</v>
      </c>
      <c r="AN1443">
        <v>98.899999999999991</v>
      </c>
    </row>
    <row r="1444" spans="1:40" x14ac:dyDescent="0.3">
      <c r="A1444">
        <v>352.67</v>
      </c>
      <c r="B1444">
        <v>2.79</v>
      </c>
      <c r="C1444">
        <v>20</v>
      </c>
      <c r="D1444">
        <v>0.92</v>
      </c>
      <c r="E1444">
        <v>0.1</v>
      </c>
      <c r="F1444">
        <v>0</v>
      </c>
      <c r="G1444" t="s">
        <v>88</v>
      </c>
      <c r="H1444">
        <v>0.86</v>
      </c>
      <c r="I1444">
        <v>0.97</v>
      </c>
      <c r="J1444">
        <v>1.19</v>
      </c>
      <c r="K1444">
        <v>0.24</v>
      </c>
      <c r="L1444">
        <v>6</v>
      </c>
      <c r="M1444">
        <v>2456.65</v>
      </c>
      <c r="N1444">
        <v>45</v>
      </c>
      <c r="O1444">
        <v>45</v>
      </c>
      <c r="P1444">
        <v>2</v>
      </c>
      <c r="Q1444">
        <v>3</v>
      </c>
      <c r="R1444">
        <v>998</v>
      </c>
      <c r="S1444">
        <v>675</v>
      </c>
      <c r="T1444">
        <v>10</v>
      </c>
      <c r="U1444">
        <v>0.44</v>
      </c>
      <c r="V1444">
        <v>1</v>
      </c>
      <c r="W1444" t="s">
        <v>4</v>
      </c>
      <c r="X1444" t="s">
        <v>103</v>
      </c>
      <c r="Y1444" t="s">
        <v>96</v>
      </c>
      <c r="Z1444" t="s">
        <v>108</v>
      </c>
      <c r="AA1444">
        <v>0.82800000000000007</v>
      </c>
      <c r="AB1444">
        <v>0.9</v>
      </c>
      <c r="AC1444">
        <v>7.1999999999999967E-2</v>
      </c>
      <c r="AD1444">
        <v>0.33999999999999997</v>
      </c>
      <c r="AE1444" t="s">
        <v>24</v>
      </c>
      <c r="AF1444">
        <v>7.911078345195225E-3</v>
      </c>
      <c r="AG1444" t="s">
        <v>5</v>
      </c>
      <c r="AH1444" t="s">
        <v>32</v>
      </c>
      <c r="AI1444" t="s">
        <v>38</v>
      </c>
      <c r="AJ1444">
        <v>67.635270541082164</v>
      </c>
      <c r="AK1444" t="s">
        <v>40</v>
      </c>
      <c r="AL1444">
        <v>24.566500000000001</v>
      </c>
      <c r="AM1444">
        <v>953056.06347400008</v>
      </c>
      <c r="AN1444">
        <v>72.140000000000015</v>
      </c>
    </row>
    <row r="1445" spans="1:40" x14ac:dyDescent="0.3">
      <c r="A1445">
        <v>249.69</v>
      </c>
      <c r="B1445">
        <v>3.22</v>
      </c>
      <c r="C1445">
        <v>10</v>
      </c>
      <c r="D1445">
        <v>0.76</v>
      </c>
      <c r="E1445">
        <v>0.1</v>
      </c>
      <c r="F1445">
        <v>0</v>
      </c>
      <c r="G1445" t="s">
        <v>99</v>
      </c>
      <c r="H1445">
        <v>3.71</v>
      </c>
      <c r="I1445">
        <v>0.73</v>
      </c>
      <c r="J1445">
        <v>1.1200000000000001</v>
      </c>
      <c r="K1445">
        <v>0.66</v>
      </c>
      <c r="L1445">
        <v>24</v>
      </c>
      <c r="M1445">
        <v>9957.7099999999991</v>
      </c>
      <c r="N1445">
        <v>90</v>
      </c>
      <c r="O1445">
        <v>25</v>
      </c>
      <c r="P1445">
        <v>3</v>
      </c>
      <c r="Q1445">
        <v>1</v>
      </c>
      <c r="R1445">
        <v>674</v>
      </c>
      <c r="S1445">
        <v>228</v>
      </c>
      <c r="T1445">
        <v>12</v>
      </c>
      <c r="U1445">
        <v>0.56000000000000005</v>
      </c>
      <c r="V1445">
        <v>1</v>
      </c>
      <c r="W1445" t="s">
        <v>4</v>
      </c>
      <c r="X1445" t="s">
        <v>101</v>
      </c>
      <c r="Y1445" t="s">
        <v>90</v>
      </c>
      <c r="Z1445" t="s">
        <v>107</v>
      </c>
      <c r="AA1445">
        <v>0.68400000000000005</v>
      </c>
      <c r="AB1445">
        <v>0.9</v>
      </c>
      <c r="AC1445">
        <v>0.216</v>
      </c>
      <c r="AD1445">
        <v>0.76</v>
      </c>
      <c r="AE1445" t="s">
        <v>25</v>
      </c>
      <c r="AF1445">
        <v>1.2895991028875807E-2</v>
      </c>
      <c r="AG1445" t="s">
        <v>5</v>
      </c>
      <c r="AH1445" t="s">
        <v>31</v>
      </c>
      <c r="AI1445" t="s">
        <v>37</v>
      </c>
      <c r="AJ1445">
        <v>33.827893175074188</v>
      </c>
      <c r="AK1445" t="s">
        <v>40</v>
      </c>
      <c r="AL1445">
        <v>497.88549999999998</v>
      </c>
      <c r="AM1445">
        <v>2735491.0833879998</v>
      </c>
      <c r="AN1445">
        <v>93.29</v>
      </c>
    </row>
    <row r="1446" spans="1:40" x14ac:dyDescent="0.3">
      <c r="A1446">
        <v>440.66</v>
      </c>
      <c r="B1446">
        <v>3.76</v>
      </c>
      <c r="C1446">
        <v>14</v>
      </c>
      <c r="D1446">
        <v>0.97</v>
      </c>
      <c r="E1446">
        <v>7.0000000000000007E-2</v>
      </c>
      <c r="F1446">
        <v>0.04</v>
      </c>
      <c r="G1446" t="s">
        <v>88</v>
      </c>
      <c r="H1446">
        <v>3.77</v>
      </c>
      <c r="I1446">
        <v>0.81</v>
      </c>
      <c r="J1446">
        <v>0.92</v>
      </c>
      <c r="K1446">
        <v>0.01</v>
      </c>
      <c r="L1446">
        <v>42</v>
      </c>
      <c r="M1446">
        <v>7854.18</v>
      </c>
      <c r="N1446">
        <v>90</v>
      </c>
      <c r="O1446">
        <v>12</v>
      </c>
      <c r="P1446">
        <v>2</v>
      </c>
      <c r="Q1446">
        <v>2</v>
      </c>
      <c r="R1446">
        <v>195</v>
      </c>
      <c r="S1446">
        <v>447</v>
      </c>
      <c r="T1446">
        <v>6</v>
      </c>
      <c r="U1446">
        <v>0.14000000000000001</v>
      </c>
      <c r="V1446">
        <v>1</v>
      </c>
      <c r="W1446" t="s">
        <v>4</v>
      </c>
      <c r="X1446" t="s">
        <v>93</v>
      </c>
      <c r="Y1446" t="s">
        <v>96</v>
      </c>
      <c r="Z1446" t="s">
        <v>100</v>
      </c>
      <c r="AA1446">
        <v>0.9020999999999999</v>
      </c>
      <c r="AB1446">
        <v>0.89279999999999993</v>
      </c>
      <c r="AC1446">
        <v>2.678400000000002E-2</v>
      </c>
      <c r="AD1446">
        <v>0.12000000000000001</v>
      </c>
      <c r="AE1446" t="s">
        <v>22</v>
      </c>
      <c r="AF1446">
        <v>8.5326555621113766E-3</v>
      </c>
      <c r="AG1446" t="s">
        <v>5</v>
      </c>
      <c r="AH1446" t="s">
        <v>32</v>
      </c>
      <c r="AI1446" t="s">
        <v>37</v>
      </c>
      <c r="AJ1446">
        <v>229.23076923076923</v>
      </c>
      <c r="AK1446" t="s">
        <v>42</v>
      </c>
      <c r="AL1446">
        <v>78.541800000000009</v>
      </c>
      <c r="AM1446">
        <v>3841847.2518319995</v>
      </c>
      <c r="AN1446">
        <v>69.33</v>
      </c>
    </row>
    <row r="1447" spans="1:40" x14ac:dyDescent="0.3">
      <c r="A1447">
        <v>129.72</v>
      </c>
      <c r="B1447">
        <v>6</v>
      </c>
      <c r="C1447">
        <v>6</v>
      </c>
      <c r="D1447">
        <v>0.88</v>
      </c>
      <c r="E1447">
        <v>0.09</v>
      </c>
      <c r="F1447">
        <v>0.05</v>
      </c>
      <c r="G1447" t="s">
        <v>99</v>
      </c>
      <c r="H1447">
        <v>4.8600000000000003</v>
      </c>
      <c r="I1447">
        <v>0.98</v>
      </c>
      <c r="J1447">
        <v>1.19</v>
      </c>
      <c r="K1447">
        <v>0.6</v>
      </c>
      <c r="L1447">
        <v>22</v>
      </c>
      <c r="M1447">
        <v>8614.17</v>
      </c>
      <c r="N1447">
        <v>15</v>
      </c>
      <c r="O1447">
        <v>36</v>
      </c>
      <c r="P1447">
        <v>1</v>
      </c>
      <c r="Q1447">
        <v>2</v>
      </c>
      <c r="R1447">
        <v>124</v>
      </c>
      <c r="S1447">
        <v>775</v>
      </c>
      <c r="T1447">
        <v>7</v>
      </c>
      <c r="U1447">
        <v>0.67</v>
      </c>
      <c r="V1447">
        <v>1</v>
      </c>
      <c r="W1447" t="s">
        <v>4</v>
      </c>
      <c r="X1447" t="s">
        <v>93</v>
      </c>
      <c r="Y1447" t="s">
        <v>104</v>
      </c>
      <c r="Z1447" t="s">
        <v>106</v>
      </c>
      <c r="AA1447">
        <v>0.80080000000000007</v>
      </c>
      <c r="AB1447">
        <v>0.86449999999999994</v>
      </c>
      <c r="AC1447">
        <v>0.10374</v>
      </c>
      <c r="AD1447">
        <v>0.74</v>
      </c>
      <c r="AE1447" t="s">
        <v>25</v>
      </c>
      <c r="AF1447">
        <v>4.6253469010175761E-2</v>
      </c>
      <c r="AG1447" t="s">
        <v>7</v>
      </c>
      <c r="AH1447" t="s">
        <v>33</v>
      </c>
      <c r="AI1447" t="s">
        <v>37</v>
      </c>
      <c r="AJ1447">
        <v>625</v>
      </c>
      <c r="AK1447" t="s">
        <v>42</v>
      </c>
      <c r="AL1447">
        <v>430.70850000000002</v>
      </c>
      <c r="AM1447">
        <v>1274313.6682199999</v>
      </c>
      <c r="AN1447">
        <v>91.44</v>
      </c>
    </row>
    <row r="1448" spans="1:40" x14ac:dyDescent="0.3">
      <c r="A1448">
        <v>361.68</v>
      </c>
      <c r="B1448">
        <v>6.29</v>
      </c>
      <c r="C1448">
        <v>14</v>
      </c>
      <c r="D1448">
        <v>0.83</v>
      </c>
      <c r="E1448">
        <v>0.02</v>
      </c>
      <c r="F1448">
        <v>0.03</v>
      </c>
      <c r="G1448" t="s">
        <v>88</v>
      </c>
      <c r="H1448">
        <v>0.95</v>
      </c>
      <c r="I1448">
        <v>0.98</v>
      </c>
      <c r="J1448">
        <v>1.19</v>
      </c>
      <c r="K1448">
        <v>0.77</v>
      </c>
      <c r="L1448">
        <v>18</v>
      </c>
      <c r="M1448">
        <v>9229.25</v>
      </c>
      <c r="N1448">
        <v>90</v>
      </c>
      <c r="O1448">
        <v>34</v>
      </c>
      <c r="P1448">
        <v>1</v>
      </c>
      <c r="Q1448">
        <v>0</v>
      </c>
      <c r="R1448">
        <v>796</v>
      </c>
      <c r="S1448">
        <v>988</v>
      </c>
      <c r="T1448">
        <v>7</v>
      </c>
      <c r="U1448">
        <v>0.16</v>
      </c>
      <c r="V1448">
        <v>0</v>
      </c>
      <c r="W1448" t="s">
        <v>6</v>
      </c>
      <c r="X1448" t="s">
        <v>89</v>
      </c>
      <c r="Y1448" t="s">
        <v>104</v>
      </c>
      <c r="Z1448" t="s">
        <v>106</v>
      </c>
      <c r="AA1448">
        <v>0.8133999999999999</v>
      </c>
      <c r="AB1448">
        <v>0.9506</v>
      </c>
      <c r="AC1448">
        <v>0.16160200000000002</v>
      </c>
      <c r="AD1448">
        <v>0.82000000000000006</v>
      </c>
      <c r="AE1448" t="s">
        <v>25</v>
      </c>
      <c r="AF1448">
        <v>1.7391063923910641E-2</v>
      </c>
      <c r="AG1448" t="s">
        <v>5</v>
      </c>
      <c r="AH1448" t="s">
        <v>32</v>
      </c>
      <c r="AI1448" t="s">
        <v>38</v>
      </c>
      <c r="AJ1448">
        <v>124.12060301507537</v>
      </c>
      <c r="AK1448" t="s">
        <v>42</v>
      </c>
      <c r="AL1448">
        <v>92.292500000000004</v>
      </c>
      <c r="AM1448">
        <v>3505036.0614200002</v>
      </c>
      <c r="AN1448">
        <v>73.850000000000009</v>
      </c>
    </row>
    <row r="1449" spans="1:40" x14ac:dyDescent="0.3">
      <c r="A1449">
        <v>427.15</v>
      </c>
      <c r="B1449">
        <v>4.84</v>
      </c>
      <c r="C1449">
        <v>24</v>
      </c>
      <c r="D1449">
        <v>0.75</v>
      </c>
      <c r="E1449">
        <v>0.1</v>
      </c>
      <c r="F1449">
        <v>0.02</v>
      </c>
      <c r="G1449" t="s">
        <v>99</v>
      </c>
      <c r="H1449">
        <v>0.61</v>
      </c>
      <c r="I1449">
        <v>0.88</v>
      </c>
      <c r="J1449">
        <v>0.85</v>
      </c>
      <c r="K1449">
        <v>0.17</v>
      </c>
      <c r="L1449">
        <v>16</v>
      </c>
      <c r="M1449">
        <v>6683.51</v>
      </c>
      <c r="N1449">
        <v>30</v>
      </c>
      <c r="O1449">
        <v>18</v>
      </c>
      <c r="P1449">
        <v>0</v>
      </c>
      <c r="Q1449">
        <v>1</v>
      </c>
      <c r="R1449">
        <v>902</v>
      </c>
      <c r="S1449">
        <v>736</v>
      </c>
      <c r="T1449">
        <v>9</v>
      </c>
      <c r="U1449">
        <v>0.75</v>
      </c>
      <c r="V1449">
        <v>1</v>
      </c>
      <c r="W1449" t="s">
        <v>4</v>
      </c>
      <c r="X1449" t="s">
        <v>101</v>
      </c>
      <c r="Y1449" t="s">
        <v>94</v>
      </c>
      <c r="Z1449" t="s">
        <v>91</v>
      </c>
      <c r="AA1449">
        <v>0.67500000000000004</v>
      </c>
      <c r="AB1449">
        <v>0.88200000000000001</v>
      </c>
      <c r="AC1449">
        <v>0.2205</v>
      </c>
      <c r="AD1449">
        <v>0.29000000000000004</v>
      </c>
      <c r="AE1449" t="s">
        <v>26</v>
      </c>
      <c r="AF1449">
        <v>1.1330914198759218E-2</v>
      </c>
      <c r="AG1449" t="s">
        <v>5</v>
      </c>
      <c r="AH1449" t="s">
        <v>32</v>
      </c>
      <c r="AI1449" t="s">
        <v>38</v>
      </c>
      <c r="AJ1449">
        <v>81.596452328159643</v>
      </c>
      <c r="AK1449" t="s">
        <v>44</v>
      </c>
      <c r="AL1449">
        <v>334.17550000000006</v>
      </c>
      <c r="AM1449">
        <v>3197784.0388100003</v>
      </c>
      <c r="AN1449">
        <v>95.990000000000009</v>
      </c>
    </row>
    <row r="1450" spans="1:40" x14ac:dyDescent="0.3">
      <c r="A1450">
        <v>475.08</v>
      </c>
      <c r="B1450">
        <v>6.54</v>
      </c>
      <c r="C1450">
        <v>25</v>
      </c>
      <c r="D1450">
        <v>0.98</v>
      </c>
      <c r="E1450">
        <v>0.01</v>
      </c>
      <c r="F1450">
        <v>0.05</v>
      </c>
      <c r="G1450" t="s">
        <v>88</v>
      </c>
      <c r="H1450">
        <v>0.69</v>
      </c>
      <c r="I1450">
        <v>0.73</v>
      </c>
      <c r="J1450">
        <v>1.1599999999999999</v>
      </c>
      <c r="K1450">
        <v>0.18</v>
      </c>
      <c r="L1450">
        <v>36</v>
      </c>
      <c r="M1450">
        <v>1842.17</v>
      </c>
      <c r="N1450">
        <v>90</v>
      </c>
      <c r="O1450">
        <v>21</v>
      </c>
      <c r="P1450">
        <v>3</v>
      </c>
      <c r="Q1450">
        <v>0</v>
      </c>
      <c r="R1450">
        <v>907</v>
      </c>
      <c r="S1450">
        <v>178</v>
      </c>
      <c r="T1450">
        <v>7</v>
      </c>
      <c r="U1450">
        <v>0.52</v>
      </c>
      <c r="V1450">
        <v>1</v>
      </c>
      <c r="W1450" t="s">
        <v>4</v>
      </c>
      <c r="X1450" t="s">
        <v>89</v>
      </c>
      <c r="Y1450" t="s">
        <v>90</v>
      </c>
      <c r="Z1450" t="s">
        <v>106</v>
      </c>
      <c r="AA1450">
        <v>0.97019999999999995</v>
      </c>
      <c r="AB1450">
        <v>0.9405</v>
      </c>
      <c r="AC1450">
        <v>1.8810000000000018E-2</v>
      </c>
      <c r="AD1450">
        <v>0.24</v>
      </c>
      <c r="AE1450" t="s">
        <v>26</v>
      </c>
      <c r="AF1450">
        <v>1.3766102551149281E-2</v>
      </c>
      <c r="AG1450" t="s">
        <v>5</v>
      </c>
      <c r="AH1450" t="s">
        <v>32</v>
      </c>
      <c r="AI1450" t="s">
        <v>38</v>
      </c>
      <c r="AJ1450">
        <v>19.625137816979052</v>
      </c>
      <c r="AK1450" t="s">
        <v>40</v>
      </c>
      <c r="AL1450">
        <v>18.421700000000001</v>
      </c>
      <c r="AM1450">
        <v>927713.78882000002</v>
      </c>
      <c r="AN1450">
        <v>74.009999999999991</v>
      </c>
    </row>
    <row r="1451" spans="1:40" x14ac:dyDescent="0.3">
      <c r="A1451">
        <v>357.46</v>
      </c>
      <c r="B1451">
        <v>1.73</v>
      </c>
      <c r="C1451">
        <v>22</v>
      </c>
      <c r="D1451">
        <v>0.93</v>
      </c>
      <c r="E1451">
        <v>0.01</v>
      </c>
      <c r="F1451">
        <v>0.03</v>
      </c>
      <c r="G1451" t="s">
        <v>92</v>
      </c>
      <c r="H1451">
        <v>0.92</v>
      </c>
      <c r="I1451">
        <v>0.69</v>
      </c>
      <c r="J1451">
        <v>1.07</v>
      </c>
      <c r="K1451">
        <v>0.03</v>
      </c>
      <c r="L1451">
        <v>13</v>
      </c>
      <c r="M1451">
        <v>7609.41</v>
      </c>
      <c r="N1451">
        <v>15</v>
      </c>
      <c r="O1451">
        <v>51</v>
      </c>
      <c r="P1451">
        <v>2</v>
      </c>
      <c r="Q1451">
        <v>1</v>
      </c>
      <c r="R1451">
        <v>371</v>
      </c>
      <c r="S1451">
        <v>601</v>
      </c>
      <c r="T1451">
        <v>12</v>
      </c>
      <c r="U1451">
        <v>0.82</v>
      </c>
      <c r="V1451">
        <v>1</v>
      </c>
      <c r="W1451" t="s">
        <v>4</v>
      </c>
      <c r="X1451" t="s">
        <v>101</v>
      </c>
      <c r="Y1451" t="s">
        <v>96</v>
      </c>
      <c r="Z1451" t="s">
        <v>107</v>
      </c>
      <c r="AA1451">
        <v>0.92070000000000007</v>
      </c>
      <c r="AB1451">
        <v>0.96029999999999993</v>
      </c>
      <c r="AC1451">
        <v>6.7220999999999947E-2</v>
      </c>
      <c r="AD1451">
        <v>7.0000000000000007E-2</v>
      </c>
      <c r="AE1451" t="s">
        <v>22</v>
      </c>
      <c r="AF1451">
        <v>4.8397023443182453E-3</v>
      </c>
      <c r="AG1451" t="s">
        <v>5</v>
      </c>
      <c r="AH1451" t="s">
        <v>32</v>
      </c>
      <c r="AI1451" t="s">
        <v>38</v>
      </c>
      <c r="AJ1451">
        <v>161.99460916442047</v>
      </c>
      <c r="AK1451" t="s">
        <v>42</v>
      </c>
      <c r="AL1451">
        <v>152.18819999999999</v>
      </c>
      <c r="AM1451">
        <v>2829020.852008</v>
      </c>
      <c r="AN1451">
        <v>86.179999999999993</v>
      </c>
    </row>
    <row r="1452" spans="1:40" x14ac:dyDescent="0.3">
      <c r="A1452">
        <v>273.73</v>
      </c>
      <c r="B1452">
        <v>1.79</v>
      </c>
      <c r="C1452">
        <v>12</v>
      </c>
      <c r="D1452">
        <v>0.76</v>
      </c>
      <c r="E1452">
        <v>0.01</v>
      </c>
      <c r="F1452">
        <v>0.04</v>
      </c>
      <c r="G1452" t="s">
        <v>99</v>
      </c>
      <c r="H1452">
        <v>2.64</v>
      </c>
      <c r="I1452">
        <v>0.63</v>
      </c>
      <c r="J1452">
        <v>1.17</v>
      </c>
      <c r="K1452">
        <v>0.51</v>
      </c>
      <c r="L1452">
        <v>37</v>
      </c>
      <c r="M1452">
        <v>254.55</v>
      </c>
      <c r="N1452">
        <v>60</v>
      </c>
      <c r="O1452">
        <v>45</v>
      </c>
      <c r="P1452">
        <v>2</v>
      </c>
      <c r="Q1452">
        <v>2</v>
      </c>
      <c r="R1452">
        <v>245</v>
      </c>
      <c r="S1452">
        <v>81</v>
      </c>
      <c r="T1452">
        <v>7</v>
      </c>
      <c r="U1452">
        <v>0.17</v>
      </c>
      <c r="V1452">
        <v>0</v>
      </c>
      <c r="W1452" t="s">
        <v>6</v>
      </c>
      <c r="X1452" t="s">
        <v>93</v>
      </c>
      <c r="Y1452" t="s">
        <v>96</v>
      </c>
      <c r="Z1452" t="s">
        <v>106</v>
      </c>
      <c r="AA1452">
        <v>0.75239999999999996</v>
      </c>
      <c r="AB1452">
        <v>0.95039999999999991</v>
      </c>
      <c r="AC1452">
        <v>0.22809599999999997</v>
      </c>
      <c r="AD1452">
        <v>0.56000000000000005</v>
      </c>
      <c r="AE1452" t="s">
        <v>25</v>
      </c>
      <c r="AF1452">
        <v>6.5392905417747411E-3</v>
      </c>
      <c r="AG1452" t="s">
        <v>5</v>
      </c>
      <c r="AH1452" t="s">
        <v>31</v>
      </c>
      <c r="AI1452" t="s">
        <v>35</v>
      </c>
      <c r="AJ1452">
        <v>33.061224489795919</v>
      </c>
      <c r="AK1452" t="s">
        <v>40</v>
      </c>
      <c r="AL1452">
        <v>12.727500000000001</v>
      </c>
      <c r="AM1452">
        <v>73189.050519000011</v>
      </c>
      <c r="AN1452">
        <v>96.26</v>
      </c>
    </row>
    <row r="1453" spans="1:40" x14ac:dyDescent="0.3">
      <c r="A1453">
        <v>328.03</v>
      </c>
      <c r="B1453">
        <v>2.5499999999999998</v>
      </c>
      <c r="C1453">
        <v>11</v>
      </c>
      <c r="D1453">
        <v>0.8</v>
      </c>
      <c r="E1453">
        <v>0.06</v>
      </c>
      <c r="F1453">
        <v>0.04</v>
      </c>
      <c r="G1453" t="s">
        <v>99</v>
      </c>
      <c r="H1453">
        <v>4.88</v>
      </c>
      <c r="I1453">
        <v>0.88</v>
      </c>
      <c r="J1453">
        <v>1.17</v>
      </c>
      <c r="K1453">
        <v>0.65</v>
      </c>
      <c r="L1453">
        <v>24</v>
      </c>
      <c r="M1453">
        <v>1220.98</v>
      </c>
      <c r="N1453">
        <v>90</v>
      </c>
      <c r="O1453">
        <v>45</v>
      </c>
      <c r="P1453">
        <v>3</v>
      </c>
      <c r="Q1453">
        <v>0</v>
      </c>
      <c r="R1453">
        <v>451</v>
      </c>
      <c r="S1453">
        <v>584</v>
      </c>
      <c r="T1453">
        <v>6</v>
      </c>
      <c r="U1453">
        <v>0.38</v>
      </c>
      <c r="V1453">
        <v>0</v>
      </c>
      <c r="W1453" t="s">
        <v>6</v>
      </c>
      <c r="X1453" t="s">
        <v>89</v>
      </c>
      <c r="Y1453" t="s">
        <v>90</v>
      </c>
      <c r="Z1453" t="s">
        <v>100</v>
      </c>
      <c r="AA1453">
        <v>0.752</v>
      </c>
      <c r="AB1453">
        <v>0.90239999999999987</v>
      </c>
      <c r="AC1453">
        <v>0.18047999999999995</v>
      </c>
      <c r="AD1453">
        <v>0.75</v>
      </c>
      <c r="AE1453" t="s">
        <v>25</v>
      </c>
      <c r="AF1453">
        <v>7.7736792366551836E-3</v>
      </c>
      <c r="AG1453" t="s">
        <v>5</v>
      </c>
      <c r="AH1453" t="s">
        <v>32</v>
      </c>
      <c r="AI1453" t="s">
        <v>37</v>
      </c>
      <c r="AJ1453">
        <v>129.49002217294901</v>
      </c>
      <c r="AK1453" t="s">
        <v>42</v>
      </c>
      <c r="AL1453">
        <v>61.049000000000007</v>
      </c>
      <c r="AM1453">
        <v>440662.94106799999</v>
      </c>
      <c r="AN1453">
        <v>92.52</v>
      </c>
    </row>
    <row r="1454" spans="1:40" x14ac:dyDescent="0.3">
      <c r="A1454">
        <v>441.01</v>
      </c>
      <c r="B1454">
        <v>5.66</v>
      </c>
      <c r="C1454">
        <v>29</v>
      </c>
      <c r="D1454">
        <v>0.94</v>
      </c>
      <c r="E1454">
        <v>0.08</v>
      </c>
      <c r="F1454">
        <v>0.02</v>
      </c>
      <c r="G1454" t="s">
        <v>92</v>
      </c>
      <c r="H1454">
        <v>2.95</v>
      </c>
      <c r="I1454">
        <v>0.8</v>
      </c>
      <c r="J1454">
        <v>1.1599999999999999</v>
      </c>
      <c r="K1454">
        <v>0.46</v>
      </c>
      <c r="L1454">
        <v>19</v>
      </c>
      <c r="M1454">
        <v>392.89</v>
      </c>
      <c r="N1454">
        <v>90</v>
      </c>
      <c r="O1454">
        <v>21</v>
      </c>
      <c r="P1454">
        <v>3</v>
      </c>
      <c r="Q1454">
        <v>1</v>
      </c>
      <c r="R1454">
        <v>587</v>
      </c>
      <c r="S1454">
        <v>999</v>
      </c>
      <c r="T1454">
        <v>3</v>
      </c>
      <c r="U1454">
        <v>0.85</v>
      </c>
      <c r="V1454">
        <v>1</v>
      </c>
      <c r="W1454" t="s">
        <v>4</v>
      </c>
      <c r="X1454" t="s">
        <v>101</v>
      </c>
      <c r="Y1454" t="s">
        <v>90</v>
      </c>
      <c r="Z1454" t="s">
        <v>98</v>
      </c>
      <c r="AA1454">
        <v>0.86480000000000001</v>
      </c>
      <c r="AB1454">
        <v>0.90160000000000007</v>
      </c>
      <c r="AC1454">
        <v>5.4096000000000054E-2</v>
      </c>
      <c r="AD1454">
        <v>0.56000000000000005</v>
      </c>
      <c r="AE1454" t="s">
        <v>25</v>
      </c>
      <c r="AF1454">
        <v>1.2834176095780142E-2</v>
      </c>
      <c r="AG1454" t="s">
        <v>5</v>
      </c>
      <c r="AH1454" t="s">
        <v>32</v>
      </c>
      <c r="AI1454" t="s">
        <v>35</v>
      </c>
      <c r="AJ1454">
        <v>170.18739352640546</v>
      </c>
      <c r="AK1454" t="s">
        <v>42</v>
      </c>
      <c r="AL1454">
        <v>7.8578000000000001</v>
      </c>
      <c r="AM1454">
        <v>190629.13818000001</v>
      </c>
      <c r="AN1454">
        <v>82.25</v>
      </c>
    </row>
    <row r="1455" spans="1:40" x14ac:dyDescent="0.3">
      <c r="A1455">
        <v>306.77</v>
      </c>
      <c r="B1455">
        <v>2.93</v>
      </c>
      <c r="C1455">
        <v>25</v>
      </c>
      <c r="D1455">
        <v>0.91</v>
      </c>
      <c r="E1455">
        <v>0.04</v>
      </c>
      <c r="F1455">
        <v>0.02</v>
      </c>
      <c r="G1455" t="s">
        <v>92</v>
      </c>
      <c r="H1455">
        <v>2.61</v>
      </c>
      <c r="I1455">
        <v>0.83</v>
      </c>
      <c r="J1455">
        <v>1.1499999999999999</v>
      </c>
      <c r="K1455">
        <v>0.39</v>
      </c>
      <c r="L1455">
        <v>20</v>
      </c>
      <c r="M1455">
        <v>1440.91</v>
      </c>
      <c r="N1455">
        <v>30</v>
      </c>
      <c r="O1455">
        <v>42</v>
      </c>
      <c r="P1455">
        <v>3</v>
      </c>
      <c r="Q1455">
        <v>2</v>
      </c>
      <c r="R1455">
        <v>272</v>
      </c>
      <c r="S1455">
        <v>465</v>
      </c>
      <c r="T1455">
        <v>6</v>
      </c>
      <c r="U1455">
        <v>0.8</v>
      </c>
      <c r="V1455">
        <v>1</v>
      </c>
      <c r="W1455" t="s">
        <v>4</v>
      </c>
      <c r="X1455" t="s">
        <v>93</v>
      </c>
      <c r="Y1455" t="s">
        <v>90</v>
      </c>
      <c r="Z1455" t="s">
        <v>100</v>
      </c>
      <c r="AA1455">
        <v>0.87360000000000004</v>
      </c>
      <c r="AB1455">
        <v>0.94079999999999997</v>
      </c>
      <c r="AC1455">
        <v>8.4671999999999956E-2</v>
      </c>
      <c r="AD1455">
        <v>0.45</v>
      </c>
      <c r="AE1455" t="s">
        <v>24</v>
      </c>
      <c r="AF1455">
        <v>9.5511295107083491E-3</v>
      </c>
      <c r="AG1455" t="s">
        <v>5</v>
      </c>
      <c r="AH1455" t="s">
        <v>32</v>
      </c>
      <c r="AI1455" t="s">
        <v>35</v>
      </c>
      <c r="AJ1455">
        <v>170.95588235294116</v>
      </c>
      <c r="AK1455" t="s">
        <v>42</v>
      </c>
      <c r="AL1455">
        <v>28.818200000000001</v>
      </c>
      <c r="AM1455">
        <v>468594.46993600001</v>
      </c>
      <c r="AN1455">
        <v>83.789999999999992</v>
      </c>
    </row>
    <row r="1456" spans="1:40" x14ac:dyDescent="0.3">
      <c r="A1456">
        <v>63.67</v>
      </c>
      <c r="B1456">
        <v>3.55</v>
      </c>
      <c r="C1456">
        <v>20</v>
      </c>
      <c r="D1456">
        <v>0.93</v>
      </c>
      <c r="E1456">
        <v>0.1</v>
      </c>
      <c r="F1456">
        <v>0.01</v>
      </c>
      <c r="G1456" t="s">
        <v>99</v>
      </c>
      <c r="H1456">
        <v>3.37</v>
      </c>
      <c r="I1456">
        <v>0.79</v>
      </c>
      <c r="J1456">
        <v>0.85</v>
      </c>
      <c r="K1456">
        <v>0.45</v>
      </c>
      <c r="L1456">
        <v>27</v>
      </c>
      <c r="M1456">
        <v>7544.84</v>
      </c>
      <c r="N1456">
        <v>30</v>
      </c>
      <c r="O1456">
        <v>9</v>
      </c>
      <c r="P1456">
        <v>3</v>
      </c>
      <c r="Q1456">
        <v>1</v>
      </c>
      <c r="R1456">
        <v>60</v>
      </c>
      <c r="S1456">
        <v>84</v>
      </c>
      <c r="T1456">
        <v>9</v>
      </c>
      <c r="U1456">
        <v>0.97</v>
      </c>
      <c r="V1456">
        <v>0</v>
      </c>
      <c r="W1456" t="s">
        <v>6</v>
      </c>
      <c r="X1456" t="s">
        <v>101</v>
      </c>
      <c r="Y1456" t="s">
        <v>90</v>
      </c>
      <c r="Z1456" t="s">
        <v>91</v>
      </c>
      <c r="AA1456">
        <v>0.83700000000000008</v>
      </c>
      <c r="AB1456">
        <v>0.89100000000000001</v>
      </c>
      <c r="AC1456">
        <v>6.236999999999996E-2</v>
      </c>
      <c r="AD1456">
        <v>0.56000000000000005</v>
      </c>
      <c r="AE1456" t="s">
        <v>25</v>
      </c>
      <c r="AF1456">
        <v>5.5756243128632005E-2</v>
      </c>
      <c r="AG1456" t="s">
        <v>8</v>
      </c>
      <c r="AH1456" t="s">
        <v>33</v>
      </c>
      <c r="AI1456" t="s">
        <v>37</v>
      </c>
      <c r="AJ1456">
        <v>140</v>
      </c>
      <c r="AK1456" t="s">
        <v>42</v>
      </c>
      <c r="AL1456">
        <v>377.24200000000002</v>
      </c>
      <c r="AM1456">
        <v>533603.29206600005</v>
      </c>
      <c r="AN1456">
        <v>93.43</v>
      </c>
    </row>
    <row r="1457" spans="1:40" x14ac:dyDescent="0.3">
      <c r="A1457">
        <v>468.93</v>
      </c>
      <c r="B1457">
        <v>4.5999999999999996</v>
      </c>
      <c r="C1457">
        <v>22</v>
      </c>
      <c r="D1457">
        <v>0.83</v>
      </c>
      <c r="E1457">
        <v>0.04</v>
      </c>
      <c r="F1457">
        <v>0.01</v>
      </c>
      <c r="G1457" t="s">
        <v>88</v>
      </c>
      <c r="H1457">
        <v>0.37</v>
      </c>
      <c r="I1457">
        <v>0.79</v>
      </c>
      <c r="J1457">
        <v>0.86</v>
      </c>
      <c r="K1457">
        <v>0.78</v>
      </c>
      <c r="L1457">
        <v>17</v>
      </c>
      <c r="M1457">
        <v>8866.26</v>
      </c>
      <c r="N1457">
        <v>60</v>
      </c>
      <c r="O1457">
        <v>7</v>
      </c>
      <c r="P1457">
        <v>3</v>
      </c>
      <c r="Q1457">
        <v>2</v>
      </c>
      <c r="R1457">
        <v>360</v>
      </c>
      <c r="S1457">
        <v>272</v>
      </c>
      <c r="T1457">
        <v>11</v>
      </c>
      <c r="U1457">
        <v>0.22</v>
      </c>
      <c r="V1457">
        <v>1</v>
      </c>
      <c r="W1457" t="s">
        <v>4</v>
      </c>
      <c r="X1457" t="s">
        <v>93</v>
      </c>
      <c r="Y1457" t="s">
        <v>90</v>
      </c>
      <c r="Z1457" t="s">
        <v>95</v>
      </c>
      <c r="AA1457">
        <v>0.79679999999999995</v>
      </c>
      <c r="AB1457">
        <v>0.95039999999999991</v>
      </c>
      <c r="AC1457">
        <v>0.16156800000000004</v>
      </c>
      <c r="AD1457">
        <v>0.83000000000000007</v>
      </c>
      <c r="AE1457" t="s">
        <v>25</v>
      </c>
      <c r="AF1457">
        <v>9.8095664598127647E-3</v>
      </c>
      <c r="AG1457" t="s">
        <v>5</v>
      </c>
      <c r="AH1457" t="s">
        <v>32</v>
      </c>
      <c r="AI1457" t="s">
        <v>38</v>
      </c>
      <c r="AJ1457">
        <v>75.555555555555557</v>
      </c>
      <c r="AK1457" t="s">
        <v>40</v>
      </c>
      <c r="AL1457">
        <v>88.662599999999998</v>
      </c>
      <c r="AM1457">
        <v>4365630.1995719997</v>
      </c>
      <c r="AN1457">
        <v>74.22999999999999</v>
      </c>
    </row>
    <row r="1458" spans="1:40" x14ac:dyDescent="0.3">
      <c r="A1458">
        <v>360.29</v>
      </c>
      <c r="B1458">
        <v>8.31</v>
      </c>
      <c r="C1458">
        <v>24</v>
      </c>
      <c r="D1458">
        <v>0.91</v>
      </c>
      <c r="E1458">
        <v>0.02</v>
      </c>
      <c r="F1458">
        <v>0.04</v>
      </c>
      <c r="G1458" t="s">
        <v>99</v>
      </c>
      <c r="H1458">
        <v>4.08</v>
      </c>
      <c r="I1458">
        <v>0.83</v>
      </c>
      <c r="J1458">
        <v>0.85</v>
      </c>
      <c r="K1458">
        <v>0.03</v>
      </c>
      <c r="L1458">
        <v>16</v>
      </c>
      <c r="M1458">
        <v>2860.52</v>
      </c>
      <c r="N1458">
        <v>45</v>
      </c>
      <c r="O1458">
        <v>13</v>
      </c>
      <c r="P1458">
        <v>3</v>
      </c>
      <c r="Q1458">
        <v>3</v>
      </c>
      <c r="R1458">
        <v>426</v>
      </c>
      <c r="S1458">
        <v>478</v>
      </c>
      <c r="T1458">
        <v>10</v>
      </c>
      <c r="U1458">
        <v>0.54</v>
      </c>
      <c r="V1458">
        <v>0</v>
      </c>
      <c r="W1458" t="s">
        <v>6</v>
      </c>
      <c r="X1458" t="s">
        <v>103</v>
      </c>
      <c r="Y1458" t="s">
        <v>90</v>
      </c>
      <c r="Z1458" t="s">
        <v>108</v>
      </c>
      <c r="AA1458">
        <v>0.89180000000000004</v>
      </c>
      <c r="AB1458">
        <v>0.94079999999999997</v>
      </c>
      <c r="AC1458">
        <v>8.467199999999997E-2</v>
      </c>
      <c r="AD1458">
        <v>0.09</v>
      </c>
      <c r="AE1458" t="s">
        <v>22</v>
      </c>
      <c r="AF1458">
        <v>2.3064753393100004E-2</v>
      </c>
      <c r="AG1458" t="s">
        <v>7</v>
      </c>
      <c r="AH1458" t="s">
        <v>32</v>
      </c>
      <c r="AI1458" t="s">
        <v>37</v>
      </c>
      <c r="AJ1458">
        <v>112.20657276995306</v>
      </c>
      <c r="AK1458" t="s">
        <v>42</v>
      </c>
      <c r="AL1458">
        <v>143.02600000000001</v>
      </c>
      <c r="AM1458">
        <v>1092626.1815119998</v>
      </c>
      <c r="AN1458">
        <v>94.52</v>
      </c>
    </row>
    <row r="1459" spans="1:40" x14ac:dyDescent="0.3">
      <c r="A1459">
        <v>354.43</v>
      </c>
      <c r="B1459">
        <v>1.1200000000000001</v>
      </c>
      <c r="C1459">
        <v>25</v>
      </c>
      <c r="D1459">
        <v>0.82</v>
      </c>
      <c r="E1459">
        <v>0.05</v>
      </c>
      <c r="F1459">
        <v>0.04</v>
      </c>
      <c r="G1459" t="s">
        <v>88</v>
      </c>
      <c r="H1459">
        <v>3.23</v>
      </c>
      <c r="I1459">
        <v>0.97</v>
      </c>
      <c r="J1459">
        <v>0.84</v>
      </c>
      <c r="K1459">
        <v>0.78</v>
      </c>
      <c r="L1459">
        <v>1</v>
      </c>
      <c r="M1459">
        <v>1279.3599999999999</v>
      </c>
      <c r="N1459">
        <v>90</v>
      </c>
      <c r="O1459">
        <v>15</v>
      </c>
      <c r="P1459">
        <v>3</v>
      </c>
      <c r="Q1459">
        <v>3</v>
      </c>
      <c r="R1459">
        <v>852</v>
      </c>
      <c r="S1459">
        <v>619</v>
      </c>
      <c r="T1459">
        <v>3</v>
      </c>
      <c r="U1459">
        <v>0.02</v>
      </c>
      <c r="V1459">
        <v>1</v>
      </c>
      <c r="W1459" t="s">
        <v>4</v>
      </c>
      <c r="X1459" t="s">
        <v>103</v>
      </c>
      <c r="Y1459" t="s">
        <v>90</v>
      </c>
      <c r="Z1459" t="s">
        <v>98</v>
      </c>
      <c r="AA1459">
        <v>0.77899999999999991</v>
      </c>
      <c r="AB1459">
        <v>0.91199999999999992</v>
      </c>
      <c r="AC1459">
        <v>0.16416000000000003</v>
      </c>
      <c r="AD1459">
        <v>0.87</v>
      </c>
      <c r="AE1459" t="s">
        <v>25</v>
      </c>
      <c r="AF1459">
        <v>3.1600033857179135E-3</v>
      </c>
      <c r="AG1459" t="s">
        <v>5</v>
      </c>
      <c r="AH1459" t="s">
        <v>32</v>
      </c>
      <c r="AI1459" t="s">
        <v>37</v>
      </c>
      <c r="AJ1459">
        <v>72.652582159624416</v>
      </c>
      <c r="AK1459" t="s">
        <v>40</v>
      </c>
      <c r="AL1459">
        <v>12.7936</v>
      </c>
      <c r="AM1459">
        <v>494289.17540999997</v>
      </c>
      <c r="AN1459">
        <v>70.47</v>
      </c>
    </row>
    <row r="1460" spans="1:40" x14ac:dyDescent="0.3">
      <c r="A1460">
        <v>147.05000000000001</v>
      </c>
      <c r="B1460">
        <v>6.84</v>
      </c>
      <c r="C1460">
        <v>19</v>
      </c>
      <c r="D1460">
        <v>0.76</v>
      </c>
      <c r="E1460">
        <v>7.0000000000000007E-2</v>
      </c>
      <c r="F1460">
        <v>0.04</v>
      </c>
      <c r="G1460" t="s">
        <v>92</v>
      </c>
      <c r="H1460">
        <v>0.86</v>
      </c>
      <c r="I1460">
        <v>0.61</v>
      </c>
      <c r="J1460">
        <v>0.94</v>
      </c>
      <c r="K1460">
        <v>0.67</v>
      </c>
      <c r="L1460">
        <v>21</v>
      </c>
      <c r="M1460">
        <v>2802.3</v>
      </c>
      <c r="N1460">
        <v>30</v>
      </c>
      <c r="O1460">
        <v>7</v>
      </c>
      <c r="P1460">
        <v>1</v>
      </c>
      <c r="Q1460">
        <v>1</v>
      </c>
      <c r="R1460">
        <v>753</v>
      </c>
      <c r="S1460">
        <v>606</v>
      </c>
      <c r="T1460">
        <v>3</v>
      </c>
      <c r="U1460">
        <v>0.97</v>
      </c>
      <c r="V1460">
        <v>1</v>
      </c>
      <c r="W1460" t="s">
        <v>4</v>
      </c>
      <c r="X1460" t="s">
        <v>101</v>
      </c>
      <c r="Y1460" t="s">
        <v>104</v>
      </c>
      <c r="Z1460" t="s">
        <v>98</v>
      </c>
      <c r="AA1460">
        <v>0.70679999999999998</v>
      </c>
      <c r="AB1460">
        <v>0.89279999999999993</v>
      </c>
      <c r="AC1460">
        <v>0.21427199999999996</v>
      </c>
      <c r="AD1460">
        <v>0.78</v>
      </c>
      <c r="AE1460" t="s">
        <v>25</v>
      </c>
      <c r="AF1460">
        <v>4.6514790887453243E-2</v>
      </c>
      <c r="AG1460" t="s">
        <v>7</v>
      </c>
      <c r="AH1460" t="s">
        <v>33</v>
      </c>
      <c r="AI1460" t="s">
        <v>38</v>
      </c>
      <c r="AJ1460">
        <v>80.478087649402383</v>
      </c>
      <c r="AK1460" t="s">
        <v>44</v>
      </c>
      <c r="AL1460">
        <v>56.046000000000006</v>
      </c>
      <c r="AM1460">
        <v>457465.39391000004</v>
      </c>
      <c r="AN1460">
        <v>84.24</v>
      </c>
    </row>
    <row r="1461" spans="1:40" x14ac:dyDescent="0.3">
      <c r="A1461">
        <v>346.5</v>
      </c>
      <c r="B1461">
        <v>7.02</v>
      </c>
      <c r="C1461">
        <v>2</v>
      </c>
      <c r="D1461">
        <v>0.89</v>
      </c>
      <c r="E1461">
        <v>0.08</v>
      </c>
      <c r="F1461">
        <v>0.02</v>
      </c>
      <c r="G1461" t="s">
        <v>88</v>
      </c>
      <c r="H1461">
        <v>3.15</v>
      </c>
      <c r="I1461">
        <v>0.92</v>
      </c>
      <c r="J1461">
        <v>1.07</v>
      </c>
      <c r="K1461">
        <v>0.24</v>
      </c>
      <c r="L1461">
        <v>27</v>
      </c>
      <c r="M1461">
        <v>6506.43</v>
      </c>
      <c r="N1461">
        <v>45</v>
      </c>
      <c r="O1461">
        <v>11</v>
      </c>
      <c r="P1461">
        <v>0</v>
      </c>
      <c r="Q1461">
        <v>0</v>
      </c>
      <c r="R1461">
        <v>881</v>
      </c>
      <c r="S1461">
        <v>846</v>
      </c>
      <c r="T1461">
        <v>11</v>
      </c>
      <c r="U1461">
        <v>0.18</v>
      </c>
      <c r="V1461">
        <v>1</v>
      </c>
      <c r="W1461" t="s">
        <v>4</v>
      </c>
      <c r="X1461" t="s">
        <v>89</v>
      </c>
      <c r="Y1461" t="s">
        <v>94</v>
      </c>
      <c r="Z1461" t="s">
        <v>95</v>
      </c>
      <c r="AA1461">
        <v>0.81880000000000008</v>
      </c>
      <c r="AB1461">
        <v>0.90160000000000007</v>
      </c>
      <c r="AC1461">
        <v>9.9176E-2</v>
      </c>
      <c r="AD1461">
        <v>0.33999999999999997</v>
      </c>
      <c r="AE1461" t="s">
        <v>24</v>
      </c>
      <c r="AF1461">
        <v>2.0259740259740259E-2</v>
      </c>
      <c r="AG1461" t="s">
        <v>7</v>
      </c>
      <c r="AH1461" t="s">
        <v>32</v>
      </c>
      <c r="AI1461" t="s">
        <v>37</v>
      </c>
      <c r="AJ1461">
        <v>96.027241770715094</v>
      </c>
      <c r="AK1461" t="s">
        <v>45</v>
      </c>
      <c r="AL1461">
        <v>65.064300000000003</v>
      </c>
      <c r="AM1461">
        <v>2480012.6883000005</v>
      </c>
      <c r="AN1461">
        <v>70.050000000000011</v>
      </c>
    </row>
    <row r="1462" spans="1:40" x14ac:dyDescent="0.3">
      <c r="A1462">
        <v>227.24</v>
      </c>
      <c r="B1462">
        <v>8.19</v>
      </c>
      <c r="C1462">
        <v>22</v>
      </c>
      <c r="D1462">
        <v>0.99</v>
      </c>
      <c r="E1462">
        <v>0.05</v>
      </c>
      <c r="F1462">
        <v>0</v>
      </c>
      <c r="G1462" t="s">
        <v>99</v>
      </c>
      <c r="H1462">
        <v>2.98</v>
      </c>
      <c r="I1462">
        <v>0.76</v>
      </c>
      <c r="J1462">
        <v>0.94</v>
      </c>
      <c r="K1462">
        <v>0.52</v>
      </c>
      <c r="L1462">
        <v>1</v>
      </c>
      <c r="M1462">
        <v>3567.01</v>
      </c>
      <c r="N1462">
        <v>90</v>
      </c>
      <c r="O1462">
        <v>53</v>
      </c>
      <c r="P1462">
        <v>2</v>
      </c>
      <c r="Q1462">
        <v>1</v>
      </c>
      <c r="R1462">
        <v>22</v>
      </c>
      <c r="S1462">
        <v>827</v>
      </c>
      <c r="T1462">
        <v>7</v>
      </c>
      <c r="U1462">
        <v>0.9</v>
      </c>
      <c r="V1462">
        <v>1</v>
      </c>
      <c r="W1462" t="s">
        <v>4</v>
      </c>
      <c r="X1462" t="s">
        <v>101</v>
      </c>
      <c r="Y1462" t="s">
        <v>96</v>
      </c>
      <c r="Z1462" t="s">
        <v>106</v>
      </c>
      <c r="AA1462">
        <v>0.9405</v>
      </c>
      <c r="AB1462">
        <v>0.95</v>
      </c>
      <c r="AC1462">
        <v>9.5000000000000084E-3</v>
      </c>
      <c r="AD1462">
        <v>0.57000000000000006</v>
      </c>
      <c r="AE1462" t="s">
        <v>25</v>
      </c>
      <c r="AF1462">
        <v>3.6041189931350109E-2</v>
      </c>
      <c r="AG1462" t="s">
        <v>7</v>
      </c>
      <c r="AH1462" t="s">
        <v>31</v>
      </c>
      <c r="AI1462" t="s">
        <v>35</v>
      </c>
      <c r="AJ1462">
        <v>3759.0909090909095</v>
      </c>
      <c r="AK1462" t="s">
        <v>42</v>
      </c>
      <c r="AL1462">
        <v>178.35050000000001</v>
      </c>
      <c r="AM1462">
        <v>851287.61402400001</v>
      </c>
      <c r="AN1462">
        <v>95.52000000000001</v>
      </c>
    </row>
    <row r="1463" spans="1:40" x14ac:dyDescent="0.3">
      <c r="A1463">
        <v>343.05</v>
      </c>
      <c r="B1463">
        <v>9.39</v>
      </c>
      <c r="C1463">
        <v>20</v>
      </c>
      <c r="D1463">
        <v>0.79</v>
      </c>
      <c r="E1463">
        <v>0.06</v>
      </c>
      <c r="F1463">
        <v>0</v>
      </c>
      <c r="G1463" t="s">
        <v>92</v>
      </c>
      <c r="H1463">
        <v>0.32</v>
      </c>
      <c r="I1463">
        <v>0.9</v>
      </c>
      <c r="J1463">
        <v>1.0900000000000001</v>
      </c>
      <c r="K1463">
        <v>0.05</v>
      </c>
      <c r="L1463">
        <v>30</v>
      </c>
      <c r="M1463">
        <v>9615.35</v>
      </c>
      <c r="N1463">
        <v>90</v>
      </c>
      <c r="O1463">
        <v>42</v>
      </c>
      <c r="P1463">
        <v>1</v>
      </c>
      <c r="Q1463">
        <v>3</v>
      </c>
      <c r="R1463">
        <v>403</v>
      </c>
      <c r="S1463">
        <v>948</v>
      </c>
      <c r="T1463">
        <v>7</v>
      </c>
      <c r="U1463">
        <v>0.68</v>
      </c>
      <c r="V1463">
        <v>0</v>
      </c>
      <c r="W1463" t="s">
        <v>6</v>
      </c>
      <c r="X1463" t="s">
        <v>103</v>
      </c>
      <c r="Y1463" t="s">
        <v>104</v>
      </c>
      <c r="Z1463" t="s">
        <v>106</v>
      </c>
      <c r="AA1463">
        <v>0.74260000000000004</v>
      </c>
      <c r="AB1463">
        <v>0.94</v>
      </c>
      <c r="AC1463">
        <v>0.19739999999999996</v>
      </c>
      <c r="AD1463">
        <v>0.11</v>
      </c>
      <c r="AE1463" t="s">
        <v>22</v>
      </c>
      <c r="AF1463">
        <v>2.7372103191954527E-2</v>
      </c>
      <c r="AG1463" t="s">
        <v>7</v>
      </c>
      <c r="AH1463" t="s">
        <v>32</v>
      </c>
      <c r="AI1463" t="s">
        <v>38</v>
      </c>
      <c r="AJ1463">
        <v>235.23573200992556</v>
      </c>
      <c r="AK1463" t="s">
        <v>42</v>
      </c>
      <c r="AL1463">
        <v>192.30700000000002</v>
      </c>
      <c r="AM1463">
        <v>3496653.0690700007</v>
      </c>
      <c r="AN1463">
        <v>85.88</v>
      </c>
    </row>
    <row r="1464" spans="1:40" x14ac:dyDescent="0.3">
      <c r="A1464">
        <v>97.97</v>
      </c>
      <c r="B1464">
        <v>1.18</v>
      </c>
      <c r="C1464">
        <v>1</v>
      </c>
      <c r="D1464">
        <v>0.84</v>
      </c>
      <c r="E1464">
        <v>0.03</v>
      </c>
      <c r="F1464">
        <v>0.02</v>
      </c>
      <c r="G1464" t="s">
        <v>92</v>
      </c>
      <c r="H1464">
        <v>1.33</v>
      </c>
      <c r="I1464">
        <v>0.98</v>
      </c>
      <c r="J1464">
        <v>1.1299999999999999</v>
      </c>
      <c r="K1464">
        <v>0.38</v>
      </c>
      <c r="L1464">
        <v>20</v>
      </c>
      <c r="M1464">
        <v>1396.69</v>
      </c>
      <c r="N1464">
        <v>45</v>
      </c>
      <c r="O1464">
        <v>16</v>
      </c>
      <c r="P1464">
        <v>1</v>
      </c>
      <c r="Q1464">
        <v>0</v>
      </c>
      <c r="R1464">
        <v>890</v>
      </c>
      <c r="S1464">
        <v>899</v>
      </c>
      <c r="T1464">
        <v>5</v>
      </c>
      <c r="U1464">
        <v>0.94</v>
      </c>
      <c r="V1464">
        <v>1</v>
      </c>
      <c r="W1464" t="s">
        <v>4</v>
      </c>
      <c r="X1464" t="s">
        <v>89</v>
      </c>
      <c r="Y1464" t="s">
        <v>104</v>
      </c>
      <c r="Z1464" t="s">
        <v>109</v>
      </c>
      <c r="AA1464">
        <v>0.81479999999999997</v>
      </c>
      <c r="AB1464">
        <v>0.9506</v>
      </c>
      <c r="AC1464">
        <v>0.15209600000000004</v>
      </c>
      <c r="AD1464">
        <v>0.43</v>
      </c>
      <c r="AE1464" t="s">
        <v>24</v>
      </c>
      <c r="AF1464">
        <v>1.2044503419414106E-2</v>
      </c>
      <c r="AG1464" t="s">
        <v>5</v>
      </c>
      <c r="AH1464" t="s">
        <v>33</v>
      </c>
      <c r="AI1464" t="s">
        <v>36</v>
      </c>
      <c r="AJ1464">
        <v>101.01123595505619</v>
      </c>
      <c r="AK1464" t="s">
        <v>42</v>
      </c>
      <c r="AL1464">
        <v>27.933800000000002</v>
      </c>
      <c r="AM1464">
        <v>143705.94506699999</v>
      </c>
      <c r="AN1464">
        <v>85.36999999999999</v>
      </c>
    </row>
    <row r="1465" spans="1:40" x14ac:dyDescent="0.3">
      <c r="A1465">
        <v>346.03</v>
      </c>
      <c r="B1465">
        <v>2.38</v>
      </c>
      <c r="C1465">
        <v>8</v>
      </c>
      <c r="D1465">
        <v>0.9</v>
      </c>
      <c r="E1465">
        <v>0.06</v>
      </c>
      <c r="F1465">
        <v>0.02</v>
      </c>
      <c r="G1465" t="s">
        <v>99</v>
      </c>
      <c r="H1465">
        <v>1.95</v>
      </c>
      <c r="I1465">
        <v>0.72</v>
      </c>
      <c r="J1465">
        <v>1.07</v>
      </c>
      <c r="K1465">
        <v>0.17</v>
      </c>
      <c r="L1465">
        <v>24</v>
      </c>
      <c r="M1465">
        <v>9904.39</v>
      </c>
      <c r="N1465">
        <v>30</v>
      </c>
      <c r="O1465">
        <v>8</v>
      </c>
      <c r="P1465">
        <v>2</v>
      </c>
      <c r="Q1465">
        <v>3</v>
      </c>
      <c r="R1465">
        <v>836</v>
      </c>
      <c r="S1465">
        <v>794</v>
      </c>
      <c r="T1465">
        <v>8</v>
      </c>
      <c r="U1465">
        <v>0.25</v>
      </c>
      <c r="V1465">
        <v>0</v>
      </c>
      <c r="W1465" t="s">
        <v>6</v>
      </c>
      <c r="X1465" t="s">
        <v>103</v>
      </c>
      <c r="Y1465" t="s">
        <v>96</v>
      </c>
      <c r="Z1465" t="s">
        <v>110</v>
      </c>
      <c r="AA1465">
        <v>0.84599999999999997</v>
      </c>
      <c r="AB1465">
        <v>0.92119999999999991</v>
      </c>
      <c r="AC1465">
        <v>9.2119999999999966E-2</v>
      </c>
      <c r="AD1465">
        <v>0.25</v>
      </c>
      <c r="AE1465" t="s">
        <v>26</v>
      </c>
      <c r="AF1465">
        <v>6.8780163569632695E-3</v>
      </c>
      <c r="AG1465" t="s">
        <v>5</v>
      </c>
      <c r="AH1465" t="s">
        <v>32</v>
      </c>
      <c r="AI1465" t="s">
        <v>36</v>
      </c>
      <c r="AJ1465">
        <v>94.976076555023923</v>
      </c>
      <c r="AK1465" t="s">
        <v>41</v>
      </c>
      <c r="AL1465">
        <v>495.21949999999998</v>
      </c>
      <c r="AM1465">
        <v>3701902.072106</v>
      </c>
      <c r="AN1465">
        <v>95.85</v>
      </c>
    </row>
    <row r="1466" spans="1:40" x14ac:dyDescent="0.3">
      <c r="A1466">
        <v>499.74</v>
      </c>
      <c r="B1466">
        <v>8.98</v>
      </c>
      <c r="C1466">
        <v>25</v>
      </c>
      <c r="D1466">
        <v>0.86</v>
      </c>
      <c r="E1466">
        <v>0.1</v>
      </c>
      <c r="F1466">
        <v>0.03</v>
      </c>
      <c r="G1466" t="s">
        <v>99</v>
      </c>
      <c r="H1466">
        <v>1.22</v>
      </c>
      <c r="I1466">
        <v>0.64</v>
      </c>
      <c r="J1466">
        <v>0.99</v>
      </c>
      <c r="K1466">
        <v>0.02</v>
      </c>
      <c r="L1466">
        <v>46</v>
      </c>
      <c r="M1466">
        <v>223.27</v>
      </c>
      <c r="N1466">
        <v>60</v>
      </c>
      <c r="O1466">
        <v>29</v>
      </c>
      <c r="P1466">
        <v>1</v>
      </c>
      <c r="Q1466">
        <v>3</v>
      </c>
      <c r="R1466">
        <v>815</v>
      </c>
      <c r="S1466">
        <v>670</v>
      </c>
      <c r="T1466">
        <v>8</v>
      </c>
      <c r="U1466">
        <v>0.35</v>
      </c>
      <c r="V1466">
        <v>0</v>
      </c>
      <c r="W1466" t="s">
        <v>6</v>
      </c>
      <c r="X1466" t="s">
        <v>103</v>
      </c>
      <c r="Y1466" t="s">
        <v>104</v>
      </c>
      <c r="Z1466" t="s">
        <v>110</v>
      </c>
      <c r="AA1466">
        <v>0.77400000000000002</v>
      </c>
      <c r="AB1466">
        <v>0.873</v>
      </c>
      <c r="AC1466">
        <v>0.12222000000000002</v>
      </c>
      <c r="AD1466">
        <v>0.15</v>
      </c>
      <c r="AE1466" t="s">
        <v>22</v>
      </c>
      <c r="AF1466">
        <v>1.7969344058910635E-2</v>
      </c>
      <c r="AG1466" t="s">
        <v>5</v>
      </c>
      <c r="AH1466" t="s">
        <v>32</v>
      </c>
      <c r="AI1466" t="s">
        <v>36</v>
      </c>
      <c r="AJ1466">
        <v>82.208588957055213</v>
      </c>
      <c r="AK1466" t="s">
        <v>44</v>
      </c>
      <c r="AL1466">
        <v>11.163500000000001</v>
      </c>
      <c r="AM1466">
        <v>126105.31043</v>
      </c>
      <c r="AN1466">
        <v>95.18</v>
      </c>
    </row>
    <row r="1467" spans="1:40" x14ac:dyDescent="0.3">
      <c r="A1467">
        <v>71.7</v>
      </c>
      <c r="B1467">
        <v>5.13</v>
      </c>
      <c r="C1467">
        <v>14</v>
      </c>
      <c r="D1467">
        <v>0.95</v>
      </c>
      <c r="E1467">
        <v>0</v>
      </c>
      <c r="F1467">
        <v>0</v>
      </c>
      <c r="G1467" t="s">
        <v>92</v>
      </c>
      <c r="H1467">
        <v>1.22</v>
      </c>
      <c r="I1467">
        <v>0.69</v>
      </c>
      <c r="J1467">
        <v>0.92</v>
      </c>
      <c r="K1467">
        <v>0.36</v>
      </c>
      <c r="L1467">
        <v>2</v>
      </c>
      <c r="M1467">
        <v>4571.76</v>
      </c>
      <c r="N1467">
        <v>90</v>
      </c>
      <c r="O1467">
        <v>45</v>
      </c>
      <c r="P1467">
        <v>3</v>
      </c>
      <c r="Q1467">
        <v>0</v>
      </c>
      <c r="R1467">
        <v>541</v>
      </c>
      <c r="S1467">
        <v>527</v>
      </c>
      <c r="T1467">
        <v>11</v>
      </c>
      <c r="U1467">
        <v>0.16</v>
      </c>
      <c r="V1467">
        <v>0</v>
      </c>
      <c r="W1467" t="s">
        <v>6</v>
      </c>
      <c r="X1467" t="s">
        <v>89</v>
      </c>
      <c r="Y1467" t="s">
        <v>90</v>
      </c>
      <c r="Z1467" t="s">
        <v>95</v>
      </c>
      <c r="AA1467">
        <v>0.95</v>
      </c>
      <c r="AB1467">
        <v>1</v>
      </c>
      <c r="AC1467">
        <v>5.0000000000000044E-2</v>
      </c>
      <c r="AD1467">
        <v>0.36</v>
      </c>
      <c r="AE1467" t="s">
        <v>24</v>
      </c>
      <c r="AF1467">
        <v>7.1548117154811713E-2</v>
      </c>
      <c r="AG1467" t="s">
        <v>8</v>
      </c>
      <c r="AH1467" t="s">
        <v>33</v>
      </c>
      <c r="AI1467" t="s">
        <v>36</v>
      </c>
      <c r="AJ1467">
        <v>97.412199630314234</v>
      </c>
      <c r="AK1467" t="s">
        <v>43</v>
      </c>
      <c r="AL1467">
        <v>91.435200000000009</v>
      </c>
      <c r="AM1467">
        <v>327888.37668000004</v>
      </c>
      <c r="AN1467">
        <v>86.78</v>
      </c>
    </row>
    <row r="1468" spans="1:40" x14ac:dyDescent="0.3">
      <c r="A1468">
        <v>489.73</v>
      </c>
      <c r="B1468">
        <v>6.08</v>
      </c>
      <c r="C1468">
        <v>9</v>
      </c>
      <c r="D1468">
        <v>0.93</v>
      </c>
      <c r="E1468">
        <v>0.09</v>
      </c>
      <c r="F1468">
        <v>0.05</v>
      </c>
      <c r="G1468" t="s">
        <v>88</v>
      </c>
      <c r="H1468">
        <v>2.86</v>
      </c>
      <c r="I1468">
        <v>0.69</v>
      </c>
      <c r="J1468">
        <v>0.85</v>
      </c>
      <c r="K1468">
        <v>0.73</v>
      </c>
      <c r="L1468">
        <v>15</v>
      </c>
      <c r="M1468">
        <v>2592.94</v>
      </c>
      <c r="N1468">
        <v>15</v>
      </c>
      <c r="O1468">
        <v>35</v>
      </c>
      <c r="P1468">
        <v>1</v>
      </c>
      <c r="Q1468">
        <v>0</v>
      </c>
      <c r="R1468">
        <v>222</v>
      </c>
      <c r="S1468">
        <v>630</v>
      </c>
      <c r="T1468">
        <v>11</v>
      </c>
      <c r="U1468">
        <v>0.42</v>
      </c>
      <c r="V1468">
        <v>0</v>
      </c>
      <c r="W1468" t="s">
        <v>6</v>
      </c>
      <c r="X1468" t="s">
        <v>89</v>
      </c>
      <c r="Y1468" t="s">
        <v>104</v>
      </c>
      <c r="Z1468" t="s">
        <v>95</v>
      </c>
      <c r="AA1468">
        <v>0.84630000000000005</v>
      </c>
      <c r="AB1468">
        <v>0.86449999999999994</v>
      </c>
      <c r="AC1468">
        <v>6.0514999999999951E-2</v>
      </c>
      <c r="AD1468">
        <v>0.87</v>
      </c>
      <c r="AE1468" t="s">
        <v>25</v>
      </c>
      <c r="AF1468">
        <v>1.241500418598003E-2</v>
      </c>
      <c r="AG1468" t="s">
        <v>5</v>
      </c>
      <c r="AH1468" t="s">
        <v>32</v>
      </c>
      <c r="AI1468" t="s">
        <v>35</v>
      </c>
      <c r="AJ1468">
        <v>283.78378378378375</v>
      </c>
      <c r="AK1468" t="s">
        <v>42</v>
      </c>
      <c r="AL1468">
        <v>25.929400000000001</v>
      </c>
      <c r="AM1468">
        <v>1447672.1190240001</v>
      </c>
      <c r="AN1468">
        <v>69.44</v>
      </c>
    </row>
    <row r="1469" spans="1:40" x14ac:dyDescent="0.3">
      <c r="A1469">
        <v>233.11</v>
      </c>
      <c r="B1469">
        <v>6.97</v>
      </c>
      <c r="C1469">
        <v>2</v>
      </c>
      <c r="D1469">
        <v>0.72</v>
      </c>
      <c r="E1469">
        <v>0.06</v>
      </c>
      <c r="F1469">
        <v>0.02</v>
      </c>
      <c r="G1469" t="s">
        <v>88</v>
      </c>
      <c r="H1469">
        <v>2.35</v>
      </c>
      <c r="I1469">
        <v>0.9</v>
      </c>
      <c r="J1469">
        <v>1</v>
      </c>
      <c r="K1469">
        <v>0.92</v>
      </c>
      <c r="L1469">
        <v>29</v>
      </c>
      <c r="M1469">
        <v>5706.23</v>
      </c>
      <c r="N1469">
        <v>15</v>
      </c>
      <c r="O1469">
        <v>25</v>
      </c>
      <c r="P1469">
        <v>2</v>
      </c>
      <c r="Q1469">
        <v>3</v>
      </c>
      <c r="R1469">
        <v>279</v>
      </c>
      <c r="S1469">
        <v>208</v>
      </c>
      <c r="T1469">
        <v>2</v>
      </c>
      <c r="U1469">
        <v>0.95</v>
      </c>
      <c r="V1469">
        <v>0</v>
      </c>
      <c r="W1469" t="s">
        <v>6</v>
      </c>
      <c r="X1469" t="s">
        <v>103</v>
      </c>
      <c r="Y1469" t="s">
        <v>96</v>
      </c>
      <c r="Z1469" t="s">
        <v>102</v>
      </c>
      <c r="AA1469">
        <v>0.67679999999999996</v>
      </c>
      <c r="AB1469">
        <v>0.92119999999999991</v>
      </c>
      <c r="AC1469">
        <v>0.257936</v>
      </c>
      <c r="AD1469">
        <v>1</v>
      </c>
      <c r="AE1469" t="s">
        <v>25</v>
      </c>
      <c r="AF1469">
        <v>2.9900047188022819E-2</v>
      </c>
      <c r="AG1469" t="s">
        <v>7</v>
      </c>
      <c r="AH1469" t="s">
        <v>31</v>
      </c>
      <c r="AI1469" t="s">
        <v>35</v>
      </c>
      <c r="AJ1469">
        <v>74.551971326164875</v>
      </c>
      <c r="AK1469" t="s">
        <v>40</v>
      </c>
      <c r="AL1469">
        <v>57.062299999999993</v>
      </c>
      <c r="AM1469">
        <v>1436661.635794</v>
      </c>
      <c r="AN1469">
        <v>71.45</v>
      </c>
    </row>
    <row r="1470" spans="1:40" x14ac:dyDescent="0.3">
      <c r="A1470">
        <v>441.84</v>
      </c>
      <c r="B1470">
        <v>7.11</v>
      </c>
      <c r="C1470">
        <v>25</v>
      </c>
      <c r="D1470">
        <v>1</v>
      </c>
      <c r="E1470">
        <v>0.03</v>
      </c>
      <c r="F1470">
        <v>0.04</v>
      </c>
      <c r="G1470" t="s">
        <v>88</v>
      </c>
      <c r="H1470">
        <v>3.34</v>
      </c>
      <c r="I1470">
        <v>0.62</v>
      </c>
      <c r="J1470">
        <v>1.0900000000000001</v>
      </c>
      <c r="K1470">
        <v>0.66</v>
      </c>
      <c r="L1470">
        <v>35</v>
      </c>
      <c r="M1470">
        <v>1055.8499999999999</v>
      </c>
      <c r="N1470">
        <v>15</v>
      </c>
      <c r="O1470">
        <v>44</v>
      </c>
      <c r="P1470">
        <v>0</v>
      </c>
      <c r="Q1470">
        <v>2</v>
      </c>
      <c r="R1470">
        <v>993</v>
      </c>
      <c r="S1470">
        <v>852</v>
      </c>
      <c r="T1470">
        <v>11</v>
      </c>
      <c r="U1470">
        <v>0.56999999999999995</v>
      </c>
      <c r="V1470">
        <v>1</v>
      </c>
      <c r="W1470" t="s">
        <v>4</v>
      </c>
      <c r="X1470" t="s">
        <v>93</v>
      </c>
      <c r="Y1470" t="s">
        <v>94</v>
      </c>
      <c r="Z1470" t="s">
        <v>95</v>
      </c>
      <c r="AA1470">
        <v>0.97</v>
      </c>
      <c r="AB1470">
        <v>0.93119999999999992</v>
      </c>
      <c r="AC1470">
        <v>0</v>
      </c>
      <c r="AD1470">
        <v>0.73</v>
      </c>
      <c r="AE1470" t="s">
        <v>25</v>
      </c>
      <c r="AF1470">
        <v>1.6091797935904401E-2</v>
      </c>
      <c r="AG1470" t="s">
        <v>5</v>
      </c>
      <c r="AH1470" t="s">
        <v>32</v>
      </c>
      <c r="AI1470" t="s">
        <v>37</v>
      </c>
      <c r="AJ1470">
        <v>85.800604229607245</v>
      </c>
      <c r="AK1470" t="s">
        <v>41</v>
      </c>
      <c r="AL1470">
        <v>10.558499999999999</v>
      </c>
      <c r="AM1470">
        <v>499213.01089199987</v>
      </c>
      <c r="AN1470">
        <v>70.960000000000008</v>
      </c>
    </row>
    <row r="1471" spans="1:40" x14ac:dyDescent="0.3">
      <c r="A1471">
        <v>402.07</v>
      </c>
      <c r="B1471">
        <v>9.39</v>
      </c>
      <c r="C1471">
        <v>23</v>
      </c>
      <c r="D1471">
        <v>0.93</v>
      </c>
      <c r="E1471">
        <v>0.1</v>
      </c>
      <c r="F1471">
        <v>0.03</v>
      </c>
      <c r="G1471" t="s">
        <v>99</v>
      </c>
      <c r="H1471">
        <v>4.78</v>
      </c>
      <c r="I1471">
        <v>0.62</v>
      </c>
      <c r="J1471">
        <v>1.02</v>
      </c>
      <c r="K1471">
        <v>0.4</v>
      </c>
      <c r="L1471">
        <v>13</v>
      </c>
      <c r="M1471">
        <v>8770.65</v>
      </c>
      <c r="N1471">
        <v>60</v>
      </c>
      <c r="O1471">
        <v>53</v>
      </c>
      <c r="P1471">
        <v>2</v>
      </c>
      <c r="Q1471">
        <v>0</v>
      </c>
      <c r="R1471">
        <v>49</v>
      </c>
      <c r="S1471">
        <v>347</v>
      </c>
      <c r="T1471">
        <v>6</v>
      </c>
      <c r="U1471">
        <v>0.42</v>
      </c>
      <c r="V1471">
        <v>0</v>
      </c>
      <c r="W1471" t="s">
        <v>6</v>
      </c>
      <c r="X1471" t="s">
        <v>89</v>
      </c>
      <c r="Y1471" t="s">
        <v>96</v>
      </c>
      <c r="Z1471" t="s">
        <v>100</v>
      </c>
      <c r="AA1471">
        <v>0.83700000000000008</v>
      </c>
      <c r="AB1471">
        <v>0.873</v>
      </c>
      <c r="AC1471">
        <v>6.1109999999999956E-2</v>
      </c>
      <c r="AD1471">
        <v>0.53</v>
      </c>
      <c r="AE1471" t="s">
        <v>25</v>
      </c>
      <c r="AF1471">
        <v>2.3354142313527497E-2</v>
      </c>
      <c r="AG1471" t="s">
        <v>7</v>
      </c>
      <c r="AH1471" t="s">
        <v>32</v>
      </c>
      <c r="AI1471" t="s">
        <v>37</v>
      </c>
      <c r="AJ1471">
        <v>708.16326530612241</v>
      </c>
      <c r="AK1471" t="s">
        <v>42</v>
      </c>
      <c r="AL1471">
        <v>438.53250000000003</v>
      </c>
      <c r="AM1471">
        <v>3985326.1978070005</v>
      </c>
      <c r="AN1471">
        <v>91.620000000000019</v>
      </c>
    </row>
    <row r="1472" spans="1:40" x14ac:dyDescent="0.3">
      <c r="A1472">
        <v>305.16000000000003</v>
      </c>
      <c r="B1472">
        <v>9.9700000000000006</v>
      </c>
      <c r="C1472">
        <v>5</v>
      </c>
      <c r="D1472">
        <v>0.96</v>
      </c>
      <c r="E1472">
        <v>0.05</v>
      </c>
      <c r="F1472">
        <v>0.01</v>
      </c>
      <c r="G1472" t="s">
        <v>92</v>
      </c>
      <c r="H1472">
        <v>3.3</v>
      </c>
      <c r="I1472">
        <v>0.88</v>
      </c>
      <c r="J1472">
        <v>1.0900000000000001</v>
      </c>
      <c r="K1472">
        <v>1</v>
      </c>
      <c r="L1472">
        <v>19</v>
      </c>
      <c r="M1472">
        <v>1451.61</v>
      </c>
      <c r="N1472">
        <v>90</v>
      </c>
      <c r="O1472">
        <v>26</v>
      </c>
      <c r="P1472">
        <v>0</v>
      </c>
      <c r="Q1472">
        <v>3</v>
      </c>
      <c r="R1472">
        <v>656</v>
      </c>
      <c r="S1472">
        <v>47</v>
      </c>
      <c r="T1472">
        <v>5</v>
      </c>
      <c r="U1472">
        <v>0.32</v>
      </c>
      <c r="V1472">
        <v>0</v>
      </c>
      <c r="W1472" t="s">
        <v>6</v>
      </c>
      <c r="X1472" t="s">
        <v>103</v>
      </c>
      <c r="Y1472" t="s">
        <v>94</v>
      </c>
      <c r="Z1472" t="s">
        <v>109</v>
      </c>
      <c r="AA1472">
        <v>0.91199999999999992</v>
      </c>
      <c r="AB1472">
        <v>0.9405</v>
      </c>
      <c r="AC1472">
        <v>3.7620000000000035E-2</v>
      </c>
      <c r="AD1472">
        <v>1.06</v>
      </c>
      <c r="AE1472" t="s">
        <v>25</v>
      </c>
      <c r="AF1472">
        <v>3.2671385502687111E-2</v>
      </c>
      <c r="AG1472" t="s">
        <v>7</v>
      </c>
      <c r="AH1472" t="s">
        <v>32</v>
      </c>
      <c r="AI1472" t="s">
        <v>37</v>
      </c>
      <c r="AJ1472">
        <v>7.1646341463414629</v>
      </c>
      <c r="AK1472" t="s">
        <v>40</v>
      </c>
      <c r="AL1472">
        <v>29.0322</v>
      </c>
      <c r="AM1472">
        <v>469600.87881600007</v>
      </c>
      <c r="AN1472">
        <v>82.999999999999986</v>
      </c>
    </row>
    <row r="1473" spans="1:40" x14ac:dyDescent="0.3">
      <c r="A1473">
        <v>382.3</v>
      </c>
      <c r="B1473">
        <v>7.48</v>
      </c>
      <c r="C1473">
        <v>23</v>
      </c>
      <c r="D1473">
        <v>0.9</v>
      </c>
      <c r="E1473">
        <v>0.03</v>
      </c>
      <c r="F1473">
        <v>0.04</v>
      </c>
      <c r="G1473" t="s">
        <v>88</v>
      </c>
      <c r="H1473">
        <v>2.91</v>
      </c>
      <c r="I1473">
        <v>0.82</v>
      </c>
      <c r="J1473">
        <v>0.93</v>
      </c>
      <c r="K1473">
        <v>0.28000000000000003</v>
      </c>
      <c r="L1473">
        <v>1</v>
      </c>
      <c r="M1473">
        <v>5915.15</v>
      </c>
      <c r="N1473">
        <v>30</v>
      </c>
      <c r="O1473">
        <v>18</v>
      </c>
      <c r="P1473">
        <v>3</v>
      </c>
      <c r="Q1473">
        <v>0</v>
      </c>
      <c r="R1473">
        <v>974</v>
      </c>
      <c r="S1473">
        <v>328</v>
      </c>
      <c r="T1473">
        <v>4</v>
      </c>
      <c r="U1473">
        <v>0.57999999999999996</v>
      </c>
      <c r="V1473">
        <v>1</v>
      </c>
      <c r="W1473" t="s">
        <v>4</v>
      </c>
      <c r="X1473" t="s">
        <v>89</v>
      </c>
      <c r="Y1473" t="s">
        <v>90</v>
      </c>
      <c r="Z1473" t="s">
        <v>105</v>
      </c>
      <c r="AA1473">
        <v>0.873</v>
      </c>
      <c r="AB1473">
        <v>0.93119999999999992</v>
      </c>
      <c r="AC1473">
        <v>9.3119999999999967E-2</v>
      </c>
      <c r="AD1473">
        <v>0.35000000000000003</v>
      </c>
      <c r="AE1473" t="s">
        <v>24</v>
      </c>
      <c r="AF1473">
        <v>1.956578603191211E-2</v>
      </c>
      <c r="AG1473" t="s">
        <v>5</v>
      </c>
      <c r="AH1473" t="s">
        <v>32</v>
      </c>
      <c r="AI1473" t="s">
        <v>35</v>
      </c>
      <c r="AJ1473">
        <v>33.675564681724843</v>
      </c>
      <c r="AK1473" t="s">
        <v>40</v>
      </c>
      <c r="AL1473">
        <v>59.151499999999999</v>
      </c>
      <c r="AM1473">
        <v>2419738.5755099994</v>
      </c>
      <c r="AN1473">
        <v>71.39</v>
      </c>
    </row>
    <row r="1474" spans="1:40" x14ac:dyDescent="0.3">
      <c r="A1474">
        <v>445.33</v>
      </c>
      <c r="B1474">
        <v>3.58</v>
      </c>
      <c r="C1474">
        <v>29</v>
      </c>
      <c r="D1474">
        <v>0.96</v>
      </c>
      <c r="E1474">
        <v>0.02</v>
      </c>
      <c r="F1474">
        <v>0.04</v>
      </c>
      <c r="G1474" t="s">
        <v>92</v>
      </c>
      <c r="H1474">
        <v>4.24</v>
      </c>
      <c r="I1474">
        <v>0.77</v>
      </c>
      <c r="J1474">
        <v>0.83</v>
      </c>
      <c r="K1474">
        <v>0.19</v>
      </c>
      <c r="L1474">
        <v>45</v>
      </c>
      <c r="M1474">
        <v>430.13</v>
      </c>
      <c r="N1474">
        <v>30</v>
      </c>
      <c r="O1474">
        <v>17</v>
      </c>
      <c r="P1474">
        <v>1</v>
      </c>
      <c r="Q1474">
        <v>0</v>
      </c>
      <c r="R1474">
        <v>783</v>
      </c>
      <c r="S1474">
        <v>649</v>
      </c>
      <c r="T1474">
        <v>7</v>
      </c>
      <c r="U1474">
        <v>0.72</v>
      </c>
      <c r="V1474">
        <v>0</v>
      </c>
      <c r="W1474" t="s">
        <v>6</v>
      </c>
      <c r="X1474" t="s">
        <v>89</v>
      </c>
      <c r="Y1474" t="s">
        <v>104</v>
      </c>
      <c r="Z1474" t="s">
        <v>106</v>
      </c>
      <c r="AA1474">
        <v>0.94079999999999997</v>
      </c>
      <c r="AB1474">
        <v>0.94079999999999997</v>
      </c>
      <c r="AC1474">
        <v>3.7632000000000033E-2</v>
      </c>
      <c r="AD1474">
        <v>0.25</v>
      </c>
      <c r="AE1474" t="s">
        <v>26</v>
      </c>
      <c r="AF1474">
        <v>8.0389823277120347E-3</v>
      </c>
      <c r="AG1474" t="s">
        <v>5</v>
      </c>
      <c r="AH1474" t="s">
        <v>32</v>
      </c>
      <c r="AI1474" t="s">
        <v>37</v>
      </c>
      <c r="AJ1474">
        <v>82.886334610472545</v>
      </c>
      <c r="AK1474" t="s">
        <v>44</v>
      </c>
      <c r="AL1474">
        <v>8.6026000000000007</v>
      </c>
      <c r="AM1474">
        <v>203089.147058</v>
      </c>
      <c r="AN1474">
        <v>82.36</v>
      </c>
    </row>
    <row r="1475" spans="1:40" x14ac:dyDescent="0.3">
      <c r="A1475">
        <v>231.86</v>
      </c>
      <c r="B1475">
        <v>8.92</v>
      </c>
      <c r="C1475">
        <v>25</v>
      </c>
      <c r="D1475">
        <v>0.73</v>
      </c>
      <c r="E1475">
        <v>0.02</v>
      </c>
      <c r="F1475">
        <v>0.03</v>
      </c>
      <c r="G1475" t="s">
        <v>88</v>
      </c>
      <c r="H1475">
        <v>3.16</v>
      </c>
      <c r="I1475">
        <v>0.83</v>
      </c>
      <c r="J1475">
        <v>1.1100000000000001</v>
      </c>
      <c r="K1475">
        <v>0.46</v>
      </c>
      <c r="L1475">
        <v>47</v>
      </c>
      <c r="M1475">
        <v>3178.82</v>
      </c>
      <c r="N1475">
        <v>60</v>
      </c>
      <c r="O1475">
        <v>41</v>
      </c>
      <c r="P1475">
        <v>2</v>
      </c>
      <c r="Q1475">
        <v>3</v>
      </c>
      <c r="R1475">
        <v>945</v>
      </c>
      <c r="S1475">
        <v>149</v>
      </c>
      <c r="T1475">
        <v>4</v>
      </c>
      <c r="U1475">
        <v>0.41</v>
      </c>
      <c r="V1475">
        <v>0</v>
      </c>
      <c r="W1475" t="s">
        <v>6</v>
      </c>
      <c r="X1475" t="s">
        <v>103</v>
      </c>
      <c r="Y1475" t="s">
        <v>96</v>
      </c>
      <c r="Z1475" t="s">
        <v>105</v>
      </c>
      <c r="AA1475">
        <v>0.71539999999999992</v>
      </c>
      <c r="AB1475">
        <v>0.9506</v>
      </c>
      <c r="AC1475">
        <v>0.256662</v>
      </c>
      <c r="AD1475">
        <v>0.51</v>
      </c>
      <c r="AE1475" t="s">
        <v>25</v>
      </c>
      <c r="AF1475">
        <v>3.8471491417234535E-2</v>
      </c>
      <c r="AG1475" t="s">
        <v>7</v>
      </c>
      <c r="AH1475" t="s">
        <v>31</v>
      </c>
      <c r="AI1475" t="s">
        <v>37</v>
      </c>
      <c r="AJ1475">
        <v>15.767195767195769</v>
      </c>
      <c r="AK1475" t="s">
        <v>40</v>
      </c>
      <c r="AL1475">
        <v>31.788200000000003</v>
      </c>
      <c r="AM1475">
        <v>773939.70721200004</v>
      </c>
      <c r="AN1475">
        <v>71.64</v>
      </c>
    </row>
    <row r="1476" spans="1:40" x14ac:dyDescent="0.3">
      <c r="A1476">
        <v>197.16</v>
      </c>
      <c r="B1476">
        <v>1.44</v>
      </c>
      <c r="C1476">
        <v>8</v>
      </c>
      <c r="D1476">
        <v>0.8</v>
      </c>
      <c r="E1476">
        <v>0.08</v>
      </c>
      <c r="F1476">
        <v>0.03</v>
      </c>
      <c r="G1476" t="s">
        <v>92</v>
      </c>
      <c r="H1476">
        <v>0.83</v>
      </c>
      <c r="I1476">
        <v>0.89</v>
      </c>
      <c r="J1476">
        <v>0.89</v>
      </c>
      <c r="K1476">
        <v>0.5</v>
      </c>
      <c r="L1476">
        <v>16</v>
      </c>
      <c r="M1476">
        <v>1582.26</v>
      </c>
      <c r="N1476">
        <v>90</v>
      </c>
      <c r="O1476">
        <v>58</v>
      </c>
      <c r="P1476">
        <v>2</v>
      </c>
      <c r="Q1476">
        <v>2</v>
      </c>
      <c r="R1476">
        <v>190</v>
      </c>
      <c r="S1476">
        <v>257</v>
      </c>
      <c r="T1476">
        <v>5</v>
      </c>
      <c r="U1476">
        <v>0.23</v>
      </c>
      <c r="V1476">
        <v>1</v>
      </c>
      <c r="W1476" t="s">
        <v>4</v>
      </c>
      <c r="X1476" t="s">
        <v>93</v>
      </c>
      <c r="Y1476" t="s">
        <v>96</v>
      </c>
      <c r="Z1476" t="s">
        <v>109</v>
      </c>
      <c r="AA1476">
        <v>0.7360000000000001</v>
      </c>
      <c r="AB1476">
        <v>0.89239999999999997</v>
      </c>
      <c r="AC1476">
        <v>0.17847999999999997</v>
      </c>
      <c r="AD1476">
        <v>0.61</v>
      </c>
      <c r="AE1476" t="s">
        <v>25</v>
      </c>
      <c r="AF1476">
        <v>7.3037127206329886E-3</v>
      </c>
      <c r="AG1476" t="s">
        <v>5</v>
      </c>
      <c r="AH1476" t="s">
        <v>31</v>
      </c>
      <c r="AI1476" t="s">
        <v>38</v>
      </c>
      <c r="AJ1476">
        <v>135.26315789473685</v>
      </c>
      <c r="AK1476" t="s">
        <v>42</v>
      </c>
      <c r="AL1476">
        <v>31.645199999999999</v>
      </c>
      <c r="AM1476">
        <v>346308.721632</v>
      </c>
      <c r="AN1476">
        <v>84.17</v>
      </c>
    </row>
    <row r="1477" spans="1:40" x14ac:dyDescent="0.3">
      <c r="A1477">
        <v>350.42</v>
      </c>
      <c r="B1477">
        <v>3.08</v>
      </c>
      <c r="C1477">
        <v>16</v>
      </c>
      <c r="D1477">
        <v>0.96</v>
      </c>
      <c r="E1477">
        <v>0.06</v>
      </c>
      <c r="F1477">
        <v>0</v>
      </c>
      <c r="G1477" t="s">
        <v>99</v>
      </c>
      <c r="H1477">
        <v>1.57</v>
      </c>
      <c r="I1477">
        <v>0.64</v>
      </c>
      <c r="J1477">
        <v>1.05</v>
      </c>
      <c r="K1477">
        <v>0.35</v>
      </c>
      <c r="L1477">
        <v>43</v>
      </c>
      <c r="M1477">
        <v>9780.68</v>
      </c>
      <c r="N1477">
        <v>45</v>
      </c>
      <c r="O1477">
        <v>55</v>
      </c>
      <c r="P1477">
        <v>0</v>
      </c>
      <c r="Q1477">
        <v>1</v>
      </c>
      <c r="R1477">
        <v>748</v>
      </c>
      <c r="S1477">
        <v>927</v>
      </c>
      <c r="T1477">
        <v>8</v>
      </c>
      <c r="U1477">
        <v>0.59</v>
      </c>
      <c r="V1477">
        <v>0</v>
      </c>
      <c r="W1477" t="s">
        <v>6</v>
      </c>
      <c r="X1477" t="s">
        <v>101</v>
      </c>
      <c r="Y1477" t="s">
        <v>94</v>
      </c>
      <c r="Z1477" t="s">
        <v>110</v>
      </c>
      <c r="AA1477">
        <v>0.90239999999999987</v>
      </c>
      <c r="AB1477">
        <v>0.94</v>
      </c>
      <c r="AC1477">
        <v>3.7600000000000029E-2</v>
      </c>
      <c r="AD1477">
        <v>0.41</v>
      </c>
      <c r="AE1477" t="s">
        <v>24</v>
      </c>
      <c r="AF1477">
        <v>8.7894526568118251E-3</v>
      </c>
      <c r="AG1477" t="s">
        <v>5</v>
      </c>
      <c r="AH1477" t="s">
        <v>32</v>
      </c>
      <c r="AI1477" t="s">
        <v>36</v>
      </c>
      <c r="AJ1477">
        <v>123.93048128342245</v>
      </c>
      <c r="AK1477" t="s">
        <v>42</v>
      </c>
      <c r="AL1477">
        <v>489.03400000000005</v>
      </c>
      <c r="AM1477">
        <v>3633486.6759240003</v>
      </c>
      <c r="AN1477">
        <v>96.63</v>
      </c>
    </row>
    <row r="1478" spans="1:40" x14ac:dyDescent="0.3">
      <c r="A1478">
        <v>413.53</v>
      </c>
      <c r="B1478">
        <v>9.08</v>
      </c>
      <c r="C1478">
        <v>22</v>
      </c>
      <c r="D1478">
        <v>0.76</v>
      </c>
      <c r="E1478">
        <v>0.09</v>
      </c>
      <c r="F1478">
        <v>0.03</v>
      </c>
      <c r="G1478" t="s">
        <v>99</v>
      </c>
      <c r="H1478">
        <v>3.67</v>
      </c>
      <c r="I1478">
        <v>0.82</v>
      </c>
      <c r="J1478">
        <v>1.1200000000000001</v>
      </c>
      <c r="K1478">
        <v>0.7</v>
      </c>
      <c r="L1478">
        <v>3</v>
      </c>
      <c r="M1478">
        <v>219.01</v>
      </c>
      <c r="N1478">
        <v>45</v>
      </c>
      <c r="O1478">
        <v>13</v>
      </c>
      <c r="P1478">
        <v>1</v>
      </c>
      <c r="Q1478">
        <v>3</v>
      </c>
      <c r="R1478">
        <v>274</v>
      </c>
      <c r="S1478">
        <v>780</v>
      </c>
      <c r="T1478">
        <v>5</v>
      </c>
      <c r="U1478">
        <v>0.37</v>
      </c>
      <c r="V1478">
        <v>0</v>
      </c>
      <c r="W1478" t="s">
        <v>6</v>
      </c>
      <c r="X1478" t="s">
        <v>103</v>
      </c>
      <c r="Y1478" t="s">
        <v>104</v>
      </c>
      <c r="Z1478" t="s">
        <v>109</v>
      </c>
      <c r="AA1478">
        <v>0.69159999999999999</v>
      </c>
      <c r="AB1478">
        <v>0.88270000000000004</v>
      </c>
      <c r="AC1478">
        <v>0.21184800000000001</v>
      </c>
      <c r="AD1478">
        <v>0.82</v>
      </c>
      <c r="AE1478" t="s">
        <v>25</v>
      </c>
      <c r="AF1478">
        <v>2.1957294513094576E-2</v>
      </c>
      <c r="AG1478" t="s">
        <v>7</v>
      </c>
      <c r="AH1478" t="s">
        <v>32</v>
      </c>
      <c r="AI1478" t="s">
        <v>37</v>
      </c>
      <c r="AJ1478">
        <v>284.67153284671531</v>
      </c>
      <c r="AK1478" t="s">
        <v>42</v>
      </c>
      <c r="AL1478">
        <v>10.9505</v>
      </c>
      <c r="AM1478">
        <v>101476.573538</v>
      </c>
      <c r="AN1478">
        <v>93.03</v>
      </c>
    </row>
    <row r="1479" spans="1:40" x14ac:dyDescent="0.3">
      <c r="A1479">
        <v>393.03</v>
      </c>
      <c r="B1479">
        <v>3.31</v>
      </c>
      <c r="C1479">
        <v>16</v>
      </c>
      <c r="D1479">
        <v>0.72</v>
      </c>
      <c r="E1479">
        <v>0.02</v>
      </c>
      <c r="F1479">
        <v>0.05</v>
      </c>
      <c r="G1479" t="s">
        <v>99</v>
      </c>
      <c r="H1479">
        <v>3.69</v>
      </c>
      <c r="I1479">
        <v>0.93</v>
      </c>
      <c r="J1479">
        <v>0.86</v>
      </c>
      <c r="K1479">
        <v>0.18</v>
      </c>
      <c r="L1479">
        <v>40</v>
      </c>
      <c r="M1479">
        <v>3588.71</v>
      </c>
      <c r="N1479">
        <v>90</v>
      </c>
      <c r="O1479">
        <v>29</v>
      </c>
      <c r="P1479">
        <v>2</v>
      </c>
      <c r="Q1479">
        <v>2</v>
      </c>
      <c r="R1479">
        <v>115</v>
      </c>
      <c r="S1479">
        <v>668</v>
      </c>
      <c r="T1479">
        <v>11</v>
      </c>
      <c r="U1479">
        <v>0.99</v>
      </c>
      <c r="V1479">
        <v>1</v>
      </c>
      <c r="W1479" t="s">
        <v>4</v>
      </c>
      <c r="X1479" t="s">
        <v>93</v>
      </c>
      <c r="Y1479" t="s">
        <v>96</v>
      </c>
      <c r="Z1479" t="s">
        <v>95</v>
      </c>
      <c r="AA1479">
        <v>0.7056</v>
      </c>
      <c r="AB1479">
        <v>0.93099999999999994</v>
      </c>
      <c r="AC1479">
        <v>0.26068000000000002</v>
      </c>
      <c r="AD1479">
        <v>0.25</v>
      </c>
      <c r="AE1479" t="s">
        <v>26</v>
      </c>
      <c r="AF1479">
        <v>8.4217489759051481E-3</v>
      </c>
      <c r="AG1479" t="s">
        <v>5</v>
      </c>
      <c r="AH1479" t="s">
        <v>32</v>
      </c>
      <c r="AI1479" t="s">
        <v>37</v>
      </c>
      <c r="AJ1479">
        <v>580.86956521739137</v>
      </c>
      <c r="AK1479" t="s">
        <v>42</v>
      </c>
      <c r="AL1479">
        <v>179.43550000000002</v>
      </c>
      <c r="AM1479">
        <v>1509412.0808049997</v>
      </c>
      <c r="AN1479">
        <v>94.71</v>
      </c>
    </row>
    <row r="1480" spans="1:40" x14ac:dyDescent="0.3">
      <c r="A1480">
        <v>409.02</v>
      </c>
      <c r="B1480">
        <v>2.99</v>
      </c>
      <c r="C1480">
        <v>13</v>
      </c>
      <c r="D1480">
        <v>0.94</v>
      </c>
      <c r="E1480">
        <v>0.01</v>
      </c>
      <c r="F1480">
        <v>0</v>
      </c>
      <c r="G1480" t="s">
        <v>88</v>
      </c>
      <c r="H1480">
        <v>4.9400000000000004</v>
      </c>
      <c r="I1480">
        <v>0.74</v>
      </c>
      <c r="J1480">
        <v>1.04</v>
      </c>
      <c r="K1480">
        <v>0.51</v>
      </c>
      <c r="L1480">
        <v>6</v>
      </c>
      <c r="M1480">
        <v>3097.48</v>
      </c>
      <c r="N1480">
        <v>90</v>
      </c>
      <c r="O1480">
        <v>56</v>
      </c>
      <c r="P1480">
        <v>2</v>
      </c>
      <c r="Q1480">
        <v>3</v>
      </c>
      <c r="R1480">
        <v>842</v>
      </c>
      <c r="S1480">
        <v>436</v>
      </c>
      <c r="T1480">
        <v>11</v>
      </c>
      <c r="U1480">
        <v>0.44</v>
      </c>
      <c r="V1480">
        <v>0</v>
      </c>
      <c r="W1480" t="s">
        <v>6</v>
      </c>
      <c r="X1480" t="s">
        <v>103</v>
      </c>
      <c r="Y1480" t="s">
        <v>96</v>
      </c>
      <c r="Z1480" t="s">
        <v>95</v>
      </c>
      <c r="AA1480">
        <v>0.93059999999999998</v>
      </c>
      <c r="AB1480">
        <v>0.99</v>
      </c>
      <c r="AC1480">
        <v>5.940000000000005E-2</v>
      </c>
      <c r="AD1480">
        <v>0.52</v>
      </c>
      <c r="AE1480" t="s">
        <v>25</v>
      </c>
      <c r="AF1480">
        <v>7.3101559825925391E-3</v>
      </c>
      <c r="AG1480" t="s">
        <v>5</v>
      </c>
      <c r="AH1480" t="s">
        <v>32</v>
      </c>
      <c r="AI1480" t="s">
        <v>37</v>
      </c>
      <c r="AJ1480">
        <v>51.781472684085507</v>
      </c>
      <c r="AK1480" t="s">
        <v>40</v>
      </c>
      <c r="AL1480">
        <v>30.974800000000002</v>
      </c>
      <c r="AM1480">
        <v>1279671.9682720001</v>
      </c>
      <c r="AN1480">
        <v>70.760000000000005</v>
      </c>
    </row>
    <row r="1481" spans="1:40" x14ac:dyDescent="0.3">
      <c r="A1481">
        <v>246.01</v>
      </c>
      <c r="B1481">
        <v>2.2400000000000002</v>
      </c>
      <c r="C1481">
        <v>20</v>
      </c>
      <c r="D1481">
        <v>0.95</v>
      </c>
      <c r="E1481">
        <v>0</v>
      </c>
      <c r="F1481">
        <v>0.01</v>
      </c>
      <c r="G1481" t="s">
        <v>99</v>
      </c>
      <c r="H1481">
        <v>3.13</v>
      </c>
      <c r="I1481">
        <v>0.91</v>
      </c>
      <c r="J1481">
        <v>1.08</v>
      </c>
      <c r="K1481">
        <v>0.5</v>
      </c>
      <c r="L1481">
        <v>31</v>
      </c>
      <c r="M1481">
        <v>6608</v>
      </c>
      <c r="N1481">
        <v>30</v>
      </c>
      <c r="O1481">
        <v>23</v>
      </c>
      <c r="P1481">
        <v>1</v>
      </c>
      <c r="Q1481">
        <v>2</v>
      </c>
      <c r="R1481">
        <v>496</v>
      </c>
      <c r="S1481">
        <v>864</v>
      </c>
      <c r="T1481">
        <v>9</v>
      </c>
      <c r="U1481">
        <v>0.43</v>
      </c>
      <c r="V1481">
        <v>0</v>
      </c>
      <c r="W1481" t="s">
        <v>6</v>
      </c>
      <c r="X1481" t="s">
        <v>93</v>
      </c>
      <c r="Y1481" t="s">
        <v>104</v>
      </c>
      <c r="Z1481" t="s">
        <v>91</v>
      </c>
      <c r="AA1481">
        <v>0.95</v>
      </c>
      <c r="AB1481">
        <v>0.99</v>
      </c>
      <c r="AC1481">
        <v>4.9500000000000044E-2</v>
      </c>
      <c r="AD1481">
        <v>0.51</v>
      </c>
      <c r="AE1481" t="s">
        <v>25</v>
      </c>
      <c r="AF1481">
        <v>9.1053209219137451E-3</v>
      </c>
      <c r="AG1481" t="s">
        <v>5</v>
      </c>
      <c r="AH1481" t="s">
        <v>31</v>
      </c>
      <c r="AI1481" t="s">
        <v>37</v>
      </c>
      <c r="AJ1481">
        <v>174.19354838709677</v>
      </c>
      <c r="AK1481" t="s">
        <v>42</v>
      </c>
      <c r="AL1481">
        <v>330.40000000000003</v>
      </c>
      <c r="AM1481">
        <v>1642236.2210259996</v>
      </c>
      <c r="AN1481">
        <v>96.669999999999987</v>
      </c>
    </row>
    <row r="1482" spans="1:40" x14ac:dyDescent="0.3">
      <c r="A1482">
        <v>418.03</v>
      </c>
      <c r="B1482">
        <v>8.73</v>
      </c>
      <c r="C1482">
        <v>29</v>
      </c>
      <c r="D1482">
        <v>0.75</v>
      </c>
      <c r="E1482">
        <v>0.05</v>
      </c>
      <c r="F1482">
        <v>0.05</v>
      </c>
      <c r="G1482" t="s">
        <v>99</v>
      </c>
      <c r="H1482">
        <v>4.5</v>
      </c>
      <c r="I1482">
        <v>0.94</v>
      </c>
      <c r="J1482">
        <v>1.1000000000000001</v>
      </c>
      <c r="K1482">
        <v>0.82</v>
      </c>
      <c r="L1482">
        <v>5</v>
      </c>
      <c r="M1482">
        <v>658.14</v>
      </c>
      <c r="N1482">
        <v>60</v>
      </c>
      <c r="O1482">
        <v>54</v>
      </c>
      <c r="P1482">
        <v>3</v>
      </c>
      <c r="Q1482">
        <v>1</v>
      </c>
      <c r="R1482">
        <v>413</v>
      </c>
      <c r="S1482">
        <v>204</v>
      </c>
      <c r="T1482">
        <v>10</v>
      </c>
      <c r="U1482">
        <v>0.84</v>
      </c>
      <c r="V1482">
        <v>1</v>
      </c>
      <c r="W1482" t="s">
        <v>4</v>
      </c>
      <c r="X1482" t="s">
        <v>101</v>
      </c>
      <c r="Y1482" t="s">
        <v>90</v>
      </c>
      <c r="Z1482" t="s">
        <v>108</v>
      </c>
      <c r="AA1482">
        <v>0.71249999999999991</v>
      </c>
      <c r="AB1482">
        <v>0.90249999999999997</v>
      </c>
      <c r="AC1482">
        <v>0.22562499999999999</v>
      </c>
      <c r="AD1482">
        <v>0.91999999999999993</v>
      </c>
      <c r="AE1482" t="s">
        <v>25</v>
      </c>
      <c r="AF1482">
        <v>2.0883668636222284E-2</v>
      </c>
      <c r="AG1482" t="s">
        <v>7</v>
      </c>
      <c r="AH1482" t="s">
        <v>32</v>
      </c>
      <c r="AI1482" t="s">
        <v>37</v>
      </c>
      <c r="AJ1482">
        <v>49.394673123486683</v>
      </c>
      <c r="AK1482" t="s">
        <v>40</v>
      </c>
      <c r="AL1482">
        <v>32.907000000000004</v>
      </c>
      <c r="AM1482">
        <v>302705.02031999995</v>
      </c>
      <c r="AN1482">
        <v>93</v>
      </c>
    </row>
    <row r="1483" spans="1:40" x14ac:dyDescent="0.3">
      <c r="A1483">
        <v>104.09</v>
      </c>
      <c r="B1483">
        <v>5.5</v>
      </c>
      <c r="C1483">
        <v>15</v>
      </c>
      <c r="D1483">
        <v>0.96</v>
      </c>
      <c r="E1483">
        <v>0.1</v>
      </c>
      <c r="F1483">
        <v>0.01</v>
      </c>
      <c r="G1483" t="s">
        <v>99</v>
      </c>
      <c r="H1483">
        <v>0.27</v>
      </c>
      <c r="I1483">
        <v>0.93</v>
      </c>
      <c r="J1483">
        <v>0.86</v>
      </c>
      <c r="K1483">
        <v>0.93</v>
      </c>
      <c r="L1483">
        <v>26</v>
      </c>
      <c r="M1483">
        <v>8125.12</v>
      </c>
      <c r="N1483">
        <v>60</v>
      </c>
      <c r="O1483">
        <v>8</v>
      </c>
      <c r="P1483">
        <v>0</v>
      </c>
      <c r="Q1483">
        <v>1</v>
      </c>
      <c r="R1483">
        <v>399</v>
      </c>
      <c r="S1483">
        <v>224</v>
      </c>
      <c r="T1483">
        <v>2</v>
      </c>
      <c r="U1483">
        <v>0.25</v>
      </c>
      <c r="V1483">
        <v>1</v>
      </c>
      <c r="W1483" t="s">
        <v>4</v>
      </c>
      <c r="X1483" t="s">
        <v>101</v>
      </c>
      <c r="Y1483" t="s">
        <v>94</v>
      </c>
      <c r="Z1483" t="s">
        <v>102</v>
      </c>
      <c r="AA1483">
        <v>0.86399999999999999</v>
      </c>
      <c r="AB1483">
        <v>0.89100000000000001</v>
      </c>
      <c r="AC1483">
        <v>3.5640000000000033E-2</v>
      </c>
      <c r="AD1483">
        <v>1.04</v>
      </c>
      <c r="AE1483" t="s">
        <v>25</v>
      </c>
      <c r="AF1483">
        <v>5.283888942261504E-2</v>
      </c>
      <c r="AG1483" t="s">
        <v>8</v>
      </c>
      <c r="AH1483" t="s">
        <v>33</v>
      </c>
      <c r="AI1483" t="s">
        <v>38</v>
      </c>
      <c r="AJ1483">
        <v>56.140350877192979</v>
      </c>
      <c r="AK1483" t="s">
        <v>40</v>
      </c>
      <c r="AL1483">
        <v>406.25600000000003</v>
      </c>
      <c r="AM1483">
        <v>939182.37037400005</v>
      </c>
      <c r="AN1483">
        <v>96.53</v>
      </c>
    </row>
    <row r="1484" spans="1:40" x14ac:dyDescent="0.3">
      <c r="A1484">
        <v>295.02</v>
      </c>
      <c r="B1484">
        <v>7.07</v>
      </c>
      <c r="C1484">
        <v>1</v>
      </c>
      <c r="D1484">
        <v>0.91</v>
      </c>
      <c r="E1484">
        <v>7.0000000000000007E-2</v>
      </c>
      <c r="F1484">
        <v>0.03</v>
      </c>
      <c r="G1484" t="s">
        <v>92</v>
      </c>
      <c r="H1484">
        <v>2.83</v>
      </c>
      <c r="I1484">
        <v>0.86</v>
      </c>
      <c r="J1484">
        <v>1.1299999999999999</v>
      </c>
      <c r="K1484">
        <v>0.66</v>
      </c>
      <c r="L1484">
        <v>28</v>
      </c>
      <c r="M1484">
        <v>4718.59</v>
      </c>
      <c r="N1484">
        <v>30</v>
      </c>
      <c r="O1484">
        <v>11</v>
      </c>
      <c r="P1484">
        <v>2</v>
      </c>
      <c r="Q1484">
        <v>0</v>
      </c>
      <c r="R1484">
        <v>617</v>
      </c>
      <c r="S1484">
        <v>898</v>
      </c>
      <c r="T1484">
        <v>2</v>
      </c>
      <c r="U1484">
        <v>7.0000000000000007E-2</v>
      </c>
      <c r="V1484">
        <v>0</v>
      </c>
      <c r="W1484" t="s">
        <v>6</v>
      </c>
      <c r="X1484" t="s">
        <v>89</v>
      </c>
      <c r="Y1484" t="s">
        <v>96</v>
      </c>
      <c r="Z1484" t="s">
        <v>102</v>
      </c>
      <c r="AA1484">
        <v>0.84629999999999994</v>
      </c>
      <c r="AB1484">
        <v>0.9020999999999999</v>
      </c>
      <c r="AC1484">
        <v>8.118899999999997E-2</v>
      </c>
      <c r="AD1484">
        <v>0.76</v>
      </c>
      <c r="AE1484" t="s">
        <v>25</v>
      </c>
      <c r="AF1484">
        <v>2.3964476984611214E-2</v>
      </c>
      <c r="AG1484" t="s">
        <v>7</v>
      </c>
      <c r="AH1484" t="s">
        <v>31</v>
      </c>
      <c r="AI1484" t="s">
        <v>35</v>
      </c>
      <c r="AJ1484">
        <v>145.54294975688816</v>
      </c>
      <c r="AK1484" t="s">
        <v>42</v>
      </c>
      <c r="AL1484">
        <v>94.371800000000007</v>
      </c>
      <c r="AM1484">
        <v>1531397.3339120001</v>
      </c>
      <c r="AN1484">
        <v>82.469999999999985</v>
      </c>
    </row>
    <row r="1485" spans="1:40" x14ac:dyDescent="0.3">
      <c r="A1485">
        <v>52.59</v>
      </c>
      <c r="B1485">
        <v>3.15</v>
      </c>
      <c r="C1485">
        <v>22</v>
      </c>
      <c r="D1485">
        <v>0.86</v>
      </c>
      <c r="E1485">
        <v>0.03</v>
      </c>
      <c r="F1485">
        <v>0.03</v>
      </c>
      <c r="G1485" t="s">
        <v>92</v>
      </c>
      <c r="H1485">
        <v>4.5999999999999996</v>
      </c>
      <c r="I1485">
        <v>0.89</v>
      </c>
      <c r="J1485">
        <v>0.84</v>
      </c>
      <c r="K1485">
        <v>0.31</v>
      </c>
      <c r="L1485">
        <v>15</v>
      </c>
      <c r="M1485">
        <v>4582.45</v>
      </c>
      <c r="N1485">
        <v>15</v>
      </c>
      <c r="O1485">
        <v>27</v>
      </c>
      <c r="P1485">
        <v>1</v>
      </c>
      <c r="Q1485">
        <v>0</v>
      </c>
      <c r="R1485">
        <v>982</v>
      </c>
      <c r="S1485">
        <v>762</v>
      </c>
      <c r="T1485">
        <v>9</v>
      </c>
      <c r="U1485">
        <v>0.85</v>
      </c>
      <c r="V1485">
        <v>1</v>
      </c>
      <c r="W1485" t="s">
        <v>4</v>
      </c>
      <c r="X1485" t="s">
        <v>89</v>
      </c>
      <c r="Y1485" t="s">
        <v>104</v>
      </c>
      <c r="Z1485" t="s">
        <v>91</v>
      </c>
      <c r="AA1485">
        <v>0.83419999999999994</v>
      </c>
      <c r="AB1485">
        <v>0.94089999999999996</v>
      </c>
      <c r="AC1485">
        <v>0.13172600000000001</v>
      </c>
      <c r="AD1485">
        <v>0.37</v>
      </c>
      <c r="AE1485" t="s">
        <v>24</v>
      </c>
      <c r="AF1485">
        <v>5.9897318881916711E-2</v>
      </c>
      <c r="AG1485" t="s">
        <v>8</v>
      </c>
      <c r="AH1485" t="s">
        <v>33</v>
      </c>
      <c r="AI1485" t="s">
        <v>37</v>
      </c>
      <c r="AJ1485">
        <v>77.596741344195522</v>
      </c>
      <c r="AK1485" t="s">
        <v>40</v>
      </c>
      <c r="AL1485">
        <v>91.649000000000001</v>
      </c>
      <c r="AM1485">
        <v>255546.99551000001</v>
      </c>
      <c r="AN1485">
        <v>81.899999999999991</v>
      </c>
    </row>
    <row r="1486" spans="1:40" x14ac:dyDescent="0.3">
      <c r="A1486">
        <v>196.06</v>
      </c>
      <c r="B1486">
        <v>7.82</v>
      </c>
      <c r="C1486">
        <v>3</v>
      </c>
      <c r="D1486">
        <v>0.95</v>
      </c>
      <c r="E1486">
        <v>0.09</v>
      </c>
      <c r="F1486">
        <v>0.03</v>
      </c>
      <c r="G1486" t="s">
        <v>92</v>
      </c>
      <c r="H1486">
        <v>1.44</v>
      </c>
      <c r="I1486">
        <v>0.92</v>
      </c>
      <c r="J1486">
        <v>1.01</v>
      </c>
      <c r="K1486">
        <v>0.69</v>
      </c>
      <c r="L1486">
        <v>9</v>
      </c>
      <c r="M1486">
        <v>2345.2199999999998</v>
      </c>
      <c r="N1486">
        <v>45</v>
      </c>
      <c r="O1486">
        <v>19</v>
      </c>
      <c r="P1486">
        <v>3</v>
      </c>
      <c r="Q1486">
        <v>1</v>
      </c>
      <c r="R1486">
        <v>816</v>
      </c>
      <c r="S1486">
        <v>654</v>
      </c>
      <c r="T1486">
        <v>2</v>
      </c>
      <c r="U1486">
        <v>0.59</v>
      </c>
      <c r="V1486">
        <v>0</v>
      </c>
      <c r="W1486" t="s">
        <v>6</v>
      </c>
      <c r="X1486" t="s">
        <v>101</v>
      </c>
      <c r="Y1486" t="s">
        <v>90</v>
      </c>
      <c r="Z1486" t="s">
        <v>102</v>
      </c>
      <c r="AA1486">
        <v>0.86449999999999994</v>
      </c>
      <c r="AB1486">
        <v>0.88270000000000004</v>
      </c>
      <c r="AC1486">
        <v>4.4135000000000035E-2</v>
      </c>
      <c r="AD1486">
        <v>0.80999999999999994</v>
      </c>
      <c r="AE1486" t="s">
        <v>25</v>
      </c>
      <c r="AF1486">
        <v>3.9885749260430481E-2</v>
      </c>
      <c r="AG1486" t="s">
        <v>7</v>
      </c>
      <c r="AH1486" t="s">
        <v>31</v>
      </c>
      <c r="AI1486" t="s">
        <v>36</v>
      </c>
      <c r="AJ1486">
        <v>80.14705882352942</v>
      </c>
      <c r="AK1486" t="s">
        <v>44</v>
      </c>
      <c r="AL1486">
        <v>46.904399999999995</v>
      </c>
      <c r="AM1486">
        <v>515032.84411200002</v>
      </c>
      <c r="AN1486">
        <v>83.259999999999991</v>
      </c>
    </row>
    <row r="1487" spans="1:40" x14ac:dyDescent="0.3">
      <c r="A1487">
        <v>214.91</v>
      </c>
      <c r="B1487">
        <v>7.84</v>
      </c>
      <c r="C1487">
        <v>6</v>
      </c>
      <c r="D1487">
        <v>0.83</v>
      </c>
      <c r="E1487">
        <v>0.08</v>
      </c>
      <c r="F1487">
        <v>0.02</v>
      </c>
      <c r="G1487" t="s">
        <v>92</v>
      </c>
      <c r="H1487">
        <v>0.77</v>
      </c>
      <c r="I1487">
        <v>0.89</v>
      </c>
      <c r="J1487">
        <v>0.98</v>
      </c>
      <c r="K1487">
        <v>0.25</v>
      </c>
      <c r="L1487">
        <v>22</v>
      </c>
      <c r="M1487">
        <v>4951.46</v>
      </c>
      <c r="N1487">
        <v>90</v>
      </c>
      <c r="O1487">
        <v>17</v>
      </c>
      <c r="P1487">
        <v>2</v>
      </c>
      <c r="Q1487">
        <v>3</v>
      </c>
      <c r="R1487">
        <v>132</v>
      </c>
      <c r="S1487">
        <v>550</v>
      </c>
      <c r="T1487">
        <v>3</v>
      </c>
      <c r="U1487">
        <v>0.26</v>
      </c>
      <c r="V1487">
        <v>0</v>
      </c>
      <c r="W1487" t="s">
        <v>6</v>
      </c>
      <c r="X1487" t="s">
        <v>103</v>
      </c>
      <c r="Y1487" t="s">
        <v>96</v>
      </c>
      <c r="Z1487" t="s">
        <v>98</v>
      </c>
      <c r="AA1487">
        <v>0.76359999999999995</v>
      </c>
      <c r="AB1487">
        <v>0.90160000000000007</v>
      </c>
      <c r="AC1487">
        <v>0.15327200000000005</v>
      </c>
      <c r="AD1487">
        <v>0.35</v>
      </c>
      <c r="AE1487" t="s">
        <v>24</v>
      </c>
      <c r="AF1487">
        <v>3.6480387138802292E-2</v>
      </c>
      <c r="AG1487" t="s">
        <v>7</v>
      </c>
      <c r="AH1487" t="s">
        <v>31</v>
      </c>
      <c r="AI1487" t="s">
        <v>38</v>
      </c>
      <c r="AJ1487">
        <v>416.66666666666669</v>
      </c>
      <c r="AK1487" t="s">
        <v>42</v>
      </c>
      <c r="AL1487">
        <v>99.029200000000003</v>
      </c>
      <c r="AM1487">
        <v>1170632.4342739999</v>
      </c>
      <c r="AN1487">
        <v>84.43</v>
      </c>
    </row>
    <row r="1488" spans="1:40" x14ac:dyDescent="0.3">
      <c r="A1488">
        <v>228.28</v>
      </c>
      <c r="B1488">
        <v>3.81</v>
      </c>
      <c r="C1488">
        <v>22</v>
      </c>
      <c r="D1488">
        <v>0.76</v>
      </c>
      <c r="E1488">
        <v>0</v>
      </c>
      <c r="F1488">
        <v>0.01</v>
      </c>
      <c r="G1488" t="s">
        <v>92</v>
      </c>
      <c r="H1488">
        <v>1.75</v>
      </c>
      <c r="I1488">
        <v>0.78</v>
      </c>
      <c r="J1488">
        <v>0.89</v>
      </c>
      <c r="K1488">
        <v>0.97</v>
      </c>
      <c r="L1488">
        <v>37</v>
      </c>
      <c r="M1488">
        <v>3702.55</v>
      </c>
      <c r="N1488">
        <v>45</v>
      </c>
      <c r="O1488">
        <v>30</v>
      </c>
      <c r="P1488">
        <v>3</v>
      </c>
      <c r="Q1488">
        <v>1</v>
      </c>
      <c r="R1488">
        <v>798</v>
      </c>
      <c r="S1488">
        <v>619</v>
      </c>
      <c r="T1488">
        <v>6</v>
      </c>
      <c r="U1488">
        <v>0.34</v>
      </c>
      <c r="V1488">
        <v>1</v>
      </c>
      <c r="W1488" t="s">
        <v>4</v>
      </c>
      <c r="X1488" t="s">
        <v>101</v>
      </c>
      <c r="Y1488" t="s">
        <v>90</v>
      </c>
      <c r="Z1488" t="s">
        <v>100</v>
      </c>
      <c r="AA1488">
        <v>0.76</v>
      </c>
      <c r="AB1488">
        <v>0.99</v>
      </c>
      <c r="AC1488">
        <v>0.23759999999999998</v>
      </c>
      <c r="AD1488">
        <v>0.98</v>
      </c>
      <c r="AE1488" t="s">
        <v>25</v>
      </c>
      <c r="AF1488">
        <v>1.6690029787979673E-2</v>
      </c>
      <c r="AG1488" t="s">
        <v>5</v>
      </c>
      <c r="AH1488" t="s">
        <v>31</v>
      </c>
      <c r="AI1488" t="s">
        <v>36</v>
      </c>
      <c r="AJ1488">
        <v>77.568922305764403</v>
      </c>
      <c r="AK1488" t="s">
        <v>40</v>
      </c>
      <c r="AL1488">
        <v>74.051000000000002</v>
      </c>
      <c r="AM1488">
        <v>853752.33594000002</v>
      </c>
      <c r="AN1488">
        <v>86.050000000000011</v>
      </c>
    </row>
    <row r="1489" spans="1:40" x14ac:dyDescent="0.3">
      <c r="A1489">
        <v>362.96</v>
      </c>
      <c r="B1489">
        <v>4.7</v>
      </c>
      <c r="C1489">
        <v>14</v>
      </c>
      <c r="D1489">
        <v>0.79</v>
      </c>
      <c r="E1489">
        <v>0.08</v>
      </c>
      <c r="F1489">
        <v>0</v>
      </c>
      <c r="G1489" t="s">
        <v>92</v>
      </c>
      <c r="H1489">
        <v>3.96</v>
      </c>
      <c r="I1489">
        <v>0.66</v>
      </c>
      <c r="J1489">
        <v>0.92</v>
      </c>
      <c r="K1489">
        <v>0.82</v>
      </c>
      <c r="L1489">
        <v>21</v>
      </c>
      <c r="M1489">
        <v>2526.85</v>
      </c>
      <c r="N1489">
        <v>45</v>
      </c>
      <c r="O1489">
        <v>39</v>
      </c>
      <c r="P1489">
        <v>2</v>
      </c>
      <c r="Q1489">
        <v>2</v>
      </c>
      <c r="R1489">
        <v>46</v>
      </c>
      <c r="S1489">
        <v>885</v>
      </c>
      <c r="T1489">
        <v>4</v>
      </c>
      <c r="U1489">
        <v>0.43</v>
      </c>
      <c r="V1489">
        <v>0</v>
      </c>
      <c r="W1489" t="s">
        <v>6</v>
      </c>
      <c r="X1489" t="s">
        <v>93</v>
      </c>
      <c r="Y1489" t="s">
        <v>96</v>
      </c>
      <c r="Z1489" t="s">
        <v>105</v>
      </c>
      <c r="AA1489">
        <v>0.72680000000000011</v>
      </c>
      <c r="AB1489">
        <v>0.92</v>
      </c>
      <c r="AC1489">
        <v>0.19319999999999998</v>
      </c>
      <c r="AD1489">
        <v>0.89999999999999991</v>
      </c>
      <c r="AE1489" t="s">
        <v>25</v>
      </c>
      <c r="AF1489">
        <v>1.29490852986555E-2</v>
      </c>
      <c r="AG1489" t="s">
        <v>5</v>
      </c>
      <c r="AH1489" t="s">
        <v>32</v>
      </c>
      <c r="AI1489" t="s">
        <v>37</v>
      </c>
      <c r="AJ1489">
        <v>1923.913043478261</v>
      </c>
      <c r="AK1489" t="s">
        <v>42</v>
      </c>
      <c r="AL1489">
        <v>50.536999999999999</v>
      </c>
      <c r="AM1489">
        <v>990596.39751199982</v>
      </c>
      <c r="AN1489">
        <v>81.64</v>
      </c>
    </row>
    <row r="1490" spans="1:40" x14ac:dyDescent="0.3">
      <c r="A1490">
        <v>224.85</v>
      </c>
      <c r="B1490">
        <v>2.89</v>
      </c>
      <c r="C1490">
        <v>4</v>
      </c>
      <c r="D1490">
        <v>0.85</v>
      </c>
      <c r="E1490">
        <v>0.03</v>
      </c>
      <c r="F1490">
        <v>0.04</v>
      </c>
      <c r="G1490" t="s">
        <v>92</v>
      </c>
      <c r="H1490">
        <v>0.42</v>
      </c>
      <c r="I1490">
        <v>0.72</v>
      </c>
      <c r="J1490">
        <v>0.87</v>
      </c>
      <c r="K1490">
        <v>0.43</v>
      </c>
      <c r="L1490">
        <v>42</v>
      </c>
      <c r="M1490">
        <v>1769.8</v>
      </c>
      <c r="N1490">
        <v>60</v>
      </c>
      <c r="O1490">
        <v>33</v>
      </c>
      <c r="P1490">
        <v>2</v>
      </c>
      <c r="Q1490">
        <v>2</v>
      </c>
      <c r="R1490">
        <v>789</v>
      </c>
      <c r="S1490">
        <v>398</v>
      </c>
      <c r="T1490">
        <v>8</v>
      </c>
      <c r="U1490">
        <v>0.68</v>
      </c>
      <c r="V1490">
        <v>1</v>
      </c>
      <c r="W1490" t="s">
        <v>4</v>
      </c>
      <c r="X1490" t="s">
        <v>93</v>
      </c>
      <c r="Y1490" t="s">
        <v>96</v>
      </c>
      <c r="Z1490" t="s">
        <v>110</v>
      </c>
      <c r="AA1490">
        <v>0.82450000000000001</v>
      </c>
      <c r="AB1490">
        <v>0.93119999999999992</v>
      </c>
      <c r="AC1490">
        <v>0.13968</v>
      </c>
      <c r="AD1490">
        <v>0.5</v>
      </c>
      <c r="AE1490" t="s">
        <v>24</v>
      </c>
      <c r="AF1490">
        <v>1.2853013119857684E-2</v>
      </c>
      <c r="AG1490" t="s">
        <v>5</v>
      </c>
      <c r="AH1490" t="s">
        <v>31</v>
      </c>
      <c r="AI1490" t="s">
        <v>38</v>
      </c>
      <c r="AJ1490">
        <v>50.443599493029147</v>
      </c>
      <c r="AK1490" t="s">
        <v>40</v>
      </c>
      <c r="AL1490">
        <v>35.396000000000001</v>
      </c>
      <c r="AM1490">
        <v>425832.58184</v>
      </c>
      <c r="AN1490">
        <v>85.88</v>
      </c>
    </row>
    <row r="1491" spans="1:40" x14ac:dyDescent="0.3">
      <c r="A1491">
        <v>251.91</v>
      </c>
      <c r="B1491">
        <v>9.7899999999999991</v>
      </c>
      <c r="C1491">
        <v>18</v>
      </c>
      <c r="D1491">
        <v>0.86</v>
      </c>
      <c r="E1491">
        <v>0.01</v>
      </c>
      <c r="F1491">
        <v>0.04</v>
      </c>
      <c r="G1491" t="s">
        <v>99</v>
      </c>
      <c r="H1491">
        <v>3</v>
      </c>
      <c r="I1491">
        <v>0.68</v>
      </c>
      <c r="J1491">
        <v>0.97</v>
      </c>
      <c r="K1491">
        <v>0.78</v>
      </c>
      <c r="L1491">
        <v>29</v>
      </c>
      <c r="M1491">
        <v>7310.52</v>
      </c>
      <c r="N1491">
        <v>30</v>
      </c>
      <c r="O1491">
        <v>41</v>
      </c>
      <c r="P1491">
        <v>3</v>
      </c>
      <c r="Q1491">
        <v>2</v>
      </c>
      <c r="R1491">
        <v>719</v>
      </c>
      <c r="S1491">
        <v>998</v>
      </c>
      <c r="T1491">
        <v>8</v>
      </c>
      <c r="U1491">
        <v>0.47</v>
      </c>
      <c r="V1491">
        <v>1</v>
      </c>
      <c r="W1491" t="s">
        <v>4</v>
      </c>
      <c r="X1491" t="s">
        <v>93</v>
      </c>
      <c r="Y1491" t="s">
        <v>90</v>
      </c>
      <c r="Z1491" t="s">
        <v>110</v>
      </c>
      <c r="AA1491">
        <v>0.85139999999999993</v>
      </c>
      <c r="AB1491">
        <v>0.95039999999999991</v>
      </c>
      <c r="AC1491">
        <v>0.13305600000000001</v>
      </c>
      <c r="AD1491">
        <v>0.83000000000000007</v>
      </c>
      <c r="AE1491" t="s">
        <v>25</v>
      </c>
      <c r="AF1491">
        <v>3.886308602278591E-2</v>
      </c>
      <c r="AG1491" t="s">
        <v>7</v>
      </c>
      <c r="AH1491" t="s">
        <v>31</v>
      </c>
      <c r="AI1491" t="s">
        <v>35</v>
      </c>
      <c r="AJ1491">
        <v>138.80389429763559</v>
      </c>
      <c r="AK1491" t="s">
        <v>42</v>
      </c>
      <c r="AL1491">
        <v>365.52600000000007</v>
      </c>
      <c r="AM1491">
        <v>1934053.38846</v>
      </c>
      <c r="AN1491">
        <v>95.899999999999991</v>
      </c>
    </row>
    <row r="1492" spans="1:40" x14ac:dyDescent="0.3">
      <c r="A1492">
        <v>156.88999999999999</v>
      </c>
      <c r="B1492">
        <v>6.81</v>
      </c>
      <c r="C1492">
        <v>15</v>
      </c>
      <c r="D1492">
        <v>0.94</v>
      </c>
      <c r="E1492">
        <v>0.02</v>
      </c>
      <c r="F1492">
        <v>0.03</v>
      </c>
      <c r="G1492" t="s">
        <v>99</v>
      </c>
      <c r="H1492">
        <v>0.68</v>
      </c>
      <c r="I1492">
        <v>0.74</v>
      </c>
      <c r="J1492">
        <v>0.81</v>
      </c>
      <c r="K1492">
        <v>0.41</v>
      </c>
      <c r="L1492">
        <v>26</v>
      </c>
      <c r="M1492">
        <v>1506.23</v>
      </c>
      <c r="N1492">
        <v>15</v>
      </c>
      <c r="O1492">
        <v>24</v>
      </c>
      <c r="P1492">
        <v>0</v>
      </c>
      <c r="Q1492">
        <v>1</v>
      </c>
      <c r="R1492">
        <v>776</v>
      </c>
      <c r="S1492">
        <v>438</v>
      </c>
      <c r="T1492">
        <v>2</v>
      </c>
      <c r="U1492">
        <v>0.4</v>
      </c>
      <c r="V1492">
        <v>1</v>
      </c>
      <c r="W1492" t="s">
        <v>4</v>
      </c>
      <c r="X1492" t="s">
        <v>101</v>
      </c>
      <c r="Y1492" t="s">
        <v>94</v>
      </c>
      <c r="Z1492" t="s">
        <v>102</v>
      </c>
      <c r="AA1492">
        <v>0.92119999999999991</v>
      </c>
      <c r="AB1492">
        <v>0.9506</v>
      </c>
      <c r="AC1492">
        <v>5.7036000000000052E-2</v>
      </c>
      <c r="AD1492">
        <v>0.45999999999999996</v>
      </c>
      <c r="AE1492" t="s">
        <v>24</v>
      </c>
      <c r="AF1492">
        <v>4.3406208171330229E-2</v>
      </c>
      <c r="AG1492" t="s">
        <v>7</v>
      </c>
      <c r="AH1492" t="s">
        <v>31</v>
      </c>
      <c r="AI1492" t="s">
        <v>38</v>
      </c>
      <c r="AJ1492">
        <v>56.443298969072167</v>
      </c>
      <c r="AK1492" t="s">
        <v>40</v>
      </c>
      <c r="AL1492">
        <v>75.311500000000009</v>
      </c>
      <c r="AM1492">
        <v>248205.49113899999</v>
      </c>
      <c r="AN1492">
        <v>98.11999999999999</v>
      </c>
    </row>
    <row r="1493" spans="1:40" x14ac:dyDescent="0.3">
      <c r="A1493">
        <v>217.96</v>
      </c>
      <c r="B1493">
        <v>9.41</v>
      </c>
      <c r="C1493">
        <v>9</v>
      </c>
      <c r="D1493">
        <v>0.94</v>
      </c>
      <c r="E1493">
        <v>0.05</v>
      </c>
      <c r="F1493">
        <v>0.03</v>
      </c>
      <c r="G1493" t="s">
        <v>88</v>
      </c>
      <c r="H1493">
        <v>2.1800000000000002</v>
      </c>
      <c r="I1493">
        <v>0.8</v>
      </c>
      <c r="J1493">
        <v>1.1599999999999999</v>
      </c>
      <c r="K1493">
        <v>7.0000000000000007E-2</v>
      </c>
      <c r="L1493">
        <v>6</v>
      </c>
      <c r="M1493">
        <v>1763.02</v>
      </c>
      <c r="N1493">
        <v>15</v>
      </c>
      <c r="O1493">
        <v>27</v>
      </c>
      <c r="P1493">
        <v>3</v>
      </c>
      <c r="Q1493">
        <v>0</v>
      </c>
      <c r="R1493">
        <v>512</v>
      </c>
      <c r="S1493">
        <v>703</v>
      </c>
      <c r="T1493">
        <v>2</v>
      </c>
      <c r="U1493">
        <v>0.78</v>
      </c>
      <c r="V1493">
        <v>1</v>
      </c>
      <c r="W1493" t="s">
        <v>4</v>
      </c>
      <c r="X1493" t="s">
        <v>89</v>
      </c>
      <c r="Y1493" t="s">
        <v>90</v>
      </c>
      <c r="Z1493" t="s">
        <v>102</v>
      </c>
      <c r="AA1493">
        <v>0.8929999999999999</v>
      </c>
      <c r="AB1493">
        <v>0.92149999999999999</v>
      </c>
      <c r="AC1493">
        <v>5.5290000000000047E-2</v>
      </c>
      <c r="AD1493">
        <v>0.15000000000000002</v>
      </c>
      <c r="AE1493" t="s">
        <v>26</v>
      </c>
      <c r="AF1493">
        <v>4.3173059276931547E-2</v>
      </c>
      <c r="AG1493" t="s">
        <v>7</v>
      </c>
      <c r="AH1493" t="s">
        <v>31</v>
      </c>
      <c r="AI1493" t="s">
        <v>35</v>
      </c>
      <c r="AJ1493">
        <v>137.3046875</v>
      </c>
      <c r="AK1493" t="s">
        <v>42</v>
      </c>
      <c r="AL1493">
        <v>17.630199999999999</v>
      </c>
      <c r="AM1493">
        <v>415036.39959199994</v>
      </c>
      <c r="AN1493">
        <v>71.72</v>
      </c>
    </row>
    <row r="1494" spans="1:40" x14ac:dyDescent="0.3">
      <c r="A1494">
        <v>152.27000000000001</v>
      </c>
      <c r="B1494">
        <v>3.73</v>
      </c>
      <c r="C1494">
        <v>18</v>
      </c>
      <c r="D1494">
        <v>0.87</v>
      </c>
      <c r="E1494">
        <v>0.04</v>
      </c>
      <c r="F1494">
        <v>0.01</v>
      </c>
      <c r="G1494" t="s">
        <v>99</v>
      </c>
      <c r="H1494">
        <v>4.83</v>
      </c>
      <c r="I1494">
        <v>0.98</v>
      </c>
      <c r="J1494">
        <v>0.87</v>
      </c>
      <c r="K1494">
        <v>0.71</v>
      </c>
      <c r="L1494">
        <v>11</v>
      </c>
      <c r="M1494">
        <v>5813.01</v>
      </c>
      <c r="N1494">
        <v>30</v>
      </c>
      <c r="O1494">
        <v>10</v>
      </c>
      <c r="P1494">
        <v>1</v>
      </c>
      <c r="Q1494">
        <v>2</v>
      </c>
      <c r="R1494">
        <v>536</v>
      </c>
      <c r="S1494">
        <v>161</v>
      </c>
      <c r="T1494">
        <v>3</v>
      </c>
      <c r="U1494">
        <v>7.0000000000000007E-2</v>
      </c>
      <c r="V1494">
        <v>1</v>
      </c>
      <c r="W1494" t="s">
        <v>4</v>
      </c>
      <c r="X1494" t="s">
        <v>93</v>
      </c>
      <c r="Y1494" t="s">
        <v>104</v>
      </c>
      <c r="Z1494" t="s">
        <v>98</v>
      </c>
      <c r="AA1494">
        <v>0.83519999999999994</v>
      </c>
      <c r="AB1494">
        <v>0.95039999999999991</v>
      </c>
      <c r="AC1494">
        <v>0.123552</v>
      </c>
      <c r="AD1494">
        <v>0.76</v>
      </c>
      <c r="AE1494" t="s">
        <v>25</v>
      </c>
      <c r="AF1494">
        <v>2.449596112169173E-2</v>
      </c>
      <c r="AG1494" t="s">
        <v>7</v>
      </c>
      <c r="AH1494" t="s">
        <v>31</v>
      </c>
      <c r="AI1494" t="s">
        <v>37</v>
      </c>
      <c r="AJ1494">
        <v>30.037313432835823</v>
      </c>
      <c r="AK1494" t="s">
        <v>40</v>
      </c>
      <c r="AL1494">
        <v>290.65050000000002</v>
      </c>
      <c r="AM1494">
        <v>929709.74411700002</v>
      </c>
      <c r="AN1494">
        <v>93.769999999999982</v>
      </c>
    </row>
    <row r="1495" spans="1:40" x14ac:dyDescent="0.3">
      <c r="A1495">
        <v>82.94</v>
      </c>
      <c r="B1495">
        <v>8.0399999999999991</v>
      </c>
      <c r="C1495">
        <v>3</v>
      </c>
      <c r="D1495">
        <v>0.93</v>
      </c>
      <c r="E1495">
        <v>0.03</v>
      </c>
      <c r="F1495">
        <v>0</v>
      </c>
      <c r="G1495" t="s">
        <v>92</v>
      </c>
      <c r="H1495">
        <v>0.98</v>
      </c>
      <c r="I1495">
        <v>0.98</v>
      </c>
      <c r="J1495">
        <v>1.1499999999999999</v>
      </c>
      <c r="K1495">
        <v>0.4</v>
      </c>
      <c r="L1495">
        <v>36</v>
      </c>
      <c r="M1495">
        <v>2338.17</v>
      </c>
      <c r="N1495">
        <v>45</v>
      </c>
      <c r="O1495">
        <v>47</v>
      </c>
      <c r="P1495">
        <v>2</v>
      </c>
      <c r="Q1495">
        <v>2</v>
      </c>
      <c r="R1495">
        <v>926</v>
      </c>
      <c r="S1495">
        <v>112</v>
      </c>
      <c r="T1495">
        <v>11</v>
      </c>
      <c r="U1495">
        <v>0.65</v>
      </c>
      <c r="V1495">
        <v>0</v>
      </c>
      <c r="W1495" t="s">
        <v>6</v>
      </c>
      <c r="X1495" t="s">
        <v>93</v>
      </c>
      <c r="Y1495" t="s">
        <v>96</v>
      </c>
      <c r="Z1495" t="s">
        <v>95</v>
      </c>
      <c r="AA1495">
        <v>0.90210000000000001</v>
      </c>
      <c r="AB1495">
        <v>0.97</v>
      </c>
      <c r="AC1495">
        <v>6.7899999999999947E-2</v>
      </c>
      <c r="AD1495">
        <v>0.43000000000000005</v>
      </c>
      <c r="AE1495" t="s">
        <v>24</v>
      </c>
      <c r="AF1495">
        <v>9.6937545213407278E-2</v>
      </c>
      <c r="AG1495" t="s">
        <v>8</v>
      </c>
      <c r="AH1495" t="s">
        <v>33</v>
      </c>
      <c r="AI1495" t="s">
        <v>38</v>
      </c>
      <c r="AJ1495">
        <v>12.095032397408207</v>
      </c>
      <c r="AK1495" t="s">
        <v>40</v>
      </c>
      <c r="AL1495">
        <v>46.763400000000004</v>
      </c>
      <c r="AM1495">
        <v>199794.04341800002</v>
      </c>
      <c r="AN1495">
        <v>86.11999999999999</v>
      </c>
    </row>
    <row r="1496" spans="1:40" x14ac:dyDescent="0.3">
      <c r="A1496">
        <v>321.55</v>
      </c>
      <c r="B1496">
        <v>7.89</v>
      </c>
      <c r="C1496">
        <v>10</v>
      </c>
      <c r="D1496">
        <v>0.76</v>
      </c>
      <c r="E1496">
        <v>0.02</v>
      </c>
      <c r="F1496">
        <v>0.04</v>
      </c>
      <c r="G1496" t="s">
        <v>92</v>
      </c>
      <c r="H1496">
        <v>0.17</v>
      </c>
      <c r="I1496">
        <v>0.91</v>
      </c>
      <c r="J1496">
        <v>1.1499999999999999</v>
      </c>
      <c r="K1496">
        <v>0.93</v>
      </c>
      <c r="L1496">
        <v>20</v>
      </c>
      <c r="M1496">
        <v>4647.83</v>
      </c>
      <c r="N1496">
        <v>30</v>
      </c>
      <c r="O1496">
        <v>38</v>
      </c>
      <c r="P1496">
        <v>3</v>
      </c>
      <c r="Q1496">
        <v>1</v>
      </c>
      <c r="R1496">
        <v>606</v>
      </c>
      <c r="S1496">
        <v>414</v>
      </c>
      <c r="T1496">
        <v>2</v>
      </c>
      <c r="U1496">
        <v>0.45</v>
      </c>
      <c r="V1496">
        <v>0</v>
      </c>
      <c r="W1496" t="s">
        <v>6</v>
      </c>
      <c r="X1496" t="s">
        <v>101</v>
      </c>
      <c r="Y1496" t="s">
        <v>90</v>
      </c>
      <c r="Z1496" t="s">
        <v>102</v>
      </c>
      <c r="AA1496">
        <v>0.74480000000000002</v>
      </c>
      <c r="AB1496">
        <v>0.94079999999999997</v>
      </c>
      <c r="AC1496">
        <v>0.22579199999999999</v>
      </c>
      <c r="AD1496">
        <v>0.99</v>
      </c>
      <c r="AE1496" t="s">
        <v>25</v>
      </c>
      <c r="AF1496">
        <v>2.4537396983361839E-2</v>
      </c>
      <c r="AG1496" t="s">
        <v>7</v>
      </c>
      <c r="AH1496" t="s">
        <v>32</v>
      </c>
      <c r="AI1496" t="s">
        <v>38</v>
      </c>
      <c r="AJ1496">
        <v>68.316831683168317</v>
      </c>
      <c r="AK1496" t="s">
        <v>40</v>
      </c>
      <c r="AL1496">
        <v>92.956599999999995</v>
      </c>
      <c r="AM1496">
        <v>1584274.3705600002</v>
      </c>
      <c r="AN1496">
        <v>86.43</v>
      </c>
    </row>
    <row r="1497" spans="1:40" x14ac:dyDescent="0.3">
      <c r="A1497">
        <v>350.7</v>
      </c>
      <c r="B1497">
        <v>7.22</v>
      </c>
      <c r="C1497">
        <v>17</v>
      </c>
      <c r="D1497">
        <v>0.72</v>
      </c>
      <c r="E1497">
        <v>0.08</v>
      </c>
      <c r="F1497">
        <v>0.02</v>
      </c>
      <c r="G1497" t="s">
        <v>88</v>
      </c>
      <c r="H1497">
        <v>2.14</v>
      </c>
      <c r="I1497">
        <v>0.99</v>
      </c>
      <c r="J1497">
        <v>0.98</v>
      </c>
      <c r="K1497">
        <v>0.31</v>
      </c>
      <c r="L1497">
        <v>44</v>
      </c>
      <c r="M1497">
        <v>5573.88</v>
      </c>
      <c r="N1497">
        <v>30</v>
      </c>
      <c r="O1497">
        <v>49</v>
      </c>
      <c r="P1497">
        <v>3</v>
      </c>
      <c r="Q1497">
        <v>2</v>
      </c>
      <c r="R1497">
        <v>101</v>
      </c>
      <c r="S1497">
        <v>297</v>
      </c>
      <c r="T1497">
        <v>5</v>
      </c>
      <c r="U1497">
        <v>0.33</v>
      </c>
      <c r="V1497">
        <v>0</v>
      </c>
      <c r="W1497" t="s">
        <v>6</v>
      </c>
      <c r="X1497" t="s">
        <v>93</v>
      </c>
      <c r="Y1497" t="s">
        <v>90</v>
      </c>
      <c r="Z1497" t="s">
        <v>109</v>
      </c>
      <c r="AA1497">
        <v>0.66239999999999999</v>
      </c>
      <c r="AB1497">
        <v>0.90160000000000007</v>
      </c>
      <c r="AC1497">
        <v>0.25244800000000006</v>
      </c>
      <c r="AD1497">
        <v>0.41000000000000003</v>
      </c>
      <c r="AE1497" t="s">
        <v>24</v>
      </c>
      <c r="AF1497">
        <v>2.0587396635300827E-2</v>
      </c>
      <c r="AG1497" t="s">
        <v>7</v>
      </c>
      <c r="AH1497" t="s">
        <v>32</v>
      </c>
      <c r="AI1497" t="s">
        <v>35</v>
      </c>
      <c r="AJ1497">
        <v>294.05940594059405</v>
      </c>
      <c r="AK1497" t="s">
        <v>42</v>
      </c>
      <c r="AL1497">
        <v>55.738800000000005</v>
      </c>
      <c r="AM1497">
        <v>2150306.4363599997</v>
      </c>
      <c r="AN1497">
        <v>71.060000000000016</v>
      </c>
    </row>
    <row r="1498" spans="1:40" x14ac:dyDescent="0.3">
      <c r="A1498">
        <v>328.77</v>
      </c>
      <c r="B1498">
        <v>9.69</v>
      </c>
      <c r="C1498">
        <v>7</v>
      </c>
      <c r="D1498">
        <v>0.96</v>
      </c>
      <c r="E1498">
        <v>0.1</v>
      </c>
      <c r="F1498">
        <v>0.02</v>
      </c>
      <c r="G1498" t="s">
        <v>99</v>
      </c>
      <c r="H1498">
        <v>2.89</v>
      </c>
      <c r="I1498">
        <v>1</v>
      </c>
      <c r="J1498">
        <v>1</v>
      </c>
      <c r="K1498">
        <v>0.84</v>
      </c>
      <c r="L1498">
        <v>20</v>
      </c>
      <c r="M1498">
        <v>2816.85</v>
      </c>
      <c r="N1498">
        <v>90</v>
      </c>
      <c r="O1498">
        <v>55</v>
      </c>
      <c r="P1498">
        <v>2</v>
      </c>
      <c r="Q1498">
        <v>1</v>
      </c>
      <c r="R1498">
        <v>109</v>
      </c>
      <c r="S1498">
        <v>756</v>
      </c>
      <c r="T1498">
        <v>1</v>
      </c>
      <c r="U1498">
        <v>0.93</v>
      </c>
      <c r="V1498">
        <v>1</v>
      </c>
      <c r="W1498" t="s">
        <v>4</v>
      </c>
      <c r="X1498" t="s">
        <v>101</v>
      </c>
      <c r="Y1498" t="s">
        <v>96</v>
      </c>
      <c r="Z1498" t="s">
        <v>97</v>
      </c>
      <c r="AA1498">
        <v>0.86399999999999999</v>
      </c>
      <c r="AB1498">
        <v>0.88200000000000001</v>
      </c>
      <c r="AC1498">
        <v>3.5280000000000034E-2</v>
      </c>
      <c r="AD1498">
        <v>0.96</v>
      </c>
      <c r="AE1498" t="s">
        <v>25</v>
      </c>
      <c r="AF1498">
        <v>2.9473492106944065E-2</v>
      </c>
      <c r="AG1498" t="s">
        <v>7</v>
      </c>
      <c r="AH1498" t="s">
        <v>32</v>
      </c>
      <c r="AI1498" t="s">
        <v>35</v>
      </c>
      <c r="AJ1498">
        <v>693.57798165137615</v>
      </c>
      <c r="AK1498" t="s">
        <v>42</v>
      </c>
      <c r="AL1498">
        <v>140.8425</v>
      </c>
      <c r="AM1498">
        <v>1037387.112846</v>
      </c>
      <c r="AN1498">
        <v>93.710000000000008</v>
      </c>
    </row>
    <row r="1499" spans="1:40" x14ac:dyDescent="0.3">
      <c r="A1499">
        <v>258.57</v>
      </c>
      <c r="B1499">
        <v>4.54</v>
      </c>
      <c r="C1499">
        <v>15</v>
      </c>
      <c r="D1499">
        <v>0.72</v>
      </c>
      <c r="E1499">
        <v>0.08</v>
      </c>
      <c r="F1499">
        <v>0.01</v>
      </c>
      <c r="G1499" t="s">
        <v>99</v>
      </c>
      <c r="H1499">
        <v>1.49</v>
      </c>
      <c r="I1499">
        <v>0.95</v>
      </c>
      <c r="J1499">
        <v>0.92</v>
      </c>
      <c r="K1499">
        <v>0.68</v>
      </c>
      <c r="L1499">
        <v>27</v>
      </c>
      <c r="M1499">
        <v>3501.19</v>
      </c>
      <c r="N1499">
        <v>90</v>
      </c>
      <c r="O1499">
        <v>17</v>
      </c>
      <c r="P1499">
        <v>2</v>
      </c>
      <c r="Q1499">
        <v>0</v>
      </c>
      <c r="R1499">
        <v>986</v>
      </c>
      <c r="S1499">
        <v>142</v>
      </c>
      <c r="T1499">
        <v>7</v>
      </c>
      <c r="U1499">
        <v>0.78</v>
      </c>
      <c r="V1499">
        <v>1</v>
      </c>
      <c r="W1499" t="s">
        <v>4</v>
      </c>
      <c r="X1499" t="s">
        <v>89</v>
      </c>
      <c r="Y1499" t="s">
        <v>96</v>
      </c>
      <c r="Z1499" t="s">
        <v>106</v>
      </c>
      <c r="AA1499">
        <v>0.66239999999999999</v>
      </c>
      <c r="AB1499">
        <v>0.91080000000000005</v>
      </c>
      <c r="AC1499">
        <v>0.25502400000000003</v>
      </c>
      <c r="AD1499">
        <v>0.77</v>
      </c>
      <c r="AE1499" t="s">
        <v>25</v>
      </c>
      <c r="AF1499">
        <v>1.7558108055845612E-2</v>
      </c>
      <c r="AG1499" t="s">
        <v>5</v>
      </c>
      <c r="AH1499" t="s">
        <v>31</v>
      </c>
      <c r="AI1499" t="s">
        <v>36</v>
      </c>
      <c r="AJ1499">
        <v>14.401622718052739</v>
      </c>
      <c r="AK1499" t="s">
        <v>40</v>
      </c>
      <c r="AL1499">
        <v>175.05950000000001</v>
      </c>
      <c r="AM1499">
        <v>986962.70603300002</v>
      </c>
      <c r="AN1499">
        <v>95.910000000000011</v>
      </c>
    </row>
    <row r="1500" spans="1:40" x14ac:dyDescent="0.3">
      <c r="A1500">
        <v>220.9</v>
      </c>
      <c r="B1500">
        <v>2.1800000000000002</v>
      </c>
      <c r="C1500">
        <v>1</v>
      </c>
      <c r="D1500">
        <v>0.77</v>
      </c>
      <c r="E1500">
        <v>0.03</v>
      </c>
      <c r="F1500">
        <v>0</v>
      </c>
      <c r="G1500" t="s">
        <v>88</v>
      </c>
      <c r="H1500">
        <v>2.71</v>
      </c>
      <c r="I1500">
        <v>0.63</v>
      </c>
      <c r="J1500">
        <v>1.2</v>
      </c>
      <c r="K1500">
        <v>0.85</v>
      </c>
      <c r="L1500">
        <v>6</v>
      </c>
      <c r="M1500">
        <v>2181.0500000000002</v>
      </c>
      <c r="N1500">
        <v>45</v>
      </c>
      <c r="O1500">
        <v>9</v>
      </c>
      <c r="P1500">
        <v>3</v>
      </c>
      <c r="Q1500">
        <v>2</v>
      </c>
      <c r="R1500">
        <v>695</v>
      </c>
      <c r="S1500">
        <v>455</v>
      </c>
      <c r="T1500">
        <v>8</v>
      </c>
      <c r="U1500">
        <v>0.22</v>
      </c>
      <c r="V1500">
        <v>1</v>
      </c>
      <c r="W1500" t="s">
        <v>4</v>
      </c>
      <c r="X1500" t="s">
        <v>93</v>
      </c>
      <c r="Y1500" t="s">
        <v>90</v>
      </c>
      <c r="Z1500" t="s">
        <v>110</v>
      </c>
      <c r="AA1500">
        <v>0.74690000000000001</v>
      </c>
      <c r="AB1500">
        <v>0.97</v>
      </c>
      <c r="AC1500">
        <v>0.22309999999999997</v>
      </c>
      <c r="AD1500">
        <v>0.88</v>
      </c>
      <c r="AE1500" t="s">
        <v>25</v>
      </c>
      <c r="AF1500">
        <v>9.8687188773200554E-3</v>
      </c>
      <c r="AG1500" t="s">
        <v>5</v>
      </c>
      <c r="AH1500" t="s">
        <v>31</v>
      </c>
      <c r="AI1500" t="s">
        <v>35</v>
      </c>
      <c r="AJ1500">
        <v>65.467625899280577</v>
      </c>
      <c r="AK1500" t="s">
        <v>40</v>
      </c>
      <c r="AL1500">
        <v>21.810500000000001</v>
      </c>
      <c r="AM1500">
        <v>496281.54663000011</v>
      </c>
      <c r="AN1500">
        <v>72.39</v>
      </c>
    </row>
    <row r="1501" spans="1:40" x14ac:dyDescent="0.3">
      <c r="A1501">
        <v>438.5</v>
      </c>
      <c r="B1501">
        <v>7.05</v>
      </c>
      <c r="C1501">
        <v>27</v>
      </c>
      <c r="D1501">
        <v>0.91</v>
      </c>
      <c r="E1501">
        <v>0.02</v>
      </c>
      <c r="F1501">
        <v>0.02</v>
      </c>
      <c r="G1501" t="s">
        <v>92</v>
      </c>
      <c r="H1501">
        <v>4.7699999999999996</v>
      </c>
      <c r="I1501">
        <v>0.77</v>
      </c>
      <c r="J1501">
        <v>1.07</v>
      </c>
      <c r="K1501">
        <v>0.28999999999999998</v>
      </c>
      <c r="L1501">
        <v>33</v>
      </c>
      <c r="M1501">
        <v>4658.2</v>
      </c>
      <c r="N1501">
        <v>60</v>
      </c>
      <c r="O1501">
        <v>57</v>
      </c>
      <c r="P1501">
        <v>0</v>
      </c>
      <c r="Q1501">
        <v>2</v>
      </c>
      <c r="R1501">
        <v>464</v>
      </c>
      <c r="S1501">
        <v>411</v>
      </c>
      <c r="T1501">
        <v>12</v>
      </c>
      <c r="U1501">
        <v>0.65</v>
      </c>
      <c r="V1501">
        <v>1</v>
      </c>
      <c r="W1501" t="s">
        <v>4</v>
      </c>
      <c r="X1501" t="s">
        <v>93</v>
      </c>
      <c r="Y1501" t="s">
        <v>94</v>
      </c>
      <c r="Z1501" t="s">
        <v>107</v>
      </c>
      <c r="AA1501">
        <v>0.89180000000000004</v>
      </c>
      <c r="AB1501">
        <v>0.96039999999999992</v>
      </c>
      <c r="AC1501">
        <v>8.6435999999999971E-2</v>
      </c>
      <c r="AD1501">
        <v>0.32999999999999996</v>
      </c>
      <c r="AE1501" t="s">
        <v>24</v>
      </c>
      <c r="AF1501">
        <v>1.6077537058152794E-2</v>
      </c>
      <c r="AG1501" t="s">
        <v>5</v>
      </c>
      <c r="AH1501" t="s">
        <v>32</v>
      </c>
      <c r="AI1501" t="s">
        <v>37</v>
      </c>
      <c r="AJ1501">
        <v>88.577586206896555</v>
      </c>
      <c r="AK1501" t="s">
        <v>41</v>
      </c>
      <c r="AL1501">
        <v>93.164000000000001</v>
      </c>
      <c r="AM1501">
        <v>2124460.5249000001</v>
      </c>
      <c r="AN1501">
        <v>82.23</v>
      </c>
    </row>
    <row r="1502" spans="1:40" x14ac:dyDescent="0.3">
      <c r="A1502">
        <v>283.58999999999997</v>
      </c>
      <c r="B1502">
        <v>7.56</v>
      </c>
      <c r="C1502">
        <v>25</v>
      </c>
      <c r="D1502">
        <v>0.82</v>
      </c>
      <c r="E1502">
        <v>0.02</v>
      </c>
      <c r="F1502">
        <v>0.04</v>
      </c>
      <c r="G1502" t="s">
        <v>92</v>
      </c>
      <c r="H1502">
        <v>1.56</v>
      </c>
      <c r="I1502">
        <v>0.81</v>
      </c>
      <c r="J1502">
        <v>1.18</v>
      </c>
      <c r="K1502">
        <v>0.46</v>
      </c>
      <c r="L1502">
        <v>30</v>
      </c>
      <c r="M1502">
        <v>9924.76</v>
      </c>
      <c r="N1502">
        <v>15</v>
      </c>
      <c r="O1502">
        <v>58</v>
      </c>
      <c r="P1502">
        <v>2</v>
      </c>
      <c r="Q1502">
        <v>2</v>
      </c>
      <c r="R1502">
        <v>736</v>
      </c>
      <c r="S1502">
        <v>751</v>
      </c>
      <c r="T1502">
        <v>4</v>
      </c>
      <c r="U1502">
        <v>0.82</v>
      </c>
      <c r="V1502">
        <v>1</v>
      </c>
      <c r="W1502" t="s">
        <v>4</v>
      </c>
      <c r="X1502" t="s">
        <v>93</v>
      </c>
      <c r="Y1502" t="s">
        <v>96</v>
      </c>
      <c r="Z1502" t="s">
        <v>105</v>
      </c>
      <c r="AA1502">
        <v>0.80359999999999998</v>
      </c>
      <c r="AB1502">
        <v>0.94079999999999997</v>
      </c>
      <c r="AC1502">
        <v>0.16934400000000005</v>
      </c>
      <c r="AD1502">
        <v>0.52</v>
      </c>
      <c r="AE1502" t="s">
        <v>25</v>
      </c>
      <c r="AF1502">
        <v>2.6658203744842908E-2</v>
      </c>
      <c r="AG1502" t="s">
        <v>7</v>
      </c>
      <c r="AH1502" t="s">
        <v>31</v>
      </c>
      <c r="AI1502" t="s">
        <v>36</v>
      </c>
      <c r="AJ1502">
        <v>102.03804347826086</v>
      </c>
      <c r="AK1502" t="s">
        <v>42</v>
      </c>
      <c r="AL1502">
        <v>198.49520000000001</v>
      </c>
      <c r="AM1502">
        <v>2983643.7929119994</v>
      </c>
      <c r="AN1502">
        <v>85.04</v>
      </c>
    </row>
    <row r="1503" spans="1:40" x14ac:dyDescent="0.3">
      <c r="A1503">
        <v>265.63</v>
      </c>
      <c r="B1503">
        <v>6.18</v>
      </c>
      <c r="C1503">
        <v>27</v>
      </c>
      <c r="D1503">
        <v>0.96</v>
      </c>
      <c r="E1503">
        <v>0.01</v>
      </c>
      <c r="F1503">
        <v>0.05</v>
      </c>
      <c r="G1503" t="s">
        <v>92</v>
      </c>
      <c r="H1503">
        <v>1.55</v>
      </c>
      <c r="I1503">
        <v>0.65</v>
      </c>
      <c r="J1503">
        <v>0.97</v>
      </c>
      <c r="K1503">
        <v>0.82</v>
      </c>
      <c r="L1503">
        <v>34</v>
      </c>
      <c r="M1503">
        <v>3690.85</v>
      </c>
      <c r="N1503">
        <v>90</v>
      </c>
      <c r="O1503">
        <v>27</v>
      </c>
      <c r="P1503">
        <v>3</v>
      </c>
      <c r="Q1503">
        <v>1</v>
      </c>
      <c r="R1503">
        <v>886</v>
      </c>
      <c r="S1503">
        <v>44</v>
      </c>
      <c r="T1503">
        <v>7</v>
      </c>
      <c r="U1503">
        <v>0.99</v>
      </c>
      <c r="V1503">
        <v>0</v>
      </c>
      <c r="W1503" t="s">
        <v>6</v>
      </c>
      <c r="X1503" t="s">
        <v>101</v>
      </c>
      <c r="Y1503" t="s">
        <v>90</v>
      </c>
      <c r="Z1503" t="s">
        <v>106</v>
      </c>
      <c r="AA1503">
        <v>0.95039999999999991</v>
      </c>
      <c r="AB1503">
        <v>0.9405</v>
      </c>
      <c r="AC1503">
        <v>3.7620000000000035E-2</v>
      </c>
      <c r="AD1503">
        <v>0.88</v>
      </c>
      <c r="AE1503" t="s">
        <v>25</v>
      </c>
      <c r="AF1503">
        <v>2.3265444415163948E-2</v>
      </c>
      <c r="AG1503" t="s">
        <v>7</v>
      </c>
      <c r="AH1503" t="s">
        <v>31</v>
      </c>
      <c r="AI1503" t="s">
        <v>36</v>
      </c>
      <c r="AJ1503">
        <v>4.966139954853273</v>
      </c>
      <c r="AK1503" t="s">
        <v>40</v>
      </c>
      <c r="AL1503">
        <v>73.816999999999993</v>
      </c>
      <c r="AM1503">
        <v>1039306.5661599999</v>
      </c>
      <c r="AN1503">
        <v>85.149999999999991</v>
      </c>
    </row>
    <row r="1504" spans="1:40" x14ac:dyDescent="0.3">
      <c r="A1504">
        <v>61.54</v>
      </c>
      <c r="B1504">
        <v>2.86</v>
      </c>
      <c r="C1504">
        <v>11</v>
      </c>
      <c r="D1504">
        <v>0.79</v>
      </c>
      <c r="E1504">
        <v>0.06</v>
      </c>
      <c r="F1504">
        <v>0.04</v>
      </c>
      <c r="G1504" t="s">
        <v>92</v>
      </c>
      <c r="H1504">
        <v>2.41</v>
      </c>
      <c r="I1504">
        <v>0.92</v>
      </c>
      <c r="J1504">
        <v>1.1499999999999999</v>
      </c>
      <c r="K1504">
        <v>0.64</v>
      </c>
      <c r="L1504">
        <v>5</v>
      </c>
      <c r="M1504">
        <v>6567.97</v>
      </c>
      <c r="N1504">
        <v>45</v>
      </c>
      <c r="O1504">
        <v>49</v>
      </c>
      <c r="P1504">
        <v>1</v>
      </c>
      <c r="Q1504">
        <v>1</v>
      </c>
      <c r="R1504">
        <v>607</v>
      </c>
      <c r="S1504">
        <v>879</v>
      </c>
      <c r="T1504">
        <v>9</v>
      </c>
      <c r="U1504">
        <v>0.7</v>
      </c>
      <c r="V1504">
        <v>1</v>
      </c>
      <c r="W1504" t="s">
        <v>4</v>
      </c>
      <c r="X1504" t="s">
        <v>101</v>
      </c>
      <c r="Y1504" t="s">
        <v>104</v>
      </c>
      <c r="Z1504" t="s">
        <v>91</v>
      </c>
      <c r="AA1504">
        <v>0.74260000000000004</v>
      </c>
      <c r="AB1504">
        <v>0.90239999999999987</v>
      </c>
      <c r="AC1504">
        <v>0.18950399999999995</v>
      </c>
      <c r="AD1504">
        <v>0.74</v>
      </c>
      <c r="AE1504" t="s">
        <v>25</v>
      </c>
      <c r="AF1504">
        <v>4.6473838154046147E-2</v>
      </c>
      <c r="AG1504" t="s">
        <v>7</v>
      </c>
      <c r="AH1504" t="s">
        <v>33</v>
      </c>
      <c r="AI1504" t="s">
        <v>35</v>
      </c>
      <c r="AJ1504">
        <v>144.81054365733115</v>
      </c>
      <c r="AK1504" t="s">
        <v>42</v>
      </c>
      <c r="AL1504">
        <v>131.35939999999999</v>
      </c>
      <c r="AM1504">
        <v>444746.48680800002</v>
      </c>
      <c r="AN1504">
        <v>82.99</v>
      </c>
    </row>
    <row r="1505" spans="1:40" x14ac:dyDescent="0.3">
      <c r="A1505">
        <v>203.56</v>
      </c>
      <c r="B1505">
        <v>5.54</v>
      </c>
      <c r="C1505">
        <v>17</v>
      </c>
      <c r="D1505">
        <v>0.7</v>
      </c>
      <c r="E1505">
        <v>0.06</v>
      </c>
      <c r="F1505">
        <v>0.05</v>
      </c>
      <c r="G1505" t="s">
        <v>88</v>
      </c>
      <c r="H1505">
        <v>2.58</v>
      </c>
      <c r="I1505">
        <v>0.66</v>
      </c>
      <c r="J1505">
        <v>0.98</v>
      </c>
      <c r="K1505">
        <v>0.36</v>
      </c>
      <c r="L1505">
        <v>16</v>
      </c>
      <c r="M1505">
        <v>6395.36</v>
      </c>
      <c r="N1505">
        <v>30</v>
      </c>
      <c r="O1505">
        <v>20</v>
      </c>
      <c r="P1505">
        <v>0</v>
      </c>
      <c r="Q1505">
        <v>3</v>
      </c>
      <c r="R1505">
        <v>403</v>
      </c>
      <c r="S1505">
        <v>601</v>
      </c>
      <c r="T1505">
        <v>7</v>
      </c>
      <c r="U1505">
        <v>0.69</v>
      </c>
      <c r="V1505">
        <v>1</v>
      </c>
      <c r="W1505" t="s">
        <v>4</v>
      </c>
      <c r="X1505" t="s">
        <v>103</v>
      </c>
      <c r="Y1505" t="s">
        <v>94</v>
      </c>
      <c r="Z1505" t="s">
        <v>106</v>
      </c>
      <c r="AA1505">
        <v>0.65799999999999992</v>
      </c>
      <c r="AB1505">
        <v>0.8929999999999999</v>
      </c>
      <c r="AC1505">
        <v>0.26790000000000003</v>
      </c>
      <c r="AD1505">
        <v>0.47</v>
      </c>
      <c r="AE1505" t="s">
        <v>24</v>
      </c>
      <c r="AF1505">
        <v>2.7215562978974258E-2</v>
      </c>
      <c r="AG1505" t="s">
        <v>7</v>
      </c>
      <c r="AH1505" t="s">
        <v>31</v>
      </c>
      <c r="AI1505" t="s">
        <v>35</v>
      </c>
      <c r="AJ1505">
        <v>149.13151364764269</v>
      </c>
      <c r="AK1505" t="s">
        <v>42</v>
      </c>
      <c r="AL1505">
        <v>63.953600000000002</v>
      </c>
      <c r="AM1505">
        <v>1445116.2818720001</v>
      </c>
      <c r="AN1505">
        <v>70.62</v>
      </c>
    </row>
    <row r="1506" spans="1:40" x14ac:dyDescent="0.3">
      <c r="A1506">
        <v>221.09</v>
      </c>
      <c r="B1506">
        <v>3.81</v>
      </c>
      <c r="C1506">
        <v>5</v>
      </c>
      <c r="D1506">
        <v>0.79</v>
      </c>
      <c r="E1506">
        <v>7.0000000000000007E-2</v>
      </c>
      <c r="F1506">
        <v>0.05</v>
      </c>
      <c r="G1506" t="s">
        <v>99</v>
      </c>
      <c r="H1506">
        <v>0.01</v>
      </c>
      <c r="I1506">
        <v>0.75</v>
      </c>
      <c r="J1506">
        <v>1.1499999999999999</v>
      </c>
      <c r="K1506">
        <v>0.51</v>
      </c>
      <c r="L1506">
        <v>12</v>
      </c>
      <c r="M1506">
        <v>7886.17</v>
      </c>
      <c r="N1506">
        <v>90</v>
      </c>
      <c r="O1506">
        <v>12</v>
      </c>
      <c r="P1506">
        <v>1</v>
      </c>
      <c r="Q1506">
        <v>0</v>
      </c>
      <c r="R1506">
        <v>603</v>
      </c>
      <c r="S1506">
        <v>876</v>
      </c>
      <c r="T1506">
        <v>2</v>
      </c>
      <c r="U1506">
        <v>0.61</v>
      </c>
      <c r="V1506">
        <v>1</v>
      </c>
      <c r="W1506" t="s">
        <v>4</v>
      </c>
      <c r="X1506" t="s">
        <v>89</v>
      </c>
      <c r="Y1506" t="s">
        <v>104</v>
      </c>
      <c r="Z1506" t="s">
        <v>102</v>
      </c>
      <c r="AA1506">
        <v>0.73470000000000002</v>
      </c>
      <c r="AB1506">
        <v>0.88349999999999995</v>
      </c>
      <c r="AC1506">
        <v>0.18553499999999995</v>
      </c>
      <c r="AD1506">
        <v>0.63</v>
      </c>
      <c r="AE1506" t="s">
        <v>25</v>
      </c>
      <c r="AF1506">
        <v>1.7232801121715137E-2</v>
      </c>
      <c r="AG1506" t="s">
        <v>5</v>
      </c>
      <c r="AH1506" t="s">
        <v>31</v>
      </c>
      <c r="AI1506" t="s">
        <v>38</v>
      </c>
      <c r="AJ1506">
        <v>145.27363184079601</v>
      </c>
      <c r="AK1506" t="s">
        <v>42</v>
      </c>
      <c r="AL1506">
        <v>394.30850000000004</v>
      </c>
      <c r="AM1506">
        <v>1953174.0770540005</v>
      </c>
      <c r="AN1506">
        <v>96.89</v>
      </c>
    </row>
    <row r="1507" spans="1:40" x14ac:dyDescent="0.3">
      <c r="A1507">
        <v>229.47</v>
      </c>
      <c r="B1507">
        <v>4.8499999999999996</v>
      </c>
      <c r="C1507">
        <v>7</v>
      </c>
      <c r="D1507">
        <v>0.87</v>
      </c>
      <c r="E1507">
        <v>7.0000000000000007E-2</v>
      </c>
      <c r="F1507">
        <v>0.03</v>
      </c>
      <c r="G1507" t="s">
        <v>92</v>
      </c>
      <c r="H1507">
        <v>3.08</v>
      </c>
      <c r="I1507">
        <v>0.63</v>
      </c>
      <c r="J1507">
        <v>0.85</v>
      </c>
      <c r="K1507">
        <v>1</v>
      </c>
      <c r="L1507">
        <v>12</v>
      </c>
      <c r="M1507">
        <v>7147.99</v>
      </c>
      <c r="N1507">
        <v>30</v>
      </c>
      <c r="O1507">
        <v>57</v>
      </c>
      <c r="P1507">
        <v>2</v>
      </c>
      <c r="Q1507">
        <v>3</v>
      </c>
      <c r="R1507">
        <v>843</v>
      </c>
      <c r="S1507">
        <v>763</v>
      </c>
      <c r="T1507">
        <v>2</v>
      </c>
      <c r="U1507">
        <v>0.04</v>
      </c>
      <c r="V1507">
        <v>0</v>
      </c>
      <c r="W1507" t="s">
        <v>6</v>
      </c>
      <c r="X1507" t="s">
        <v>103</v>
      </c>
      <c r="Y1507" t="s">
        <v>96</v>
      </c>
      <c r="Z1507" t="s">
        <v>102</v>
      </c>
      <c r="AA1507">
        <v>0.80909999999999993</v>
      </c>
      <c r="AB1507">
        <v>0.9020999999999999</v>
      </c>
      <c r="AC1507">
        <v>0.11727299999999999</v>
      </c>
      <c r="AD1507">
        <v>1.1000000000000001</v>
      </c>
      <c r="AE1507" t="s">
        <v>25</v>
      </c>
      <c r="AF1507">
        <v>2.1135660434915236E-2</v>
      </c>
      <c r="AG1507" t="s">
        <v>7</v>
      </c>
      <c r="AH1507" t="s">
        <v>31</v>
      </c>
      <c r="AI1507" t="s">
        <v>37</v>
      </c>
      <c r="AJ1507">
        <v>90.510083036773423</v>
      </c>
      <c r="AK1507" t="s">
        <v>41</v>
      </c>
      <c r="AL1507">
        <v>142.9598</v>
      </c>
      <c r="AM1507">
        <v>1804431.2869819999</v>
      </c>
      <c r="AN1507">
        <v>82.22</v>
      </c>
    </row>
    <row r="1508" spans="1:40" x14ac:dyDescent="0.3">
      <c r="A1508">
        <v>311.08</v>
      </c>
      <c r="B1508">
        <v>6.81</v>
      </c>
      <c r="C1508">
        <v>19</v>
      </c>
      <c r="D1508">
        <v>0.81</v>
      </c>
      <c r="E1508">
        <v>0.03</v>
      </c>
      <c r="F1508">
        <v>0.01</v>
      </c>
      <c r="G1508" t="s">
        <v>99</v>
      </c>
      <c r="H1508">
        <v>4.99</v>
      </c>
      <c r="I1508">
        <v>0.81</v>
      </c>
      <c r="J1508">
        <v>1.05</v>
      </c>
      <c r="K1508">
        <v>0.74</v>
      </c>
      <c r="L1508">
        <v>11</v>
      </c>
      <c r="M1508">
        <v>216.62</v>
      </c>
      <c r="N1508">
        <v>30</v>
      </c>
      <c r="O1508">
        <v>59</v>
      </c>
      <c r="P1508">
        <v>2</v>
      </c>
      <c r="Q1508">
        <v>3</v>
      </c>
      <c r="R1508">
        <v>895</v>
      </c>
      <c r="S1508">
        <v>353</v>
      </c>
      <c r="T1508">
        <v>10</v>
      </c>
      <c r="U1508">
        <v>0.59</v>
      </c>
      <c r="V1508">
        <v>0</v>
      </c>
      <c r="W1508" t="s">
        <v>6</v>
      </c>
      <c r="X1508" t="s">
        <v>103</v>
      </c>
      <c r="Y1508" t="s">
        <v>96</v>
      </c>
      <c r="Z1508" t="s">
        <v>108</v>
      </c>
      <c r="AA1508">
        <v>0.78570000000000007</v>
      </c>
      <c r="AB1508">
        <v>0.96029999999999993</v>
      </c>
      <c r="AC1508">
        <v>0.18245699999999992</v>
      </c>
      <c r="AD1508">
        <v>0.78</v>
      </c>
      <c r="AE1508" t="s">
        <v>25</v>
      </c>
      <c r="AF1508">
        <v>2.1891474861771891E-2</v>
      </c>
      <c r="AG1508" t="s">
        <v>7</v>
      </c>
      <c r="AH1508" t="s">
        <v>32</v>
      </c>
      <c r="AI1508" t="s">
        <v>37</v>
      </c>
      <c r="AJ1508">
        <v>39.4413407821229</v>
      </c>
      <c r="AK1508" t="s">
        <v>40</v>
      </c>
      <c r="AL1508">
        <v>10.831000000000001</v>
      </c>
      <c r="AM1508">
        <v>70123.472368000002</v>
      </c>
      <c r="AN1508">
        <v>93.910000000000011</v>
      </c>
    </row>
    <row r="1509" spans="1:40" x14ac:dyDescent="0.3">
      <c r="A1509">
        <v>290.12</v>
      </c>
      <c r="B1509">
        <v>7.71</v>
      </c>
      <c r="C1509">
        <v>25</v>
      </c>
      <c r="D1509">
        <v>0.86</v>
      </c>
      <c r="E1509">
        <v>0.03</v>
      </c>
      <c r="F1509">
        <v>0.04</v>
      </c>
      <c r="G1509" t="s">
        <v>99</v>
      </c>
      <c r="H1509">
        <v>1.46</v>
      </c>
      <c r="I1509">
        <v>0.84</v>
      </c>
      <c r="J1509">
        <v>1.07</v>
      </c>
      <c r="K1509">
        <v>0.61</v>
      </c>
      <c r="L1509">
        <v>21</v>
      </c>
      <c r="M1509">
        <v>3161.25</v>
      </c>
      <c r="N1509">
        <v>90</v>
      </c>
      <c r="O1509">
        <v>35</v>
      </c>
      <c r="P1509">
        <v>0</v>
      </c>
      <c r="Q1509">
        <v>3</v>
      </c>
      <c r="R1509">
        <v>981</v>
      </c>
      <c r="S1509">
        <v>493</v>
      </c>
      <c r="T1509">
        <v>10</v>
      </c>
      <c r="U1509">
        <v>0.81</v>
      </c>
      <c r="V1509">
        <v>0</v>
      </c>
      <c r="W1509" t="s">
        <v>6</v>
      </c>
      <c r="X1509" t="s">
        <v>103</v>
      </c>
      <c r="Y1509" t="s">
        <v>94</v>
      </c>
      <c r="Z1509" t="s">
        <v>108</v>
      </c>
      <c r="AA1509">
        <v>0.83419999999999994</v>
      </c>
      <c r="AB1509">
        <v>0.93119999999999992</v>
      </c>
      <c r="AC1509">
        <v>0.13036800000000001</v>
      </c>
      <c r="AD1509">
        <v>0.67999999999999994</v>
      </c>
      <c r="AE1509" t="s">
        <v>25</v>
      </c>
      <c r="AF1509">
        <v>2.6575210257824347E-2</v>
      </c>
      <c r="AG1509" t="s">
        <v>7</v>
      </c>
      <c r="AH1509" t="s">
        <v>31</v>
      </c>
      <c r="AI1509" t="s">
        <v>36</v>
      </c>
      <c r="AJ1509">
        <v>50.254841997961265</v>
      </c>
      <c r="AK1509" t="s">
        <v>40</v>
      </c>
      <c r="AL1509">
        <v>158.0625</v>
      </c>
      <c r="AM1509">
        <v>981508.31350399996</v>
      </c>
      <c r="AN1509">
        <v>96.84</v>
      </c>
    </row>
    <row r="1510" spans="1:40" x14ac:dyDescent="0.3">
      <c r="A1510">
        <v>323.56</v>
      </c>
      <c r="B1510">
        <v>3.09</v>
      </c>
      <c r="C1510">
        <v>24</v>
      </c>
      <c r="D1510">
        <v>0.96</v>
      </c>
      <c r="E1510">
        <v>7.0000000000000007E-2</v>
      </c>
      <c r="F1510">
        <v>0.01</v>
      </c>
      <c r="G1510" t="s">
        <v>92</v>
      </c>
      <c r="H1510">
        <v>3.15</v>
      </c>
      <c r="I1510">
        <v>0.89</v>
      </c>
      <c r="J1510">
        <v>1.06</v>
      </c>
      <c r="K1510">
        <v>0.83</v>
      </c>
      <c r="L1510">
        <v>7</v>
      </c>
      <c r="M1510">
        <v>8715.31</v>
      </c>
      <c r="N1510">
        <v>45</v>
      </c>
      <c r="O1510">
        <v>37</v>
      </c>
      <c r="P1510">
        <v>2</v>
      </c>
      <c r="Q1510">
        <v>1</v>
      </c>
      <c r="R1510">
        <v>514</v>
      </c>
      <c r="S1510">
        <v>654</v>
      </c>
      <c r="T1510">
        <v>10</v>
      </c>
      <c r="U1510">
        <v>0.4</v>
      </c>
      <c r="V1510">
        <v>1</v>
      </c>
      <c r="W1510" t="s">
        <v>4</v>
      </c>
      <c r="X1510" t="s">
        <v>101</v>
      </c>
      <c r="Y1510" t="s">
        <v>96</v>
      </c>
      <c r="Z1510" t="s">
        <v>108</v>
      </c>
      <c r="AA1510">
        <v>0.89279999999999993</v>
      </c>
      <c r="AB1510">
        <v>0.92069999999999996</v>
      </c>
      <c r="AC1510">
        <v>3.6828000000000034E-2</v>
      </c>
      <c r="AD1510">
        <v>0.90999999999999992</v>
      </c>
      <c r="AE1510" t="s">
        <v>25</v>
      </c>
      <c r="AF1510">
        <v>9.5500061812337743E-3</v>
      </c>
      <c r="AG1510" t="s">
        <v>5</v>
      </c>
      <c r="AH1510" t="s">
        <v>32</v>
      </c>
      <c r="AI1510" t="s">
        <v>37</v>
      </c>
      <c r="AJ1510">
        <v>127.2373540856031</v>
      </c>
      <c r="AK1510" t="s">
        <v>42</v>
      </c>
      <c r="AL1510">
        <v>174.30619999999999</v>
      </c>
      <c r="AM1510">
        <v>3045714.4503679997</v>
      </c>
      <c r="AN1510">
        <v>82.549999999999983</v>
      </c>
    </row>
    <row r="1511" spans="1:40" x14ac:dyDescent="0.3">
      <c r="A1511">
        <v>394.2</v>
      </c>
      <c r="B1511">
        <v>4.6500000000000004</v>
      </c>
      <c r="C1511">
        <v>29</v>
      </c>
      <c r="D1511">
        <v>0.97</v>
      </c>
      <c r="E1511">
        <v>0.03</v>
      </c>
      <c r="F1511">
        <v>0.01</v>
      </c>
      <c r="G1511" t="s">
        <v>92</v>
      </c>
      <c r="H1511">
        <v>0.02</v>
      </c>
      <c r="I1511">
        <v>0.74</v>
      </c>
      <c r="J1511">
        <v>0.98</v>
      </c>
      <c r="K1511">
        <v>0.44</v>
      </c>
      <c r="L1511">
        <v>34</v>
      </c>
      <c r="M1511">
        <v>5441.55</v>
      </c>
      <c r="N1511">
        <v>15</v>
      </c>
      <c r="O1511">
        <v>53</v>
      </c>
      <c r="P1511">
        <v>1</v>
      </c>
      <c r="Q1511">
        <v>2</v>
      </c>
      <c r="R1511">
        <v>126</v>
      </c>
      <c r="S1511">
        <v>530</v>
      </c>
      <c r="T1511">
        <v>6</v>
      </c>
      <c r="U1511">
        <v>0.59</v>
      </c>
      <c r="V1511">
        <v>1</v>
      </c>
      <c r="W1511" t="s">
        <v>4</v>
      </c>
      <c r="X1511" t="s">
        <v>93</v>
      </c>
      <c r="Y1511" t="s">
        <v>104</v>
      </c>
      <c r="Z1511" t="s">
        <v>100</v>
      </c>
      <c r="AA1511">
        <v>0.94089999999999996</v>
      </c>
      <c r="AB1511">
        <v>0.96029999999999993</v>
      </c>
      <c r="AC1511">
        <v>2.8809000000000026E-2</v>
      </c>
      <c r="AD1511">
        <v>0.48</v>
      </c>
      <c r="AE1511" t="s">
        <v>24</v>
      </c>
      <c r="AF1511">
        <v>1.1796042617960427E-2</v>
      </c>
      <c r="AG1511" t="s">
        <v>5</v>
      </c>
      <c r="AH1511" t="s">
        <v>32</v>
      </c>
      <c r="AI1511" t="s">
        <v>38</v>
      </c>
      <c r="AJ1511">
        <v>420.63492063492066</v>
      </c>
      <c r="AK1511" t="s">
        <v>42</v>
      </c>
      <c r="AL1511">
        <v>108.831</v>
      </c>
      <c r="AM1511">
        <v>2230970.3590800003</v>
      </c>
      <c r="AN1511">
        <v>86.88</v>
      </c>
    </row>
    <row r="1512" spans="1:40" x14ac:dyDescent="0.3">
      <c r="A1512">
        <v>415.84</v>
      </c>
      <c r="B1512">
        <v>3.42</v>
      </c>
      <c r="C1512">
        <v>15</v>
      </c>
      <c r="D1512">
        <v>0.78</v>
      </c>
      <c r="E1512">
        <v>0.02</v>
      </c>
      <c r="F1512">
        <v>0.01</v>
      </c>
      <c r="G1512" t="s">
        <v>92</v>
      </c>
      <c r="H1512">
        <v>3.02</v>
      </c>
      <c r="I1512">
        <v>0.84</v>
      </c>
      <c r="J1512">
        <v>1.07</v>
      </c>
      <c r="K1512">
        <v>0.95</v>
      </c>
      <c r="L1512">
        <v>29</v>
      </c>
      <c r="M1512">
        <v>1131.82</v>
      </c>
      <c r="N1512">
        <v>45</v>
      </c>
      <c r="O1512">
        <v>34</v>
      </c>
      <c r="P1512">
        <v>3</v>
      </c>
      <c r="Q1512">
        <v>2</v>
      </c>
      <c r="R1512">
        <v>688</v>
      </c>
      <c r="S1512">
        <v>397</v>
      </c>
      <c r="T1512">
        <v>8</v>
      </c>
      <c r="U1512">
        <v>0.93</v>
      </c>
      <c r="V1512">
        <v>1</v>
      </c>
      <c r="W1512" t="s">
        <v>4</v>
      </c>
      <c r="X1512" t="s">
        <v>93</v>
      </c>
      <c r="Y1512" t="s">
        <v>90</v>
      </c>
      <c r="Z1512" t="s">
        <v>110</v>
      </c>
      <c r="AA1512">
        <v>0.76439999999999997</v>
      </c>
      <c r="AB1512">
        <v>0.97019999999999995</v>
      </c>
      <c r="AC1512">
        <v>0.21344399999999997</v>
      </c>
      <c r="AD1512">
        <v>0.98</v>
      </c>
      <c r="AE1512" t="s">
        <v>25</v>
      </c>
      <c r="AF1512">
        <v>8.2243170450173146E-3</v>
      </c>
      <c r="AG1512" t="s">
        <v>5</v>
      </c>
      <c r="AH1512" t="s">
        <v>32</v>
      </c>
      <c r="AI1512" t="s">
        <v>37</v>
      </c>
      <c r="AJ1512">
        <v>57.703488372093027</v>
      </c>
      <c r="AK1512" t="s">
        <v>40</v>
      </c>
      <c r="AL1512">
        <v>22.636399999999998</v>
      </c>
      <c r="AM1512">
        <v>484823.46279999998</v>
      </c>
      <c r="AN1512">
        <v>84.179999999999993</v>
      </c>
    </row>
    <row r="1513" spans="1:40" x14ac:dyDescent="0.3">
      <c r="A1513">
        <v>373.16</v>
      </c>
      <c r="B1513">
        <v>2.79</v>
      </c>
      <c r="C1513">
        <v>3</v>
      </c>
      <c r="D1513">
        <v>0.84</v>
      </c>
      <c r="E1513">
        <v>0.04</v>
      </c>
      <c r="F1513">
        <v>0.03</v>
      </c>
      <c r="G1513" t="s">
        <v>99</v>
      </c>
      <c r="H1513">
        <v>2.2400000000000002</v>
      </c>
      <c r="I1513">
        <v>0.89</v>
      </c>
      <c r="J1513">
        <v>0.9</v>
      </c>
      <c r="K1513">
        <v>0.55000000000000004</v>
      </c>
      <c r="L1513">
        <v>6</v>
      </c>
      <c r="M1513">
        <v>2833.76</v>
      </c>
      <c r="N1513">
        <v>60</v>
      </c>
      <c r="O1513">
        <v>49</v>
      </c>
      <c r="P1513">
        <v>3</v>
      </c>
      <c r="Q1513">
        <v>1</v>
      </c>
      <c r="R1513">
        <v>763</v>
      </c>
      <c r="S1513">
        <v>774</v>
      </c>
      <c r="T1513">
        <v>12</v>
      </c>
      <c r="U1513">
        <v>0.17</v>
      </c>
      <c r="V1513">
        <v>0</v>
      </c>
      <c r="W1513" t="s">
        <v>6</v>
      </c>
      <c r="X1513" t="s">
        <v>101</v>
      </c>
      <c r="Y1513" t="s">
        <v>90</v>
      </c>
      <c r="Z1513" t="s">
        <v>107</v>
      </c>
      <c r="AA1513">
        <v>0.80639999999999989</v>
      </c>
      <c r="AB1513">
        <v>0.93119999999999992</v>
      </c>
      <c r="AC1513">
        <v>0.14899200000000001</v>
      </c>
      <c r="AD1513">
        <v>0.62000000000000011</v>
      </c>
      <c r="AE1513" t="s">
        <v>25</v>
      </c>
      <c r="AF1513">
        <v>7.4766856040304423E-3</v>
      </c>
      <c r="AG1513" t="s">
        <v>5</v>
      </c>
      <c r="AH1513" t="s">
        <v>32</v>
      </c>
      <c r="AI1513" t="s">
        <v>35</v>
      </c>
      <c r="AJ1513">
        <v>101.44167758846659</v>
      </c>
      <c r="AK1513" t="s">
        <v>42</v>
      </c>
      <c r="AL1513">
        <v>141.68800000000002</v>
      </c>
      <c r="AM1513">
        <v>1131625.4988800006</v>
      </c>
      <c r="AN1513">
        <v>95.96</v>
      </c>
    </row>
    <row r="1514" spans="1:40" x14ac:dyDescent="0.3">
      <c r="A1514">
        <v>479.99</v>
      </c>
      <c r="B1514">
        <v>8.0500000000000007</v>
      </c>
      <c r="C1514">
        <v>15</v>
      </c>
      <c r="D1514">
        <v>0.86</v>
      </c>
      <c r="E1514">
        <v>0.03</v>
      </c>
      <c r="F1514">
        <v>0.02</v>
      </c>
      <c r="G1514" t="s">
        <v>88</v>
      </c>
      <c r="H1514">
        <v>2.65</v>
      </c>
      <c r="I1514">
        <v>0.9</v>
      </c>
      <c r="J1514">
        <v>1.04</v>
      </c>
      <c r="K1514">
        <v>0.33</v>
      </c>
      <c r="L1514">
        <v>36</v>
      </c>
      <c r="M1514">
        <v>2905.52</v>
      </c>
      <c r="N1514">
        <v>60</v>
      </c>
      <c r="O1514">
        <v>56</v>
      </c>
      <c r="P1514">
        <v>1</v>
      </c>
      <c r="Q1514">
        <v>3</v>
      </c>
      <c r="R1514">
        <v>799</v>
      </c>
      <c r="S1514">
        <v>554</v>
      </c>
      <c r="T1514">
        <v>10</v>
      </c>
      <c r="U1514">
        <v>0.28000000000000003</v>
      </c>
      <c r="V1514">
        <v>1</v>
      </c>
      <c r="W1514" t="s">
        <v>4</v>
      </c>
      <c r="X1514" t="s">
        <v>103</v>
      </c>
      <c r="Y1514" t="s">
        <v>104</v>
      </c>
      <c r="Z1514" t="s">
        <v>108</v>
      </c>
      <c r="AA1514">
        <v>0.83419999999999994</v>
      </c>
      <c r="AB1514">
        <v>0.9506</v>
      </c>
      <c r="AC1514">
        <v>0.13308400000000001</v>
      </c>
      <c r="AD1514">
        <v>0.38</v>
      </c>
      <c r="AE1514" t="s">
        <v>24</v>
      </c>
      <c r="AF1514">
        <v>1.6771182732973604E-2</v>
      </c>
      <c r="AG1514" t="s">
        <v>5</v>
      </c>
      <c r="AH1514" t="s">
        <v>32</v>
      </c>
      <c r="AI1514" t="s">
        <v>35</v>
      </c>
      <c r="AJ1514">
        <v>69.336670838548187</v>
      </c>
      <c r="AK1514" t="s">
        <v>40</v>
      </c>
      <c r="AL1514">
        <v>29.055199999999999</v>
      </c>
      <c r="AM1514">
        <v>1464406.0667100002</v>
      </c>
      <c r="AN1514">
        <v>72.05</v>
      </c>
    </row>
    <row r="1515" spans="1:40" x14ac:dyDescent="0.3">
      <c r="A1515">
        <v>58.2</v>
      </c>
      <c r="B1515">
        <v>9.18</v>
      </c>
      <c r="C1515">
        <v>5</v>
      </c>
      <c r="D1515">
        <v>0.98</v>
      </c>
      <c r="E1515">
        <v>0.01</v>
      </c>
      <c r="F1515">
        <v>0.01</v>
      </c>
      <c r="G1515" t="s">
        <v>92</v>
      </c>
      <c r="H1515">
        <v>2.72</v>
      </c>
      <c r="I1515">
        <v>0.72</v>
      </c>
      <c r="J1515">
        <v>1.02</v>
      </c>
      <c r="K1515">
        <v>0.09</v>
      </c>
      <c r="L1515">
        <v>34</v>
      </c>
      <c r="M1515">
        <v>8744.4599999999991</v>
      </c>
      <c r="N1515">
        <v>15</v>
      </c>
      <c r="O1515">
        <v>42</v>
      </c>
      <c r="P1515">
        <v>1</v>
      </c>
      <c r="Q1515">
        <v>0</v>
      </c>
      <c r="R1515">
        <v>500</v>
      </c>
      <c r="S1515">
        <v>868</v>
      </c>
      <c r="T1515">
        <v>11</v>
      </c>
      <c r="U1515">
        <v>0.11</v>
      </c>
      <c r="V1515">
        <v>1</v>
      </c>
      <c r="W1515" t="s">
        <v>4</v>
      </c>
      <c r="X1515" t="s">
        <v>89</v>
      </c>
      <c r="Y1515" t="s">
        <v>104</v>
      </c>
      <c r="Z1515" t="s">
        <v>95</v>
      </c>
      <c r="AA1515">
        <v>0.97019999999999995</v>
      </c>
      <c r="AB1515">
        <v>0.98009999999999997</v>
      </c>
      <c r="AC1515">
        <v>1.9602000000000019E-2</v>
      </c>
      <c r="AD1515">
        <v>0.11</v>
      </c>
      <c r="AE1515" t="s">
        <v>22</v>
      </c>
      <c r="AF1515">
        <v>0.15773195876288659</v>
      </c>
      <c r="AG1515" t="s">
        <v>9</v>
      </c>
      <c r="AH1515" t="s">
        <v>33</v>
      </c>
      <c r="AI1515" t="s">
        <v>35</v>
      </c>
      <c r="AJ1515">
        <v>173.6</v>
      </c>
      <c r="AK1515" t="s">
        <v>42</v>
      </c>
      <c r="AL1515">
        <v>174.88919999999999</v>
      </c>
      <c r="AM1515">
        <v>519284.17871999991</v>
      </c>
      <c r="AN1515">
        <v>84.779999999999987</v>
      </c>
    </row>
    <row r="1516" spans="1:40" x14ac:dyDescent="0.3">
      <c r="A1516">
        <v>138.1</v>
      </c>
      <c r="B1516">
        <v>4.33</v>
      </c>
      <c r="C1516">
        <v>23</v>
      </c>
      <c r="D1516">
        <v>1</v>
      </c>
      <c r="E1516">
        <v>0.08</v>
      </c>
      <c r="F1516">
        <v>0.02</v>
      </c>
      <c r="G1516" t="s">
        <v>99</v>
      </c>
      <c r="H1516">
        <v>0.88</v>
      </c>
      <c r="I1516">
        <v>0.63</v>
      </c>
      <c r="J1516">
        <v>0.93</v>
      </c>
      <c r="K1516">
        <v>0.38</v>
      </c>
      <c r="L1516">
        <v>49</v>
      </c>
      <c r="M1516">
        <v>5578.67</v>
      </c>
      <c r="N1516">
        <v>60</v>
      </c>
      <c r="O1516">
        <v>34</v>
      </c>
      <c r="P1516">
        <v>2</v>
      </c>
      <c r="Q1516">
        <v>1</v>
      </c>
      <c r="R1516">
        <v>351</v>
      </c>
      <c r="S1516">
        <v>927</v>
      </c>
      <c r="T1516">
        <v>10</v>
      </c>
      <c r="U1516">
        <v>0.5</v>
      </c>
      <c r="V1516">
        <v>0</v>
      </c>
      <c r="W1516" t="s">
        <v>6</v>
      </c>
      <c r="X1516" t="s">
        <v>101</v>
      </c>
      <c r="Y1516" t="s">
        <v>96</v>
      </c>
      <c r="Z1516" t="s">
        <v>108</v>
      </c>
      <c r="AA1516">
        <v>0.92</v>
      </c>
      <c r="AB1516">
        <v>0.90160000000000007</v>
      </c>
      <c r="AC1516">
        <v>0</v>
      </c>
      <c r="AD1516">
        <v>0.48</v>
      </c>
      <c r="AE1516" t="s">
        <v>24</v>
      </c>
      <c r="AF1516">
        <v>3.1354091238233163E-2</v>
      </c>
      <c r="AG1516" t="s">
        <v>7</v>
      </c>
      <c r="AH1516" t="s">
        <v>33</v>
      </c>
      <c r="AI1516" t="s">
        <v>38</v>
      </c>
      <c r="AJ1516">
        <v>264.10256410256409</v>
      </c>
      <c r="AK1516" t="s">
        <v>42</v>
      </c>
      <c r="AL1516">
        <v>278.93350000000004</v>
      </c>
      <c r="AM1516">
        <v>847737.12375999999</v>
      </c>
      <c r="AN1516">
        <v>96.320000000000007</v>
      </c>
    </row>
    <row r="1517" spans="1:40" x14ac:dyDescent="0.3">
      <c r="A1517">
        <v>53.4</v>
      </c>
      <c r="B1517">
        <v>7.76</v>
      </c>
      <c r="C1517">
        <v>12</v>
      </c>
      <c r="D1517">
        <v>0.77</v>
      </c>
      <c r="E1517">
        <v>0.09</v>
      </c>
      <c r="F1517">
        <v>0.04</v>
      </c>
      <c r="G1517" t="s">
        <v>99</v>
      </c>
      <c r="H1517">
        <v>3.85</v>
      </c>
      <c r="I1517">
        <v>0.62</v>
      </c>
      <c r="J1517">
        <v>1.1100000000000001</v>
      </c>
      <c r="K1517">
        <v>0.56999999999999995</v>
      </c>
      <c r="L1517">
        <v>8</v>
      </c>
      <c r="M1517">
        <v>6122.4</v>
      </c>
      <c r="N1517">
        <v>30</v>
      </c>
      <c r="O1517">
        <v>25</v>
      </c>
      <c r="P1517">
        <v>2</v>
      </c>
      <c r="Q1517">
        <v>3</v>
      </c>
      <c r="R1517">
        <v>435</v>
      </c>
      <c r="S1517">
        <v>708</v>
      </c>
      <c r="T1517">
        <v>11</v>
      </c>
      <c r="U1517">
        <v>0.84</v>
      </c>
      <c r="V1517">
        <v>0</v>
      </c>
      <c r="W1517" t="s">
        <v>6</v>
      </c>
      <c r="X1517" t="s">
        <v>103</v>
      </c>
      <c r="Y1517" t="s">
        <v>96</v>
      </c>
      <c r="Z1517" t="s">
        <v>95</v>
      </c>
      <c r="AA1517">
        <v>0.70069999999999999</v>
      </c>
      <c r="AB1517">
        <v>0.87360000000000004</v>
      </c>
      <c r="AC1517">
        <v>0.20092799999999997</v>
      </c>
      <c r="AD1517">
        <v>0.7</v>
      </c>
      <c r="AE1517" t="s">
        <v>25</v>
      </c>
      <c r="AF1517">
        <v>0.1453183520599251</v>
      </c>
      <c r="AG1517" t="s">
        <v>9</v>
      </c>
      <c r="AH1517" t="s">
        <v>33</v>
      </c>
      <c r="AI1517" t="s">
        <v>37</v>
      </c>
      <c r="AJ1517">
        <v>162.75862068965517</v>
      </c>
      <c r="AK1517" t="s">
        <v>42</v>
      </c>
      <c r="AL1517">
        <v>306.12</v>
      </c>
      <c r="AM1517">
        <v>369748.09259999997</v>
      </c>
      <c r="AN1517">
        <v>92.65</v>
      </c>
    </row>
    <row r="1518" spans="1:40" x14ac:dyDescent="0.3">
      <c r="A1518">
        <v>341.36</v>
      </c>
      <c r="B1518">
        <v>9.07</v>
      </c>
      <c r="C1518">
        <v>20</v>
      </c>
      <c r="D1518">
        <v>0.92</v>
      </c>
      <c r="E1518">
        <v>0.02</v>
      </c>
      <c r="F1518">
        <v>0.03</v>
      </c>
      <c r="G1518" t="s">
        <v>92</v>
      </c>
      <c r="H1518">
        <v>2.78</v>
      </c>
      <c r="I1518">
        <v>0.91</v>
      </c>
      <c r="J1518">
        <v>0.83</v>
      </c>
      <c r="K1518">
        <v>0.7</v>
      </c>
      <c r="L1518">
        <v>37</v>
      </c>
      <c r="M1518">
        <v>3733.94</v>
      </c>
      <c r="N1518">
        <v>60</v>
      </c>
      <c r="O1518">
        <v>9</v>
      </c>
      <c r="P1518">
        <v>0</v>
      </c>
      <c r="Q1518">
        <v>1</v>
      </c>
      <c r="R1518">
        <v>479</v>
      </c>
      <c r="S1518">
        <v>20</v>
      </c>
      <c r="T1518">
        <v>12</v>
      </c>
      <c r="U1518">
        <v>0.44</v>
      </c>
      <c r="V1518">
        <v>0</v>
      </c>
      <c r="W1518" t="s">
        <v>6</v>
      </c>
      <c r="X1518" t="s">
        <v>101</v>
      </c>
      <c r="Y1518" t="s">
        <v>94</v>
      </c>
      <c r="Z1518" t="s">
        <v>107</v>
      </c>
      <c r="AA1518">
        <v>0.90160000000000007</v>
      </c>
      <c r="AB1518">
        <v>0.9506</v>
      </c>
      <c r="AC1518">
        <v>7.6047999999999949E-2</v>
      </c>
      <c r="AD1518">
        <v>0.75</v>
      </c>
      <c r="AE1518" t="s">
        <v>25</v>
      </c>
      <c r="AF1518">
        <v>2.6570189828919615E-2</v>
      </c>
      <c r="AG1518" t="s">
        <v>7</v>
      </c>
      <c r="AH1518" t="s">
        <v>32</v>
      </c>
      <c r="AI1518" t="s">
        <v>35</v>
      </c>
      <c r="AJ1518">
        <v>4.1753653444676413</v>
      </c>
      <c r="AK1518" t="s">
        <v>40</v>
      </c>
      <c r="AL1518">
        <v>74.67880000000001</v>
      </c>
      <c r="AM1518">
        <v>1338442.3047360005</v>
      </c>
      <c r="AN1518">
        <v>84.02000000000001</v>
      </c>
    </row>
    <row r="1519" spans="1:40" x14ac:dyDescent="0.3">
      <c r="A1519">
        <v>454.11</v>
      </c>
      <c r="B1519">
        <v>8.6199999999999992</v>
      </c>
      <c r="C1519">
        <v>5</v>
      </c>
      <c r="D1519">
        <v>0.81</v>
      </c>
      <c r="E1519">
        <v>0.01</v>
      </c>
      <c r="F1519">
        <v>0.04</v>
      </c>
      <c r="G1519" t="s">
        <v>88</v>
      </c>
      <c r="H1519">
        <v>1.35</v>
      </c>
      <c r="I1519">
        <v>0.75</v>
      </c>
      <c r="J1519">
        <v>0.87</v>
      </c>
      <c r="K1519">
        <v>0.88</v>
      </c>
      <c r="L1519">
        <v>10</v>
      </c>
      <c r="M1519">
        <v>697.07</v>
      </c>
      <c r="N1519">
        <v>90</v>
      </c>
      <c r="O1519">
        <v>18</v>
      </c>
      <c r="P1519">
        <v>3</v>
      </c>
      <c r="Q1519">
        <v>2</v>
      </c>
      <c r="R1519">
        <v>143</v>
      </c>
      <c r="S1519">
        <v>590</v>
      </c>
      <c r="T1519">
        <v>3</v>
      </c>
      <c r="U1519">
        <v>7.0000000000000007E-2</v>
      </c>
      <c r="V1519">
        <v>0</v>
      </c>
      <c r="W1519" t="s">
        <v>6</v>
      </c>
      <c r="X1519" t="s">
        <v>93</v>
      </c>
      <c r="Y1519" t="s">
        <v>90</v>
      </c>
      <c r="Z1519" t="s">
        <v>98</v>
      </c>
      <c r="AA1519">
        <v>0.80190000000000006</v>
      </c>
      <c r="AB1519">
        <v>0.95039999999999991</v>
      </c>
      <c r="AC1519">
        <v>0.18057599999999993</v>
      </c>
      <c r="AD1519">
        <v>0.93</v>
      </c>
      <c r="AE1519" t="s">
        <v>25</v>
      </c>
      <c r="AF1519">
        <v>1.8982184933165971E-2</v>
      </c>
      <c r="AG1519" t="s">
        <v>5</v>
      </c>
      <c r="AH1519" t="s">
        <v>32</v>
      </c>
      <c r="AI1519" t="s">
        <v>36</v>
      </c>
      <c r="AJ1519">
        <v>412.58741258741259</v>
      </c>
      <c r="AK1519" t="s">
        <v>42</v>
      </c>
      <c r="AL1519">
        <v>6.9707000000000008</v>
      </c>
      <c r="AM1519">
        <v>332393.01225500007</v>
      </c>
      <c r="AN1519">
        <v>73.550000000000011</v>
      </c>
    </row>
    <row r="1520" spans="1:40" x14ac:dyDescent="0.3">
      <c r="A1520">
        <v>159.57</v>
      </c>
      <c r="B1520">
        <v>2.65</v>
      </c>
      <c r="C1520">
        <v>3</v>
      </c>
      <c r="D1520">
        <v>0.7</v>
      </c>
      <c r="E1520">
        <v>7.0000000000000007E-2</v>
      </c>
      <c r="F1520">
        <v>0.01</v>
      </c>
      <c r="G1520" t="s">
        <v>92</v>
      </c>
      <c r="H1520">
        <v>4.6900000000000004</v>
      </c>
      <c r="I1520">
        <v>0.65</v>
      </c>
      <c r="J1520">
        <v>0.99</v>
      </c>
      <c r="K1520">
        <v>0.94</v>
      </c>
      <c r="L1520">
        <v>16</v>
      </c>
      <c r="M1520">
        <v>844.96</v>
      </c>
      <c r="N1520">
        <v>30</v>
      </c>
      <c r="O1520">
        <v>42</v>
      </c>
      <c r="P1520">
        <v>0</v>
      </c>
      <c r="Q1520">
        <v>2</v>
      </c>
      <c r="R1520">
        <v>887</v>
      </c>
      <c r="S1520">
        <v>147</v>
      </c>
      <c r="T1520">
        <v>1</v>
      </c>
      <c r="U1520">
        <v>0.26</v>
      </c>
      <c r="V1520">
        <v>0</v>
      </c>
      <c r="W1520" t="s">
        <v>6</v>
      </c>
      <c r="X1520" t="s">
        <v>93</v>
      </c>
      <c r="Y1520" t="s">
        <v>94</v>
      </c>
      <c r="Z1520" t="s">
        <v>97</v>
      </c>
      <c r="AA1520">
        <v>0.65099999999999991</v>
      </c>
      <c r="AB1520">
        <v>0.92069999999999996</v>
      </c>
      <c r="AC1520">
        <v>0.27621000000000001</v>
      </c>
      <c r="AD1520">
        <v>1.02</v>
      </c>
      <c r="AE1520" t="s">
        <v>25</v>
      </c>
      <c r="AF1520">
        <v>1.6607131666353324E-2</v>
      </c>
      <c r="AG1520" t="s">
        <v>5</v>
      </c>
      <c r="AH1520" t="s">
        <v>31</v>
      </c>
      <c r="AI1520" t="s">
        <v>37</v>
      </c>
      <c r="AJ1520">
        <v>16.57271702367531</v>
      </c>
      <c r="AK1520" t="s">
        <v>40</v>
      </c>
      <c r="AL1520">
        <v>16.8992</v>
      </c>
      <c r="AM1520">
        <v>145648.55544200001</v>
      </c>
      <c r="AN1520">
        <v>81.009999999999991</v>
      </c>
    </row>
    <row r="1521" spans="1:40" x14ac:dyDescent="0.3">
      <c r="A1521">
        <v>467.17</v>
      </c>
      <c r="B1521">
        <v>9.61</v>
      </c>
      <c r="C1521">
        <v>9</v>
      </c>
      <c r="D1521">
        <v>0.7</v>
      </c>
      <c r="E1521">
        <v>0.02</v>
      </c>
      <c r="F1521">
        <v>0.01</v>
      </c>
      <c r="G1521" t="s">
        <v>92</v>
      </c>
      <c r="H1521">
        <v>0.06</v>
      </c>
      <c r="I1521">
        <v>0.67</v>
      </c>
      <c r="J1521">
        <v>1.1599999999999999</v>
      </c>
      <c r="K1521">
        <v>0.1</v>
      </c>
      <c r="L1521">
        <v>2</v>
      </c>
      <c r="M1521">
        <v>4261.79</v>
      </c>
      <c r="N1521">
        <v>45</v>
      </c>
      <c r="O1521">
        <v>30</v>
      </c>
      <c r="P1521">
        <v>1</v>
      </c>
      <c r="Q1521">
        <v>2</v>
      </c>
      <c r="R1521">
        <v>189</v>
      </c>
      <c r="S1521">
        <v>140</v>
      </c>
      <c r="T1521">
        <v>1</v>
      </c>
      <c r="U1521">
        <v>0.89</v>
      </c>
      <c r="V1521">
        <v>0</v>
      </c>
      <c r="W1521" t="s">
        <v>6</v>
      </c>
      <c r="X1521" t="s">
        <v>93</v>
      </c>
      <c r="Y1521" t="s">
        <v>104</v>
      </c>
      <c r="Z1521" t="s">
        <v>97</v>
      </c>
      <c r="AA1521">
        <v>0.68599999999999994</v>
      </c>
      <c r="AB1521">
        <v>0.97019999999999995</v>
      </c>
      <c r="AC1521">
        <v>0.29106000000000004</v>
      </c>
      <c r="AD1521">
        <v>0.13</v>
      </c>
      <c r="AE1521" t="s">
        <v>22</v>
      </c>
      <c r="AF1521">
        <v>2.0570670205706701E-2</v>
      </c>
      <c r="AG1521" t="s">
        <v>7</v>
      </c>
      <c r="AH1521" t="s">
        <v>32</v>
      </c>
      <c r="AI1521" t="s">
        <v>38</v>
      </c>
      <c r="AJ1521">
        <v>74.074074074074076</v>
      </c>
      <c r="AK1521" t="s">
        <v>40</v>
      </c>
      <c r="AL1521">
        <v>85.235799999999998</v>
      </c>
      <c r="AM1521">
        <v>2050795.6437330001</v>
      </c>
      <c r="AN1521">
        <v>87.14</v>
      </c>
    </row>
    <row r="1522" spans="1:40" x14ac:dyDescent="0.3">
      <c r="A1522">
        <v>77.12</v>
      </c>
      <c r="B1522">
        <v>4.3899999999999997</v>
      </c>
      <c r="C1522">
        <v>26</v>
      </c>
      <c r="D1522">
        <v>0.84</v>
      </c>
      <c r="E1522">
        <v>0.04</v>
      </c>
      <c r="F1522">
        <v>0.03</v>
      </c>
      <c r="G1522" t="s">
        <v>88</v>
      </c>
      <c r="H1522">
        <v>3.63</v>
      </c>
      <c r="I1522">
        <v>0.91</v>
      </c>
      <c r="J1522">
        <v>1.03</v>
      </c>
      <c r="K1522">
        <v>0.6</v>
      </c>
      <c r="L1522">
        <v>19</v>
      </c>
      <c r="M1522">
        <v>1857.19</v>
      </c>
      <c r="N1522">
        <v>15</v>
      </c>
      <c r="O1522">
        <v>18</v>
      </c>
      <c r="P1522">
        <v>1</v>
      </c>
      <c r="Q1522">
        <v>3</v>
      </c>
      <c r="R1522">
        <v>686</v>
      </c>
      <c r="S1522">
        <v>408</v>
      </c>
      <c r="T1522">
        <v>11</v>
      </c>
      <c r="U1522">
        <v>0.56000000000000005</v>
      </c>
      <c r="V1522">
        <v>0</v>
      </c>
      <c r="W1522" t="s">
        <v>6</v>
      </c>
      <c r="X1522" t="s">
        <v>103</v>
      </c>
      <c r="Y1522" t="s">
        <v>104</v>
      </c>
      <c r="Z1522" t="s">
        <v>95</v>
      </c>
      <c r="AA1522">
        <v>0.80639999999999989</v>
      </c>
      <c r="AB1522">
        <v>0.93119999999999992</v>
      </c>
      <c r="AC1522">
        <v>0.14899200000000001</v>
      </c>
      <c r="AD1522">
        <v>0.66999999999999993</v>
      </c>
      <c r="AE1522" t="s">
        <v>25</v>
      </c>
      <c r="AF1522">
        <v>5.6924273858921154E-2</v>
      </c>
      <c r="AG1522" t="s">
        <v>8</v>
      </c>
      <c r="AH1522" t="s">
        <v>33</v>
      </c>
      <c r="AI1522" t="s">
        <v>37</v>
      </c>
      <c r="AJ1522">
        <v>59.475218658892125</v>
      </c>
      <c r="AK1522" t="s">
        <v>40</v>
      </c>
      <c r="AL1522">
        <v>18.571899999999999</v>
      </c>
      <c r="AM1522">
        <v>153276.51810799999</v>
      </c>
      <c r="AN1522">
        <v>70.569999999999993</v>
      </c>
    </row>
    <row r="1523" spans="1:40" x14ac:dyDescent="0.3">
      <c r="A1523">
        <v>470.5</v>
      </c>
      <c r="B1523">
        <v>4.05</v>
      </c>
      <c r="C1523">
        <v>9</v>
      </c>
      <c r="D1523">
        <v>0.85</v>
      </c>
      <c r="E1523">
        <v>0.01</v>
      </c>
      <c r="F1523">
        <v>0.02</v>
      </c>
      <c r="G1523" t="s">
        <v>92</v>
      </c>
      <c r="H1523">
        <v>1.91</v>
      </c>
      <c r="I1523">
        <v>0.84</v>
      </c>
      <c r="J1523">
        <v>1.1399999999999999</v>
      </c>
      <c r="K1523">
        <v>0.67</v>
      </c>
      <c r="L1523">
        <v>7</v>
      </c>
      <c r="M1523">
        <v>1132.2</v>
      </c>
      <c r="N1523">
        <v>90</v>
      </c>
      <c r="O1523">
        <v>30</v>
      </c>
      <c r="P1523">
        <v>0</v>
      </c>
      <c r="Q1523">
        <v>1</v>
      </c>
      <c r="R1523">
        <v>221</v>
      </c>
      <c r="S1523">
        <v>260</v>
      </c>
      <c r="T1523">
        <v>2</v>
      </c>
      <c r="U1523">
        <v>0.91</v>
      </c>
      <c r="V1523">
        <v>0</v>
      </c>
      <c r="W1523" t="s">
        <v>6</v>
      </c>
      <c r="X1523" t="s">
        <v>101</v>
      </c>
      <c r="Y1523" t="s">
        <v>94</v>
      </c>
      <c r="Z1523" t="s">
        <v>102</v>
      </c>
      <c r="AA1523">
        <v>0.84150000000000003</v>
      </c>
      <c r="AB1523">
        <v>0.97019999999999995</v>
      </c>
      <c r="AC1523">
        <v>0.14553000000000002</v>
      </c>
      <c r="AD1523">
        <v>0.70000000000000007</v>
      </c>
      <c r="AE1523" t="s">
        <v>25</v>
      </c>
      <c r="AF1523">
        <v>8.6078639744952175E-3</v>
      </c>
      <c r="AG1523" t="s">
        <v>5</v>
      </c>
      <c r="AH1523" t="s">
        <v>32</v>
      </c>
      <c r="AI1523" t="s">
        <v>36</v>
      </c>
      <c r="AJ1523">
        <v>117.64705882352942</v>
      </c>
      <c r="AK1523" t="s">
        <v>42</v>
      </c>
      <c r="AL1523">
        <v>22.644000000000002</v>
      </c>
      <c r="AM1523">
        <v>548721.72009999992</v>
      </c>
      <c r="AN1523">
        <v>85.389999999999986</v>
      </c>
    </row>
    <row r="1524" spans="1:40" x14ac:dyDescent="0.3">
      <c r="A1524">
        <v>208.23</v>
      </c>
      <c r="B1524">
        <v>1.56</v>
      </c>
      <c r="C1524">
        <v>7</v>
      </c>
      <c r="D1524">
        <v>0.71</v>
      </c>
      <c r="E1524">
        <v>0.02</v>
      </c>
      <c r="F1524">
        <v>0.03</v>
      </c>
      <c r="G1524" t="s">
        <v>92</v>
      </c>
      <c r="H1524">
        <v>2.61</v>
      </c>
      <c r="I1524">
        <v>0.8</v>
      </c>
      <c r="J1524">
        <v>1.01</v>
      </c>
      <c r="K1524">
        <v>0.17</v>
      </c>
      <c r="L1524">
        <v>2</v>
      </c>
      <c r="M1524">
        <v>2696.21</v>
      </c>
      <c r="N1524">
        <v>90</v>
      </c>
      <c r="O1524">
        <v>7</v>
      </c>
      <c r="P1524">
        <v>0</v>
      </c>
      <c r="Q1524">
        <v>3</v>
      </c>
      <c r="R1524">
        <v>527</v>
      </c>
      <c r="S1524">
        <v>644</v>
      </c>
      <c r="T1524">
        <v>10</v>
      </c>
      <c r="U1524">
        <v>0.83</v>
      </c>
      <c r="V1524">
        <v>1</v>
      </c>
      <c r="W1524" t="s">
        <v>4</v>
      </c>
      <c r="X1524" t="s">
        <v>103</v>
      </c>
      <c r="Y1524" t="s">
        <v>94</v>
      </c>
      <c r="Z1524" t="s">
        <v>108</v>
      </c>
      <c r="AA1524">
        <v>0.69579999999999997</v>
      </c>
      <c r="AB1524">
        <v>0.9506</v>
      </c>
      <c r="AC1524">
        <v>0.27567399999999997</v>
      </c>
      <c r="AD1524">
        <v>0.22000000000000003</v>
      </c>
      <c r="AE1524" t="s">
        <v>26</v>
      </c>
      <c r="AF1524">
        <v>7.4917158910819777E-3</v>
      </c>
      <c r="AG1524" t="s">
        <v>5</v>
      </c>
      <c r="AH1524" t="s">
        <v>31</v>
      </c>
      <c r="AI1524" t="s">
        <v>35</v>
      </c>
      <c r="AJ1524">
        <v>122.20113851992409</v>
      </c>
      <c r="AK1524" t="s">
        <v>42</v>
      </c>
      <c r="AL1524">
        <v>53.924199999999999</v>
      </c>
      <c r="AM1524">
        <v>589568.19252100016</v>
      </c>
      <c r="AN1524">
        <v>84.19</v>
      </c>
    </row>
    <row r="1525" spans="1:40" x14ac:dyDescent="0.3">
      <c r="A1525">
        <v>95.64</v>
      </c>
      <c r="B1525">
        <v>5.38</v>
      </c>
      <c r="C1525">
        <v>26</v>
      </c>
      <c r="D1525">
        <v>0.91</v>
      </c>
      <c r="E1525">
        <v>0.08</v>
      </c>
      <c r="F1525">
        <v>0.04</v>
      </c>
      <c r="G1525" t="s">
        <v>88</v>
      </c>
      <c r="H1525">
        <v>1.46</v>
      </c>
      <c r="I1525">
        <v>0.85</v>
      </c>
      <c r="J1525">
        <v>1.1100000000000001</v>
      </c>
      <c r="K1525">
        <v>0.55000000000000004</v>
      </c>
      <c r="L1525">
        <v>45</v>
      </c>
      <c r="M1525">
        <v>7446.26</v>
      </c>
      <c r="N1525">
        <v>15</v>
      </c>
      <c r="O1525">
        <v>34</v>
      </c>
      <c r="P1525">
        <v>3</v>
      </c>
      <c r="Q1525">
        <v>1</v>
      </c>
      <c r="R1525">
        <v>594</v>
      </c>
      <c r="S1525">
        <v>375</v>
      </c>
      <c r="T1525">
        <v>6</v>
      </c>
      <c r="U1525">
        <v>0.41</v>
      </c>
      <c r="V1525">
        <v>0</v>
      </c>
      <c r="W1525" t="s">
        <v>6</v>
      </c>
      <c r="X1525" t="s">
        <v>101</v>
      </c>
      <c r="Y1525" t="s">
        <v>90</v>
      </c>
      <c r="Z1525" t="s">
        <v>100</v>
      </c>
      <c r="AA1525">
        <v>0.83720000000000006</v>
      </c>
      <c r="AB1525">
        <v>0.88319999999999999</v>
      </c>
      <c r="AC1525">
        <v>7.9487999999999975E-2</v>
      </c>
      <c r="AD1525">
        <v>0.67</v>
      </c>
      <c r="AE1525" t="s">
        <v>25</v>
      </c>
      <c r="AF1525">
        <v>5.6252613969050604E-2</v>
      </c>
      <c r="AG1525" t="s">
        <v>8</v>
      </c>
      <c r="AH1525" t="s">
        <v>33</v>
      </c>
      <c r="AI1525" t="s">
        <v>36</v>
      </c>
      <c r="AJ1525">
        <v>63.131313131313128</v>
      </c>
      <c r="AK1525" t="s">
        <v>40</v>
      </c>
      <c r="AL1525">
        <v>74.462600000000009</v>
      </c>
      <c r="AM1525">
        <v>797696.79845599993</v>
      </c>
      <c r="AN1525">
        <v>71.340000000000018</v>
      </c>
    </row>
    <row r="1526" spans="1:40" x14ac:dyDescent="0.3">
      <c r="A1526">
        <v>268.64</v>
      </c>
      <c r="B1526">
        <v>1.98</v>
      </c>
      <c r="C1526">
        <v>2</v>
      </c>
      <c r="D1526">
        <v>0.79</v>
      </c>
      <c r="E1526">
        <v>0.08</v>
      </c>
      <c r="F1526">
        <v>0.04</v>
      </c>
      <c r="G1526" t="s">
        <v>99</v>
      </c>
      <c r="H1526">
        <v>1.61</v>
      </c>
      <c r="I1526">
        <v>0.65</v>
      </c>
      <c r="J1526">
        <v>0.93</v>
      </c>
      <c r="K1526">
        <v>0.33</v>
      </c>
      <c r="L1526">
        <v>23</v>
      </c>
      <c r="M1526">
        <v>822.88</v>
      </c>
      <c r="N1526">
        <v>60</v>
      </c>
      <c r="O1526">
        <v>22</v>
      </c>
      <c r="P1526">
        <v>1</v>
      </c>
      <c r="Q1526">
        <v>0</v>
      </c>
      <c r="R1526">
        <v>422</v>
      </c>
      <c r="S1526">
        <v>430</v>
      </c>
      <c r="T1526">
        <v>2</v>
      </c>
      <c r="U1526">
        <v>0.63</v>
      </c>
      <c r="V1526">
        <v>1</v>
      </c>
      <c r="W1526" t="s">
        <v>4</v>
      </c>
      <c r="X1526" t="s">
        <v>89</v>
      </c>
      <c r="Y1526" t="s">
        <v>104</v>
      </c>
      <c r="Z1526" t="s">
        <v>102</v>
      </c>
      <c r="AA1526">
        <v>0.72680000000000011</v>
      </c>
      <c r="AB1526">
        <v>0.88319999999999999</v>
      </c>
      <c r="AC1526">
        <v>0.18547199999999997</v>
      </c>
      <c r="AD1526">
        <v>0.45</v>
      </c>
      <c r="AE1526" t="s">
        <v>24</v>
      </c>
      <c r="AF1526">
        <v>7.3704586063132824E-3</v>
      </c>
      <c r="AG1526" t="s">
        <v>5</v>
      </c>
      <c r="AH1526" t="s">
        <v>31</v>
      </c>
      <c r="AI1526" t="s">
        <v>36</v>
      </c>
      <c r="AJ1526">
        <v>101.89573459715639</v>
      </c>
      <c r="AK1526" t="s">
        <v>42</v>
      </c>
      <c r="AL1526">
        <v>41.144000000000005</v>
      </c>
      <c r="AM1526">
        <v>247635.295392</v>
      </c>
      <c r="AN1526">
        <v>95.190000000000012</v>
      </c>
    </row>
    <row r="1527" spans="1:40" x14ac:dyDescent="0.3">
      <c r="A1527">
        <v>165.55</v>
      </c>
      <c r="B1527">
        <v>3.24</v>
      </c>
      <c r="C1527">
        <v>23</v>
      </c>
      <c r="D1527">
        <v>0.87</v>
      </c>
      <c r="E1527">
        <v>0.02</v>
      </c>
      <c r="F1527">
        <v>0.05</v>
      </c>
      <c r="G1527" t="s">
        <v>99</v>
      </c>
      <c r="H1527">
        <v>0.08</v>
      </c>
      <c r="I1527">
        <v>0.73</v>
      </c>
      <c r="J1527">
        <v>1.1299999999999999</v>
      </c>
      <c r="K1527">
        <v>0.08</v>
      </c>
      <c r="L1527">
        <v>31</v>
      </c>
      <c r="M1527">
        <v>4537.4399999999996</v>
      </c>
      <c r="N1527">
        <v>15</v>
      </c>
      <c r="O1527">
        <v>27</v>
      </c>
      <c r="P1527">
        <v>0</v>
      </c>
      <c r="Q1527">
        <v>2</v>
      </c>
      <c r="R1527">
        <v>366</v>
      </c>
      <c r="S1527">
        <v>433</v>
      </c>
      <c r="T1527">
        <v>6</v>
      </c>
      <c r="U1527">
        <v>0.66</v>
      </c>
      <c r="V1527">
        <v>0</v>
      </c>
      <c r="W1527" t="s">
        <v>6</v>
      </c>
      <c r="X1527" t="s">
        <v>93</v>
      </c>
      <c r="Y1527" t="s">
        <v>94</v>
      </c>
      <c r="Z1527" t="s">
        <v>100</v>
      </c>
      <c r="AA1527">
        <v>0.85260000000000002</v>
      </c>
      <c r="AB1527">
        <v>0.93099999999999994</v>
      </c>
      <c r="AC1527">
        <v>0.12103000000000001</v>
      </c>
      <c r="AD1527">
        <v>0.15000000000000002</v>
      </c>
      <c r="AE1527" t="s">
        <v>26</v>
      </c>
      <c r="AF1527">
        <v>1.9571126547870733E-2</v>
      </c>
      <c r="AG1527" t="s">
        <v>5</v>
      </c>
      <c r="AH1527" t="s">
        <v>31</v>
      </c>
      <c r="AI1527" t="s">
        <v>38</v>
      </c>
      <c r="AJ1527">
        <v>118.30601092896175</v>
      </c>
      <c r="AK1527" t="s">
        <v>42</v>
      </c>
      <c r="AL1527">
        <v>226.87199999999999</v>
      </c>
      <c r="AM1527">
        <v>803982.45232000004</v>
      </c>
      <c r="AN1527">
        <v>98.319999999999979</v>
      </c>
    </row>
    <row r="1528" spans="1:40" x14ac:dyDescent="0.3">
      <c r="A1528">
        <v>178.19</v>
      </c>
      <c r="B1528">
        <v>3.85</v>
      </c>
      <c r="C1528">
        <v>23</v>
      </c>
      <c r="D1528">
        <v>0.79</v>
      </c>
      <c r="E1528">
        <v>0.03</v>
      </c>
      <c r="F1528">
        <v>0.02</v>
      </c>
      <c r="G1528" t="s">
        <v>99</v>
      </c>
      <c r="H1528">
        <v>3.65</v>
      </c>
      <c r="I1528">
        <v>0.75</v>
      </c>
      <c r="J1528">
        <v>0.96</v>
      </c>
      <c r="K1528">
        <v>7.0000000000000007E-2</v>
      </c>
      <c r="L1528">
        <v>4</v>
      </c>
      <c r="M1528">
        <v>8278.26</v>
      </c>
      <c r="N1528">
        <v>15</v>
      </c>
      <c r="O1528">
        <v>36</v>
      </c>
      <c r="P1528">
        <v>3</v>
      </c>
      <c r="Q1528">
        <v>0</v>
      </c>
      <c r="R1528">
        <v>462</v>
      </c>
      <c r="S1528">
        <v>794</v>
      </c>
      <c r="T1528">
        <v>11</v>
      </c>
      <c r="U1528">
        <v>0.75</v>
      </c>
      <c r="V1528">
        <v>1</v>
      </c>
      <c r="W1528" t="s">
        <v>4</v>
      </c>
      <c r="X1528" t="s">
        <v>89</v>
      </c>
      <c r="Y1528" t="s">
        <v>90</v>
      </c>
      <c r="Z1528" t="s">
        <v>95</v>
      </c>
      <c r="AA1528">
        <v>0.76629999999999998</v>
      </c>
      <c r="AB1528">
        <v>0.9506</v>
      </c>
      <c r="AC1528">
        <v>0.19962599999999997</v>
      </c>
      <c r="AD1528">
        <v>0.12000000000000001</v>
      </c>
      <c r="AE1528" t="s">
        <v>22</v>
      </c>
      <c r="AF1528">
        <v>2.1606150737976317E-2</v>
      </c>
      <c r="AG1528" t="s">
        <v>7</v>
      </c>
      <c r="AH1528" t="s">
        <v>31</v>
      </c>
      <c r="AI1528" t="s">
        <v>37</v>
      </c>
      <c r="AJ1528">
        <v>171.86147186147187</v>
      </c>
      <c r="AK1528" t="s">
        <v>42</v>
      </c>
      <c r="AL1528">
        <v>413.91300000000001</v>
      </c>
      <c r="AM1528">
        <v>1549285.22774</v>
      </c>
      <c r="AN1528">
        <v>95.05</v>
      </c>
    </row>
    <row r="1529" spans="1:40" x14ac:dyDescent="0.3">
      <c r="A1529">
        <v>188.28</v>
      </c>
      <c r="B1529">
        <v>8.2799999999999994</v>
      </c>
      <c r="C1529">
        <v>27</v>
      </c>
      <c r="D1529">
        <v>0.75</v>
      </c>
      <c r="E1529">
        <v>0.01</v>
      </c>
      <c r="F1529">
        <v>0.01</v>
      </c>
      <c r="G1529" t="s">
        <v>99</v>
      </c>
      <c r="H1529">
        <v>3.55</v>
      </c>
      <c r="I1529">
        <v>0.73</v>
      </c>
      <c r="J1529">
        <v>1.02</v>
      </c>
      <c r="K1529">
        <v>0.76</v>
      </c>
      <c r="L1529">
        <v>16</v>
      </c>
      <c r="M1529">
        <v>2752.46</v>
      </c>
      <c r="N1529">
        <v>60</v>
      </c>
      <c r="O1529">
        <v>40</v>
      </c>
      <c r="P1529">
        <v>2</v>
      </c>
      <c r="Q1529">
        <v>2</v>
      </c>
      <c r="R1529">
        <v>444</v>
      </c>
      <c r="S1529">
        <v>925</v>
      </c>
      <c r="T1529">
        <v>1</v>
      </c>
      <c r="U1529">
        <v>0.33</v>
      </c>
      <c r="V1529">
        <v>1</v>
      </c>
      <c r="W1529" t="s">
        <v>4</v>
      </c>
      <c r="X1529" t="s">
        <v>93</v>
      </c>
      <c r="Y1529" t="s">
        <v>96</v>
      </c>
      <c r="Z1529" t="s">
        <v>97</v>
      </c>
      <c r="AA1529">
        <v>0.74249999999999994</v>
      </c>
      <c r="AB1529">
        <v>0.98009999999999997</v>
      </c>
      <c r="AC1529">
        <v>0.24502499999999999</v>
      </c>
      <c r="AD1529">
        <v>0.78</v>
      </c>
      <c r="AE1529" t="s">
        <v>25</v>
      </c>
      <c r="AF1529">
        <v>4.3977055449330782E-2</v>
      </c>
      <c r="AG1529" t="s">
        <v>7</v>
      </c>
      <c r="AH1529" t="s">
        <v>31</v>
      </c>
      <c r="AI1529" t="s">
        <v>37</v>
      </c>
      <c r="AJ1529">
        <v>208.33333333333334</v>
      </c>
      <c r="AK1529" t="s">
        <v>42</v>
      </c>
      <c r="AL1529">
        <v>137.62300000000002</v>
      </c>
      <c r="AM1529">
        <v>528748.82305600005</v>
      </c>
      <c r="AN1529">
        <v>95.95</v>
      </c>
    </row>
    <row r="1530" spans="1:40" x14ac:dyDescent="0.3">
      <c r="A1530">
        <v>411.36</v>
      </c>
      <c r="B1530">
        <v>8.8800000000000008</v>
      </c>
      <c r="C1530">
        <v>21</v>
      </c>
      <c r="D1530">
        <v>0.82</v>
      </c>
      <c r="E1530">
        <v>0.01</v>
      </c>
      <c r="F1530">
        <v>0.03</v>
      </c>
      <c r="G1530" t="s">
        <v>99</v>
      </c>
      <c r="H1530">
        <v>3.27</v>
      </c>
      <c r="I1530">
        <v>0.95</v>
      </c>
      <c r="J1530">
        <v>0.87</v>
      </c>
      <c r="K1530">
        <v>0.62</v>
      </c>
      <c r="L1530">
        <v>10</v>
      </c>
      <c r="M1530">
        <v>3088.55</v>
      </c>
      <c r="N1530">
        <v>45</v>
      </c>
      <c r="O1530">
        <v>32</v>
      </c>
      <c r="P1530">
        <v>2</v>
      </c>
      <c r="Q1530">
        <v>0</v>
      </c>
      <c r="R1530">
        <v>86</v>
      </c>
      <c r="S1530">
        <v>764</v>
      </c>
      <c r="T1530">
        <v>9</v>
      </c>
      <c r="U1530">
        <v>0.28999999999999998</v>
      </c>
      <c r="V1530">
        <v>1</v>
      </c>
      <c r="W1530" t="s">
        <v>4</v>
      </c>
      <c r="X1530" t="s">
        <v>89</v>
      </c>
      <c r="Y1530" t="s">
        <v>96</v>
      </c>
      <c r="Z1530" t="s">
        <v>91</v>
      </c>
      <c r="AA1530">
        <v>0.81179999999999997</v>
      </c>
      <c r="AB1530">
        <v>0.96029999999999993</v>
      </c>
      <c r="AC1530">
        <v>0.17285400000000004</v>
      </c>
      <c r="AD1530">
        <v>0.66</v>
      </c>
      <c r="AE1530" t="s">
        <v>25</v>
      </c>
      <c r="AF1530">
        <v>2.1586931155192533E-2</v>
      </c>
      <c r="AG1530" t="s">
        <v>7</v>
      </c>
      <c r="AH1530" t="s">
        <v>32</v>
      </c>
      <c r="AI1530" t="s">
        <v>37</v>
      </c>
      <c r="AJ1530">
        <v>888.37209302325584</v>
      </c>
      <c r="AK1530" t="s">
        <v>42</v>
      </c>
      <c r="AL1530">
        <v>154.42750000000001</v>
      </c>
      <c r="AM1530">
        <v>1321507.495564</v>
      </c>
      <c r="AN1530">
        <v>95.83</v>
      </c>
    </row>
    <row r="1531" spans="1:40" x14ac:dyDescent="0.3">
      <c r="A1531">
        <v>292.62</v>
      </c>
      <c r="B1531">
        <v>3.72</v>
      </c>
      <c r="C1531">
        <v>16</v>
      </c>
      <c r="D1531">
        <v>0.77</v>
      </c>
      <c r="E1531">
        <v>0.1</v>
      </c>
      <c r="F1531">
        <v>0.01</v>
      </c>
      <c r="G1531" t="s">
        <v>92</v>
      </c>
      <c r="H1531">
        <v>4.3899999999999997</v>
      </c>
      <c r="I1531">
        <v>0.83</v>
      </c>
      <c r="J1531">
        <v>1.17</v>
      </c>
      <c r="K1531">
        <v>0.72</v>
      </c>
      <c r="L1531">
        <v>49</v>
      </c>
      <c r="M1531">
        <v>8853.65</v>
      </c>
      <c r="N1531">
        <v>15</v>
      </c>
      <c r="O1531">
        <v>41</v>
      </c>
      <c r="P1531">
        <v>3</v>
      </c>
      <c r="Q1531">
        <v>3</v>
      </c>
      <c r="R1531">
        <v>292</v>
      </c>
      <c r="S1531">
        <v>909</v>
      </c>
      <c r="T1531">
        <v>12</v>
      </c>
      <c r="U1531">
        <v>0.68</v>
      </c>
      <c r="V1531">
        <v>1</v>
      </c>
      <c r="W1531" t="s">
        <v>4</v>
      </c>
      <c r="X1531" t="s">
        <v>103</v>
      </c>
      <c r="Y1531" t="s">
        <v>90</v>
      </c>
      <c r="Z1531" t="s">
        <v>107</v>
      </c>
      <c r="AA1531">
        <v>0.69300000000000006</v>
      </c>
      <c r="AB1531">
        <v>0.89100000000000001</v>
      </c>
      <c r="AC1531">
        <v>0.20493</v>
      </c>
      <c r="AD1531">
        <v>0.83</v>
      </c>
      <c r="AE1531" t="s">
        <v>25</v>
      </c>
      <c r="AF1531">
        <v>1.2712733237646094E-2</v>
      </c>
      <c r="AG1531" t="s">
        <v>5</v>
      </c>
      <c r="AH1531" t="s">
        <v>31</v>
      </c>
      <c r="AI1531" t="s">
        <v>37</v>
      </c>
      <c r="AJ1531">
        <v>311.30136986301369</v>
      </c>
      <c r="AK1531" t="s">
        <v>42</v>
      </c>
      <c r="AL1531">
        <v>177.07300000000001</v>
      </c>
      <c r="AM1531">
        <v>2875940.884966</v>
      </c>
      <c r="AN1531">
        <v>80.41</v>
      </c>
    </row>
    <row r="1532" spans="1:40" x14ac:dyDescent="0.3">
      <c r="A1532">
        <v>190.09</v>
      </c>
      <c r="B1532">
        <v>8.73</v>
      </c>
      <c r="C1532">
        <v>9</v>
      </c>
      <c r="D1532">
        <v>0.86</v>
      </c>
      <c r="E1532">
        <v>7.0000000000000007E-2</v>
      </c>
      <c r="F1532">
        <v>0.01</v>
      </c>
      <c r="G1532" t="s">
        <v>88</v>
      </c>
      <c r="H1532">
        <v>4.51</v>
      </c>
      <c r="I1532">
        <v>0.89</v>
      </c>
      <c r="J1532">
        <v>1.08</v>
      </c>
      <c r="K1532">
        <v>0.69</v>
      </c>
      <c r="L1532">
        <v>21</v>
      </c>
      <c r="M1532">
        <v>6535.04</v>
      </c>
      <c r="N1532">
        <v>60</v>
      </c>
      <c r="O1532">
        <v>37</v>
      </c>
      <c r="P1532">
        <v>0</v>
      </c>
      <c r="Q1532">
        <v>2</v>
      </c>
      <c r="R1532">
        <v>736</v>
      </c>
      <c r="S1532">
        <v>171</v>
      </c>
      <c r="T1532">
        <v>7</v>
      </c>
      <c r="U1532">
        <v>0.82</v>
      </c>
      <c r="V1532">
        <v>0</v>
      </c>
      <c r="W1532" t="s">
        <v>6</v>
      </c>
      <c r="X1532" t="s">
        <v>93</v>
      </c>
      <c r="Y1532" t="s">
        <v>94</v>
      </c>
      <c r="Z1532" t="s">
        <v>106</v>
      </c>
      <c r="AA1532">
        <v>0.79979999999999996</v>
      </c>
      <c r="AB1532">
        <v>0.92069999999999996</v>
      </c>
      <c r="AC1532">
        <v>0.12889800000000001</v>
      </c>
      <c r="AD1532">
        <v>0.76999999999999991</v>
      </c>
      <c r="AE1532" t="s">
        <v>25</v>
      </c>
      <c r="AF1532">
        <v>4.5925614182755536E-2</v>
      </c>
      <c r="AG1532" t="s">
        <v>7</v>
      </c>
      <c r="AH1532" t="s">
        <v>31</v>
      </c>
      <c r="AI1532" t="s">
        <v>37</v>
      </c>
      <c r="AJ1532">
        <v>23.233695652173914</v>
      </c>
      <c r="AK1532" t="s">
        <v>40</v>
      </c>
      <c r="AL1532">
        <v>65.350400000000008</v>
      </c>
      <c r="AM1532">
        <v>1341707.910406</v>
      </c>
      <c r="AN1532">
        <v>69.19</v>
      </c>
    </row>
    <row r="1533" spans="1:40" x14ac:dyDescent="0.3">
      <c r="A1533">
        <v>324.64999999999998</v>
      </c>
      <c r="B1533">
        <v>8.7200000000000006</v>
      </c>
      <c r="C1533">
        <v>13</v>
      </c>
      <c r="D1533">
        <v>0.76</v>
      </c>
      <c r="E1533">
        <v>0.05</v>
      </c>
      <c r="F1533">
        <v>0.01</v>
      </c>
      <c r="G1533" t="s">
        <v>99</v>
      </c>
      <c r="H1533">
        <v>2.78</v>
      </c>
      <c r="I1533">
        <v>0.69</v>
      </c>
      <c r="J1533">
        <v>1.1399999999999999</v>
      </c>
      <c r="K1533">
        <v>0.13</v>
      </c>
      <c r="L1533">
        <v>28</v>
      </c>
      <c r="M1533">
        <v>7997.35</v>
      </c>
      <c r="N1533">
        <v>90</v>
      </c>
      <c r="O1533">
        <v>22</v>
      </c>
      <c r="P1533">
        <v>3</v>
      </c>
      <c r="Q1533">
        <v>3</v>
      </c>
      <c r="R1533">
        <v>686</v>
      </c>
      <c r="S1533">
        <v>104</v>
      </c>
      <c r="T1533">
        <v>1</v>
      </c>
      <c r="U1533">
        <v>0.41</v>
      </c>
      <c r="V1533">
        <v>0</v>
      </c>
      <c r="W1533" t="s">
        <v>6</v>
      </c>
      <c r="X1533" t="s">
        <v>103</v>
      </c>
      <c r="Y1533" t="s">
        <v>90</v>
      </c>
      <c r="Z1533" t="s">
        <v>97</v>
      </c>
      <c r="AA1533">
        <v>0.72199999999999998</v>
      </c>
      <c r="AB1533">
        <v>0.9405</v>
      </c>
      <c r="AC1533">
        <v>0.22571999999999998</v>
      </c>
      <c r="AD1533">
        <v>0.19</v>
      </c>
      <c r="AE1533" t="s">
        <v>26</v>
      </c>
      <c r="AF1533">
        <v>2.685969505621439E-2</v>
      </c>
      <c r="AG1533" t="s">
        <v>7</v>
      </c>
      <c r="AH1533" t="s">
        <v>32</v>
      </c>
      <c r="AI1533" t="s">
        <v>35</v>
      </c>
      <c r="AJ1533">
        <v>15.160349854227405</v>
      </c>
      <c r="AK1533" t="s">
        <v>40</v>
      </c>
      <c r="AL1533">
        <v>399.86750000000006</v>
      </c>
      <c r="AM1533">
        <v>2752537.9761899998</v>
      </c>
      <c r="AN1533">
        <v>95.52000000000001</v>
      </c>
    </row>
    <row r="1534" spans="1:40" x14ac:dyDescent="0.3">
      <c r="A1534">
        <v>372.27</v>
      </c>
      <c r="B1534">
        <v>7.88</v>
      </c>
      <c r="C1534">
        <v>28</v>
      </c>
      <c r="D1534">
        <v>0.85</v>
      </c>
      <c r="E1534">
        <v>0.08</v>
      </c>
      <c r="F1534">
        <v>0.02</v>
      </c>
      <c r="G1534" t="s">
        <v>88</v>
      </c>
      <c r="H1534">
        <v>3.42</v>
      </c>
      <c r="I1534">
        <v>0.71</v>
      </c>
      <c r="J1534">
        <v>0.88</v>
      </c>
      <c r="K1534">
        <v>0.15</v>
      </c>
      <c r="L1534">
        <v>46</v>
      </c>
      <c r="M1534">
        <v>2963.12</v>
      </c>
      <c r="N1534">
        <v>15</v>
      </c>
      <c r="O1534">
        <v>48</v>
      </c>
      <c r="P1534">
        <v>3</v>
      </c>
      <c r="Q1534">
        <v>3</v>
      </c>
      <c r="R1534">
        <v>695</v>
      </c>
      <c r="S1534">
        <v>171</v>
      </c>
      <c r="T1534">
        <v>9</v>
      </c>
      <c r="U1534">
        <v>0.32</v>
      </c>
      <c r="V1534">
        <v>1</v>
      </c>
      <c r="W1534" t="s">
        <v>4</v>
      </c>
      <c r="X1534" t="s">
        <v>103</v>
      </c>
      <c r="Y1534" t="s">
        <v>90</v>
      </c>
      <c r="Z1534" t="s">
        <v>91</v>
      </c>
      <c r="AA1534">
        <v>0.78200000000000003</v>
      </c>
      <c r="AB1534">
        <v>0.90160000000000007</v>
      </c>
      <c r="AC1534">
        <v>0.13524000000000003</v>
      </c>
      <c r="AD1534">
        <v>0.25</v>
      </c>
      <c r="AE1534" t="s">
        <v>26</v>
      </c>
      <c r="AF1534">
        <v>2.1167432240040831E-2</v>
      </c>
      <c r="AG1534" t="s">
        <v>7</v>
      </c>
      <c r="AH1534" t="s">
        <v>32</v>
      </c>
      <c r="AI1534" t="s">
        <v>37</v>
      </c>
      <c r="AJ1534">
        <v>24.60431654676259</v>
      </c>
      <c r="AK1534" t="s">
        <v>40</v>
      </c>
      <c r="AL1534">
        <v>29.6312</v>
      </c>
      <c r="AM1534">
        <v>1213443.8451079996</v>
      </c>
      <c r="AN1534">
        <v>69.780000000000015</v>
      </c>
    </row>
    <row r="1535" spans="1:40" x14ac:dyDescent="0.3">
      <c r="A1535">
        <v>172.68</v>
      </c>
      <c r="B1535">
        <v>2.3199999999999998</v>
      </c>
      <c r="C1535">
        <v>27</v>
      </c>
      <c r="D1535">
        <v>0.75</v>
      </c>
      <c r="E1535">
        <v>0.08</v>
      </c>
      <c r="F1535">
        <v>0.01</v>
      </c>
      <c r="G1535" t="s">
        <v>99</v>
      </c>
      <c r="H1535">
        <v>0.05</v>
      </c>
      <c r="I1535">
        <v>0.69</v>
      </c>
      <c r="J1535">
        <v>0.83</v>
      </c>
      <c r="K1535">
        <v>0.25</v>
      </c>
      <c r="L1535">
        <v>12</v>
      </c>
      <c r="M1535">
        <v>9968.1200000000008</v>
      </c>
      <c r="N1535">
        <v>15</v>
      </c>
      <c r="O1535">
        <v>35</v>
      </c>
      <c r="P1535">
        <v>0</v>
      </c>
      <c r="Q1535">
        <v>1</v>
      </c>
      <c r="R1535">
        <v>619</v>
      </c>
      <c r="S1535">
        <v>844</v>
      </c>
      <c r="T1535">
        <v>9</v>
      </c>
      <c r="U1535">
        <v>0.83</v>
      </c>
      <c r="V1535">
        <v>1</v>
      </c>
      <c r="W1535" t="s">
        <v>4</v>
      </c>
      <c r="X1535" t="s">
        <v>101</v>
      </c>
      <c r="Y1535" t="s">
        <v>94</v>
      </c>
      <c r="Z1535" t="s">
        <v>91</v>
      </c>
      <c r="AA1535">
        <v>0.69000000000000006</v>
      </c>
      <c r="AB1535">
        <v>0.91080000000000005</v>
      </c>
      <c r="AC1535">
        <v>0.22770000000000001</v>
      </c>
      <c r="AD1535">
        <v>0.33999999999999997</v>
      </c>
      <c r="AE1535" t="s">
        <v>24</v>
      </c>
      <c r="AF1535">
        <v>1.3435255964790362E-2</v>
      </c>
      <c r="AG1535" t="s">
        <v>5</v>
      </c>
      <c r="AH1535" t="s">
        <v>31</v>
      </c>
      <c r="AI1535" t="s">
        <v>38</v>
      </c>
      <c r="AJ1535">
        <v>136.34894991922454</v>
      </c>
      <c r="AK1535" t="s">
        <v>42</v>
      </c>
      <c r="AL1535">
        <v>498.40600000000006</v>
      </c>
      <c r="AM1535">
        <v>1876710.0868240003</v>
      </c>
      <c r="AN1535">
        <v>97.350000000000009</v>
      </c>
    </row>
    <row r="1536" spans="1:40" x14ac:dyDescent="0.3">
      <c r="A1536">
        <v>236.1</v>
      </c>
      <c r="B1536">
        <v>7.21</v>
      </c>
      <c r="C1536">
        <v>19</v>
      </c>
      <c r="D1536">
        <v>0.9</v>
      </c>
      <c r="E1536">
        <v>0.08</v>
      </c>
      <c r="F1536">
        <v>0</v>
      </c>
      <c r="G1536" t="s">
        <v>92</v>
      </c>
      <c r="H1536">
        <v>4.2300000000000004</v>
      </c>
      <c r="I1536">
        <v>0.88</v>
      </c>
      <c r="J1536">
        <v>0.93</v>
      </c>
      <c r="K1536">
        <v>0.4</v>
      </c>
      <c r="L1536">
        <v>13</v>
      </c>
      <c r="M1536">
        <v>1494.87</v>
      </c>
      <c r="N1536">
        <v>45</v>
      </c>
      <c r="O1536">
        <v>35</v>
      </c>
      <c r="P1536">
        <v>2</v>
      </c>
      <c r="Q1536">
        <v>2</v>
      </c>
      <c r="R1536">
        <v>546</v>
      </c>
      <c r="S1536">
        <v>805</v>
      </c>
      <c r="T1536">
        <v>11</v>
      </c>
      <c r="U1536">
        <v>0.69</v>
      </c>
      <c r="V1536">
        <v>0</v>
      </c>
      <c r="W1536" t="s">
        <v>6</v>
      </c>
      <c r="X1536" t="s">
        <v>93</v>
      </c>
      <c r="Y1536" t="s">
        <v>96</v>
      </c>
      <c r="Z1536" t="s">
        <v>95</v>
      </c>
      <c r="AA1536">
        <v>0.82800000000000007</v>
      </c>
      <c r="AB1536">
        <v>0.92</v>
      </c>
      <c r="AC1536">
        <v>9.1999999999999985E-2</v>
      </c>
      <c r="AD1536">
        <v>0.48000000000000004</v>
      </c>
      <c r="AE1536" t="s">
        <v>24</v>
      </c>
      <c r="AF1536">
        <v>3.0537907666243119E-2</v>
      </c>
      <c r="AG1536" t="s">
        <v>7</v>
      </c>
      <c r="AH1536" t="s">
        <v>31</v>
      </c>
      <c r="AI1536" t="s">
        <v>37</v>
      </c>
      <c r="AJ1536">
        <v>147.43589743589746</v>
      </c>
      <c r="AK1536" t="s">
        <v>42</v>
      </c>
      <c r="AL1536">
        <v>29.897399999999998</v>
      </c>
      <c r="AM1536">
        <v>381223.78301999997</v>
      </c>
      <c r="AN1536">
        <v>81.37</v>
      </c>
    </row>
    <row r="1537" spans="1:40" x14ac:dyDescent="0.3">
      <c r="A1537">
        <v>104.85</v>
      </c>
      <c r="B1537">
        <v>9.51</v>
      </c>
      <c r="C1537">
        <v>20</v>
      </c>
      <c r="D1537">
        <v>0.93</v>
      </c>
      <c r="E1537">
        <v>0</v>
      </c>
      <c r="F1537">
        <v>0.03</v>
      </c>
      <c r="G1537" t="s">
        <v>99</v>
      </c>
      <c r="H1537">
        <v>4.08</v>
      </c>
      <c r="I1537">
        <v>0.74</v>
      </c>
      <c r="J1537">
        <v>1.01</v>
      </c>
      <c r="K1537">
        <v>0.94</v>
      </c>
      <c r="L1537">
        <v>40</v>
      </c>
      <c r="M1537">
        <v>9623.18</v>
      </c>
      <c r="N1537">
        <v>45</v>
      </c>
      <c r="O1537">
        <v>15</v>
      </c>
      <c r="P1537">
        <v>3</v>
      </c>
      <c r="Q1537">
        <v>0</v>
      </c>
      <c r="R1537">
        <v>430</v>
      </c>
      <c r="S1537">
        <v>370</v>
      </c>
      <c r="T1537">
        <v>10</v>
      </c>
      <c r="U1537">
        <v>0.34</v>
      </c>
      <c r="V1537">
        <v>0</v>
      </c>
      <c r="W1537" t="s">
        <v>6</v>
      </c>
      <c r="X1537" t="s">
        <v>89</v>
      </c>
      <c r="Y1537" t="s">
        <v>90</v>
      </c>
      <c r="Z1537" t="s">
        <v>108</v>
      </c>
      <c r="AA1537">
        <v>0.93</v>
      </c>
      <c r="AB1537">
        <v>0.97</v>
      </c>
      <c r="AC1537">
        <v>6.7899999999999947E-2</v>
      </c>
      <c r="AD1537">
        <v>0.97</v>
      </c>
      <c r="AE1537" t="s">
        <v>25</v>
      </c>
      <c r="AF1537">
        <v>9.0701001430615172E-2</v>
      </c>
      <c r="AG1537" t="s">
        <v>8</v>
      </c>
      <c r="AH1537" t="s">
        <v>33</v>
      </c>
      <c r="AI1537" t="s">
        <v>37</v>
      </c>
      <c r="AJ1537">
        <v>86.04651162790698</v>
      </c>
      <c r="AK1537" t="s">
        <v>41</v>
      </c>
      <c r="AL1537">
        <v>481.15900000000005</v>
      </c>
      <c r="AM1537">
        <v>1039749.8504499999</v>
      </c>
      <c r="AN1537">
        <v>95.32</v>
      </c>
    </row>
    <row r="1538" spans="1:40" x14ac:dyDescent="0.3">
      <c r="A1538">
        <v>131.52000000000001</v>
      </c>
      <c r="B1538">
        <v>7.14</v>
      </c>
      <c r="C1538">
        <v>17</v>
      </c>
      <c r="D1538">
        <v>0.73</v>
      </c>
      <c r="E1538">
        <v>0.02</v>
      </c>
      <c r="F1538">
        <v>0.03</v>
      </c>
      <c r="G1538" t="s">
        <v>99</v>
      </c>
      <c r="H1538">
        <v>0.1</v>
      </c>
      <c r="I1538">
        <v>0.76</v>
      </c>
      <c r="J1538">
        <v>1.1200000000000001</v>
      </c>
      <c r="K1538">
        <v>0.67</v>
      </c>
      <c r="L1538">
        <v>17</v>
      </c>
      <c r="M1538">
        <v>9030.7800000000007</v>
      </c>
      <c r="N1538">
        <v>90</v>
      </c>
      <c r="O1538">
        <v>20</v>
      </c>
      <c r="P1538">
        <v>2</v>
      </c>
      <c r="Q1538">
        <v>0</v>
      </c>
      <c r="R1538">
        <v>160</v>
      </c>
      <c r="S1538">
        <v>238</v>
      </c>
      <c r="T1538">
        <v>11</v>
      </c>
      <c r="U1538">
        <v>0.53</v>
      </c>
      <c r="V1538">
        <v>0</v>
      </c>
      <c r="W1538" t="s">
        <v>6</v>
      </c>
      <c r="X1538" t="s">
        <v>89</v>
      </c>
      <c r="Y1538" t="s">
        <v>96</v>
      </c>
      <c r="Z1538" t="s">
        <v>95</v>
      </c>
      <c r="AA1538">
        <v>0.71539999999999992</v>
      </c>
      <c r="AB1538">
        <v>0.9506</v>
      </c>
      <c r="AC1538">
        <v>0.256662</v>
      </c>
      <c r="AD1538">
        <v>0.72000000000000008</v>
      </c>
      <c r="AE1538" t="s">
        <v>25</v>
      </c>
      <c r="AF1538">
        <v>5.4288321167883208E-2</v>
      </c>
      <c r="AG1538" t="s">
        <v>8</v>
      </c>
      <c r="AH1538" t="s">
        <v>33</v>
      </c>
      <c r="AI1538" t="s">
        <v>38</v>
      </c>
      <c r="AJ1538">
        <v>148.75</v>
      </c>
      <c r="AK1538" t="s">
        <v>42</v>
      </c>
      <c r="AL1538">
        <v>451.53900000000004</v>
      </c>
      <c r="AM1538">
        <v>1247566.3969200004</v>
      </c>
      <c r="AN1538">
        <v>98.699999999999989</v>
      </c>
    </row>
    <row r="1539" spans="1:40" x14ac:dyDescent="0.3">
      <c r="A1539">
        <v>356.5</v>
      </c>
      <c r="B1539">
        <v>3.98</v>
      </c>
      <c r="C1539">
        <v>6</v>
      </c>
      <c r="D1539">
        <v>0.84</v>
      </c>
      <c r="E1539">
        <v>7.0000000000000007E-2</v>
      </c>
      <c r="F1539">
        <v>0.04</v>
      </c>
      <c r="G1539" t="s">
        <v>88</v>
      </c>
      <c r="H1539">
        <v>2.71</v>
      </c>
      <c r="I1539">
        <v>0.88</v>
      </c>
      <c r="J1539">
        <v>0.96</v>
      </c>
      <c r="K1539">
        <v>0.26</v>
      </c>
      <c r="L1539">
        <v>18</v>
      </c>
      <c r="M1539">
        <v>5563.76</v>
      </c>
      <c r="N1539">
        <v>45</v>
      </c>
      <c r="O1539">
        <v>14</v>
      </c>
      <c r="P1539">
        <v>3</v>
      </c>
      <c r="Q1539">
        <v>2</v>
      </c>
      <c r="R1539">
        <v>741</v>
      </c>
      <c r="S1539">
        <v>125</v>
      </c>
      <c r="T1539">
        <v>6</v>
      </c>
      <c r="U1539">
        <v>0.96</v>
      </c>
      <c r="V1539">
        <v>1</v>
      </c>
      <c r="W1539" t="s">
        <v>4</v>
      </c>
      <c r="X1539" t="s">
        <v>93</v>
      </c>
      <c r="Y1539" t="s">
        <v>90</v>
      </c>
      <c r="Z1539" t="s">
        <v>100</v>
      </c>
      <c r="AA1539">
        <v>0.78119999999999989</v>
      </c>
      <c r="AB1539">
        <v>0.89279999999999993</v>
      </c>
      <c r="AC1539">
        <v>0.142848</v>
      </c>
      <c r="AD1539">
        <v>0.37</v>
      </c>
      <c r="AE1539" t="s">
        <v>24</v>
      </c>
      <c r="AF1539">
        <v>1.1164095371669003E-2</v>
      </c>
      <c r="AG1539" t="s">
        <v>5</v>
      </c>
      <c r="AH1539" t="s">
        <v>32</v>
      </c>
      <c r="AI1539" t="s">
        <v>35</v>
      </c>
      <c r="AJ1539">
        <v>16.869095816464238</v>
      </c>
      <c r="AK1539" t="s">
        <v>40</v>
      </c>
      <c r="AL1539">
        <v>55.637600000000006</v>
      </c>
      <c r="AM1539">
        <v>2201738.2483000006</v>
      </c>
      <c r="AN1539">
        <v>70.39</v>
      </c>
    </row>
    <row r="1540" spans="1:40" x14ac:dyDescent="0.3">
      <c r="A1540">
        <v>131.65</v>
      </c>
      <c r="B1540">
        <v>5.51</v>
      </c>
      <c r="C1540">
        <v>4</v>
      </c>
      <c r="D1540">
        <v>0.72</v>
      </c>
      <c r="E1540">
        <v>0.04</v>
      </c>
      <c r="F1540">
        <v>0.03</v>
      </c>
      <c r="G1540" t="s">
        <v>88</v>
      </c>
      <c r="H1540">
        <v>4.53</v>
      </c>
      <c r="I1540">
        <v>0.99</v>
      </c>
      <c r="J1540">
        <v>0.91</v>
      </c>
      <c r="K1540">
        <v>0.06</v>
      </c>
      <c r="L1540">
        <v>10</v>
      </c>
      <c r="M1540">
        <v>5894.44</v>
      </c>
      <c r="N1540">
        <v>90</v>
      </c>
      <c r="O1540">
        <v>8</v>
      </c>
      <c r="P1540">
        <v>1</v>
      </c>
      <c r="Q1540">
        <v>1</v>
      </c>
      <c r="R1540">
        <v>512</v>
      </c>
      <c r="S1540">
        <v>230</v>
      </c>
      <c r="T1540">
        <v>2</v>
      </c>
      <c r="U1540">
        <v>0.75</v>
      </c>
      <c r="V1540">
        <v>1</v>
      </c>
      <c r="W1540" t="s">
        <v>4</v>
      </c>
      <c r="X1540" t="s">
        <v>101</v>
      </c>
      <c r="Y1540" t="s">
        <v>104</v>
      </c>
      <c r="Z1540" t="s">
        <v>102</v>
      </c>
      <c r="AA1540">
        <v>0.69119999999999993</v>
      </c>
      <c r="AB1540">
        <v>0.93119999999999992</v>
      </c>
      <c r="AC1540">
        <v>0.26073600000000002</v>
      </c>
      <c r="AD1540">
        <v>0.13</v>
      </c>
      <c r="AE1540" t="s">
        <v>22</v>
      </c>
      <c r="AF1540">
        <v>4.1853399164451195E-2</v>
      </c>
      <c r="AG1540" t="s">
        <v>7</v>
      </c>
      <c r="AH1540" t="s">
        <v>33</v>
      </c>
      <c r="AI1540" t="s">
        <v>37</v>
      </c>
      <c r="AJ1540">
        <v>44.921875</v>
      </c>
      <c r="AK1540" t="s">
        <v>40</v>
      </c>
      <c r="AL1540">
        <v>58.944399999999995</v>
      </c>
      <c r="AM1540">
        <v>830394.10970999999</v>
      </c>
      <c r="AN1540">
        <v>69.67</v>
      </c>
    </row>
    <row r="1541" spans="1:40" x14ac:dyDescent="0.3">
      <c r="A1541">
        <v>286.32</v>
      </c>
      <c r="B1541">
        <v>6.81</v>
      </c>
      <c r="C1541">
        <v>1</v>
      </c>
      <c r="D1541">
        <v>0.88</v>
      </c>
      <c r="E1541">
        <v>0.1</v>
      </c>
      <c r="F1541">
        <v>0.01</v>
      </c>
      <c r="G1541" t="s">
        <v>92</v>
      </c>
      <c r="H1541">
        <v>0.91</v>
      </c>
      <c r="I1541">
        <v>0.66</v>
      </c>
      <c r="J1541">
        <v>0.95</v>
      </c>
      <c r="K1541">
        <v>0.68</v>
      </c>
      <c r="L1541">
        <v>28</v>
      </c>
      <c r="M1541">
        <v>7772.97</v>
      </c>
      <c r="N1541">
        <v>15</v>
      </c>
      <c r="O1541">
        <v>17</v>
      </c>
      <c r="P1541">
        <v>0</v>
      </c>
      <c r="Q1541">
        <v>2</v>
      </c>
      <c r="R1541">
        <v>675</v>
      </c>
      <c r="S1541">
        <v>472</v>
      </c>
      <c r="T1541">
        <v>2</v>
      </c>
      <c r="U1541">
        <v>0.22</v>
      </c>
      <c r="V1541">
        <v>0</v>
      </c>
      <c r="W1541" t="s">
        <v>6</v>
      </c>
      <c r="X1541" t="s">
        <v>93</v>
      </c>
      <c r="Y1541" t="s">
        <v>94</v>
      </c>
      <c r="Z1541" t="s">
        <v>102</v>
      </c>
      <c r="AA1541">
        <v>0.79200000000000004</v>
      </c>
      <c r="AB1541">
        <v>0.89100000000000001</v>
      </c>
      <c r="AC1541">
        <v>0.10692</v>
      </c>
      <c r="AD1541">
        <v>0.79</v>
      </c>
      <c r="AE1541" t="s">
        <v>25</v>
      </c>
      <c r="AF1541">
        <v>2.3784576697401506E-2</v>
      </c>
      <c r="AG1541" t="s">
        <v>7</v>
      </c>
      <c r="AH1541" t="s">
        <v>31</v>
      </c>
      <c r="AI1541" t="s">
        <v>38</v>
      </c>
      <c r="AJ1541">
        <v>69.925925925925924</v>
      </c>
      <c r="AK1541" t="s">
        <v>40</v>
      </c>
      <c r="AL1541">
        <v>155.45940000000002</v>
      </c>
      <c r="AM1541">
        <v>2470528.6855679997</v>
      </c>
      <c r="AN1541">
        <v>83.89</v>
      </c>
    </row>
    <row r="1542" spans="1:40" x14ac:dyDescent="0.3">
      <c r="A1542">
        <v>369.07</v>
      </c>
      <c r="B1542">
        <v>5.6</v>
      </c>
      <c r="C1542">
        <v>18</v>
      </c>
      <c r="D1542">
        <v>0.78</v>
      </c>
      <c r="E1542">
        <v>7.0000000000000007E-2</v>
      </c>
      <c r="F1542">
        <v>0.01</v>
      </c>
      <c r="G1542" t="s">
        <v>88</v>
      </c>
      <c r="H1542">
        <v>1.76</v>
      </c>
      <c r="I1542">
        <v>0.63</v>
      </c>
      <c r="J1542">
        <v>1.08</v>
      </c>
      <c r="K1542">
        <v>0.63</v>
      </c>
      <c r="L1542">
        <v>13</v>
      </c>
      <c r="M1542">
        <v>3137.14</v>
      </c>
      <c r="N1542">
        <v>60</v>
      </c>
      <c r="O1542">
        <v>8</v>
      </c>
      <c r="P1542">
        <v>2</v>
      </c>
      <c r="Q1542">
        <v>3</v>
      </c>
      <c r="R1542">
        <v>597</v>
      </c>
      <c r="S1542">
        <v>941</v>
      </c>
      <c r="T1542">
        <v>12</v>
      </c>
      <c r="U1542">
        <v>0.3</v>
      </c>
      <c r="V1542">
        <v>0</v>
      </c>
      <c r="W1542" t="s">
        <v>6</v>
      </c>
      <c r="X1542" t="s">
        <v>103</v>
      </c>
      <c r="Y1542" t="s">
        <v>96</v>
      </c>
      <c r="Z1542" t="s">
        <v>107</v>
      </c>
      <c r="AA1542">
        <v>0.72539999999999993</v>
      </c>
      <c r="AB1542">
        <v>0.92069999999999996</v>
      </c>
      <c r="AC1542">
        <v>0.20255399999999996</v>
      </c>
      <c r="AD1542">
        <v>0.71</v>
      </c>
      <c r="AE1542" t="s">
        <v>25</v>
      </c>
      <c r="AF1542">
        <v>1.5173273362776709E-2</v>
      </c>
      <c r="AG1542" t="s">
        <v>5</v>
      </c>
      <c r="AH1542" t="s">
        <v>32</v>
      </c>
      <c r="AI1542" t="s">
        <v>36</v>
      </c>
      <c r="AJ1542">
        <v>157.62144053601338</v>
      </c>
      <c r="AK1542" t="s">
        <v>42</v>
      </c>
      <c r="AL1542">
        <v>31.371399999999998</v>
      </c>
      <c r="AM1542">
        <v>1250494.5632480001</v>
      </c>
      <c r="AN1542">
        <v>71.94</v>
      </c>
    </row>
    <row r="1543" spans="1:40" x14ac:dyDescent="0.3">
      <c r="A1543">
        <v>98.09</v>
      </c>
      <c r="B1543">
        <v>2.08</v>
      </c>
      <c r="C1543">
        <v>19</v>
      </c>
      <c r="D1543">
        <v>0.86</v>
      </c>
      <c r="E1543">
        <v>0.1</v>
      </c>
      <c r="F1543">
        <v>0.01</v>
      </c>
      <c r="G1543" t="s">
        <v>88</v>
      </c>
      <c r="H1543">
        <v>1.66</v>
      </c>
      <c r="I1543">
        <v>0.68</v>
      </c>
      <c r="J1543">
        <v>0.93</v>
      </c>
      <c r="K1543">
        <v>0.68</v>
      </c>
      <c r="L1543">
        <v>34</v>
      </c>
      <c r="M1543">
        <v>5321.95</v>
      </c>
      <c r="N1543">
        <v>45</v>
      </c>
      <c r="O1543">
        <v>53</v>
      </c>
      <c r="P1543">
        <v>0</v>
      </c>
      <c r="Q1543">
        <v>1</v>
      </c>
      <c r="R1543">
        <v>897</v>
      </c>
      <c r="S1543">
        <v>940</v>
      </c>
      <c r="T1543">
        <v>8</v>
      </c>
      <c r="U1543">
        <v>0.27</v>
      </c>
      <c r="V1543">
        <v>1</v>
      </c>
      <c r="W1543" t="s">
        <v>4</v>
      </c>
      <c r="X1543" t="s">
        <v>101</v>
      </c>
      <c r="Y1543" t="s">
        <v>94</v>
      </c>
      <c r="Z1543" t="s">
        <v>110</v>
      </c>
      <c r="AA1543">
        <v>0.77400000000000002</v>
      </c>
      <c r="AB1543">
        <v>0.89100000000000001</v>
      </c>
      <c r="AC1543">
        <v>0.12474000000000003</v>
      </c>
      <c r="AD1543">
        <v>0.79</v>
      </c>
      <c r="AE1543" t="s">
        <v>25</v>
      </c>
      <c r="AF1543">
        <v>2.120501580181466E-2</v>
      </c>
      <c r="AG1543" t="s">
        <v>7</v>
      </c>
      <c r="AH1543" t="s">
        <v>33</v>
      </c>
      <c r="AI1543" t="s">
        <v>36</v>
      </c>
      <c r="AJ1543">
        <v>104.79375696767002</v>
      </c>
      <c r="AK1543" t="s">
        <v>42</v>
      </c>
      <c r="AL1543">
        <v>53.219499999999996</v>
      </c>
      <c r="AM1543">
        <v>579509.85989299999</v>
      </c>
      <c r="AN1543">
        <v>71.140000000000015</v>
      </c>
    </row>
    <row r="1544" spans="1:40" x14ac:dyDescent="0.3">
      <c r="A1544">
        <v>305.29000000000002</v>
      </c>
      <c r="B1544">
        <v>3.81</v>
      </c>
      <c r="C1544">
        <v>9</v>
      </c>
      <c r="D1544">
        <v>0.86</v>
      </c>
      <c r="E1544">
        <v>0.02</v>
      </c>
      <c r="F1544">
        <v>0.04</v>
      </c>
      <c r="G1544" t="s">
        <v>88</v>
      </c>
      <c r="H1544">
        <v>1.78</v>
      </c>
      <c r="I1544">
        <v>0.89</v>
      </c>
      <c r="J1544">
        <v>1.19</v>
      </c>
      <c r="K1544">
        <v>0.26</v>
      </c>
      <c r="L1544">
        <v>49</v>
      </c>
      <c r="M1544">
        <v>9033.52</v>
      </c>
      <c r="N1544">
        <v>90</v>
      </c>
      <c r="O1544">
        <v>24</v>
      </c>
      <c r="P1544">
        <v>2</v>
      </c>
      <c r="Q1544">
        <v>3</v>
      </c>
      <c r="R1544">
        <v>957</v>
      </c>
      <c r="S1544">
        <v>690</v>
      </c>
      <c r="T1544">
        <v>9</v>
      </c>
      <c r="U1544">
        <v>0.85</v>
      </c>
      <c r="V1544">
        <v>0</v>
      </c>
      <c r="W1544" t="s">
        <v>6</v>
      </c>
      <c r="X1544" t="s">
        <v>103</v>
      </c>
      <c r="Y1544" t="s">
        <v>96</v>
      </c>
      <c r="Z1544" t="s">
        <v>91</v>
      </c>
      <c r="AA1544">
        <v>0.84279999999999999</v>
      </c>
      <c r="AB1544">
        <v>0.94079999999999997</v>
      </c>
      <c r="AC1544">
        <v>0.13171200000000002</v>
      </c>
      <c r="AD1544">
        <v>0.32</v>
      </c>
      <c r="AE1544" t="s">
        <v>24</v>
      </c>
      <c r="AF1544">
        <v>1.2479937108978347E-2</v>
      </c>
      <c r="AG1544" t="s">
        <v>5</v>
      </c>
      <c r="AH1544" t="s">
        <v>32</v>
      </c>
      <c r="AI1544" t="s">
        <v>36</v>
      </c>
      <c r="AJ1544">
        <v>72.100313479623821</v>
      </c>
      <c r="AK1544" t="s">
        <v>40</v>
      </c>
      <c r="AL1544">
        <v>90.3352</v>
      </c>
      <c r="AM1544">
        <v>2923415.1235720003</v>
      </c>
      <c r="AN1544">
        <v>72.820000000000007</v>
      </c>
    </row>
    <row r="1545" spans="1:40" x14ac:dyDescent="0.3">
      <c r="A1545">
        <v>165.45</v>
      </c>
      <c r="B1545">
        <v>8.2200000000000006</v>
      </c>
      <c r="C1545">
        <v>13</v>
      </c>
      <c r="D1545">
        <v>0.98</v>
      </c>
      <c r="E1545">
        <v>0.09</v>
      </c>
      <c r="F1545">
        <v>0.04</v>
      </c>
      <c r="G1545" t="s">
        <v>92</v>
      </c>
      <c r="H1545">
        <v>0.21</v>
      </c>
      <c r="I1545">
        <v>0.68</v>
      </c>
      <c r="J1545">
        <v>0.87</v>
      </c>
      <c r="K1545">
        <v>0.52</v>
      </c>
      <c r="L1545">
        <v>6</v>
      </c>
      <c r="M1545">
        <v>775.67</v>
      </c>
      <c r="N1545">
        <v>45</v>
      </c>
      <c r="O1545">
        <v>11</v>
      </c>
      <c r="P1545">
        <v>2</v>
      </c>
      <c r="Q1545">
        <v>2</v>
      </c>
      <c r="R1545">
        <v>752</v>
      </c>
      <c r="S1545">
        <v>324</v>
      </c>
      <c r="T1545">
        <v>4</v>
      </c>
      <c r="U1545">
        <v>0.64</v>
      </c>
      <c r="V1545">
        <v>0</v>
      </c>
      <c r="W1545" t="s">
        <v>6</v>
      </c>
      <c r="X1545" t="s">
        <v>93</v>
      </c>
      <c r="Y1545" t="s">
        <v>96</v>
      </c>
      <c r="Z1545" t="s">
        <v>105</v>
      </c>
      <c r="AA1545">
        <v>0.89180000000000004</v>
      </c>
      <c r="AB1545">
        <v>0.87360000000000004</v>
      </c>
      <c r="AC1545">
        <v>1.7472000000000015E-2</v>
      </c>
      <c r="AD1545">
        <v>0.65</v>
      </c>
      <c r="AE1545" t="s">
        <v>25</v>
      </c>
      <c r="AF1545">
        <v>4.9682683590208526E-2</v>
      </c>
      <c r="AG1545" t="s">
        <v>7</v>
      </c>
      <c r="AH1545" t="s">
        <v>31</v>
      </c>
      <c r="AI1545" t="s">
        <v>38</v>
      </c>
      <c r="AJ1545">
        <v>43.085106382978722</v>
      </c>
      <c r="AK1545" t="s">
        <v>40</v>
      </c>
      <c r="AL1545">
        <v>15.513399999999999</v>
      </c>
      <c r="AM1545">
        <v>145034.30798500002</v>
      </c>
      <c r="AN1545">
        <v>84.289999999999992</v>
      </c>
    </row>
    <row r="1546" spans="1:40" x14ac:dyDescent="0.3">
      <c r="A1546">
        <v>483.32</v>
      </c>
      <c r="B1546">
        <v>8.75</v>
      </c>
      <c r="C1546">
        <v>8</v>
      </c>
      <c r="D1546">
        <v>0.86</v>
      </c>
      <c r="E1546">
        <v>0.03</v>
      </c>
      <c r="F1546">
        <v>0.01</v>
      </c>
      <c r="G1546" t="s">
        <v>92</v>
      </c>
      <c r="H1546">
        <v>1.4</v>
      </c>
      <c r="I1546">
        <v>0.83</v>
      </c>
      <c r="J1546">
        <v>1.1000000000000001</v>
      </c>
      <c r="K1546">
        <v>0.36</v>
      </c>
      <c r="L1546">
        <v>12</v>
      </c>
      <c r="M1546">
        <v>9064.73</v>
      </c>
      <c r="N1546">
        <v>45</v>
      </c>
      <c r="O1546">
        <v>13</v>
      </c>
      <c r="P1546">
        <v>0</v>
      </c>
      <c r="Q1546">
        <v>1</v>
      </c>
      <c r="R1546">
        <v>524</v>
      </c>
      <c r="S1546">
        <v>339</v>
      </c>
      <c r="T1546">
        <v>2</v>
      </c>
      <c r="U1546">
        <v>0.94</v>
      </c>
      <c r="V1546">
        <v>0</v>
      </c>
      <c r="W1546" t="s">
        <v>6</v>
      </c>
      <c r="X1546" t="s">
        <v>101</v>
      </c>
      <c r="Y1546" t="s">
        <v>94</v>
      </c>
      <c r="Z1546" t="s">
        <v>102</v>
      </c>
      <c r="AA1546">
        <v>0.83419999999999994</v>
      </c>
      <c r="AB1546">
        <v>0.96029999999999993</v>
      </c>
      <c r="AC1546">
        <v>0.13444200000000001</v>
      </c>
      <c r="AD1546">
        <v>0.39999999999999997</v>
      </c>
      <c r="AE1546" t="s">
        <v>24</v>
      </c>
      <c r="AF1546">
        <v>1.810394769510883E-2</v>
      </c>
      <c r="AG1546" t="s">
        <v>5</v>
      </c>
      <c r="AH1546" t="s">
        <v>32</v>
      </c>
      <c r="AI1546" t="s">
        <v>36</v>
      </c>
      <c r="AJ1546">
        <v>64.694656488549612</v>
      </c>
      <c r="AK1546" t="s">
        <v>40</v>
      </c>
      <c r="AL1546">
        <v>181.2946</v>
      </c>
      <c r="AM1546">
        <v>4556606.7433039993</v>
      </c>
      <c r="AN1546">
        <v>85.499999999999986</v>
      </c>
    </row>
    <row r="1547" spans="1:40" x14ac:dyDescent="0.3">
      <c r="A1547">
        <v>267.60000000000002</v>
      </c>
      <c r="B1547">
        <v>2.2400000000000002</v>
      </c>
      <c r="C1547">
        <v>23</v>
      </c>
      <c r="D1547">
        <v>0.87</v>
      </c>
      <c r="E1547">
        <v>0.1</v>
      </c>
      <c r="F1547">
        <v>0.02</v>
      </c>
      <c r="G1547" t="s">
        <v>92</v>
      </c>
      <c r="H1547">
        <v>1.47</v>
      </c>
      <c r="I1547">
        <v>0.84</v>
      </c>
      <c r="J1547">
        <v>1.04</v>
      </c>
      <c r="K1547">
        <v>0.82</v>
      </c>
      <c r="L1547">
        <v>29</v>
      </c>
      <c r="M1547">
        <v>7314.9</v>
      </c>
      <c r="N1547">
        <v>30</v>
      </c>
      <c r="O1547">
        <v>29</v>
      </c>
      <c r="P1547">
        <v>3</v>
      </c>
      <c r="Q1547">
        <v>2</v>
      </c>
      <c r="R1547">
        <v>594</v>
      </c>
      <c r="S1547">
        <v>666</v>
      </c>
      <c r="T1547">
        <v>5</v>
      </c>
      <c r="U1547">
        <v>0.09</v>
      </c>
      <c r="V1547">
        <v>1</v>
      </c>
      <c r="W1547" t="s">
        <v>4</v>
      </c>
      <c r="X1547" t="s">
        <v>93</v>
      </c>
      <c r="Y1547" t="s">
        <v>90</v>
      </c>
      <c r="Z1547" t="s">
        <v>109</v>
      </c>
      <c r="AA1547">
        <v>0.78300000000000003</v>
      </c>
      <c r="AB1547">
        <v>0.88200000000000001</v>
      </c>
      <c r="AC1547">
        <v>0.11466</v>
      </c>
      <c r="AD1547">
        <v>0.94</v>
      </c>
      <c r="AE1547" t="s">
        <v>25</v>
      </c>
      <c r="AF1547">
        <v>8.3707025411061294E-3</v>
      </c>
      <c r="AG1547" t="s">
        <v>5</v>
      </c>
      <c r="AH1547" t="s">
        <v>31</v>
      </c>
      <c r="AI1547" t="s">
        <v>36</v>
      </c>
      <c r="AJ1547">
        <v>112.12121212121211</v>
      </c>
      <c r="AK1547" t="s">
        <v>42</v>
      </c>
      <c r="AL1547">
        <v>146.298</v>
      </c>
      <c r="AM1547">
        <v>2192517.4742400004</v>
      </c>
      <c r="AN1547">
        <v>83.13000000000001</v>
      </c>
    </row>
    <row r="1548" spans="1:40" x14ac:dyDescent="0.3">
      <c r="A1548">
        <v>412.7</v>
      </c>
      <c r="B1548">
        <v>9.57</v>
      </c>
      <c r="C1548">
        <v>13</v>
      </c>
      <c r="D1548">
        <v>0.82</v>
      </c>
      <c r="E1548">
        <v>0.02</v>
      </c>
      <c r="F1548">
        <v>0.05</v>
      </c>
      <c r="G1548" t="s">
        <v>88</v>
      </c>
      <c r="H1548">
        <v>4.33</v>
      </c>
      <c r="I1548">
        <v>0.72</v>
      </c>
      <c r="J1548">
        <v>0.89</v>
      </c>
      <c r="K1548">
        <v>7.0000000000000007E-2</v>
      </c>
      <c r="L1548">
        <v>13</v>
      </c>
      <c r="M1548">
        <v>7721.46</v>
      </c>
      <c r="N1548">
        <v>15</v>
      </c>
      <c r="O1548">
        <v>25</v>
      </c>
      <c r="P1548">
        <v>3</v>
      </c>
      <c r="Q1548">
        <v>2</v>
      </c>
      <c r="R1548">
        <v>632</v>
      </c>
      <c r="S1548">
        <v>295</v>
      </c>
      <c r="T1548">
        <v>7</v>
      </c>
      <c r="U1548">
        <v>0.05</v>
      </c>
      <c r="V1548">
        <v>1</v>
      </c>
      <c r="W1548" t="s">
        <v>4</v>
      </c>
      <c r="X1548" t="s">
        <v>93</v>
      </c>
      <c r="Y1548" t="s">
        <v>90</v>
      </c>
      <c r="Z1548" t="s">
        <v>106</v>
      </c>
      <c r="AA1548">
        <v>0.80359999999999998</v>
      </c>
      <c r="AB1548">
        <v>0.93099999999999994</v>
      </c>
      <c r="AC1548">
        <v>0.16758000000000003</v>
      </c>
      <c r="AD1548">
        <v>0.14000000000000001</v>
      </c>
      <c r="AE1548" t="s">
        <v>22</v>
      </c>
      <c r="AF1548">
        <v>2.3188756966319363E-2</v>
      </c>
      <c r="AG1548" t="s">
        <v>7</v>
      </c>
      <c r="AH1548" t="s">
        <v>32</v>
      </c>
      <c r="AI1548" t="s">
        <v>37</v>
      </c>
      <c r="AJ1548">
        <v>46.677215189873415</v>
      </c>
      <c r="AK1548" t="s">
        <v>40</v>
      </c>
      <c r="AL1548">
        <v>77.214600000000004</v>
      </c>
      <c r="AM1548">
        <v>3409824.7543599997</v>
      </c>
      <c r="AN1548">
        <v>70.069999999999993</v>
      </c>
    </row>
    <row r="1549" spans="1:40" x14ac:dyDescent="0.3">
      <c r="A1549">
        <v>297.60000000000002</v>
      </c>
      <c r="B1549">
        <v>3.96</v>
      </c>
      <c r="C1549">
        <v>15</v>
      </c>
      <c r="D1549">
        <v>0.98</v>
      </c>
      <c r="E1549">
        <v>0.05</v>
      </c>
      <c r="F1549">
        <v>0.03</v>
      </c>
      <c r="G1549" t="s">
        <v>88</v>
      </c>
      <c r="H1549">
        <v>1.76</v>
      </c>
      <c r="I1549">
        <v>0.63</v>
      </c>
      <c r="J1549">
        <v>1.1000000000000001</v>
      </c>
      <c r="K1549">
        <v>0.28000000000000003</v>
      </c>
      <c r="L1549">
        <v>26</v>
      </c>
      <c r="M1549">
        <v>740.71</v>
      </c>
      <c r="N1549">
        <v>45</v>
      </c>
      <c r="O1549">
        <v>25</v>
      </c>
      <c r="P1549">
        <v>1</v>
      </c>
      <c r="Q1549">
        <v>1</v>
      </c>
      <c r="R1549">
        <v>344</v>
      </c>
      <c r="S1549">
        <v>191</v>
      </c>
      <c r="T1549">
        <v>4</v>
      </c>
      <c r="U1549">
        <v>0.68</v>
      </c>
      <c r="V1549">
        <v>0</v>
      </c>
      <c r="W1549" t="s">
        <v>6</v>
      </c>
      <c r="X1549" t="s">
        <v>101</v>
      </c>
      <c r="Y1549" t="s">
        <v>104</v>
      </c>
      <c r="Z1549" t="s">
        <v>105</v>
      </c>
      <c r="AA1549">
        <v>0.93099999999999994</v>
      </c>
      <c r="AB1549">
        <v>0.92149999999999999</v>
      </c>
      <c r="AC1549">
        <v>1.8430000000000016E-2</v>
      </c>
      <c r="AD1549">
        <v>0.36000000000000004</v>
      </c>
      <c r="AE1549" t="s">
        <v>24</v>
      </c>
      <c r="AF1549">
        <v>1.3306451612903225E-2</v>
      </c>
      <c r="AG1549" t="s">
        <v>5</v>
      </c>
      <c r="AH1549" t="s">
        <v>31</v>
      </c>
      <c r="AI1549" t="s">
        <v>36</v>
      </c>
      <c r="AJ1549">
        <v>55.52325581395349</v>
      </c>
      <c r="AK1549" t="s">
        <v>40</v>
      </c>
      <c r="AL1549">
        <v>7.4071000000000007</v>
      </c>
      <c r="AM1549">
        <v>238088.00230000005</v>
      </c>
      <c r="AN1549">
        <v>72.14</v>
      </c>
    </row>
    <row r="1550" spans="1:40" x14ac:dyDescent="0.3">
      <c r="A1550">
        <v>69.540000000000006</v>
      </c>
      <c r="B1550">
        <v>6.96</v>
      </c>
      <c r="C1550">
        <v>11</v>
      </c>
      <c r="D1550">
        <v>0.93</v>
      </c>
      <c r="E1550">
        <v>0.08</v>
      </c>
      <c r="F1550">
        <v>0.04</v>
      </c>
      <c r="G1550" t="s">
        <v>92</v>
      </c>
      <c r="H1550">
        <v>2.2400000000000002</v>
      </c>
      <c r="I1550">
        <v>0.76</v>
      </c>
      <c r="J1550">
        <v>0.98</v>
      </c>
      <c r="K1550">
        <v>0.6</v>
      </c>
      <c r="L1550">
        <v>4</v>
      </c>
      <c r="M1550">
        <v>1958.79</v>
      </c>
      <c r="N1550">
        <v>60</v>
      </c>
      <c r="O1550">
        <v>54</v>
      </c>
      <c r="P1550">
        <v>2</v>
      </c>
      <c r="Q1550">
        <v>1</v>
      </c>
      <c r="R1550">
        <v>593</v>
      </c>
      <c r="S1550">
        <v>829</v>
      </c>
      <c r="T1550">
        <v>12</v>
      </c>
      <c r="U1550">
        <v>0.27</v>
      </c>
      <c r="V1550">
        <v>1</v>
      </c>
      <c r="W1550" t="s">
        <v>4</v>
      </c>
      <c r="X1550" t="s">
        <v>101</v>
      </c>
      <c r="Y1550" t="s">
        <v>96</v>
      </c>
      <c r="Z1550" t="s">
        <v>107</v>
      </c>
      <c r="AA1550">
        <v>0.85560000000000003</v>
      </c>
      <c r="AB1550">
        <v>0.88319999999999999</v>
      </c>
      <c r="AC1550">
        <v>6.1823999999999955E-2</v>
      </c>
      <c r="AD1550">
        <v>0.72</v>
      </c>
      <c r="AE1550" t="s">
        <v>25</v>
      </c>
      <c r="AF1550">
        <v>0.1000862812769629</v>
      </c>
      <c r="AG1550" t="s">
        <v>9</v>
      </c>
      <c r="AH1550" t="s">
        <v>33</v>
      </c>
      <c r="AI1550" t="s">
        <v>35</v>
      </c>
      <c r="AJ1550">
        <v>139.79763912310287</v>
      </c>
      <c r="AK1550" t="s">
        <v>42</v>
      </c>
      <c r="AL1550">
        <v>39.175800000000002</v>
      </c>
      <c r="AM1550">
        <v>152602.25858400002</v>
      </c>
      <c r="AN1550">
        <v>82.56</v>
      </c>
    </row>
    <row r="1551" spans="1:40" x14ac:dyDescent="0.3">
      <c r="A1551">
        <v>334.92</v>
      </c>
      <c r="B1551">
        <v>7.77</v>
      </c>
      <c r="C1551">
        <v>12</v>
      </c>
      <c r="D1551">
        <v>0.79</v>
      </c>
      <c r="E1551">
        <v>0.04</v>
      </c>
      <c r="F1551">
        <v>0.01</v>
      </c>
      <c r="G1551" t="s">
        <v>88</v>
      </c>
      <c r="H1551">
        <v>1.9</v>
      </c>
      <c r="I1551">
        <v>0.67</v>
      </c>
      <c r="J1551">
        <v>1.07</v>
      </c>
      <c r="K1551">
        <v>0.21</v>
      </c>
      <c r="L1551">
        <v>15</v>
      </c>
      <c r="M1551">
        <v>9260.09</v>
      </c>
      <c r="N1551">
        <v>30</v>
      </c>
      <c r="O1551">
        <v>25</v>
      </c>
      <c r="P1551">
        <v>0</v>
      </c>
      <c r="Q1551">
        <v>2</v>
      </c>
      <c r="R1551">
        <v>421</v>
      </c>
      <c r="S1551">
        <v>465</v>
      </c>
      <c r="T1551">
        <v>9</v>
      </c>
      <c r="U1551">
        <v>0.68</v>
      </c>
      <c r="V1551">
        <v>0</v>
      </c>
      <c r="W1551" t="s">
        <v>6</v>
      </c>
      <c r="X1551" t="s">
        <v>93</v>
      </c>
      <c r="Y1551" t="s">
        <v>94</v>
      </c>
      <c r="Z1551" t="s">
        <v>91</v>
      </c>
      <c r="AA1551">
        <v>0.75839999999999996</v>
      </c>
      <c r="AB1551">
        <v>0.95039999999999991</v>
      </c>
      <c r="AC1551">
        <v>0.19958399999999996</v>
      </c>
      <c r="AD1551">
        <v>0.26</v>
      </c>
      <c r="AE1551" t="s">
        <v>26</v>
      </c>
      <c r="AF1551">
        <v>2.3199570046578286E-2</v>
      </c>
      <c r="AG1551" t="s">
        <v>7</v>
      </c>
      <c r="AH1551" t="s">
        <v>32</v>
      </c>
      <c r="AI1551" t="s">
        <v>36</v>
      </c>
      <c r="AJ1551">
        <v>110.45130641330165</v>
      </c>
      <c r="AK1551" t="s">
        <v>42</v>
      </c>
      <c r="AL1551">
        <v>92.60090000000001</v>
      </c>
      <c r="AM1551">
        <v>3256564.1378000006</v>
      </c>
      <c r="AN1551">
        <v>72.7</v>
      </c>
    </row>
    <row r="1552" spans="1:40" x14ac:dyDescent="0.3">
      <c r="A1552">
        <v>478.13</v>
      </c>
      <c r="B1552">
        <v>8.31</v>
      </c>
      <c r="C1552">
        <v>14</v>
      </c>
      <c r="D1552">
        <v>0.95</v>
      </c>
      <c r="E1552">
        <v>0.05</v>
      </c>
      <c r="F1552">
        <v>0.01</v>
      </c>
      <c r="G1552" t="s">
        <v>88</v>
      </c>
      <c r="H1552">
        <v>0.6</v>
      </c>
      <c r="I1552">
        <v>0.67</v>
      </c>
      <c r="J1552">
        <v>1.06</v>
      </c>
      <c r="K1552">
        <v>0.67</v>
      </c>
      <c r="L1552">
        <v>16</v>
      </c>
      <c r="M1552">
        <v>1328.11</v>
      </c>
      <c r="N1552">
        <v>90</v>
      </c>
      <c r="O1552">
        <v>55</v>
      </c>
      <c r="P1552">
        <v>2</v>
      </c>
      <c r="Q1552">
        <v>0</v>
      </c>
      <c r="R1552">
        <v>264</v>
      </c>
      <c r="S1552">
        <v>928</v>
      </c>
      <c r="T1552">
        <v>12</v>
      </c>
      <c r="U1552">
        <v>0.72</v>
      </c>
      <c r="V1552">
        <v>1</v>
      </c>
      <c r="W1552" t="s">
        <v>4</v>
      </c>
      <c r="X1552" t="s">
        <v>89</v>
      </c>
      <c r="Y1552" t="s">
        <v>96</v>
      </c>
      <c r="Z1552" t="s">
        <v>107</v>
      </c>
      <c r="AA1552">
        <v>0.90249999999999997</v>
      </c>
      <c r="AB1552">
        <v>0.9405</v>
      </c>
      <c r="AC1552">
        <v>4.7025000000000039E-2</v>
      </c>
      <c r="AD1552">
        <v>0.73000000000000009</v>
      </c>
      <c r="AE1552" t="s">
        <v>25</v>
      </c>
      <c r="AF1552">
        <v>1.7380210403028465E-2</v>
      </c>
      <c r="AG1552" t="s">
        <v>5</v>
      </c>
      <c r="AH1552" t="s">
        <v>32</v>
      </c>
      <c r="AI1552" t="s">
        <v>38</v>
      </c>
      <c r="AJ1552">
        <v>351.5151515151515</v>
      </c>
      <c r="AK1552" t="s">
        <v>42</v>
      </c>
      <c r="AL1552">
        <v>13.281099999999999</v>
      </c>
      <c r="AM1552">
        <v>673128.80701799993</v>
      </c>
      <c r="AN1552">
        <v>73.7</v>
      </c>
    </row>
    <row r="1553" spans="1:40" x14ac:dyDescent="0.3">
      <c r="A1553">
        <v>320.73</v>
      </c>
      <c r="B1553">
        <v>9.51</v>
      </c>
      <c r="C1553">
        <v>4</v>
      </c>
      <c r="D1553">
        <v>0.83</v>
      </c>
      <c r="E1553">
        <v>0.1</v>
      </c>
      <c r="F1553">
        <v>0.04</v>
      </c>
      <c r="G1553" t="s">
        <v>99</v>
      </c>
      <c r="H1553">
        <v>4.95</v>
      </c>
      <c r="I1553">
        <v>0.81</v>
      </c>
      <c r="J1553">
        <v>0.84</v>
      </c>
      <c r="K1553">
        <v>0.14000000000000001</v>
      </c>
      <c r="L1553">
        <v>19</v>
      </c>
      <c r="M1553">
        <v>6348.71</v>
      </c>
      <c r="N1553">
        <v>90</v>
      </c>
      <c r="O1553">
        <v>51</v>
      </c>
      <c r="P1553">
        <v>3</v>
      </c>
      <c r="Q1553">
        <v>1</v>
      </c>
      <c r="R1553">
        <v>227</v>
      </c>
      <c r="S1553">
        <v>284</v>
      </c>
      <c r="T1553">
        <v>4</v>
      </c>
      <c r="U1553">
        <v>0.3</v>
      </c>
      <c r="V1553">
        <v>0</v>
      </c>
      <c r="W1553" t="s">
        <v>6</v>
      </c>
      <c r="X1553" t="s">
        <v>101</v>
      </c>
      <c r="Y1553" t="s">
        <v>90</v>
      </c>
      <c r="Z1553" t="s">
        <v>105</v>
      </c>
      <c r="AA1553">
        <v>0.747</v>
      </c>
      <c r="AB1553">
        <v>0.86399999999999999</v>
      </c>
      <c r="AC1553">
        <v>0.14688000000000004</v>
      </c>
      <c r="AD1553">
        <v>0.28000000000000003</v>
      </c>
      <c r="AE1553" t="s">
        <v>26</v>
      </c>
      <c r="AF1553">
        <v>2.9651108408942098E-2</v>
      </c>
      <c r="AG1553" t="s">
        <v>7</v>
      </c>
      <c r="AH1553" t="s">
        <v>32</v>
      </c>
      <c r="AI1553" t="s">
        <v>37</v>
      </c>
      <c r="AJ1553">
        <v>125.1101321585903</v>
      </c>
      <c r="AK1553" t="s">
        <v>42</v>
      </c>
      <c r="AL1553">
        <v>317.43550000000005</v>
      </c>
      <c r="AM1553">
        <v>2321641.992232</v>
      </c>
      <c r="AN1553">
        <v>91.250000000000014</v>
      </c>
    </row>
    <row r="1554" spans="1:40" x14ac:dyDescent="0.3">
      <c r="A1554">
        <v>418.63</v>
      </c>
      <c r="B1554">
        <v>3.82</v>
      </c>
      <c r="C1554">
        <v>1</v>
      </c>
      <c r="D1554">
        <v>0.95</v>
      </c>
      <c r="E1554">
        <v>0.04</v>
      </c>
      <c r="F1554">
        <v>0.03</v>
      </c>
      <c r="G1554" t="s">
        <v>92</v>
      </c>
      <c r="H1554">
        <v>4.13</v>
      </c>
      <c r="I1554">
        <v>0.87</v>
      </c>
      <c r="J1554">
        <v>1.1399999999999999</v>
      </c>
      <c r="K1554">
        <v>0.02</v>
      </c>
      <c r="L1554">
        <v>47</v>
      </c>
      <c r="M1554">
        <v>7848.66</v>
      </c>
      <c r="N1554">
        <v>60</v>
      </c>
      <c r="O1554">
        <v>46</v>
      </c>
      <c r="P1554">
        <v>0</v>
      </c>
      <c r="Q1554">
        <v>0</v>
      </c>
      <c r="R1554">
        <v>217</v>
      </c>
      <c r="S1554">
        <v>46</v>
      </c>
      <c r="T1554">
        <v>8</v>
      </c>
      <c r="U1554">
        <v>0.95</v>
      </c>
      <c r="V1554">
        <v>1</v>
      </c>
      <c r="W1554" t="s">
        <v>4</v>
      </c>
      <c r="X1554" t="s">
        <v>89</v>
      </c>
      <c r="Y1554" t="s">
        <v>94</v>
      </c>
      <c r="Z1554" t="s">
        <v>110</v>
      </c>
      <c r="AA1554">
        <v>0.91199999999999992</v>
      </c>
      <c r="AB1554">
        <v>0.93119999999999992</v>
      </c>
      <c r="AC1554">
        <v>4.6560000000000039E-2</v>
      </c>
      <c r="AD1554">
        <v>9.0000000000000011E-2</v>
      </c>
      <c r="AE1554" t="s">
        <v>22</v>
      </c>
      <c r="AF1554">
        <v>9.1250029859302959E-3</v>
      </c>
      <c r="AG1554" t="s">
        <v>5</v>
      </c>
      <c r="AH1554" t="s">
        <v>32</v>
      </c>
      <c r="AI1554" t="s">
        <v>37</v>
      </c>
      <c r="AJ1554">
        <v>21.198156682027651</v>
      </c>
      <c r="AK1554" t="s">
        <v>40</v>
      </c>
      <c r="AL1554">
        <v>156.97319999999999</v>
      </c>
      <c r="AM1554">
        <v>3515874.0053439997</v>
      </c>
      <c r="AN1554">
        <v>82.07</v>
      </c>
    </row>
    <row r="1555" spans="1:40" x14ac:dyDescent="0.3">
      <c r="A1555">
        <v>447.89</v>
      </c>
      <c r="B1555">
        <v>8.73</v>
      </c>
      <c r="C1555">
        <v>24</v>
      </c>
      <c r="D1555">
        <v>0.95</v>
      </c>
      <c r="E1555">
        <v>0.06</v>
      </c>
      <c r="F1555">
        <v>0.03</v>
      </c>
      <c r="G1555" t="s">
        <v>92</v>
      </c>
      <c r="H1555">
        <v>2.7</v>
      </c>
      <c r="I1555">
        <v>0.63</v>
      </c>
      <c r="J1555">
        <v>1.07</v>
      </c>
      <c r="K1555">
        <v>0.86</v>
      </c>
      <c r="L1555">
        <v>26</v>
      </c>
      <c r="M1555">
        <v>2389.69</v>
      </c>
      <c r="N1555">
        <v>60</v>
      </c>
      <c r="O1555">
        <v>34</v>
      </c>
      <c r="P1555">
        <v>0</v>
      </c>
      <c r="Q1555">
        <v>0</v>
      </c>
      <c r="R1555">
        <v>770</v>
      </c>
      <c r="S1555">
        <v>452</v>
      </c>
      <c r="T1555">
        <v>3</v>
      </c>
      <c r="U1555">
        <v>0.77</v>
      </c>
      <c r="V1555">
        <v>1</v>
      </c>
      <c r="W1555" t="s">
        <v>4</v>
      </c>
      <c r="X1555" t="s">
        <v>89</v>
      </c>
      <c r="Y1555" t="s">
        <v>94</v>
      </c>
      <c r="Z1555" t="s">
        <v>98</v>
      </c>
      <c r="AA1555">
        <v>0.8929999999999999</v>
      </c>
      <c r="AB1555">
        <v>0.91179999999999994</v>
      </c>
      <c r="AC1555">
        <v>4.559000000000004E-2</v>
      </c>
      <c r="AD1555">
        <v>0.95</v>
      </c>
      <c r="AE1555" t="s">
        <v>25</v>
      </c>
      <c r="AF1555">
        <v>1.9491392975953918E-2</v>
      </c>
      <c r="AG1555" t="s">
        <v>5</v>
      </c>
      <c r="AH1555" t="s">
        <v>32</v>
      </c>
      <c r="AI1555" t="s">
        <v>35</v>
      </c>
      <c r="AJ1555">
        <v>58.701298701298697</v>
      </c>
      <c r="AK1555" t="s">
        <v>40</v>
      </c>
      <c r="AL1555">
        <v>47.793800000000005</v>
      </c>
      <c r="AM1555">
        <v>1166718.8768290002</v>
      </c>
      <c r="AN1555">
        <v>82.899999999999991</v>
      </c>
    </row>
    <row r="1556" spans="1:40" x14ac:dyDescent="0.3">
      <c r="A1556">
        <v>152.63999999999999</v>
      </c>
      <c r="B1556">
        <v>2.19</v>
      </c>
      <c r="C1556">
        <v>4</v>
      </c>
      <c r="D1556">
        <v>0.76</v>
      </c>
      <c r="E1556">
        <v>0.01</v>
      </c>
      <c r="F1556">
        <v>0.03</v>
      </c>
      <c r="G1556" t="s">
        <v>88</v>
      </c>
      <c r="H1556">
        <v>2.38</v>
      </c>
      <c r="I1556">
        <v>0.83</v>
      </c>
      <c r="J1556">
        <v>1.1100000000000001</v>
      </c>
      <c r="K1556">
        <v>0.33</v>
      </c>
      <c r="L1556">
        <v>32</v>
      </c>
      <c r="M1556">
        <v>7018.02</v>
      </c>
      <c r="N1556">
        <v>15</v>
      </c>
      <c r="O1556">
        <v>17</v>
      </c>
      <c r="P1556">
        <v>2</v>
      </c>
      <c r="Q1556">
        <v>0</v>
      </c>
      <c r="R1556">
        <v>299</v>
      </c>
      <c r="S1556">
        <v>884</v>
      </c>
      <c r="T1556">
        <v>12</v>
      </c>
      <c r="U1556">
        <v>0.37</v>
      </c>
      <c r="V1556">
        <v>1</v>
      </c>
      <c r="W1556" t="s">
        <v>4</v>
      </c>
      <c r="X1556" t="s">
        <v>89</v>
      </c>
      <c r="Y1556" t="s">
        <v>96</v>
      </c>
      <c r="Z1556" t="s">
        <v>107</v>
      </c>
      <c r="AA1556">
        <v>0.75239999999999996</v>
      </c>
      <c r="AB1556">
        <v>0.96029999999999993</v>
      </c>
      <c r="AC1556">
        <v>0.23047199999999998</v>
      </c>
      <c r="AD1556">
        <v>0.37</v>
      </c>
      <c r="AE1556" t="s">
        <v>24</v>
      </c>
      <c r="AF1556">
        <v>1.434748427672956E-2</v>
      </c>
      <c r="AG1556" t="s">
        <v>5</v>
      </c>
      <c r="AH1556" t="s">
        <v>31</v>
      </c>
      <c r="AI1556" t="s">
        <v>35</v>
      </c>
      <c r="AJ1556">
        <v>295.65217391304344</v>
      </c>
      <c r="AK1556" t="s">
        <v>42</v>
      </c>
      <c r="AL1556">
        <v>70.180199999999999</v>
      </c>
      <c r="AM1556">
        <v>1114157.2415759999</v>
      </c>
      <c r="AN1556">
        <v>72.720000000000013</v>
      </c>
    </row>
    <row r="1557" spans="1:40" x14ac:dyDescent="0.3">
      <c r="A1557">
        <v>145.41999999999999</v>
      </c>
      <c r="B1557">
        <v>7.35</v>
      </c>
      <c r="C1557">
        <v>19</v>
      </c>
      <c r="D1557">
        <v>0.91</v>
      </c>
      <c r="E1557">
        <v>0.08</v>
      </c>
      <c r="F1557">
        <v>0.03</v>
      </c>
      <c r="G1557" t="s">
        <v>88</v>
      </c>
      <c r="H1557">
        <v>3.25</v>
      </c>
      <c r="I1557">
        <v>0.7</v>
      </c>
      <c r="J1557">
        <v>0.98</v>
      </c>
      <c r="K1557">
        <v>0.16</v>
      </c>
      <c r="L1557">
        <v>6</v>
      </c>
      <c r="M1557">
        <v>749.21</v>
      </c>
      <c r="N1557">
        <v>60</v>
      </c>
      <c r="O1557">
        <v>56</v>
      </c>
      <c r="P1557">
        <v>1</v>
      </c>
      <c r="Q1557">
        <v>0</v>
      </c>
      <c r="R1557">
        <v>861</v>
      </c>
      <c r="S1557">
        <v>45</v>
      </c>
      <c r="T1557">
        <v>12</v>
      </c>
      <c r="U1557">
        <v>0.41</v>
      </c>
      <c r="V1557">
        <v>0</v>
      </c>
      <c r="W1557" t="s">
        <v>6</v>
      </c>
      <c r="X1557" t="s">
        <v>89</v>
      </c>
      <c r="Y1557" t="s">
        <v>104</v>
      </c>
      <c r="Z1557" t="s">
        <v>107</v>
      </c>
      <c r="AA1557">
        <v>0.83720000000000006</v>
      </c>
      <c r="AB1557">
        <v>0.89239999999999997</v>
      </c>
      <c r="AC1557">
        <v>8.0315999999999971E-2</v>
      </c>
      <c r="AD1557">
        <v>0.27</v>
      </c>
      <c r="AE1557" t="s">
        <v>26</v>
      </c>
      <c r="AF1557">
        <v>5.0543254022830421E-2</v>
      </c>
      <c r="AG1557" t="s">
        <v>8</v>
      </c>
      <c r="AH1557" t="s">
        <v>33</v>
      </c>
      <c r="AI1557" t="s">
        <v>37</v>
      </c>
      <c r="AJ1557">
        <v>5.2264808362369335</v>
      </c>
      <c r="AK1557" t="s">
        <v>40</v>
      </c>
      <c r="AL1557">
        <v>7.4921000000000006</v>
      </c>
      <c r="AM1557">
        <v>120951.575602</v>
      </c>
      <c r="AN1557">
        <v>69.750000000000014</v>
      </c>
    </row>
    <row r="1558" spans="1:40" x14ac:dyDescent="0.3">
      <c r="A1558">
        <v>324.94</v>
      </c>
      <c r="B1558">
        <v>7.68</v>
      </c>
      <c r="C1558">
        <v>9</v>
      </c>
      <c r="D1558">
        <v>0.79</v>
      </c>
      <c r="E1558">
        <v>0.06</v>
      </c>
      <c r="F1558">
        <v>0.04</v>
      </c>
      <c r="G1558" t="s">
        <v>99</v>
      </c>
      <c r="H1558">
        <v>1.63</v>
      </c>
      <c r="I1558">
        <v>0.87</v>
      </c>
      <c r="J1558">
        <v>0.88</v>
      </c>
      <c r="K1558">
        <v>0.17</v>
      </c>
      <c r="L1558">
        <v>6</v>
      </c>
      <c r="M1558">
        <v>5037.8100000000004</v>
      </c>
      <c r="N1558">
        <v>90</v>
      </c>
      <c r="O1558">
        <v>17</v>
      </c>
      <c r="P1558">
        <v>3</v>
      </c>
      <c r="Q1558">
        <v>3</v>
      </c>
      <c r="R1558">
        <v>586</v>
      </c>
      <c r="S1558">
        <v>77</v>
      </c>
      <c r="T1558">
        <v>6</v>
      </c>
      <c r="U1558">
        <v>0.72</v>
      </c>
      <c r="V1558">
        <v>0</v>
      </c>
      <c r="W1558" t="s">
        <v>6</v>
      </c>
      <c r="X1558" t="s">
        <v>103</v>
      </c>
      <c r="Y1558" t="s">
        <v>90</v>
      </c>
      <c r="Z1558" t="s">
        <v>100</v>
      </c>
      <c r="AA1558">
        <v>0.74260000000000004</v>
      </c>
      <c r="AB1558">
        <v>0.90239999999999987</v>
      </c>
      <c r="AC1558">
        <v>0.18950399999999995</v>
      </c>
      <c r="AD1558">
        <v>0.27</v>
      </c>
      <c r="AE1558" t="s">
        <v>26</v>
      </c>
      <c r="AF1558">
        <v>2.3635132639871975E-2</v>
      </c>
      <c r="AG1558" t="s">
        <v>7</v>
      </c>
      <c r="AH1558" t="s">
        <v>32</v>
      </c>
      <c r="AI1558" t="s">
        <v>36</v>
      </c>
      <c r="AJ1558">
        <v>13.139931740614335</v>
      </c>
      <c r="AK1558" t="s">
        <v>40</v>
      </c>
      <c r="AL1558">
        <v>251.89050000000003</v>
      </c>
      <c r="AM1558">
        <v>1800947.0630840003</v>
      </c>
      <c r="AN1558">
        <v>95.769999999999982</v>
      </c>
    </row>
    <row r="1559" spans="1:40" x14ac:dyDescent="0.3">
      <c r="A1559">
        <v>234.96</v>
      </c>
      <c r="B1559">
        <v>7.1</v>
      </c>
      <c r="C1559">
        <v>10</v>
      </c>
      <c r="D1559">
        <v>0.79</v>
      </c>
      <c r="E1559">
        <v>0.04</v>
      </c>
      <c r="F1559">
        <v>0.01</v>
      </c>
      <c r="G1559" t="s">
        <v>92</v>
      </c>
      <c r="H1559">
        <v>0.25</v>
      </c>
      <c r="I1559">
        <v>0.92</v>
      </c>
      <c r="J1559">
        <v>0.93</v>
      </c>
      <c r="K1559">
        <v>0.89</v>
      </c>
      <c r="L1559">
        <v>5</v>
      </c>
      <c r="M1559">
        <v>3410.89</v>
      </c>
      <c r="N1559">
        <v>15</v>
      </c>
      <c r="O1559">
        <v>15</v>
      </c>
      <c r="P1559">
        <v>3</v>
      </c>
      <c r="Q1559">
        <v>2</v>
      </c>
      <c r="R1559">
        <v>993</v>
      </c>
      <c r="S1559">
        <v>419</v>
      </c>
      <c r="T1559">
        <v>6</v>
      </c>
      <c r="U1559">
        <v>0.3</v>
      </c>
      <c r="V1559">
        <v>1</v>
      </c>
      <c r="W1559" t="s">
        <v>4</v>
      </c>
      <c r="X1559" t="s">
        <v>93</v>
      </c>
      <c r="Y1559" t="s">
        <v>90</v>
      </c>
      <c r="Z1559" t="s">
        <v>100</v>
      </c>
      <c r="AA1559">
        <v>0.75839999999999996</v>
      </c>
      <c r="AB1559">
        <v>0.95039999999999991</v>
      </c>
      <c r="AC1559">
        <v>0.19958399999999996</v>
      </c>
      <c r="AD1559">
        <v>0.94000000000000006</v>
      </c>
      <c r="AE1559" t="s">
        <v>25</v>
      </c>
      <c r="AF1559">
        <v>3.0217909431392576E-2</v>
      </c>
      <c r="AG1559" t="s">
        <v>7</v>
      </c>
      <c r="AH1559" t="s">
        <v>31</v>
      </c>
      <c r="AI1559" t="s">
        <v>38</v>
      </c>
      <c r="AJ1559">
        <v>42.195367573011076</v>
      </c>
      <c r="AK1559" t="s">
        <v>40</v>
      </c>
      <c r="AL1559">
        <v>68.217799999999997</v>
      </c>
      <c r="AM1559">
        <v>841563.2427200001</v>
      </c>
      <c r="AN1559">
        <v>86.350000000000009</v>
      </c>
    </row>
    <row r="1560" spans="1:40" x14ac:dyDescent="0.3">
      <c r="A1560">
        <v>427.94</v>
      </c>
      <c r="B1560">
        <v>3.27</v>
      </c>
      <c r="C1560">
        <v>4</v>
      </c>
      <c r="D1560">
        <v>0.79</v>
      </c>
      <c r="E1560">
        <v>0</v>
      </c>
      <c r="F1560">
        <v>0.02</v>
      </c>
      <c r="G1560" t="s">
        <v>92</v>
      </c>
      <c r="H1560">
        <v>2.02</v>
      </c>
      <c r="I1560">
        <v>0.92</v>
      </c>
      <c r="J1560">
        <v>1.1599999999999999</v>
      </c>
      <c r="K1560">
        <v>0.65</v>
      </c>
      <c r="L1560">
        <v>2</v>
      </c>
      <c r="M1560">
        <v>6492.85</v>
      </c>
      <c r="N1560">
        <v>60</v>
      </c>
      <c r="O1560">
        <v>20</v>
      </c>
      <c r="P1560">
        <v>2</v>
      </c>
      <c r="Q1560">
        <v>1</v>
      </c>
      <c r="R1560">
        <v>294</v>
      </c>
      <c r="S1560">
        <v>369</v>
      </c>
      <c r="T1560">
        <v>3</v>
      </c>
      <c r="U1560">
        <v>0.3</v>
      </c>
      <c r="V1560">
        <v>0</v>
      </c>
      <c r="W1560" t="s">
        <v>6</v>
      </c>
      <c r="X1560" t="s">
        <v>101</v>
      </c>
      <c r="Y1560" t="s">
        <v>96</v>
      </c>
      <c r="Z1560" t="s">
        <v>98</v>
      </c>
      <c r="AA1560">
        <v>0.79</v>
      </c>
      <c r="AB1560">
        <v>0.98</v>
      </c>
      <c r="AC1560">
        <v>0.20579999999999996</v>
      </c>
      <c r="AD1560">
        <v>0.67</v>
      </c>
      <c r="AE1560" t="s">
        <v>25</v>
      </c>
      <c r="AF1560">
        <v>7.641258120297238E-3</v>
      </c>
      <c r="AG1560" t="s">
        <v>5</v>
      </c>
      <c r="AH1560" t="s">
        <v>32</v>
      </c>
      <c r="AI1560" t="s">
        <v>35</v>
      </c>
      <c r="AJ1560">
        <v>125.51020408163265</v>
      </c>
      <c r="AK1560" t="s">
        <v>42</v>
      </c>
      <c r="AL1560">
        <v>129.857</v>
      </c>
      <c r="AM1560">
        <v>2834268.3793560001</v>
      </c>
      <c r="AN1560">
        <v>85.58</v>
      </c>
    </row>
    <row r="1561" spans="1:40" x14ac:dyDescent="0.3">
      <c r="A1561">
        <v>455.01</v>
      </c>
      <c r="B1561">
        <v>8.86</v>
      </c>
      <c r="C1561">
        <v>20</v>
      </c>
      <c r="D1561">
        <v>0.92</v>
      </c>
      <c r="E1561">
        <v>0.06</v>
      </c>
      <c r="F1561">
        <v>0.04</v>
      </c>
      <c r="G1561" t="s">
        <v>88</v>
      </c>
      <c r="H1561">
        <v>4.92</v>
      </c>
      <c r="I1561">
        <v>0.75</v>
      </c>
      <c r="J1561">
        <v>1.18</v>
      </c>
      <c r="K1561">
        <v>0.96</v>
      </c>
      <c r="L1561">
        <v>2</v>
      </c>
      <c r="M1561">
        <v>8901.15</v>
      </c>
      <c r="N1561">
        <v>60</v>
      </c>
      <c r="O1561">
        <v>40</v>
      </c>
      <c r="P1561">
        <v>2</v>
      </c>
      <c r="Q1561">
        <v>2</v>
      </c>
      <c r="R1561">
        <v>525</v>
      </c>
      <c r="S1561">
        <v>130</v>
      </c>
      <c r="T1561">
        <v>2</v>
      </c>
      <c r="U1561">
        <v>0.62</v>
      </c>
      <c r="V1561">
        <v>0</v>
      </c>
      <c r="W1561" t="s">
        <v>6</v>
      </c>
      <c r="X1561" t="s">
        <v>93</v>
      </c>
      <c r="Y1561" t="s">
        <v>96</v>
      </c>
      <c r="Z1561" t="s">
        <v>102</v>
      </c>
      <c r="AA1561">
        <v>0.86480000000000001</v>
      </c>
      <c r="AB1561">
        <v>0.90239999999999987</v>
      </c>
      <c r="AC1561">
        <v>7.2191999999999965E-2</v>
      </c>
      <c r="AD1561">
        <v>1.06</v>
      </c>
      <c r="AE1561" t="s">
        <v>25</v>
      </c>
      <c r="AF1561">
        <v>1.947209951429639E-2</v>
      </c>
      <c r="AG1561" t="s">
        <v>5</v>
      </c>
      <c r="AH1561" t="s">
        <v>32</v>
      </c>
      <c r="AI1561" t="s">
        <v>37</v>
      </c>
      <c r="AJ1561">
        <v>24.761904761904763</v>
      </c>
      <c r="AK1561" t="s">
        <v>40</v>
      </c>
      <c r="AL1561">
        <v>89.011499999999998</v>
      </c>
      <c r="AM1561">
        <v>4455257.2721339995</v>
      </c>
      <c r="AN1561">
        <v>68.47999999999999</v>
      </c>
    </row>
    <row r="1562" spans="1:40" x14ac:dyDescent="0.3">
      <c r="A1562">
        <v>209.04</v>
      </c>
      <c r="B1562">
        <v>2.52</v>
      </c>
      <c r="C1562">
        <v>9</v>
      </c>
      <c r="D1562">
        <v>0.77</v>
      </c>
      <c r="E1562">
        <v>0</v>
      </c>
      <c r="F1562">
        <v>0.02</v>
      </c>
      <c r="G1562" t="s">
        <v>92</v>
      </c>
      <c r="H1562">
        <v>0.91</v>
      </c>
      <c r="I1562">
        <v>0.83</v>
      </c>
      <c r="J1562">
        <v>0.99</v>
      </c>
      <c r="K1562">
        <v>0.8</v>
      </c>
      <c r="L1562">
        <v>37</v>
      </c>
      <c r="M1562">
        <v>1342.36</v>
      </c>
      <c r="N1562">
        <v>90</v>
      </c>
      <c r="O1562">
        <v>35</v>
      </c>
      <c r="P1562">
        <v>1</v>
      </c>
      <c r="Q1562">
        <v>2</v>
      </c>
      <c r="R1562">
        <v>717</v>
      </c>
      <c r="S1562">
        <v>676</v>
      </c>
      <c r="T1562">
        <v>6</v>
      </c>
      <c r="U1562">
        <v>0.13</v>
      </c>
      <c r="V1562">
        <v>1</v>
      </c>
      <c r="W1562" t="s">
        <v>4</v>
      </c>
      <c r="X1562" t="s">
        <v>93</v>
      </c>
      <c r="Y1562" t="s">
        <v>104</v>
      </c>
      <c r="Z1562" t="s">
        <v>100</v>
      </c>
      <c r="AA1562">
        <v>0.77</v>
      </c>
      <c r="AB1562">
        <v>0.98</v>
      </c>
      <c r="AC1562">
        <v>0.22539999999999999</v>
      </c>
      <c r="AD1562">
        <v>0.82000000000000006</v>
      </c>
      <c r="AE1562" t="s">
        <v>25</v>
      </c>
      <c r="AF1562">
        <v>1.2055109070034443E-2</v>
      </c>
      <c r="AG1562" t="s">
        <v>5</v>
      </c>
      <c r="AH1562" t="s">
        <v>31</v>
      </c>
      <c r="AI1562" t="s">
        <v>38</v>
      </c>
      <c r="AJ1562">
        <v>94.281729428172952</v>
      </c>
      <c r="AK1562" t="s">
        <v>41</v>
      </c>
      <c r="AL1562">
        <v>26.847199999999997</v>
      </c>
      <c r="AM1562">
        <v>286249.72481599997</v>
      </c>
      <c r="AN1562">
        <v>86.69</v>
      </c>
    </row>
    <row r="1563" spans="1:40" x14ac:dyDescent="0.3">
      <c r="A1563">
        <v>156.59</v>
      </c>
      <c r="B1563">
        <v>1.48</v>
      </c>
      <c r="C1563">
        <v>13</v>
      </c>
      <c r="D1563">
        <v>0.7</v>
      </c>
      <c r="E1563">
        <v>0</v>
      </c>
      <c r="F1563">
        <v>0.03</v>
      </c>
      <c r="G1563" t="s">
        <v>88</v>
      </c>
      <c r="H1563">
        <v>2.64</v>
      </c>
      <c r="I1563">
        <v>0.92</v>
      </c>
      <c r="J1563">
        <v>0.92</v>
      </c>
      <c r="K1563">
        <v>0.77</v>
      </c>
      <c r="L1563">
        <v>3</v>
      </c>
      <c r="M1563">
        <v>4558.05</v>
      </c>
      <c r="N1563">
        <v>15</v>
      </c>
      <c r="O1563">
        <v>55</v>
      </c>
      <c r="P1563">
        <v>3</v>
      </c>
      <c r="Q1563">
        <v>2</v>
      </c>
      <c r="R1563">
        <v>640</v>
      </c>
      <c r="S1563">
        <v>726</v>
      </c>
      <c r="T1563">
        <v>7</v>
      </c>
      <c r="U1563">
        <v>0.99</v>
      </c>
      <c r="V1563">
        <v>0</v>
      </c>
      <c r="W1563" t="s">
        <v>6</v>
      </c>
      <c r="X1563" t="s">
        <v>93</v>
      </c>
      <c r="Y1563" t="s">
        <v>90</v>
      </c>
      <c r="Z1563" t="s">
        <v>106</v>
      </c>
      <c r="AA1563">
        <v>0.7</v>
      </c>
      <c r="AB1563">
        <v>0.97</v>
      </c>
      <c r="AC1563">
        <v>0.29100000000000004</v>
      </c>
      <c r="AD1563">
        <v>0.8</v>
      </c>
      <c r="AE1563" t="s">
        <v>25</v>
      </c>
      <c r="AF1563">
        <v>9.4514336803116408E-3</v>
      </c>
      <c r="AG1563" t="s">
        <v>5</v>
      </c>
      <c r="AH1563" t="s">
        <v>31</v>
      </c>
      <c r="AI1563" t="s">
        <v>35</v>
      </c>
      <c r="AJ1563">
        <v>113.43749999999999</v>
      </c>
      <c r="AK1563" t="s">
        <v>42</v>
      </c>
      <c r="AL1563">
        <v>45.580500000000001</v>
      </c>
      <c r="AM1563">
        <v>735211.24943700014</v>
      </c>
      <c r="AN1563">
        <v>72.760000000000005</v>
      </c>
    </row>
    <row r="1564" spans="1:40" x14ac:dyDescent="0.3">
      <c r="A1564">
        <v>401.24</v>
      </c>
      <c r="B1564">
        <v>7.46</v>
      </c>
      <c r="C1564">
        <v>12</v>
      </c>
      <c r="D1564">
        <v>0.91</v>
      </c>
      <c r="E1564">
        <v>0.06</v>
      </c>
      <c r="F1564">
        <v>0.04</v>
      </c>
      <c r="G1564" t="s">
        <v>99</v>
      </c>
      <c r="H1564">
        <v>0.04</v>
      </c>
      <c r="I1564">
        <v>0.62</v>
      </c>
      <c r="J1564">
        <v>1.0900000000000001</v>
      </c>
      <c r="K1564">
        <v>0.5</v>
      </c>
      <c r="L1564">
        <v>6</v>
      </c>
      <c r="M1564">
        <v>4289.62</v>
      </c>
      <c r="N1564">
        <v>30</v>
      </c>
      <c r="O1564">
        <v>27</v>
      </c>
      <c r="P1564">
        <v>1</v>
      </c>
      <c r="Q1564">
        <v>2</v>
      </c>
      <c r="R1564">
        <v>711</v>
      </c>
      <c r="S1564">
        <v>967</v>
      </c>
      <c r="T1564">
        <v>7</v>
      </c>
      <c r="U1564">
        <v>0.28999999999999998</v>
      </c>
      <c r="V1564">
        <v>1</v>
      </c>
      <c r="W1564" t="s">
        <v>4</v>
      </c>
      <c r="X1564" t="s">
        <v>93</v>
      </c>
      <c r="Y1564" t="s">
        <v>104</v>
      </c>
      <c r="Z1564" t="s">
        <v>106</v>
      </c>
      <c r="AA1564">
        <v>0.85539999999999994</v>
      </c>
      <c r="AB1564">
        <v>0.90239999999999987</v>
      </c>
      <c r="AC1564">
        <v>8.1215999999999969E-2</v>
      </c>
      <c r="AD1564">
        <v>0.6</v>
      </c>
      <c r="AE1564" t="s">
        <v>25</v>
      </c>
      <c r="AF1564">
        <v>1.8592363672614895E-2</v>
      </c>
      <c r="AG1564" t="s">
        <v>5</v>
      </c>
      <c r="AH1564" t="s">
        <v>32</v>
      </c>
      <c r="AI1564" t="s">
        <v>38</v>
      </c>
      <c r="AJ1564">
        <v>136.00562587904358</v>
      </c>
      <c r="AK1564" t="s">
        <v>42</v>
      </c>
      <c r="AL1564">
        <v>214.48099999999999</v>
      </c>
      <c r="AM1564">
        <v>1893498.6436719999</v>
      </c>
      <c r="AN1564">
        <v>97.359999999999985</v>
      </c>
    </row>
    <row r="1565" spans="1:40" x14ac:dyDescent="0.3">
      <c r="A1565">
        <v>173.66</v>
      </c>
      <c r="B1565">
        <v>5.28</v>
      </c>
      <c r="C1565">
        <v>11</v>
      </c>
      <c r="D1565">
        <v>0.75</v>
      </c>
      <c r="E1565">
        <v>0.02</v>
      </c>
      <c r="F1565">
        <v>0.05</v>
      </c>
      <c r="G1565" t="s">
        <v>88</v>
      </c>
      <c r="H1565">
        <v>0.61</v>
      </c>
      <c r="I1565">
        <v>0.84</v>
      </c>
      <c r="J1565">
        <v>1.1100000000000001</v>
      </c>
      <c r="K1565">
        <v>0.82</v>
      </c>
      <c r="L1565">
        <v>31</v>
      </c>
      <c r="M1565">
        <v>3305.57</v>
      </c>
      <c r="N1565">
        <v>30</v>
      </c>
      <c r="O1565">
        <v>54</v>
      </c>
      <c r="P1565">
        <v>0</v>
      </c>
      <c r="Q1565">
        <v>2</v>
      </c>
      <c r="R1565">
        <v>687</v>
      </c>
      <c r="S1565">
        <v>967</v>
      </c>
      <c r="T1565">
        <v>10</v>
      </c>
      <c r="U1565">
        <v>0.38</v>
      </c>
      <c r="V1565">
        <v>0</v>
      </c>
      <c r="W1565" t="s">
        <v>6</v>
      </c>
      <c r="X1565" t="s">
        <v>93</v>
      </c>
      <c r="Y1565" t="s">
        <v>94</v>
      </c>
      <c r="Z1565" t="s">
        <v>108</v>
      </c>
      <c r="AA1565">
        <v>0.73499999999999999</v>
      </c>
      <c r="AB1565">
        <v>0.93099999999999994</v>
      </c>
      <c r="AC1565">
        <v>0.23274999999999998</v>
      </c>
      <c r="AD1565">
        <v>0.8899999999999999</v>
      </c>
      <c r="AE1565" t="s">
        <v>25</v>
      </c>
      <c r="AF1565">
        <v>3.0404238166532305E-2</v>
      </c>
      <c r="AG1565" t="s">
        <v>7</v>
      </c>
      <c r="AH1565" t="s">
        <v>31</v>
      </c>
      <c r="AI1565" t="s">
        <v>38</v>
      </c>
      <c r="AJ1565">
        <v>140.75691411935952</v>
      </c>
      <c r="AK1565" t="s">
        <v>42</v>
      </c>
      <c r="AL1565">
        <v>33.055700000000002</v>
      </c>
      <c r="AM1565">
        <v>614263.63058599993</v>
      </c>
      <c r="AN1565">
        <v>73.790000000000006</v>
      </c>
    </row>
    <row r="1566" spans="1:40" x14ac:dyDescent="0.3">
      <c r="A1566">
        <v>420.18</v>
      </c>
      <c r="B1566">
        <v>8.64</v>
      </c>
      <c r="C1566">
        <v>12</v>
      </c>
      <c r="D1566">
        <v>0.73</v>
      </c>
      <c r="E1566">
        <v>0.02</v>
      </c>
      <c r="F1566">
        <v>0.02</v>
      </c>
      <c r="G1566" t="s">
        <v>99</v>
      </c>
      <c r="H1566">
        <v>2.94</v>
      </c>
      <c r="I1566">
        <v>0.93</v>
      </c>
      <c r="J1566">
        <v>1.1299999999999999</v>
      </c>
      <c r="K1566">
        <v>0.41</v>
      </c>
      <c r="L1566">
        <v>43</v>
      </c>
      <c r="M1566">
        <v>4853.6499999999996</v>
      </c>
      <c r="N1566">
        <v>15</v>
      </c>
      <c r="O1566">
        <v>11</v>
      </c>
      <c r="P1566">
        <v>0</v>
      </c>
      <c r="Q1566">
        <v>1</v>
      </c>
      <c r="R1566">
        <v>972</v>
      </c>
      <c r="S1566">
        <v>957</v>
      </c>
      <c r="T1566">
        <v>11</v>
      </c>
      <c r="U1566">
        <v>0.22</v>
      </c>
      <c r="V1566">
        <v>1</v>
      </c>
      <c r="W1566" t="s">
        <v>4</v>
      </c>
      <c r="X1566" t="s">
        <v>101</v>
      </c>
      <c r="Y1566" t="s">
        <v>94</v>
      </c>
      <c r="Z1566" t="s">
        <v>95</v>
      </c>
      <c r="AA1566">
        <v>0.71539999999999992</v>
      </c>
      <c r="AB1566">
        <v>0.96039999999999992</v>
      </c>
      <c r="AC1566">
        <v>0.25930799999999998</v>
      </c>
      <c r="AD1566">
        <v>0.44999999999999996</v>
      </c>
      <c r="AE1566" t="s">
        <v>24</v>
      </c>
      <c r="AF1566">
        <v>2.0562616021704984E-2</v>
      </c>
      <c r="AG1566" t="s">
        <v>7</v>
      </c>
      <c r="AH1566" t="s">
        <v>32</v>
      </c>
      <c r="AI1566" t="s">
        <v>35</v>
      </c>
      <c r="AJ1566">
        <v>98.456790123456798</v>
      </c>
      <c r="AK1566" t="s">
        <v>43</v>
      </c>
      <c r="AL1566">
        <v>242.6825</v>
      </c>
      <c r="AM1566">
        <v>2121250.3123639999</v>
      </c>
      <c r="AN1566">
        <v>96.059999999999988</v>
      </c>
    </row>
    <row r="1567" spans="1:40" x14ac:dyDescent="0.3">
      <c r="A1567">
        <v>240.68</v>
      </c>
      <c r="B1567">
        <v>4.45</v>
      </c>
      <c r="C1567">
        <v>18</v>
      </c>
      <c r="D1567">
        <v>0.77</v>
      </c>
      <c r="E1567">
        <v>7.0000000000000007E-2</v>
      </c>
      <c r="F1567">
        <v>0.02</v>
      </c>
      <c r="G1567" t="s">
        <v>88</v>
      </c>
      <c r="H1567">
        <v>1.49</v>
      </c>
      <c r="I1567">
        <v>0.75</v>
      </c>
      <c r="J1567">
        <v>0.81</v>
      </c>
      <c r="K1567">
        <v>0.83</v>
      </c>
      <c r="L1567">
        <v>5</v>
      </c>
      <c r="M1567">
        <v>8819.2099999999991</v>
      </c>
      <c r="N1567">
        <v>60</v>
      </c>
      <c r="O1567">
        <v>39</v>
      </c>
      <c r="P1567">
        <v>1</v>
      </c>
      <c r="Q1567">
        <v>2</v>
      </c>
      <c r="R1567">
        <v>241</v>
      </c>
      <c r="S1567">
        <v>565</v>
      </c>
      <c r="T1567">
        <v>1</v>
      </c>
      <c r="U1567">
        <v>0.64</v>
      </c>
      <c r="V1567">
        <v>1</v>
      </c>
      <c r="W1567" t="s">
        <v>4</v>
      </c>
      <c r="X1567" t="s">
        <v>93</v>
      </c>
      <c r="Y1567" t="s">
        <v>104</v>
      </c>
      <c r="Z1567" t="s">
        <v>97</v>
      </c>
      <c r="AA1567">
        <v>0.71609999999999996</v>
      </c>
      <c r="AB1567">
        <v>0.91139999999999988</v>
      </c>
      <c r="AC1567">
        <v>0.20962199999999998</v>
      </c>
      <c r="AD1567">
        <v>0.91999999999999993</v>
      </c>
      <c r="AE1567" t="s">
        <v>25</v>
      </c>
      <c r="AF1567">
        <v>1.8489280372278545E-2</v>
      </c>
      <c r="AG1567" t="s">
        <v>5</v>
      </c>
      <c r="AH1567" t="s">
        <v>31</v>
      </c>
      <c r="AI1567" t="s">
        <v>36</v>
      </c>
      <c r="AJ1567">
        <v>234.43983402489627</v>
      </c>
      <c r="AK1567" t="s">
        <v>42</v>
      </c>
      <c r="AL1567">
        <v>88.192099999999996</v>
      </c>
      <c r="AM1567">
        <v>2313737.4988159998</v>
      </c>
      <c r="AN1567">
        <v>72.009999999999991</v>
      </c>
    </row>
    <row r="1568" spans="1:40" x14ac:dyDescent="0.3">
      <c r="A1568">
        <v>350.4</v>
      </c>
      <c r="B1568">
        <v>2.5099999999999998</v>
      </c>
      <c r="C1568">
        <v>12</v>
      </c>
      <c r="D1568">
        <v>0.81</v>
      </c>
      <c r="E1568">
        <v>0.01</v>
      </c>
      <c r="F1568">
        <v>0.04</v>
      </c>
      <c r="G1568" t="s">
        <v>99</v>
      </c>
      <c r="H1568">
        <v>4.53</v>
      </c>
      <c r="I1568">
        <v>0.78</v>
      </c>
      <c r="J1568">
        <v>0.8</v>
      </c>
      <c r="K1568">
        <v>0.76</v>
      </c>
      <c r="L1568">
        <v>46</v>
      </c>
      <c r="M1568">
        <v>9739.25</v>
      </c>
      <c r="N1568">
        <v>60</v>
      </c>
      <c r="O1568">
        <v>15</v>
      </c>
      <c r="P1568">
        <v>1</v>
      </c>
      <c r="Q1568">
        <v>2</v>
      </c>
      <c r="R1568">
        <v>651</v>
      </c>
      <c r="S1568">
        <v>491</v>
      </c>
      <c r="T1568">
        <v>12</v>
      </c>
      <c r="U1568">
        <v>0.06</v>
      </c>
      <c r="V1568">
        <v>1</v>
      </c>
      <c r="W1568" t="s">
        <v>4</v>
      </c>
      <c r="X1568" t="s">
        <v>93</v>
      </c>
      <c r="Y1568" t="s">
        <v>104</v>
      </c>
      <c r="Z1568" t="s">
        <v>107</v>
      </c>
      <c r="AA1568">
        <v>0.80190000000000006</v>
      </c>
      <c r="AB1568">
        <v>0.95039999999999991</v>
      </c>
      <c r="AC1568">
        <v>0.18057599999999993</v>
      </c>
      <c r="AD1568">
        <v>0.81</v>
      </c>
      <c r="AE1568" t="s">
        <v>25</v>
      </c>
      <c r="AF1568">
        <v>7.1632420091324199E-3</v>
      </c>
      <c r="AG1568" t="s">
        <v>5</v>
      </c>
      <c r="AH1568" t="s">
        <v>32</v>
      </c>
      <c r="AI1568" t="s">
        <v>37</v>
      </c>
      <c r="AJ1568">
        <v>75.422427035330259</v>
      </c>
      <c r="AK1568" t="s">
        <v>40</v>
      </c>
      <c r="AL1568">
        <v>486.96250000000003</v>
      </c>
      <c r="AM1568">
        <v>3583783.5687399996</v>
      </c>
      <c r="AN1568">
        <v>94.37</v>
      </c>
    </row>
    <row r="1569" spans="1:40" x14ac:dyDescent="0.3">
      <c r="A1569">
        <v>92.99</v>
      </c>
      <c r="B1569">
        <v>8.5299999999999994</v>
      </c>
      <c r="C1569">
        <v>16</v>
      </c>
      <c r="D1569">
        <v>0.84</v>
      </c>
      <c r="E1569">
        <v>0.03</v>
      </c>
      <c r="F1569">
        <v>0.04</v>
      </c>
      <c r="G1569" t="s">
        <v>99</v>
      </c>
      <c r="H1569">
        <v>2.0299999999999998</v>
      </c>
      <c r="I1569">
        <v>0.88</v>
      </c>
      <c r="J1569">
        <v>0.94</v>
      </c>
      <c r="K1569">
        <v>0.68</v>
      </c>
      <c r="L1569">
        <v>10</v>
      </c>
      <c r="M1569">
        <v>128.13999999999999</v>
      </c>
      <c r="N1569">
        <v>15</v>
      </c>
      <c r="O1569">
        <v>9</v>
      </c>
      <c r="P1569">
        <v>2</v>
      </c>
      <c r="Q1569">
        <v>2</v>
      </c>
      <c r="R1569">
        <v>998</v>
      </c>
      <c r="S1569">
        <v>298</v>
      </c>
      <c r="T1569">
        <v>6</v>
      </c>
      <c r="U1569">
        <v>0.93</v>
      </c>
      <c r="V1569">
        <v>0</v>
      </c>
      <c r="W1569" t="s">
        <v>6</v>
      </c>
      <c r="X1569" t="s">
        <v>93</v>
      </c>
      <c r="Y1569" t="s">
        <v>96</v>
      </c>
      <c r="Z1569" t="s">
        <v>100</v>
      </c>
      <c r="AA1569">
        <v>0.81479999999999997</v>
      </c>
      <c r="AB1569">
        <v>0.93119999999999992</v>
      </c>
      <c r="AC1569">
        <v>0.14899200000000001</v>
      </c>
      <c r="AD1569">
        <v>0.75</v>
      </c>
      <c r="AE1569" t="s">
        <v>25</v>
      </c>
      <c r="AF1569">
        <v>9.1730293579954839E-2</v>
      </c>
      <c r="AG1569" t="s">
        <v>8</v>
      </c>
      <c r="AH1569" t="s">
        <v>33</v>
      </c>
      <c r="AI1569" t="s">
        <v>35</v>
      </c>
      <c r="AJ1569">
        <v>29.859719438877757</v>
      </c>
      <c r="AK1569" t="s">
        <v>40</v>
      </c>
      <c r="AL1569">
        <v>6.407</v>
      </c>
      <c r="AM1569">
        <v>12760.022695999998</v>
      </c>
      <c r="AN1569">
        <v>96.27</v>
      </c>
    </row>
    <row r="1570" spans="1:40" x14ac:dyDescent="0.3">
      <c r="A1570">
        <v>330.74</v>
      </c>
      <c r="B1570">
        <v>5.94</v>
      </c>
      <c r="C1570">
        <v>5</v>
      </c>
      <c r="D1570">
        <v>0.71</v>
      </c>
      <c r="E1570">
        <v>0.01</v>
      </c>
      <c r="F1570">
        <v>0.04</v>
      </c>
      <c r="G1570" t="s">
        <v>92</v>
      </c>
      <c r="H1570">
        <v>1.04</v>
      </c>
      <c r="I1570">
        <v>0.63</v>
      </c>
      <c r="J1570">
        <v>0.86</v>
      </c>
      <c r="K1570">
        <v>0.33</v>
      </c>
      <c r="L1570">
        <v>27</v>
      </c>
      <c r="M1570">
        <v>7416.41</v>
      </c>
      <c r="N1570">
        <v>30</v>
      </c>
      <c r="O1570">
        <v>20</v>
      </c>
      <c r="P1570">
        <v>3</v>
      </c>
      <c r="Q1570">
        <v>3</v>
      </c>
      <c r="R1570">
        <v>890</v>
      </c>
      <c r="S1570">
        <v>887</v>
      </c>
      <c r="T1570">
        <v>9</v>
      </c>
      <c r="U1570">
        <v>0.3</v>
      </c>
      <c r="V1570">
        <v>1</v>
      </c>
      <c r="W1570" t="s">
        <v>4</v>
      </c>
      <c r="X1570" t="s">
        <v>103</v>
      </c>
      <c r="Y1570" t="s">
        <v>90</v>
      </c>
      <c r="Z1570" t="s">
        <v>91</v>
      </c>
      <c r="AA1570">
        <v>0.70289999999999997</v>
      </c>
      <c r="AB1570">
        <v>0.95039999999999991</v>
      </c>
      <c r="AC1570">
        <v>0.27561600000000003</v>
      </c>
      <c r="AD1570">
        <v>0.38</v>
      </c>
      <c r="AE1570" t="s">
        <v>24</v>
      </c>
      <c r="AF1570">
        <v>1.7959726673519985E-2</v>
      </c>
      <c r="AG1570" t="s">
        <v>5</v>
      </c>
      <c r="AH1570" t="s">
        <v>32</v>
      </c>
      <c r="AI1570" t="s">
        <v>36</v>
      </c>
      <c r="AJ1570">
        <v>99.662921348314597</v>
      </c>
      <c r="AK1570" t="s">
        <v>43</v>
      </c>
      <c r="AL1570">
        <v>148.32820000000001</v>
      </c>
      <c r="AM1570">
        <v>2575703.8231620002</v>
      </c>
      <c r="AN1570">
        <v>85.859999999999985</v>
      </c>
    </row>
    <row r="1571" spans="1:40" x14ac:dyDescent="0.3">
      <c r="A1571">
        <v>253.3</v>
      </c>
      <c r="B1571">
        <v>2.7</v>
      </c>
      <c r="C1571">
        <v>20</v>
      </c>
      <c r="D1571">
        <v>0.99</v>
      </c>
      <c r="E1571">
        <v>0.06</v>
      </c>
      <c r="F1571">
        <v>0.02</v>
      </c>
      <c r="G1571" t="s">
        <v>88</v>
      </c>
      <c r="H1571">
        <v>2.73</v>
      </c>
      <c r="I1571">
        <v>0.75</v>
      </c>
      <c r="J1571">
        <v>1.1200000000000001</v>
      </c>
      <c r="K1571">
        <v>0.63</v>
      </c>
      <c r="L1571">
        <v>24</v>
      </c>
      <c r="M1571">
        <v>6189.3</v>
      </c>
      <c r="N1571">
        <v>45</v>
      </c>
      <c r="O1571">
        <v>24</v>
      </c>
      <c r="P1571">
        <v>3</v>
      </c>
      <c r="Q1571">
        <v>0</v>
      </c>
      <c r="R1571">
        <v>613</v>
      </c>
      <c r="S1571">
        <v>99</v>
      </c>
      <c r="T1571">
        <v>9</v>
      </c>
      <c r="U1571">
        <v>0.93</v>
      </c>
      <c r="V1571">
        <v>1</v>
      </c>
      <c r="W1571" t="s">
        <v>4</v>
      </c>
      <c r="X1571" t="s">
        <v>89</v>
      </c>
      <c r="Y1571" t="s">
        <v>90</v>
      </c>
      <c r="Z1571" t="s">
        <v>91</v>
      </c>
      <c r="AA1571">
        <v>0.93059999999999998</v>
      </c>
      <c r="AB1571">
        <v>0.92119999999999991</v>
      </c>
      <c r="AC1571">
        <v>9.2120000000000066E-3</v>
      </c>
      <c r="AD1571">
        <v>0.71</v>
      </c>
      <c r="AE1571" t="s">
        <v>25</v>
      </c>
      <c r="AF1571">
        <v>1.0659297275957363E-2</v>
      </c>
      <c r="AG1571" t="s">
        <v>5</v>
      </c>
      <c r="AH1571" t="s">
        <v>31</v>
      </c>
      <c r="AI1571" t="s">
        <v>35</v>
      </c>
      <c r="AJ1571">
        <v>16.150081566068515</v>
      </c>
      <c r="AK1571" t="s">
        <v>40</v>
      </c>
      <c r="AL1571">
        <v>61.893000000000001</v>
      </c>
      <c r="AM1571">
        <v>1693245.3883800001</v>
      </c>
      <c r="AN1571">
        <v>71.069999999999993</v>
      </c>
    </row>
    <row r="1572" spans="1:40" x14ac:dyDescent="0.3">
      <c r="A1572">
        <v>313.97000000000003</v>
      </c>
      <c r="B1572">
        <v>7.48</v>
      </c>
      <c r="C1572">
        <v>25</v>
      </c>
      <c r="D1572">
        <v>0.91</v>
      </c>
      <c r="E1572">
        <v>7.0000000000000007E-2</v>
      </c>
      <c r="F1572">
        <v>0.02</v>
      </c>
      <c r="G1572" t="s">
        <v>92</v>
      </c>
      <c r="H1572">
        <v>3.97</v>
      </c>
      <c r="I1572">
        <v>0.72</v>
      </c>
      <c r="J1572">
        <v>1.01</v>
      </c>
      <c r="K1572">
        <v>0.51</v>
      </c>
      <c r="L1572">
        <v>22</v>
      </c>
      <c r="M1572">
        <v>9945.67</v>
      </c>
      <c r="N1572">
        <v>90</v>
      </c>
      <c r="O1572">
        <v>18</v>
      </c>
      <c r="P1572">
        <v>3</v>
      </c>
      <c r="Q1572">
        <v>3</v>
      </c>
      <c r="R1572">
        <v>341</v>
      </c>
      <c r="S1572">
        <v>221</v>
      </c>
      <c r="T1572">
        <v>12</v>
      </c>
      <c r="U1572">
        <v>0.25</v>
      </c>
      <c r="V1572">
        <v>1</v>
      </c>
      <c r="W1572" t="s">
        <v>4</v>
      </c>
      <c r="X1572" t="s">
        <v>103</v>
      </c>
      <c r="Y1572" t="s">
        <v>90</v>
      </c>
      <c r="Z1572" t="s">
        <v>107</v>
      </c>
      <c r="AA1572">
        <v>0.84629999999999994</v>
      </c>
      <c r="AB1572">
        <v>0.91139999999999988</v>
      </c>
      <c r="AC1572">
        <v>8.2025999999999974E-2</v>
      </c>
      <c r="AD1572">
        <v>0.6</v>
      </c>
      <c r="AE1572" t="s">
        <v>25</v>
      </c>
      <c r="AF1572">
        <v>2.3823932222823835E-2</v>
      </c>
      <c r="AG1572" t="s">
        <v>7</v>
      </c>
      <c r="AH1572" t="s">
        <v>32</v>
      </c>
      <c r="AI1572" t="s">
        <v>37</v>
      </c>
      <c r="AJ1572">
        <v>64.809384164222877</v>
      </c>
      <c r="AK1572" t="s">
        <v>40</v>
      </c>
      <c r="AL1572">
        <v>198.9134</v>
      </c>
      <c r="AM1572">
        <v>3403903.633409</v>
      </c>
      <c r="AN1572">
        <v>81.529999999999987</v>
      </c>
    </row>
    <row r="1573" spans="1:40" x14ac:dyDescent="0.3">
      <c r="A1573">
        <v>125.61</v>
      </c>
      <c r="B1573">
        <v>5.6</v>
      </c>
      <c r="C1573">
        <v>12</v>
      </c>
      <c r="D1573">
        <v>0.8</v>
      </c>
      <c r="E1573">
        <v>7.0000000000000007E-2</v>
      </c>
      <c r="F1573">
        <v>0.03</v>
      </c>
      <c r="G1573" t="s">
        <v>92</v>
      </c>
      <c r="H1573">
        <v>0.1</v>
      </c>
      <c r="I1573">
        <v>0.61</v>
      </c>
      <c r="J1573">
        <v>1.1299999999999999</v>
      </c>
      <c r="K1573">
        <v>0.46</v>
      </c>
      <c r="L1573">
        <v>25</v>
      </c>
      <c r="M1573">
        <v>990.32</v>
      </c>
      <c r="N1573">
        <v>15</v>
      </c>
      <c r="O1573">
        <v>29</v>
      </c>
      <c r="P1573">
        <v>1</v>
      </c>
      <c r="Q1573">
        <v>2</v>
      </c>
      <c r="R1573">
        <v>646</v>
      </c>
      <c r="S1573">
        <v>584</v>
      </c>
      <c r="T1573">
        <v>2</v>
      </c>
      <c r="U1573">
        <v>0.51</v>
      </c>
      <c r="V1573">
        <v>1</v>
      </c>
      <c r="W1573" t="s">
        <v>4</v>
      </c>
      <c r="X1573" t="s">
        <v>93</v>
      </c>
      <c r="Y1573" t="s">
        <v>104</v>
      </c>
      <c r="Z1573" t="s">
        <v>102</v>
      </c>
      <c r="AA1573">
        <v>0.74399999999999999</v>
      </c>
      <c r="AB1573">
        <v>0.9020999999999999</v>
      </c>
      <c r="AC1573">
        <v>0.18041999999999994</v>
      </c>
      <c r="AD1573">
        <v>0.56000000000000005</v>
      </c>
      <c r="AE1573" t="s">
        <v>25</v>
      </c>
      <c r="AF1573">
        <v>4.4582437704004454E-2</v>
      </c>
      <c r="AG1573" t="s">
        <v>7</v>
      </c>
      <c r="AH1573" t="s">
        <v>33</v>
      </c>
      <c r="AI1573" t="s">
        <v>38</v>
      </c>
      <c r="AJ1573">
        <v>90.402476780185765</v>
      </c>
      <c r="AK1573" t="s">
        <v>41</v>
      </c>
      <c r="AL1573">
        <v>19.8064</v>
      </c>
      <c r="AM1573">
        <v>136853.56234000003</v>
      </c>
      <c r="AN1573">
        <v>85.199999999999989</v>
      </c>
    </row>
    <row r="1574" spans="1:40" x14ac:dyDescent="0.3">
      <c r="A1574">
        <v>381.59</v>
      </c>
      <c r="B1574">
        <v>6.44</v>
      </c>
      <c r="C1574">
        <v>21</v>
      </c>
      <c r="D1574">
        <v>0.8</v>
      </c>
      <c r="E1574">
        <v>0.03</v>
      </c>
      <c r="F1574">
        <v>0.04</v>
      </c>
      <c r="G1574" t="s">
        <v>88</v>
      </c>
      <c r="H1574">
        <v>2.5299999999999998</v>
      </c>
      <c r="I1574">
        <v>0.68</v>
      </c>
      <c r="J1574">
        <v>0.87</v>
      </c>
      <c r="K1574">
        <v>0.99</v>
      </c>
      <c r="L1574">
        <v>3</v>
      </c>
      <c r="M1574">
        <v>8132.33</v>
      </c>
      <c r="N1574">
        <v>45</v>
      </c>
      <c r="O1574">
        <v>20</v>
      </c>
      <c r="P1574">
        <v>2</v>
      </c>
      <c r="Q1574">
        <v>3</v>
      </c>
      <c r="R1574">
        <v>821</v>
      </c>
      <c r="S1574">
        <v>81</v>
      </c>
      <c r="T1574">
        <v>4</v>
      </c>
      <c r="U1574">
        <v>0.7</v>
      </c>
      <c r="V1574">
        <v>0</v>
      </c>
      <c r="W1574" t="s">
        <v>6</v>
      </c>
      <c r="X1574" t="s">
        <v>103</v>
      </c>
      <c r="Y1574" t="s">
        <v>96</v>
      </c>
      <c r="Z1574" t="s">
        <v>105</v>
      </c>
      <c r="AA1574">
        <v>0.77600000000000002</v>
      </c>
      <c r="AB1574">
        <v>0.93119999999999992</v>
      </c>
      <c r="AC1574">
        <v>0.18623999999999993</v>
      </c>
      <c r="AD1574">
        <v>1.06</v>
      </c>
      <c r="AE1574" t="s">
        <v>25</v>
      </c>
      <c r="AF1574">
        <v>1.6876752535443802E-2</v>
      </c>
      <c r="AG1574" t="s">
        <v>5</v>
      </c>
      <c r="AH1574" t="s">
        <v>32</v>
      </c>
      <c r="AI1574" t="s">
        <v>35</v>
      </c>
      <c r="AJ1574">
        <v>9.8660170523751525</v>
      </c>
      <c r="AK1574" t="s">
        <v>40</v>
      </c>
      <c r="AL1574">
        <v>81.323300000000003</v>
      </c>
      <c r="AM1574">
        <v>3320541.5427829991</v>
      </c>
      <c r="AN1574">
        <v>71.77</v>
      </c>
    </row>
    <row r="1575" spans="1:40" x14ac:dyDescent="0.3">
      <c r="A1575">
        <v>438.26</v>
      </c>
      <c r="B1575">
        <v>5.15</v>
      </c>
      <c r="C1575">
        <v>25</v>
      </c>
      <c r="D1575">
        <v>0.83</v>
      </c>
      <c r="E1575">
        <v>0.01</v>
      </c>
      <c r="F1575">
        <v>0.04</v>
      </c>
      <c r="G1575" t="s">
        <v>92</v>
      </c>
      <c r="H1575">
        <v>3.87</v>
      </c>
      <c r="I1575">
        <v>0.76</v>
      </c>
      <c r="J1575">
        <v>1.05</v>
      </c>
      <c r="K1575">
        <v>0.5</v>
      </c>
      <c r="L1575">
        <v>16</v>
      </c>
      <c r="M1575">
        <v>9345.89</v>
      </c>
      <c r="N1575">
        <v>90</v>
      </c>
      <c r="O1575">
        <v>22</v>
      </c>
      <c r="P1575">
        <v>2</v>
      </c>
      <c r="Q1575">
        <v>1</v>
      </c>
      <c r="R1575">
        <v>216</v>
      </c>
      <c r="S1575">
        <v>857</v>
      </c>
      <c r="T1575">
        <v>6</v>
      </c>
      <c r="U1575">
        <v>0.61</v>
      </c>
      <c r="V1575">
        <v>0</v>
      </c>
      <c r="W1575" t="s">
        <v>6</v>
      </c>
      <c r="X1575" t="s">
        <v>101</v>
      </c>
      <c r="Y1575" t="s">
        <v>96</v>
      </c>
      <c r="Z1575" t="s">
        <v>100</v>
      </c>
      <c r="AA1575">
        <v>0.82169999999999999</v>
      </c>
      <c r="AB1575">
        <v>0.95039999999999991</v>
      </c>
      <c r="AC1575">
        <v>0.16156800000000002</v>
      </c>
      <c r="AD1575">
        <v>0.55000000000000004</v>
      </c>
      <c r="AE1575" t="s">
        <v>25</v>
      </c>
      <c r="AF1575">
        <v>1.1751015378998768E-2</v>
      </c>
      <c r="AG1575" t="s">
        <v>5</v>
      </c>
      <c r="AH1575" t="s">
        <v>32</v>
      </c>
      <c r="AI1575" t="s">
        <v>37</v>
      </c>
      <c r="AJ1575">
        <v>396.75925925925924</v>
      </c>
      <c r="AK1575" t="s">
        <v>42</v>
      </c>
      <c r="AL1575">
        <v>186.9178</v>
      </c>
      <c r="AM1575">
        <v>4300947.0780939991</v>
      </c>
      <c r="AN1575">
        <v>83.029999999999987</v>
      </c>
    </row>
    <row r="1576" spans="1:40" x14ac:dyDescent="0.3">
      <c r="A1576">
        <v>147.53</v>
      </c>
      <c r="B1576">
        <v>8.4600000000000009</v>
      </c>
      <c r="C1576">
        <v>11</v>
      </c>
      <c r="D1576">
        <v>0.89</v>
      </c>
      <c r="E1576">
        <v>0.01</v>
      </c>
      <c r="F1576">
        <v>0.01</v>
      </c>
      <c r="G1576" t="s">
        <v>92</v>
      </c>
      <c r="H1576">
        <v>0.52</v>
      </c>
      <c r="I1576">
        <v>0.68</v>
      </c>
      <c r="J1576">
        <v>1.03</v>
      </c>
      <c r="K1576">
        <v>0.03</v>
      </c>
      <c r="L1576">
        <v>30</v>
      </c>
      <c r="M1576">
        <v>9129.94</v>
      </c>
      <c r="N1576">
        <v>45</v>
      </c>
      <c r="O1576">
        <v>43</v>
      </c>
      <c r="P1576">
        <v>2</v>
      </c>
      <c r="Q1576">
        <v>1</v>
      </c>
      <c r="R1576">
        <v>635</v>
      </c>
      <c r="S1576">
        <v>974</v>
      </c>
      <c r="T1576">
        <v>4</v>
      </c>
      <c r="U1576">
        <v>0.51</v>
      </c>
      <c r="V1576">
        <v>1</v>
      </c>
      <c r="W1576" t="s">
        <v>4</v>
      </c>
      <c r="X1576" t="s">
        <v>101</v>
      </c>
      <c r="Y1576" t="s">
        <v>96</v>
      </c>
      <c r="Z1576" t="s">
        <v>105</v>
      </c>
      <c r="AA1576">
        <v>0.88109999999999999</v>
      </c>
      <c r="AB1576">
        <v>0.98009999999999997</v>
      </c>
      <c r="AC1576">
        <v>0.10781099999999998</v>
      </c>
      <c r="AD1576">
        <v>0.05</v>
      </c>
      <c r="AE1576" t="s">
        <v>22</v>
      </c>
      <c r="AF1576">
        <v>5.7344268962244975E-2</v>
      </c>
      <c r="AG1576" t="s">
        <v>8</v>
      </c>
      <c r="AH1576" t="s">
        <v>33</v>
      </c>
      <c r="AI1576" t="s">
        <v>38</v>
      </c>
      <c r="AJ1576">
        <v>153.38582677165354</v>
      </c>
      <c r="AK1576" t="s">
        <v>42</v>
      </c>
      <c r="AL1576">
        <v>182.59880000000001</v>
      </c>
      <c r="AM1576">
        <v>1374062.9822760003</v>
      </c>
      <c r="AN1576">
        <v>86.97999999999999</v>
      </c>
    </row>
    <row r="1577" spans="1:40" x14ac:dyDescent="0.3">
      <c r="A1577">
        <v>93.07</v>
      </c>
      <c r="B1577">
        <v>8.4700000000000006</v>
      </c>
      <c r="C1577">
        <v>9</v>
      </c>
      <c r="D1577">
        <v>0.74</v>
      </c>
      <c r="E1577">
        <v>0.04</v>
      </c>
      <c r="F1577">
        <v>0.02</v>
      </c>
      <c r="G1577" t="s">
        <v>92</v>
      </c>
      <c r="H1577">
        <v>4.51</v>
      </c>
      <c r="I1577">
        <v>0.84</v>
      </c>
      <c r="J1577">
        <v>0.94</v>
      </c>
      <c r="K1577">
        <v>0.63</v>
      </c>
      <c r="L1577">
        <v>48</v>
      </c>
      <c r="M1577">
        <v>5649.67</v>
      </c>
      <c r="N1577">
        <v>45</v>
      </c>
      <c r="O1577">
        <v>26</v>
      </c>
      <c r="P1577">
        <v>1</v>
      </c>
      <c r="Q1577">
        <v>1</v>
      </c>
      <c r="R1577">
        <v>370</v>
      </c>
      <c r="S1577">
        <v>299</v>
      </c>
      <c r="T1577">
        <v>12</v>
      </c>
      <c r="U1577">
        <v>0.79</v>
      </c>
      <c r="V1577">
        <v>0</v>
      </c>
      <c r="W1577" t="s">
        <v>6</v>
      </c>
      <c r="X1577" t="s">
        <v>101</v>
      </c>
      <c r="Y1577" t="s">
        <v>104</v>
      </c>
      <c r="Z1577" t="s">
        <v>107</v>
      </c>
      <c r="AA1577">
        <v>0.71039999999999992</v>
      </c>
      <c r="AB1577">
        <v>0.94079999999999997</v>
      </c>
      <c r="AC1577">
        <v>0.24460799999999999</v>
      </c>
      <c r="AD1577">
        <v>0.69</v>
      </c>
      <c r="AE1577" t="s">
        <v>25</v>
      </c>
      <c r="AF1577">
        <v>9.1006769098528006E-2</v>
      </c>
      <c r="AG1577" t="s">
        <v>8</v>
      </c>
      <c r="AH1577" t="s">
        <v>33</v>
      </c>
      <c r="AI1577" t="s">
        <v>37</v>
      </c>
      <c r="AJ1577">
        <v>80.810810810810807</v>
      </c>
      <c r="AK1577" t="s">
        <v>44</v>
      </c>
      <c r="AL1577">
        <v>112.99340000000001</v>
      </c>
      <c r="AM1577">
        <v>557485.06242799992</v>
      </c>
      <c r="AN1577">
        <v>81.89</v>
      </c>
    </row>
    <row r="1578" spans="1:40" x14ac:dyDescent="0.3">
      <c r="A1578">
        <v>60.64</v>
      </c>
      <c r="B1578">
        <v>7.38</v>
      </c>
      <c r="C1578">
        <v>18</v>
      </c>
      <c r="D1578">
        <v>0.76</v>
      </c>
      <c r="E1578">
        <v>0.09</v>
      </c>
      <c r="F1578">
        <v>0.02</v>
      </c>
      <c r="G1578" t="s">
        <v>88</v>
      </c>
      <c r="H1578">
        <v>1.32</v>
      </c>
      <c r="I1578">
        <v>0.78</v>
      </c>
      <c r="J1578">
        <v>1.01</v>
      </c>
      <c r="K1578">
        <v>0.73</v>
      </c>
      <c r="L1578">
        <v>43</v>
      </c>
      <c r="M1578">
        <v>3342.81</v>
      </c>
      <c r="N1578">
        <v>90</v>
      </c>
      <c r="O1578">
        <v>26</v>
      </c>
      <c r="P1578">
        <v>1</v>
      </c>
      <c r="Q1578">
        <v>0</v>
      </c>
      <c r="R1578">
        <v>360</v>
      </c>
      <c r="S1578">
        <v>376</v>
      </c>
      <c r="T1578">
        <v>9</v>
      </c>
      <c r="U1578">
        <v>0.47</v>
      </c>
      <c r="V1578">
        <v>0</v>
      </c>
      <c r="W1578" t="s">
        <v>6</v>
      </c>
      <c r="X1578" t="s">
        <v>89</v>
      </c>
      <c r="Y1578" t="s">
        <v>104</v>
      </c>
      <c r="Z1578" t="s">
        <v>91</v>
      </c>
      <c r="AA1578">
        <v>0.69159999999999999</v>
      </c>
      <c r="AB1578">
        <v>0.89180000000000004</v>
      </c>
      <c r="AC1578">
        <v>0.214032</v>
      </c>
      <c r="AD1578">
        <v>0.84</v>
      </c>
      <c r="AE1578" t="s">
        <v>25</v>
      </c>
      <c r="AF1578">
        <v>0.1217018469656992</v>
      </c>
      <c r="AG1578" t="s">
        <v>9</v>
      </c>
      <c r="AH1578" t="s">
        <v>33</v>
      </c>
      <c r="AI1578" t="s">
        <v>36</v>
      </c>
      <c r="AJ1578">
        <v>104.44444444444446</v>
      </c>
      <c r="AK1578" t="s">
        <v>42</v>
      </c>
      <c r="AL1578">
        <v>33.428100000000001</v>
      </c>
      <c r="AM1578">
        <v>225040.90721999999</v>
      </c>
      <c r="AN1578">
        <v>71.58</v>
      </c>
    </row>
    <row r="1579" spans="1:40" x14ac:dyDescent="0.3">
      <c r="A1579">
        <v>338.89</v>
      </c>
      <c r="B1579">
        <v>1.95</v>
      </c>
      <c r="C1579">
        <v>25</v>
      </c>
      <c r="D1579">
        <v>0.96</v>
      </c>
      <c r="E1579">
        <v>0.02</v>
      </c>
      <c r="F1579">
        <v>0.05</v>
      </c>
      <c r="G1579" t="s">
        <v>92</v>
      </c>
      <c r="H1579">
        <v>0.85</v>
      </c>
      <c r="I1579">
        <v>0.62</v>
      </c>
      <c r="J1579">
        <v>1.04</v>
      </c>
      <c r="K1579">
        <v>0.89</v>
      </c>
      <c r="L1579">
        <v>4</v>
      </c>
      <c r="M1579">
        <v>6435.05</v>
      </c>
      <c r="N1579">
        <v>45</v>
      </c>
      <c r="O1579">
        <v>21</v>
      </c>
      <c r="P1579">
        <v>2</v>
      </c>
      <c r="Q1579">
        <v>1</v>
      </c>
      <c r="R1579">
        <v>382</v>
      </c>
      <c r="S1579">
        <v>36</v>
      </c>
      <c r="T1579">
        <v>2</v>
      </c>
      <c r="U1579">
        <v>0.33</v>
      </c>
      <c r="V1579">
        <v>0</v>
      </c>
      <c r="W1579" t="s">
        <v>6</v>
      </c>
      <c r="X1579" t="s">
        <v>101</v>
      </c>
      <c r="Y1579" t="s">
        <v>96</v>
      </c>
      <c r="Z1579" t="s">
        <v>102</v>
      </c>
      <c r="AA1579">
        <v>0.94079999999999997</v>
      </c>
      <c r="AB1579">
        <v>0.93099999999999994</v>
      </c>
      <c r="AC1579">
        <v>3.724000000000003E-2</v>
      </c>
      <c r="AD1579">
        <v>0.96</v>
      </c>
      <c r="AE1579" t="s">
        <v>25</v>
      </c>
      <c r="AF1579">
        <v>5.7540794948213285E-3</v>
      </c>
      <c r="AG1579" t="s">
        <v>5</v>
      </c>
      <c r="AH1579" t="s">
        <v>32</v>
      </c>
      <c r="AI1579" t="s">
        <v>38</v>
      </c>
      <c r="AJ1579">
        <v>9.4240837696335085</v>
      </c>
      <c r="AK1579" t="s">
        <v>40</v>
      </c>
      <c r="AL1579">
        <v>128.70099999999999</v>
      </c>
      <c r="AM1579">
        <v>2333562.743245</v>
      </c>
      <c r="AN1579">
        <v>85.55</v>
      </c>
    </row>
    <row r="1580" spans="1:40" x14ac:dyDescent="0.3">
      <c r="A1580">
        <v>323.19</v>
      </c>
      <c r="B1580">
        <v>8.5500000000000007</v>
      </c>
      <c r="C1580">
        <v>3</v>
      </c>
      <c r="D1580">
        <v>0.78</v>
      </c>
      <c r="E1580">
        <v>0.03</v>
      </c>
      <c r="F1580">
        <v>0.03</v>
      </c>
      <c r="G1580" t="s">
        <v>92</v>
      </c>
      <c r="H1580">
        <v>2.95</v>
      </c>
      <c r="I1580">
        <v>0.71</v>
      </c>
      <c r="J1580">
        <v>1.1599999999999999</v>
      </c>
      <c r="K1580">
        <v>0.63</v>
      </c>
      <c r="L1580">
        <v>43</v>
      </c>
      <c r="M1580">
        <v>3130.11</v>
      </c>
      <c r="N1580">
        <v>30</v>
      </c>
      <c r="O1580">
        <v>47</v>
      </c>
      <c r="P1580">
        <v>1</v>
      </c>
      <c r="Q1580">
        <v>0</v>
      </c>
      <c r="R1580">
        <v>110</v>
      </c>
      <c r="S1580">
        <v>429</v>
      </c>
      <c r="T1580">
        <v>10</v>
      </c>
      <c r="U1580">
        <v>0.72</v>
      </c>
      <c r="V1580">
        <v>0</v>
      </c>
      <c r="W1580" t="s">
        <v>6</v>
      </c>
      <c r="X1580" t="s">
        <v>89</v>
      </c>
      <c r="Y1580" t="s">
        <v>104</v>
      </c>
      <c r="Z1580" t="s">
        <v>108</v>
      </c>
      <c r="AA1580">
        <v>0.75660000000000005</v>
      </c>
      <c r="AB1580">
        <v>0.94089999999999996</v>
      </c>
      <c r="AC1580">
        <v>0.20699799999999996</v>
      </c>
      <c r="AD1580">
        <v>0.69</v>
      </c>
      <c r="AE1580" t="s">
        <v>25</v>
      </c>
      <c r="AF1580">
        <v>2.6455026455026457E-2</v>
      </c>
      <c r="AG1580" t="s">
        <v>7</v>
      </c>
      <c r="AH1580" t="s">
        <v>32</v>
      </c>
      <c r="AI1580" t="s">
        <v>35</v>
      </c>
      <c r="AJ1580">
        <v>390</v>
      </c>
      <c r="AK1580" t="s">
        <v>42</v>
      </c>
      <c r="AL1580">
        <v>62.602200000000003</v>
      </c>
      <c r="AM1580">
        <v>1072399.1363639999</v>
      </c>
      <c r="AN1580">
        <v>83.55</v>
      </c>
    </row>
    <row r="1581" spans="1:40" x14ac:dyDescent="0.3">
      <c r="A1581">
        <v>296.01</v>
      </c>
      <c r="B1581">
        <v>7.04</v>
      </c>
      <c r="C1581">
        <v>20</v>
      </c>
      <c r="D1581">
        <v>0.81</v>
      </c>
      <c r="E1581">
        <v>0.01</v>
      </c>
      <c r="F1581">
        <v>0.02</v>
      </c>
      <c r="G1581" t="s">
        <v>92</v>
      </c>
      <c r="H1581">
        <v>0.88</v>
      </c>
      <c r="I1581">
        <v>0.61</v>
      </c>
      <c r="J1581">
        <v>0.82</v>
      </c>
      <c r="K1581">
        <v>0.02</v>
      </c>
      <c r="L1581">
        <v>40</v>
      </c>
      <c r="M1581">
        <v>4181.47</v>
      </c>
      <c r="N1581">
        <v>15</v>
      </c>
      <c r="O1581">
        <v>31</v>
      </c>
      <c r="P1581">
        <v>0</v>
      </c>
      <c r="Q1581">
        <v>1</v>
      </c>
      <c r="R1581">
        <v>553</v>
      </c>
      <c r="S1581">
        <v>909</v>
      </c>
      <c r="T1581">
        <v>6</v>
      </c>
      <c r="U1581">
        <v>0.94</v>
      </c>
      <c r="V1581">
        <v>1</v>
      </c>
      <c r="W1581" t="s">
        <v>4</v>
      </c>
      <c r="X1581" t="s">
        <v>101</v>
      </c>
      <c r="Y1581" t="s">
        <v>94</v>
      </c>
      <c r="Z1581" t="s">
        <v>100</v>
      </c>
      <c r="AA1581">
        <v>0.80190000000000006</v>
      </c>
      <c r="AB1581">
        <v>0.97019999999999995</v>
      </c>
      <c r="AC1581">
        <v>0.18433799999999992</v>
      </c>
      <c r="AD1581">
        <v>0.05</v>
      </c>
      <c r="AE1581" t="s">
        <v>22</v>
      </c>
      <c r="AF1581">
        <v>2.3782980304719436E-2</v>
      </c>
      <c r="AG1581" t="s">
        <v>7</v>
      </c>
      <c r="AH1581" t="s">
        <v>31</v>
      </c>
      <c r="AI1581" t="s">
        <v>38</v>
      </c>
      <c r="AJ1581">
        <v>164.37613019891501</v>
      </c>
      <c r="AK1581" t="s">
        <v>42</v>
      </c>
      <c r="AL1581">
        <v>83.629400000000004</v>
      </c>
      <c r="AM1581">
        <v>1274978.4819169999</v>
      </c>
      <c r="AN1581">
        <v>86.419999999999987</v>
      </c>
    </row>
    <row r="1582" spans="1:40" x14ac:dyDescent="0.3">
      <c r="A1582">
        <v>154.38</v>
      </c>
      <c r="B1582">
        <v>7.27</v>
      </c>
      <c r="C1582">
        <v>17</v>
      </c>
      <c r="D1582">
        <v>0.96</v>
      </c>
      <c r="E1582">
        <v>0.06</v>
      </c>
      <c r="F1582">
        <v>0</v>
      </c>
      <c r="G1582" t="s">
        <v>88</v>
      </c>
      <c r="H1582">
        <v>3.4</v>
      </c>
      <c r="I1582">
        <v>0.74</v>
      </c>
      <c r="J1582">
        <v>1.1299999999999999</v>
      </c>
      <c r="K1582">
        <v>0.12</v>
      </c>
      <c r="L1582">
        <v>16</v>
      </c>
      <c r="M1582">
        <v>4512.68</v>
      </c>
      <c r="N1582">
        <v>30</v>
      </c>
      <c r="O1582">
        <v>23</v>
      </c>
      <c r="P1582">
        <v>3</v>
      </c>
      <c r="Q1582">
        <v>3</v>
      </c>
      <c r="R1582">
        <v>479</v>
      </c>
      <c r="S1582">
        <v>371</v>
      </c>
      <c r="T1582">
        <v>1</v>
      </c>
      <c r="U1582">
        <v>0.6</v>
      </c>
      <c r="V1582">
        <v>1</v>
      </c>
      <c r="W1582" t="s">
        <v>4</v>
      </c>
      <c r="X1582" t="s">
        <v>103</v>
      </c>
      <c r="Y1582" t="s">
        <v>90</v>
      </c>
      <c r="Z1582" t="s">
        <v>97</v>
      </c>
      <c r="AA1582">
        <v>0.90239999999999987</v>
      </c>
      <c r="AB1582">
        <v>0.94</v>
      </c>
      <c r="AC1582">
        <v>3.7600000000000029E-2</v>
      </c>
      <c r="AD1582">
        <v>0.18</v>
      </c>
      <c r="AE1582" t="s">
        <v>26</v>
      </c>
      <c r="AF1582">
        <v>4.7091592175152221E-2</v>
      </c>
      <c r="AG1582" t="s">
        <v>7</v>
      </c>
      <c r="AH1582" t="s">
        <v>31</v>
      </c>
      <c r="AI1582" t="s">
        <v>37</v>
      </c>
      <c r="AJ1582">
        <v>77.453027139874735</v>
      </c>
      <c r="AK1582" t="s">
        <v>40</v>
      </c>
      <c r="AL1582">
        <v>45.126800000000003</v>
      </c>
      <c r="AM1582">
        <v>738523.21534400003</v>
      </c>
      <c r="AN1582">
        <v>70.8</v>
      </c>
    </row>
    <row r="1583" spans="1:40" x14ac:dyDescent="0.3">
      <c r="A1583">
        <v>225.91</v>
      </c>
      <c r="B1583">
        <v>4.2699999999999996</v>
      </c>
      <c r="C1583">
        <v>14</v>
      </c>
      <c r="D1583">
        <v>0.9</v>
      </c>
      <c r="E1583">
        <v>7.0000000000000007E-2</v>
      </c>
      <c r="F1583">
        <v>0.03</v>
      </c>
      <c r="G1583" t="s">
        <v>99</v>
      </c>
      <c r="H1583">
        <v>2.4500000000000002</v>
      </c>
      <c r="I1583">
        <v>0.7</v>
      </c>
      <c r="J1583">
        <v>1.19</v>
      </c>
      <c r="K1583">
        <v>0.16</v>
      </c>
      <c r="L1583">
        <v>40</v>
      </c>
      <c r="M1583">
        <v>3089.31</v>
      </c>
      <c r="N1583">
        <v>30</v>
      </c>
      <c r="O1583">
        <v>18</v>
      </c>
      <c r="P1583">
        <v>3</v>
      </c>
      <c r="Q1583">
        <v>3</v>
      </c>
      <c r="R1583">
        <v>140</v>
      </c>
      <c r="S1583">
        <v>574</v>
      </c>
      <c r="T1583">
        <v>9</v>
      </c>
      <c r="U1583">
        <v>0.28000000000000003</v>
      </c>
      <c r="V1583">
        <v>0</v>
      </c>
      <c r="W1583" t="s">
        <v>6</v>
      </c>
      <c r="X1583" t="s">
        <v>103</v>
      </c>
      <c r="Y1583" t="s">
        <v>90</v>
      </c>
      <c r="Z1583" t="s">
        <v>91</v>
      </c>
      <c r="AA1583">
        <v>0.83699999999999997</v>
      </c>
      <c r="AB1583">
        <v>0.9020999999999999</v>
      </c>
      <c r="AC1583">
        <v>9.0209999999999971E-2</v>
      </c>
      <c r="AD1583">
        <v>0.26</v>
      </c>
      <c r="AE1583" t="s">
        <v>26</v>
      </c>
      <c r="AF1583">
        <v>1.8901332389004471E-2</v>
      </c>
      <c r="AG1583" t="s">
        <v>5</v>
      </c>
      <c r="AH1583" t="s">
        <v>31</v>
      </c>
      <c r="AI1583" t="s">
        <v>35</v>
      </c>
      <c r="AJ1583">
        <v>409.99999999999994</v>
      </c>
      <c r="AK1583" t="s">
        <v>42</v>
      </c>
      <c r="AL1583">
        <v>154.46550000000002</v>
      </c>
      <c r="AM1583">
        <v>767862.15939999989</v>
      </c>
      <c r="AN1583">
        <v>94.85</v>
      </c>
    </row>
    <row r="1584" spans="1:40" x14ac:dyDescent="0.3">
      <c r="A1584">
        <v>317.51</v>
      </c>
      <c r="B1584">
        <v>8.91</v>
      </c>
      <c r="C1584">
        <v>1</v>
      </c>
      <c r="D1584">
        <v>0.8</v>
      </c>
      <c r="E1584">
        <v>0.06</v>
      </c>
      <c r="F1584">
        <v>0</v>
      </c>
      <c r="G1584" t="s">
        <v>99</v>
      </c>
      <c r="H1584">
        <v>0.55000000000000004</v>
      </c>
      <c r="I1584">
        <v>0.88</v>
      </c>
      <c r="J1584">
        <v>1.0900000000000001</v>
      </c>
      <c r="K1584">
        <v>0.21</v>
      </c>
      <c r="L1584">
        <v>41</v>
      </c>
      <c r="M1584">
        <v>3484.09</v>
      </c>
      <c r="N1584">
        <v>90</v>
      </c>
      <c r="O1584">
        <v>51</v>
      </c>
      <c r="P1584">
        <v>3</v>
      </c>
      <c r="Q1584">
        <v>3</v>
      </c>
      <c r="R1584">
        <v>538</v>
      </c>
      <c r="S1584">
        <v>763</v>
      </c>
      <c r="T1584">
        <v>1</v>
      </c>
      <c r="U1584">
        <v>0.76</v>
      </c>
      <c r="V1584">
        <v>1</v>
      </c>
      <c r="W1584" t="s">
        <v>4</v>
      </c>
      <c r="X1584" t="s">
        <v>103</v>
      </c>
      <c r="Y1584" t="s">
        <v>90</v>
      </c>
      <c r="Z1584" t="s">
        <v>97</v>
      </c>
      <c r="AA1584">
        <v>0.752</v>
      </c>
      <c r="AB1584">
        <v>0.94</v>
      </c>
      <c r="AC1584">
        <v>0.18799999999999994</v>
      </c>
      <c r="AD1584">
        <v>0.27</v>
      </c>
      <c r="AE1584" t="s">
        <v>26</v>
      </c>
      <c r="AF1584">
        <v>2.8062108280054173E-2</v>
      </c>
      <c r="AG1584" t="s">
        <v>7</v>
      </c>
      <c r="AH1584" t="s">
        <v>32</v>
      </c>
      <c r="AI1584" t="s">
        <v>38</v>
      </c>
      <c r="AJ1584">
        <v>141.82156133828997</v>
      </c>
      <c r="AK1584" t="s">
        <v>42</v>
      </c>
      <c r="AL1584">
        <v>174.20450000000002</v>
      </c>
      <c r="AM1584">
        <v>1172785.117964</v>
      </c>
      <c r="AN1584">
        <v>97.649999999999991</v>
      </c>
    </row>
    <row r="1585" spans="1:40" x14ac:dyDescent="0.3">
      <c r="A1585">
        <v>273.55</v>
      </c>
      <c r="B1585">
        <v>7.53</v>
      </c>
      <c r="C1585">
        <v>17</v>
      </c>
      <c r="D1585">
        <v>0.91</v>
      </c>
      <c r="E1585">
        <v>0.09</v>
      </c>
      <c r="F1585">
        <v>0.04</v>
      </c>
      <c r="G1585" t="s">
        <v>99</v>
      </c>
      <c r="H1585">
        <v>4.5599999999999996</v>
      </c>
      <c r="I1585">
        <v>0.72</v>
      </c>
      <c r="J1585">
        <v>1.0900000000000001</v>
      </c>
      <c r="K1585">
        <v>0.8</v>
      </c>
      <c r="L1585">
        <v>46</v>
      </c>
      <c r="M1585">
        <v>172.4</v>
      </c>
      <c r="N1585">
        <v>90</v>
      </c>
      <c r="O1585">
        <v>48</v>
      </c>
      <c r="P1585">
        <v>0</v>
      </c>
      <c r="Q1585">
        <v>3</v>
      </c>
      <c r="R1585">
        <v>486</v>
      </c>
      <c r="S1585">
        <v>464</v>
      </c>
      <c r="T1585">
        <v>12</v>
      </c>
      <c r="U1585">
        <v>0.76</v>
      </c>
      <c r="V1585">
        <v>1</v>
      </c>
      <c r="W1585" t="s">
        <v>4</v>
      </c>
      <c r="X1585" t="s">
        <v>103</v>
      </c>
      <c r="Y1585" t="s">
        <v>94</v>
      </c>
      <c r="Z1585" t="s">
        <v>107</v>
      </c>
      <c r="AA1585">
        <v>0.82810000000000006</v>
      </c>
      <c r="AB1585">
        <v>0.87360000000000004</v>
      </c>
      <c r="AC1585">
        <v>7.8623999999999972E-2</v>
      </c>
      <c r="AD1585">
        <v>0.93</v>
      </c>
      <c r="AE1585" t="s">
        <v>25</v>
      </c>
      <c r="AF1585">
        <v>2.7526960336318771E-2</v>
      </c>
      <c r="AG1585" t="s">
        <v>7</v>
      </c>
      <c r="AH1585" t="s">
        <v>31</v>
      </c>
      <c r="AI1585" t="s">
        <v>37</v>
      </c>
      <c r="AJ1585">
        <v>95.473251028806587</v>
      </c>
      <c r="AK1585" t="s">
        <v>45</v>
      </c>
      <c r="AL1585">
        <v>8.620000000000001</v>
      </c>
      <c r="AM1585">
        <v>53324.390360000012</v>
      </c>
      <c r="AN1585">
        <v>91.94</v>
      </c>
    </row>
    <row r="1586" spans="1:40" x14ac:dyDescent="0.3">
      <c r="A1586">
        <v>494.5</v>
      </c>
      <c r="B1586">
        <v>2.0099999999999998</v>
      </c>
      <c r="C1586">
        <v>25</v>
      </c>
      <c r="D1586">
        <v>0.71</v>
      </c>
      <c r="E1586">
        <v>0.05</v>
      </c>
      <c r="F1586">
        <v>0.04</v>
      </c>
      <c r="G1586" t="s">
        <v>99</v>
      </c>
      <c r="H1586">
        <v>3.37</v>
      </c>
      <c r="I1586">
        <v>0.75</v>
      </c>
      <c r="J1586">
        <v>0.89</v>
      </c>
      <c r="K1586">
        <v>0.31</v>
      </c>
      <c r="L1586">
        <v>8</v>
      </c>
      <c r="M1586">
        <v>3041.08</v>
      </c>
      <c r="N1586">
        <v>90</v>
      </c>
      <c r="O1586">
        <v>45</v>
      </c>
      <c r="P1586">
        <v>2</v>
      </c>
      <c r="Q1586">
        <v>0</v>
      </c>
      <c r="R1586">
        <v>257</v>
      </c>
      <c r="S1586">
        <v>814</v>
      </c>
      <c r="T1586">
        <v>8</v>
      </c>
      <c r="U1586">
        <v>0.27</v>
      </c>
      <c r="V1586">
        <v>0</v>
      </c>
      <c r="W1586" t="s">
        <v>6</v>
      </c>
      <c r="X1586" t="s">
        <v>89</v>
      </c>
      <c r="Y1586" t="s">
        <v>96</v>
      </c>
      <c r="Z1586" t="s">
        <v>110</v>
      </c>
      <c r="AA1586">
        <v>0.67449999999999999</v>
      </c>
      <c r="AB1586">
        <v>0.91199999999999992</v>
      </c>
      <c r="AC1586">
        <v>0.26447999999999999</v>
      </c>
      <c r="AD1586">
        <v>0.4</v>
      </c>
      <c r="AE1586" t="s">
        <v>24</v>
      </c>
      <c r="AF1586">
        <v>4.0647118301314457E-3</v>
      </c>
      <c r="AG1586" t="s">
        <v>5</v>
      </c>
      <c r="AH1586" t="s">
        <v>32</v>
      </c>
      <c r="AI1586" t="s">
        <v>37</v>
      </c>
      <c r="AJ1586">
        <v>316.73151750972761</v>
      </c>
      <c r="AK1586" t="s">
        <v>42</v>
      </c>
      <c r="AL1586">
        <v>152.054</v>
      </c>
      <c r="AM1586">
        <v>1639342.7087000001</v>
      </c>
      <c r="AN1586">
        <v>94.33</v>
      </c>
    </row>
    <row r="1587" spans="1:40" x14ac:dyDescent="0.3">
      <c r="A1587">
        <v>111.4</v>
      </c>
      <c r="B1587">
        <v>4.67</v>
      </c>
      <c r="C1587">
        <v>27</v>
      </c>
      <c r="D1587">
        <v>0.92</v>
      </c>
      <c r="E1587">
        <v>0.01</v>
      </c>
      <c r="F1587">
        <v>0.02</v>
      </c>
      <c r="G1587" t="s">
        <v>92</v>
      </c>
      <c r="H1587">
        <v>2.73</v>
      </c>
      <c r="I1587">
        <v>0.89</v>
      </c>
      <c r="J1587">
        <v>1.01</v>
      </c>
      <c r="K1587">
        <v>0.31</v>
      </c>
      <c r="L1587">
        <v>24</v>
      </c>
      <c r="M1587">
        <v>4775.82</v>
      </c>
      <c r="N1587">
        <v>45</v>
      </c>
      <c r="O1587">
        <v>59</v>
      </c>
      <c r="P1587">
        <v>3</v>
      </c>
      <c r="Q1587">
        <v>1</v>
      </c>
      <c r="R1587">
        <v>384</v>
      </c>
      <c r="S1587">
        <v>621</v>
      </c>
      <c r="T1587">
        <v>9</v>
      </c>
      <c r="U1587">
        <v>0.38</v>
      </c>
      <c r="V1587">
        <v>0</v>
      </c>
      <c r="W1587" t="s">
        <v>6</v>
      </c>
      <c r="X1587" t="s">
        <v>101</v>
      </c>
      <c r="Y1587" t="s">
        <v>90</v>
      </c>
      <c r="Z1587" t="s">
        <v>91</v>
      </c>
      <c r="AA1587">
        <v>0.91080000000000005</v>
      </c>
      <c r="AB1587">
        <v>0.97019999999999995</v>
      </c>
      <c r="AC1587">
        <v>7.7615999999999963E-2</v>
      </c>
      <c r="AD1587">
        <v>0.33999999999999997</v>
      </c>
      <c r="AE1587" t="s">
        <v>24</v>
      </c>
      <c r="AF1587">
        <v>4.1921005385996406E-2</v>
      </c>
      <c r="AG1587" t="s">
        <v>7</v>
      </c>
      <c r="AH1587" t="s">
        <v>33</v>
      </c>
      <c r="AI1587" t="s">
        <v>35</v>
      </c>
      <c r="AJ1587">
        <v>161.71875</v>
      </c>
      <c r="AK1587" t="s">
        <v>42</v>
      </c>
      <c r="AL1587">
        <v>95.51639999999999</v>
      </c>
      <c r="AM1587">
        <v>548088.73728</v>
      </c>
      <c r="AN1587">
        <v>84.57</v>
      </c>
    </row>
    <row r="1588" spans="1:40" x14ac:dyDescent="0.3">
      <c r="A1588">
        <v>362.82</v>
      </c>
      <c r="B1588">
        <v>8.98</v>
      </c>
      <c r="C1588">
        <v>8</v>
      </c>
      <c r="D1588">
        <v>0.85</v>
      </c>
      <c r="E1588">
        <v>0.03</v>
      </c>
      <c r="F1588">
        <v>0.02</v>
      </c>
      <c r="G1588" t="s">
        <v>88</v>
      </c>
      <c r="H1588">
        <v>1.87</v>
      </c>
      <c r="I1588">
        <v>0.79</v>
      </c>
      <c r="J1588">
        <v>1.08</v>
      </c>
      <c r="K1588">
        <v>0.76</v>
      </c>
      <c r="L1588">
        <v>16</v>
      </c>
      <c r="M1588">
        <v>1812.77</v>
      </c>
      <c r="N1588">
        <v>45</v>
      </c>
      <c r="O1588">
        <v>13</v>
      </c>
      <c r="P1588">
        <v>1</v>
      </c>
      <c r="Q1588">
        <v>2</v>
      </c>
      <c r="R1588">
        <v>405</v>
      </c>
      <c r="S1588">
        <v>481</v>
      </c>
      <c r="T1588">
        <v>1</v>
      </c>
      <c r="U1588">
        <v>0.14000000000000001</v>
      </c>
      <c r="V1588">
        <v>1</v>
      </c>
      <c r="W1588" t="s">
        <v>4</v>
      </c>
      <c r="X1588" t="s">
        <v>93</v>
      </c>
      <c r="Y1588" t="s">
        <v>104</v>
      </c>
      <c r="Z1588" t="s">
        <v>97</v>
      </c>
      <c r="AA1588">
        <v>0.82450000000000001</v>
      </c>
      <c r="AB1588">
        <v>0.9506</v>
      </c>
      <c r="AC1588">
        <v>0.14259000000000002</v>
      </c>
      <c r="AD1588">
        <v>0.81</v>
      </c>
      <c r="AE1588" t="s">
        <v>25</v>
      </c>
      <c r="AF1588">
        <v>2.475056501846646E-2</v>
      </c>
      <c r="AG1588" t="s">
        <v>7</v>
      </c>
      <c r="AH1588" t="s">
        <v>32</v>
      </c>
      <c r="AI1588" t="s">
        <v>36</v>
      </c>
      <c r="AJ1588">
        <v>118.76543209876542</v>
      </c>
      <c r="AK1588" t="s">
        <v>42</v>
      </c>
      <c r="AL1588">
        <v>18.127700000000001</v>
      </c>
      <c r="AM1588">
        <v>690626.36913799995</v>
      </c>
      <c r="AN1588">
        <v>72.830000000000013</v>
      </c>
    </row>
    <row r="1589" spans="1:40" x14ac:dyDescent="0.3">
      <c r="A1589">
        <v>231.94</v>
      </c>
      <c r="B1589">
        <v>1.42</v>
      </c>
      <c r="C1589">
        <v>5</v>
      </c>
      <c r="D1589">
        <v>0.94</v>
      </c>
      <c r="E1589">
        <v>7.0000000000000007E-2</v>
      </c>
      <c r="F1589">
        <v>0.04</v>
      </c>
      <c r="G1589" t="s">
        <v>92</v>
      </c>
      <c r="H1589">
        <v>0.67</v>
      </c>
      <c r="I1589">
        <v>0.82</v>
      </c>
      <c r="J1589">
        <v>1.04</v>
      </c>
      <c r="K1589">
        <v>0.41</v>
      </c>
      <c r="L1589">
        <v>27</v>
      </c>
      <c r="M1589">
        <v>8075.29</v>
      </c>
      <c r="N1589">
        <v>15</v>
      </c>
      <c r="O1589">
        <v>14</v>
      </c>
      <c r="P1589">
        <v>0</v>
      </c>
      <c r="Q1589">
        <v>3</v>
      </c>
      <c r="R1589">
        <v>585</v>
      </c>
      <c r="S1589">
        <v>600</v>
      </c>
      <c r="T1589">
        <v>1</v>
      </c>
      <c r="U1589">
        <v>0.08</v>
      </c>
      <c r="V1589">
        <v>0</v>
      </c>
      <c r="W1589" t="s">
        <v>6</v>
      </c>
      <c r="X1589" t="s">
        <v>103</v>
      </c>
      <c r="Y1589" t="s">
        <v>94</v>
      </c>
      <c r="Z1589" t="s">
        <v>97</v>
      </c>
      <c r="AA1589">
        <v>0.87419999999999987</v>
      </c>
      <c r="AB1589">
        <v>0.89279999999999993</v>
      </c>
      <c r="AC1589">
        <v>5.3568000000000039E-2</v>
      </c>
      <c r="AD1589">
        <v>0.52</v>
      </c>
      <c r="AE1589" t="s">
        <v>25</v>
      </c>
      <c r="AF1589">
        <v>6.1222730016383545E-3</v>
      </c>
      <c r="AG1589" t="s">
        <v>5</v>
      </c>
      <c r="AH1589" t="s">
        <v>31</v>
      </c>
      <c r="AI1589" t="s">
        <v>38</v>
      </c>
      <c r="AJ1589">
        <v>102.56410256410255</v>
      </c>
      <c r="AK1589" t="s">
        <v>42</v>
      </c>
      <c r="AL1589">
        <v>161.50579999999999</v>
      </c>
      <c r="AM1589">
        <v>2079175.4802819998</v>
      </c>
      <c r="AN1589">
        <v>84.429999999999993</v>
      </c>
    </row>
    <row r="1590" spans="1:40" x14ac:dyDescent="0.3">
      <c r="A1590">
        <v>242.69</v>
      </c>
      <c r="B1590">
        <v>9.65</v>
      </c>
      <c r="C1590">
        <v>5</v>
      </c>
      <c r="D1590">
        <v>0.99</v>
      </c>
      <c r="E1590">
        <v>0.06</v>
      </c>
      <c r="F1590">
        <v>0.01</v>
      </c>
      <c r="G1590" t="s">
        <v>88</v>
      </c>
      <c r="H1590">
        <v>3.54</v>
      </c>
      <c r="I1590">
        <v>0.94</v>
      </c>
      <c r="J1590">
        <v>0.95</v>
      </c>
      <c r="K1590">
        <v>0.06</v>
      </c>
      <c r="L1590">
        <v>2</v>
      </c>
      <c r="M1590">
        <v>5422.61</v>
      </c>
      <c r="N1590">
        <v>45</v>
      </c>
      <c r="O1590">
        <v>30</v>
      </c>
      <c r="P1590">
        <v>2</v>
      </c>
      <c r="Q1590">
        <v>1</v>
      </c>
      <c r="R1590">
        <v>968</v>
      </c>
      <c r="S1590">
        <v>955</v>
      </c>
      <c r="T1590">
        <v>10</v>
      </c>
      <c r="U1590">
        <v>0.81</v>
      </c>
      <c r="V1590">
        <v>1</v>
      </c>
      <c r="W1590" t="s">
        <v>4</v>
      </c>
      <c r="X1590" t="s">
        <v>101</v>
      </c>
      <c r="Y1590" t="s">
        <v>96</v>
      </c>
      <c r="Z1590" t="s">
        <v>108</v>
      </c>
      <c r="AA1590">
        <v>0.93059999999999998</v>
      </c>
      <c r="AB1590">
        <v>0.93059999999999998</v>
      </c>
      <c r="AC1590">
        <v>9.306000000000007E-3</v>
      </c>
      <c r="AD1590">
        <v>0.13</v>
      </c>
      <c r="AE1590" t="s">
        <v>22</v>
      </c>
      <c r="AF1590">
        <v>3.9762660183773543E-2</v>
      </c>
      <c r="AG1590" t="s">
        <v>7</v>
      </c>
      <c r="AH1590" t="s">
        <v>31</v>
      </c>
      <c r="AI1590" t="s">
        <v>37</v>
      </c>
      <c r="AJ1590">
        <v>98.65702479338843</v>
      </c>
      <c r="AK1590" t="s">
        <v>43</v>
      </c>
      <c r="AL1590">
        <v>54.226099999999995</v>
      </c>
      <c r="AM1590">
        <v>1408205.5549149998</v>
      </c>
      <c r="AN1590">
        <v>70.459999999999994</v>
      </c>
    </row>
    <row r="1591" spans="1:40" x14ac:dyDescent="0.3">
      <c r="A1591">
        <v>372.92</v>
      </c>
      <c r="B1591">
        <v>7.11</v>
      </c>
      <c r="C1591">
        <v>9</v>
      </c>
      <c r="D1591">
        <v>0.98</v>
      </c>
      <c r="E1591">
        <v>0.05</v>
      </c>
      <c r="F1591">
        <v>0.01</v>
      </c>
      <c r="G1591" t="s">
        <v>92</v>
      </c>
      <c r="H1591">
        <v>4.07</v>
      </c>
      <c r="I1591">
        <v>0.68</v>
      </c>
      <c r="J1591">
        <v>1.18</v>
      </c>
      <c r="K1591">
        <v>0.59</v>
      </c>
      <c r="L1591">
        <v>20</v>
      </c>
      <c r="M1591">
        <v>7959.42</v>
      </c>
      <c r="N1591">
        <v>15</v>
      </c>
      <c r="O1591">
        <v>53</v>
      </c>
      <c r="P1591">
        <v>0</v>
      </c>
      <c r="Q1591">
        <v>1</v>
      </c>
      <c r="R1591">
        <v>87</v>
      </c>
      <c r="S1591">
        <v>378</v>
      </c>
      <c r="T1591">
        <v>7</v>
      </c>
      <c r="U1591">
        <v>0.37</v>
      </c>
      <c r="V1591">
        <v>1</v>
      </c>
      <c r="W1591" t="s">
        <v>4</v>
      </c>
      <c r="X1591" t="s">
        <v>101</v>
      </c>
      <c r="Y1591" t="s">
        <v>94</v>
      </c>
      <c r="Z1591" t="s">
        <v>106</v>
      </c>
      <c r="AA1591">
        <v>0.93099999999999994</v>
      </c>
      <c r="AB1591">
        <v>0.9405</v>
      </c>
      <c r="AC1591">
        <v>1.8810000000000018E-2</v>
      </c>
      <c r="AD1591">
        <v>0.65</v>
      </c>
      <c r="AE1591" t="s">
        <v>25</v>
      </c>
      <c r="AF1591">
        <v>1.9065751367585541E-2</v>
      </c>
      <c r="AG1591" t="s">
        <v>5</v>
      </c>
      <c r="AH1591" t="s">
        <v>32</v>
      </c>
      <c r="AI1591" t="s">
        <v>37</v>
      </c>
      <c r="AJ1591">
        <v>434.48275862068965</v>
      </c>
      <c r="AK1591" t="s">
        <v>42</v>
      </c>
      <c r="AL1591">
        <v>159.1884</v>
      </c>
      <c r="AM1591">
        <v>3146510.0648719999</v>
      </c>
      <c r="AN1591">
        <v>82.22999999999999</v>
      </c>
    </row>
    <row r="1592" spans="1:40" x14ac:dyDescent="0.3">
      <c r="A1592">
        <v>361.6</v>
      </c>
      <c r="B1592">
        <v>6.68</v>
      </c>
      <c r="C1592">
        <v>3</v>
      </c>
      <c r="D1592">
        <v>0.97</v>
      </c>
      <c r="E1592">
        <v>7.0000000000000007E-2</v>
      </c>
      <c r="F1592">
        <v>0.05</v>
      </c>
      <c r="G1592" t="s">
        <v>99</v>
      </c>
      <c r="H1592">
        <v>0.63</v>
      </c>
      <c r="I1592">
        <v>1</v>
      </c>
      <c r="J1592">
        <v>1.01</v>
      </c>
      <c r="K1592">
        <v>0.13</v>
      </c>
      <c r="L1592">
        <v>20</v>
      </c>
      <c r="M1592">
        <v>1368.22</v>
      </c>
      <c r="N1592">
        <v>30</v>
      </c>
      <c r="O1592">
        <v>31</v>
      </c>
      <c r="P1592">
        <v>3</v>
      </c>
      <c r="Q1592">
        <v>1</v>
      </c>
      <c r="R1592">
        <v>721</v>
      </c>
      <c r="S1592">
        <v>335</v>
      </c>
      <c r="T1592">
        <v>10</v>
      </c>
      <c r="U1592">
        <v>0.28000000000000003</v>
      </c>
      <c r="V1592">
        <v>0</v>
      </c>
      <c r="W1592" t="s">
        <v>6</v>
      </c>
      <c r="X1592" t="s">
        <v>101</v>
      </c>
      <c r="Y1592" t="s">
        <v>90</v>
      </c>
      <c r="Z1592" t="s">
        <v>108</v>
      </c>
      <c r="AA1592">
        <v>0.9020999999999999</v>
      </c>
      <c r="AB1592">
        <v>0.88349999999999995</v>
      </c>
      <c r="AC1592">
        <v>2.6505000000000018E-2</v>
      </c>
      <c r="AD1592">
        <v>0.25</v>
      </c>
      <c r="AE1592" t="s">
        <v>26</v>
      </c>
      <c r="AF1592">
        <v>1.8473451327433627E-2</v>
      </c>
      <c r="AG1592" t="s">
        <v>5</v>
      </c>
      <c r="AH1592" t="s">
        <v>32</v>
      </c>
      <c r="AI1592" t="s">
        <v>38</v>
      </c>
      <c r="AJ1592">
        <v>46.463245492371705</v>
      </c>
      <c r="AK1592" t="s">
        <v>40</v>
      </c>
      <c r="AL1592">
        <v>68.411000000000001</v>
      </c>
      <c r="AM1592">
        <v>554191.12140000018</v>
      </c>
      <c r="AN1592">
        <v>96.27</v>
      </c>
    </row>
    <row r="1593" spans="1:40" x14ac:dyDescent="0.3">
      <c r="A1593">
        <v>496.07</v>
      </c>
      <c r="B1593">
        <v>3.44</v>
      </c>
      <c r="C1593">
        <v>19</v>
      </c>
      <c r="D1593">
        <v>0.85</v>
      </c>
      <c r="E1593">
        <v>0.06</v>
      </c>
      <c r="F1593">
        <v>0.04</v>
      </c>
      <c r="G1593" t="s">
        <v>99</v>
      </c>
      <c r="H1593">
        <v>2.4700000000000002</v>
      </c>
      <c r="I1593">
        <v>0.96</v>
      </c>
      <c r="J1593">
        <v>1.19</v>
      </c>
      <c r="K1593">
        <v>0.56999999999999995</v>
      </c>
      <c r="L1593">
        <v>20</v>
      </c>
      <c r="M1593">
        <v>8223.06</v>
      </c>
      <c r="N1593">
        <v>15</v>
      </c>
      <c r="O1593">
        <v>27</v>
      </c>
      <c r="P1593">
        <v>2</v>
      </c>
      <c r="Q1593">
        <v>2</v>
      </c>
      <c r="R1593">
        <v>50</v>
      </c>
      <c r="S1593">
        <v>419</v>
      </c>
      <c r="T1593">
        <v>5</v>
      </c>
      <c r="U1593">
        <v>0.26</v>
      </c>
      <c r="V1593">
        <v>0</v>
      </c>
      <c r="W1593" t="s">
        <v>6</v>
      </c>
      <c r="X1593" t="s">
        <v>93</v>
      </c>
      <c r="Y1593" t="s">
        <v>96</v>
      </c>
      <c r="Z1593" t="s">
        <v>109</v>
      </c>
      <c r="AA1593">
        <v>0.79899999999999993</v>
      </c>
      <c r="AB1593">
        <v>0.90239999999999987</v>
      </c>
      <c r="AC1593">
        <v>0.13536000000000001</v>
      </c>
      <c r="AD1593">
        <v>0.66999999999999993</v>
      </c>
      <c r="AE1593" t="s">
        <v>25</v>
      </c>
      <c r="AF1593">
        <v>6.9345052109581308E-3</v>
      </c>
      <c r="AG1593" t="s">
        <v>5</v>
      </c>
      <c r="AH1593" t="s">
        <v>32</v>
      </c>
      <c r="AI1593" t="s">
        <v>35</v>
      </c>
      <c r="AJ1593">
        <v>838.00000000000011</v>
      </c>
      <c r="AK1593" t="s">
        <v>42</v>
      </c>
      <c r="AL1593">
        <v>411.15300000000002</v>
      </c>
      <c r="AM1593">
        <v>4487570.3704779996</v>
      </c>
      <c r="AN1593">
        <v>94.929999999999993</v>
      </c>
    </row>
    <row r="1594" spans="1:40" x14ac:dyDescent="0.3">
      <c r="A1594">
        <v>107.78</v>
      </c>
      <c r="B1594">
        <v>3.24</v>
      </c>
      <c r="C1594">
        <v>23</v>
      </c>
      <c r="D1594">
        <v>0.81</v>
      </c>
      <c r="E1594">
        <v>0.09</v>
      </c>
      <c r="F1594">
        <v>0.04</v>
      </c>
      <c r="G1594" t="s">
        <v>88</v>
      </c>
      <c r="H1594">
        <v>2.42</v>
      </c>
      <c r="I1594">
        <v>0.71</v>
      </c>
      <c r="J1594">
        <v>1.03</v>
      </c>
      <c r="K1594">
        <v>0.78</v>
      </c>
      <c r="L1594">
        <v>19</v>
      </c>
      <c r="M1594">
        <v>9586.7999999999993</v>
      </c>
      <c r="N1594">
        <v>15</v>
      </c>
      <c r="O1594">
        <v>56</v>
      </c>
      <c r="P1594">
        <v>3</v>
      </c>
      <c r="Q1594">
        <v>3</v>
      </c>
      <c r="R1594">
        <v>267</v>
      </c>
      <c r="S1594">
        <v>611</v>
      </c>
      <c r="T1594">
        <v>11</v>
      </c>
      <c r="U1594">
        <v>7.0000000000000007E-2</v>
      </c>
      <c r="V1594">
        <v>0</v>
      </c>
      <c r="W1594" t="s">
        <v>6</v>
      </c>
      <c r="X1594" t="s">
        <v>103</v>
      </c>
      <c r="Y1594" t="s">
        <v>90</v>
      </c>
      <c r="Z1594" t="s">
        <v>95</v>
      </c>
      <c r="AA1594">
        <v>0.73710000000000009</v>
      </c>
      <c r="AB1594">
        <v>0.87360000000000004</v>
      </c>
      <c r="AC1594">
        <v>0.16598399999999996</v>
      </c>
      <c r="AD1594">
        <v>0.91</v>
      </c>
      <c r="AE1594" t="s">
        <v>25</v>
      </c>
      <c r="AF1594">
        <v>3.0061235850807201E-2</v>
      </c>
      <c r="AG1594" t="s">
        <v>7</v>
      </c>
      <c r="AH1594" t="s">
        <v>33</v>
      </c>
      <c r="AI1594" t="s">
        <v>35</v>
      </c>
      <c r="AJ1594">
        <v>228.83895131086143</v>
      </c>
      <c r="AK1594" t="s">
        <v>42</v>
      </c>
      <c r="AL1594">
        <v>95.867999999999995</v>
      </c>
      <c r="AM1594">
        <v>1167690.8780719999</v>
      </c>
      <c r="AN1594">
        <v>70.08</v>
      </c>
    </row>
    <row r="1595" spans="1:40" x14ac:dyDescent="0.3">
      <c r="A1595">
        <v>96.85</v>
      </c>
      <c r="B1595">
        <v>9.48</v>
      </c>
      <c r="C1595">
        <v>9</v>
      </c>
      <c r="D1595">
        <v>0.84</v>
      </c>
      <c r="E1595">
        <v>0.06</v>
      </c>
      <c r="F1595">
        <v>0.01</v>
      </c>
      <c r="G1595" t="s">
        <v>92</v>
      </c>
      <c r="H1595">
        <v>1.75</v>
      </c>
      <c r="I1595">
        <v>0.96</v>
      </c>
      <c r="J1595">
        <v>1.1200000000000001</v>
      </c>
      <c r="K1595">
        <v>0.93</v>
      </c>
      <c r="L1595">
        <v>18</v>
      </c>
      <c r="M1595">
        <v>3589.29</v>
      </c>
      <c r="N1595">
        <v>90</v>
      </c>
      <c r="O1595">
        <v>39</v>
      </c>
      <c r="P1595">
        <v>2</v>
      </c>
      <c r="Q1595">
        <v>0</v>
      </c>
      <c r="R1595">
        <v>190</v>
      </c>
      <c r="S1595">
        <v>897</v>
      </c>
      <c r="T1595">
        <v>3</v>
      </c>
      <c r="U1595">
        <v>0.98</v>
      </c>
      <c r="V1595">
        <v>0</v>
      </c>
      <c r="W1595" t="s">
        <v>6</v>
      </c>
      <c r="X1595" t="s">
        <v>89</v>
      </c>
      <c r="Y1595" t="s">
        <v>96</v>
      </c>
      <c r="Z1595" t="s">
        <v>98</v>
      </c>
      <c r="AA1595">
        <v>0.78959999999999997</v>
      </c>
      <c r="AB1595">
        <v>0.93059999999999998</v>
      </c>
      <c r="AC1595">
        <v>0.14889600000000003</v>
      </c>
      <c r="AD1595">
        <v>1</v>
      </c>
      <c r="AE1595" t="s">
        <v>25</v>
      </c>
      <c r="AF1595">
        <v>9.7883324728962329E-2</v>
      </c>
      <c r="AG1595" t="s">
        <v>8</v>
      </c>
      <c r="AH1595" t="s">
        <v>33</v>
      </c>
      <c r="AI1595" t="s">
        <v>36</v>
      </c>
      <c r="AJ1595">
        <v>472.10526315789474</v>
      </c>
      <c r="AK1595" t="s">
        <v>42</v>
      </c>
      <c r="AL1595">
        <v>71.785799999999995</v>
      </c>
      <c r="AM1595">
        <v>372031.50360499998</v>
      </c>
      <c r="AN1595">
        <v>84.25</v>
      </c>
    </row>
    <row r="1596" spans="1:40" x14ac:dyDescent="0.3">
      <c r="A1596">
        <v>375.95</v>
      </c>
      <c r="B1596">
        <v>3.68</v>
      </c>
      <c r="C1596">
        <v>22</v>
      </c>
      <c r="D1596">
        <v>0.91</v>
      </c>
      <c r="E1596">
        <v>0.08</v>
      </c>
      <c r="F1596">
        <v>0.01</v>
      </c>
      <c r="G1596" t="s">
        <v>99</v>
      </c>
      <c r="H1596">
        <v>3.95</v>
      </c>
      <c r="I1596">
        <v>0.9</v>
      </c>
      <c r="J1596">
        <v>1.1000000000000001</v>
      </c>
      <c r="K1596">
        <v>7.0000000000000007E-2</v>
      </c>
      <c r="L1596">
        <v>13</v>
      </c>
      <c r="M1596">
        <v>2911.13</v>
      </c>
      <c r="N1596">
        <v>45</v>
      </c>
      <c r="O1596">
        <v>16</v>
      </c>
      <c r="P1596">
        <v>3</v>
      </c>
      <c r="Q1596">
        <v>0</v>
      </c>
      <c r="R1596">
        <v>299</v>
      </c>
      <c r="S1596">
        <v>512</v>
      </c>
      <c r="T1596">
        <v>9</v>
      </c>
      <c r="U1596">
        <v>0.37</v>
      </c>
      <c r="V1596">
        <v>1</v>
      </c>
      <c r="W1596" t="s">
        <v>4</v>
      </c>
      <c r="X1596" t="s">
        <v>89</v>
      </c>
      <c r="Y1596" t="s">
        <v>90</v>
      </c>
      <c r="Z1596" t="s">
        <v>91</v>
      </c>
      <c r="AA1596">
        <v>0.83720000000000006</v>
      </c>
      <c r="AB1596">
        <v>0.91080000000000005</v>
      </c>
      <c r="AC1596">
        <v>8.1971999999999975E-2</v>
      </c>
      <c r="AD1596">
        <v>0.16</v>
      </c>
      <c r="AE1596" t="s">
        <v>26</v>
      </c>
      <c r="AF1596">
        <v>9.7885357095358425E-3</v>
      </c>
      <c r="AG1596" t="s">
        <v>5</v>
      </c>
      <c r="AH1596" t="s">
        <v>32</v>
      </c>
      <c r="AI1596" t="s">
        <v>37</v>
      </c>
      <c r="AJ1596">
        <v>171.23745819397993</v>
      </c>
      <c r="AK1596" t="s">
        <v>42</v>
      </c>
      <c r="AL1596">
        <v>145.5565</v>
      </c>
      <c r="AM1596">
        <v>1193114.119165</v>
      </c>
      <c r="AN1596">
        <v>93.450000000000017</v>
      </c>
    </row>
    <row r="1597" spans="1:40" x14ac:dyDescent="0.3">
      <c r="A1597">
        <v>310.27</v>
      </c>
      <c r="B1597">
        <v>7.98</v>
      </c>
      <c r="C1597">
        <v>18</v>
      </c>
      <c r="D1597">
        <v>0.97</v>
      </c>
      <c r="E1597">
        <v>0.02</v>
      </c>
      <c r="F1597">
        <v>0</v>
      </c>
      <c r="G1597" t="s">
        <v>88</v>
      </c>
      <c r="H1597">
        <v>0.5</v>
      </c>
      <c r="I1597">
        <v>0.97</v>
      </c>
      <c r="J1597">
        <v>1.06</v>
      </c>
      <c r="K1597">
        <v>0.3</v>
      </c>
      <c r="L1597">
        <v>17</v>
      </c>
      <c r="M1597">
        <v>6503.63</v>
      </c>
      <c r="N1597">
        <v>60</v>
      </c>
      <c r="O1597">
        <v>28</v>
      </c>
      <c r="P1597">
        <v>2</v>
      </c>
      <c r="Q1597">
        <v>2</v>
      </c>
      <c r="R1597">
        <v>134</v>
      </c>
      <c r="S1597">
        <v>34</v>
      </c>
      <c r="T1597">
        <v>2</v>
      </c>
      <c r="U1597">
        <v>0.16</v>
      </c>
      <c r="V1597">
        <v>0</v>
      </c>
      <c r="W1597" t="s">
        <v>6</v>
      </c>
      <c r="X1597" t="s">
        <v>93</v>
      </c>
      <c r="Y1597" t="s">
        <v>96</v>
      </c>
      <c r="Z1597" t="s">
        <v>102</v>
      </c>
      <c r="AA1597">
        <v>0.9506</v>
      </c>
      <c r="AB1597">
        <v>0.98</v>
      </c>
      <c r="AC1597">
        <v>2.9400000000000027E-2</v>
      </c>
      <c r="AD1597">
        <v>0.32</v>
      </c>
      <c r="AE1597" t="s">
        <v>24</v>
      </c>
      <c r="AF1597">
        <v>2.5719534598897736E-2</v>
      </c>
      <c r="AG1597" t="s">
        <v>7</v>
      </c>
      <c r="AH1597" t="s">
        <v>32</v>
      </c>
      <c r="AI1597" t="s">
        <v>38</v>
      </c>
      <c r="AJ1597">
        <v>25.373134328358208</v>
      </c>
      <c r="AK1597" t="s">
        <v>40</v>
      </c>
      <c r="AL1597">
        <v>65.036299999999997</v>
      </c>
      <c r="AM1597">
        <v>2058307.0447019998</v>
      </c>
      <c r="AN1597">
        <v>74.900000000000006</v>
      </c>
    </row>
    <row r="1598" spans="1:40" x14ac:dyDescent="0.3">
      <c r="A1598">
        <v>173.37</v>
      </c>
      <c r="B1598">
        <v>4.54</v>
      </c>
      <c r="C1598">
        <v>16</v>
      </c>
      <c r="D1598">
        <v>0.76</v>
      </c>
      <c r="E1598">
        <v>7.0000000000000007E-2</v>
      </c>
      <c r="F1598">
        <v>0.01</v>
      </c>
      <c r="G1598" t="s">
        <v>92</v>
      </c>
      <c r="H1598">
        <v>1.03</v>
      </c>
      <c r="I1598">
        <v>0.88</v>
      </c>
      <c r="J1598">
        <v>0.81</v>
      </c>
      <c r="K1598">
        <v>0.65</v>
      </c>
      <c r="L1598">
        <v>33</v>
      </c>
      <c r="M1598">
        <v>6395.55</v>
      </c>
      <c r="N1598">
        <v>60</v>
      </c>
      <c r="O1598">
        <v>25</v>
      </c>
      <c r="P1598">
        <v>0</v>
      </c>
      <c r="Q1598">
        <v>2</v>
      </c>
      <c r="R1598">
        <v>865</v>
      </c>
      <c r="S1598">
        <v>170</v>
      </c>
      <c r="T1598">
        <v>6</v>
      </c>
      <c r="U1598">
        <v>0.86</v>
      </c>
      <c r="V1598">
        <v>1</v>
      </c>
      <c r="W1598" t="s">
        <v>4</v>
      </c>
      <c r="X1598" t="s">
        <v>93</v>
      </c>
      <c r="Y1598" t="s">
        <v>94</v>
      </c>
      <c r="Z1598" t="s">
        <v>100</v>
      </c>
      <c r="AA1598">
        <v>0.70679999999999998</v>
      </c>
      <c r="AB1598">
        <v>0.92069999999999996</v>
      </c>
      <c r="AC1598">
        <v>0.22096799999999997</v>
      </c>
      <c r="AD1598">
        <v>0.73</v>
      </c>
      <c r="AE1598" t="s">
        <v>25</v>
      </c>
      <c r="AF1598">
        <v>2.6186768183653456E-2</v>
      </c>
      <c r="AG1598" t="s">
        <v>7</v>
      </c>
      <c r="AH1598" t="s">
        <v>31</v>
      </c>
      <c r="AI1598" t="s">
        <v>36</v>
      </c>
      <c r="AJ1598">
        <v>19.653179190751445</v>
      </c>
      <c r="AK1598" t="s">
        <v>40</v>
      </c>
      <c r="AL1598">
        <v>127.911</v>
      </c>
      <c r="AM1598">
        <v>1197631.7062020004</v>
      </c>
      <c r="AN1598">
        <v>84.669999999999987</v>
      </c>
    </row>
    <row r="1599" spans="1:40" x14ac:dyDescent="0.3">
      <c r="A1599">
        <v>85.74</v>
      </c>
      <c r="B1599">
        <v>2.25</v>
      </c>
      <c r="C1599">
        <v>1</v>
      </c>
      <c r="D1599">
        <v>0.98</v>
      </c>
      <c r="E1599">
        <v>0.09</v>
      </c>
      <c r="F1599">
        <v>0.04</v>
      </c>
      <c r="G1599" t="s">
        <v>88</v>
      </c>
      <c r="H1599">
        <v>0.01</v>
      </c>
      <c r="I1599">
        <v>0.87</v>
      </c>
      <c r="J1599">
        <v>0.83</v>
      </c>
      <c r="K1599">
        <v>0.32</v>
      </c>
      <c r="L1599">
        <v>28</v>
      </c>
      <c r="M1599">
        <v>1213.43</v>
      </c>
      <c r="N1599">
        <v>90</v>
      </c>
      <c r="O1599">
        <v>35</v>
      </c>
      <c r="P1599">
        <v>2</v>
      </c>
      <c r="Q1599">
        <v>0</v>
      </c>
      <c r="R1599">
        <v>633</v>
      </c>
      <c r="S1599">
        <v>204</v>
      </c>
      <c r="T1599">
        <v>4</v>
      </c>
      <c r="U1599">
        <v>0.72</v>
      </c>
      <c r="V1599">
        <v>0</v>
      </c>
      <c r="W1599" t="s">
        <v>6</v>
      </c>
      <c r="X1599" t="s">
        <v>89</v>
      </c>
      <c r="Y1599" t="s">
        <v>96</v>
      </c>
      <c r="Z1599" t="s">
        <v>105</v>
      </c>
      <c r="AA1599">
        <v>0.89180000000000004</v>
      </c>
      <c r="AB1599">
        <v>0.87360000000000004</v>
      </c>
      <c r="AC1599">
        <v>1.7472000000000015E-2</v>
      </c>
      <c r="AD1599">
        <v>0.45</v>
      </c>
      <c r="AE1599" t="s">
        <v>24</v>
      </c>
      <c r="AF1599">
        <v>2.6242127361791465E-2</v>
      </c>
      <c r="AG1599" t="s">
        <v>7</v>
      </c>
      <c r="AH1599" t="s">
        <v>33</v>
      </c>
      <c r="AI1599" t="s">
        <v>38</v>
      </c>
      <c r="AJ1599">
        <v>32.227488151658768</v>
      </c>
      <c r="AK1599" t="s">
        <v>40</v>
      </c>
      <c r="AL1599">
        <v>12.134300000000001</v>
      </c>
      <c r="AM1599">
        <v>117576.773114</v>
      </c>
      <c r="AN1599">
        <v>72.489999999999995</v>
      </c>
    </row>
    <row r="1600" spans="1:40" x14ac:dyDescent="0.3">
      <c r="A1600">
        <v>88.55</v>
      </c>
      <c r="B1600">
        <v>1.1000000000000001</v>
      </c>
      <c r="C1600">
        <v>2</v>
      </c>
      <c r="D1600">
        <v>0.94</v>
      </c>
      <c r="E1600">
        <v>0.04</v>
      </c>
      <c r="F1600">
        <v>0.01</v>
      </c>
      <c r="G1600" t="s">
        <v>92</v>
      </c>
      <c r="H1600">
        <v>1.86</v>
      </c>
      <c r="I1600">
        <v>0.6</v>
      </c>
      <c r="J1600">
        <v>1.03</v>
      </c>
      <c r="K1600">
        <v>0.45</v>
      </c>
      <c r="L1600">
        <v>5</v>
      </c>
      <c r="M1600">
        <v>9274.91</v>
      </c>
      <c r="N1600">
        <v>30</v>
      </c>
      <c r="O1600">
        <v>9</v>
      </c>
      <c r="P1600">
        <v>2</v>
      </c>
      <c r="Q1600">
        <v>0</v>
      </c>
      <c r="R1600">
        <v>477</v>
      </c>
      <c r="S1600">
        <v>722</v>
      </c>
      <c r="T1600">
        <v>5</v>
      </c>
      <c r="U1600">
        <v>0.66</v>
      </c>
      <c r="V1600">
        <v>0</v>
      </c>
      <c r="W1600" t="s">
        <v>6</v>
      </c>
      <c r="X1600" t="s">
        <v>89</v>
      </c>
      <c r="Y1600" t="s">
        <v>96</v>
      </c>
      <c r="Z1600" t="s">
        <v>109</v>
      </c>
      <c r="AA1600">
        <v>0.90239999999999987</v>
      </c>
      <c r="AB1600">
        <v>0.95039999999999991</v>
      </c>
      <c r="AC1600">
        <v>5.7024000000000047E-2</v>
      </c>
      <c r="AD1600">
        <v>0.5</v>
      </c>
      <c r="AE1600" t="s">
        <v>24</v>
      </c>
      <c r="AF1600">
        <v>1.2422360248447206E-2</v>
      </c>
      <c r="AG1600" t="s">
        <v>5</v>
      </c>
      <c r="AH1600" t="s">
        <v>33</v>
      </c>
      <c r="AI1600" t="s">
        <v>36</v>
      </c>
      <c r="AJ1600">
        <v>151.36268343815513</v>
      </c>
      <c r="AK1600" t="s">
        <v>42</v>
      </c>
      <c r="AL1600">
        <v>185.4982</v>
      </c>
      <c r="AM1600">
        <v>862546.73678499996</v>
      </c>
      <c r="AN1600">
        <v>84.740000000000009</v>
      </c>
    </row>
    <row r="1601" spans="1:40" x14ac:dyDescent="0.3">
      <c r="A1601">
        <v>452.39</v>
      </c>
      <c r="B1601">
        <v>5.9</v>
      </c>
      <c r="C1601">
        <v>14</v>
      </c>
      <c r="D1601">
        <v>0.99</v>
      </c>
      <c r="E1601">
        <v>0.08</v>
      </c>
      <c r="F1601">
        <v>0.04</v>
      </c>
      <c r="G1601" t="s">
        <v>92</v>
      </c>
      <c r="H1601">
        <v>1.46</v>
      </c>
      <c r="I1601">
        <v>0.79</v>
      </c>
      <c r="J1601">
        <v>1.1599999999999999</v>
      </c>
      <c r="K1601">
        <v>0.02</v>
      </c>
      <c r="L1601">
        <v>28</v>
      </c>
      <c r="M1601">
        <v>4842.66</v>
      </c>
      <c r="N1601">
        <v>30</v>
      </c>
      <c r="O1601">
        <v>45</v>
      </c>
      <c r="P1601">
        <v>0</v>
      </c>
      <c r="Q1601">
        <v>3</v>
      </c>
      <c r="R1601">
        <v>244</v>
      </c>
      <c r="S1601">
        <v>430</v>
      </c>
      <c r="T1601">
        <v>2</v>
      </c>
      <c r="U1601">
        <v>0.3</v>
      </c>
      <c r="V1601">
        <v>0</v>
      </c>
      <c r="W1601" t="s">
        <v>6</v>
      </c>
      <c r="X1601" t="s">
        <v>103</v>
      </c>
      <c r="Y1601" t="s">
        <v>94</v>
      </c>
      <c r="Z1601" t="s">
        <v>102</v>
      </c>
      <c r="AA1601">
        <v>0.91080000000000005</v>
      </c>
      <c r="AB1601">
        <v>0.88319999999999999</v>
      </c>
      <c r="AC1601">
        <v>8.8320000000000082E-3</v>
      </c>
      <c r="AD1601">
        <v>0.13999999999999999</v>
      </c>
      <c r="AE1601" t="s">
        <v>22</v>
      </c>
      <c r="AF1601">
        <v>1.3041844426269371E-2</v>
      </c>
      <c r="AG1601" t="s">
        <v>5</v>
      </c>
      <c r="AH1601" t="s">
        <v>32</v>
      </c>
      <c r="AI1601" t="s">
        <v>36</v>
      </c>
      <c r="AJ1601">
        <v>176.22950819672133</v>
      </c>
      <c r="AK1601" t="s">
        <v>42</v>
      </c>
      <c r="AL1601">
        <v>96.853200000000001</v>
      </c>
      <c r="AM1601">
        <v>2453773.5352759995</v>
      </c>
      <c r="AN1601">
        <v>83.34</v>
      </c>
    </row>
    <row r="1602" spans="1:40" x14ac:dyDescent="0.3">
      <c r="A1602">
        <v>136.34</v>
      </c>
      <c r="B1602">
        <v>9.7799999999999994</v>
      </c>
      <c r="C1602">
        <v>14</v>
      </c>
      <c r="D1602">
        <v>0.96</v>
      </c>
      <c r="E1602">
        <v>7.0000000000000007E-2</v>
      </c>
      <c r="F1602">
        <v>0.01</v>
      </c>
      <c r="G1602" t="s">
        <v>92</v>
      </c>
      <c r="H1602">
        <v>4.33</v>
      </c>
      <c r="I1602">
        <v>0.68</v>
      </c>
      <c r="J1602">
        <v>1.04</v>
      </c>
      <c r="K1602">
        <v>0.69</v>
      </c>
      <c r="L1602">
        <v>25</v>
      </c>
      <c r="M1602">
        <v>7667.72</v>
      </c>
      <c r="N1602">
        <v>30</v>
      </c>
      <c r="O1602">
        <v>10</v>
      </c>
      <c r="P1602">
        <v>2</v>
      </c>
      <c r="Q1602">
        <v>0</v>
      </c>
      <c r="R1602">
        <v>509</v>
      </c>
      <c r="S1602">
        <v>687</v>
      </c>
      <c r="T1602">
        <v>1</v>
      </c>
      <c r="U1602">
        <v>0.42</v>
      </c>
      <c r="V1602">
        <v>0</v>
      </c>
      <c r="W1602" t="s">
        <v>6</v>
      </c>
      <c r="X1602" t="s">
        <v>89</v>
      </c>
      <c r="Y1602" t="s">
        <v>96</v>
      </c>
      <c r="Z1602" t="s">
        <v>97</v>
      </c>
      <c r="AA1602">
        <v>0.89279999999999993</v>
      </c>
      <c r="AB1602">
        <v>0.92069999999999996</v>
      </c>
      <c r="AC1602">
        <v>3.6828000000000034E-2</v>
      </c>
      <c r="AD1602">
        <v>0.76999999999999991</v>
      </c>
      <c r="AE1602" t="s">
        <v>25</v>
      </c>
      <c r="AF1602">
        <v>7.1732433621827782E-2</v>
      </c>
      <c r="AG1602" t="s">
        <v>8</v>
      </c>
      <c r="AH1602" t="s">
        <v>33</v>
      </c>
      <c r="AI1602" t="s">
        <v>37</v>
      </c>
      <c r="AJ1602">
        <v>134.97053045186641</v>
      </c>
      <c r="AK1602" t="s">
        <v>42</v>
      </c>
      <c r="AL1602">
        <v>153.3544</v>
      </c>
      <c r="AM1602">
        <v>1129215.4618279999</v>
      </c>
      <c r="AN1602">
        <v>81.36999999999999</v>
      </c>
    </row>
    <row r="1603" spans="1:40" x14ac:dyDescent="0.3">
      <c r="A1603">
        <v>195.52</v>
      </c>
      <c r="B1603">
        <v>4.32</v>
      </c>
      <c r="C1603">
        <v>1</v>
      </c>
      <c r="D1603">
        <v>0.78</v>
      </c>
      <c r="E1603">
        <v>0.01</v>
      </c>
      <c r="F1603">
        <v>0.02</v>
      </c>
      <c r="G1603" t="s">
        <v>88</v>
      </c>
      <c r="H1603">
        <v>3.73</v>
      </c>
      <c r="I1603">
        <v>0.73</v>
      </c>
      <c r="J1603">
        <v>0.89</v>
      </c>
      <c r="K1603">
        <v>0.88</v>
      </c>
      <c r="L1603">
        <v>20</v>
      </c>
      <c r="M1603">
        <v>3657.24</v>
      </c>
      <c r="N1603">
        <v>15</v>
      </c>
      <c r="O1603">
        <v>43</v>
      </c>
      <c r="P1603">
        <v>0</v>
      </c>
      <c r="Q1603">
        <v>0</v>
      </c>
      <c r="R1603">
        <v>723</v>
      </c>
      <c r="S1603">
        <v>743</v>
      </c>
      <c r="T1603">
        <v>9</v>
      </c>
      <c r="U1603">
        <v>0.84</v>
      </c>
      <c r="V1603">
        <v>0</v>
      </c>
      <c r="W1603" t="s">
        <v>6</v>
      </c>
      <c r="X1603" t="s">
        <v>89</v>
      </c>
      <c r="Y1603" t="s">
        <v>94</v>
      </c>
      <c r="Z1603" t="s">
        <v>91</v>
      </c>
      <c r="AA1603">
        <v>0.7722</v>
      </c>
      <c r="AB1603">
        <v>0.97019999999999995</v>
      </c>
      <c r="AC1603">
        <v>0.21344399999999997</v>
      </c>
      <c r="AD1603">
        <v>0.91</v>
      </c>
      <c r="AE1603" t="s">
        <v>25</v>
      </c>
      <c r="AF1603">
        <v>2.20949263502455E-2</v>
      </c>
      <c r="AG1603" t="s">
        <v>7</v>
      </c>
      <c r="AH1603" t="s">
        <v>31</v>
      </c>
      <c r="AI1603" t="s">
        <v>37</v>
      </c>
      <c r="AJ1603">
        <v>102.76625172890732</v>
      </c>
      <c r="AK1603" t="s">
        <v>42</v>
      </c>
      <c r="AL1603">
        <v>36.572400000000002</v>
      </c>
      <c r="AM1603">
        <v>736566.6299360001</v>
      </c>
      <c r="AN1603">
        <v>71.569999999999993</v>
      </c>
    </row>
    <row r="1604" spans="1:40" x14ac:dyDescent="0.3">
      <c r="A1604">
        <v>152</v>
      </c>
      <c r="B1604">
        <v>4.21</v>
      </c>
      <c r="C1604">
        <v>26</v>
      </c>
      <c r="D1604">
        <v>0.73</v>
      </c>
      <c r="E1604">
        <v>0.06</v>
      </c>
      <c r="F1604">
        <v>0.05</v>
      </c>
      <c r="G1604" t="s">
        <v>88</v>
      </c>
      <c r="H1604">
        <v>0.42</v>
      </c>
      <c r="I1604">
        <v>0.99</v>
      </c>
      <c r="J1604">
        <v>0.93</v>
      </c>
      <c r="K1604">
        <v>0.98</v>
      </c>
      <c r="L1604">
        <v>21</v>
      </c>
      <c r="M1604">
        <v>2689.21</v>
      </c>
      <c r="N1604">
        <v>45</v>
      </c>
      <c r="O1604">
        <v>37</v>
      </c>
      <c r="P1604">
        <v>3</v>
      </c>
      <c r="Q1604">
        <v>0</v>
      </c>
      <c r="R1604">
        <v>561</v>
      </c>
      <c r="S1604">
        <v>804</v>
      </c>
      <c r="T1604">
        <v>3</v>
      </c>
      <c r="U1604">
        <v>0.64</v>
      </c>
      <c r="V1604">
        <v>0</v>
      </c>
      <c r="W1604" t="s">
        <v>6</v>
      </c>
      <c r="X1604" t="s">
        <v>89</v>
      </c>
      <c r="Y1604" t="s">
        <v>90</v>
      </c>
      <c r="Z1604" t="s">
        <v>98</v>
      </c>
      <c r="AA1604">
        <v>0.68619999999999992</v>
      </c>
      <c r="AB1604">
        <v>0.8929999999999999</v>
      </c>
      <c r="AC1604">
        <v>0.24111000000000002</v>
      </c>
      <c r="AD1604">
        <v>1.0900000000000001</v>
      </c>
      <c r="AE1604" t="s">
        <v>25</v>
      </c>
      <c r="AF1604">
        <v>2.769736842105263E-2</v>
      </c>
      <c r="AG1604" t="s">
        <v>7</v>
      </c>
      <c r="AH1604" t="s">
        <v>31</v>
      </c>
      <c r="AI1604" t="s">
        <v>38</v>
      </c>
      <c r="AJ1604">
        <v>143.31550802139037</v>
      </c>
      <c r="AK1604" t="s">
        <v>42</v>
      </c>
      <c r="AL1604">
        <v>26.892099999999999</v>
      </c>
      <c r="AM1604">
        <v>453751.68009999994</v>
      </c>
      <c r="AN1604">
        <v>72.78</v>
      </c>
    </row>
    <row r="1605" spans="1:40" x14ac:dyDescent="0.3">
      <c r="A1605">
        <v>209.75</v>
      </c>
      <c r="B1605">
        <v>4.0999999999999996</v>
      </c>
      <c r="C1605">
        <v>26</v>
      </c>
      <c r="D1605">
        <v>0.73</v>
      </c>
      <c r="E1605">
        <v>0.01</v>
      </c>
      <c r="F1605">
        <v>0.01</v>
      </c>
      <c r="G1605" t="s">
        <v>92</v>
      </c>
      <c r="H1605">
        <v>3.7</v>
      </c>
      <c r="I1605">
        <v>0.63</v>
      </c>
      <c r="J1605">
        <v>1.05</v>
      </c>
      <c r="K1605">
        <v>0.83</v>
      </c>
      <c r="L1605">
        <v>13</v>
      </c>
      <c r="M1605">
        <v>1201.5899999999999</v>
      </c>
      <c r="N1605">
        <v>30</v>
      </c>
      <c r="O1605">
        <v>12</v>
      </c>
      <c r="P1605">
        <v>3</v>
      </c>
      <c r="Q1605">
        <v>2</v>
      </c>
      <c r="R1605">
        <v>720</v>
      </c>
      <c r="S1605">
        <v>22</v>
      </c>
      <c r="T1605">
        <v>6</v>
      </c>
      <c r="U1605">
        <v>0.35</v>
      </c>
      <c r="V1605">
        <v>1</v>
      </c>
      <c r="W1605" t="s">
        <v>4</v>
      </c>
      <c r="X1605" t="s">
        <v>93</v>
      </c>
      <c r="Y1605" t="s">
        <v>90</v>
      </c>
      <c r="Z1605" t="s">
        <v>100</v>
      </c>
      <c r="AA1605">
        <v>0.72270000000000001</v>
      </c>
      <c r="AB1605">
        <v>0.98009999999999997</v>
      </c>
      <c r="AC1605">
        <v>0.26462700000000006</v>
      </c>
      <c r="AD1605">
        <v>0.85</v>
      </c>
      <c r="AE1605" t="s">
        <v>25</v>
      </c>
      <c r="AF1605">
        <v>1.9547079856972585E-2</v>
      </c>
      <c r="AG1605" t="s">
        <v>5</v>
      </c>
      <c r="AH1605" t="s">
        <v>31</v>
      </c>
      <c r="AI1605" t="s">
        <v>37</v>
      </c>
      <c r="AJ1605">
        <v>3.0555555555555554</v>
      </c>
      <c r="AK1605" t="s">
        <v>40</v>
      </c>
      <c r="AL1605">
        <v>24.0318</v>
      </c>
      <c r="AM1605">
        <v>257113.72584999999</v>
      </c>
      <c r="AN1605">
        <v>83.799999999999983</v>
      </c>
    </row>
    <row r="1606" spans="1:40" x14ac:dyDescent="0.3">
      <c r="A1606">
        <v>81.239999999999995</v>
      </c>
      <c r="B1606">
        <v>5.68</v>
      </c>
      <c r="C1606">
        <v>25</v>
      </c>
      <c r="D1606">
        <v>0.79</v>
      </c>
      <c r="E1606">
        <v>0.1</v>
      </c>
      <c r="F1606">
        <v>0.02</v>
      </c>
      <c r="G1606" t="s">
        <v>99</v>
      </c>
      <c r="H1606">
        <v>3.38</v>
      </c>
      <c r="I1606">
        <v>0.89</v>
      </c>
      <c r="J1606">
        <v>1.04</v>
      </c>
      <c r="K1606">
        <v>0.03</v>
      </c>
      <c r="L1606">
        <v>6</v>
      </c>
      <c r="M1606">
        <v>2817.74</v>
      </c>
      <c r="N1606">
        <v>60</v>
      </c>
      <c r="O1606">
        <v>34</v>
      </c>
      <c r="P1606">
        <v>3</v>
      </c>
      <c r="Q1606">
        <v>0</v>
      </c>
      <c r="R1606">
        <v>970</v>
      </c>
      <c r="S1606">
        <v>416</v>
      </c>
      <c r="T1606">
        <v>9</v>
      </c>
      <c r="U1606">
        <v>0.11</v>
      </c>
      <c r="V1606">
        <v>1</v>
      </c>
      <c r="W1606" t="s">
        <v>4</v>
      </c>
      <c r="X1606" t="s">
        <v>89</v>
      </c>
      <c r="Y1606" t="s">
        <v>90</v>
      </c>
      <c r="Z1606" t="s">
        <v>91</v>
      </c>
      <c r="AA1606">
        <v>0.71100000000000008</v>
      </c>
      <c r="AB1606">
        <v>0.88200000000000001</v>
      </c>
      <c r="AC1606">
        <v>0.18521999999999997</v>
      </c>
      <c r="AD1606">
        <v>0.15000000000000002</v>
      </c>
      <c r="AE1606" t="s">
        <v>26</v>
      </c>
      <c r="AF1606">
        <v>6.9916297390448051E-2</v>
      </c>
      <c r="AG1606" t="s">
        <v>8</v>
      </c>
      <c r="AH1606" t="s">
        <v>33</v>
      </c>
      <c r="AI1606" t="s">
        <v>37</v>
      </c>
      <c r="AJ1606">
        <v>42.886597938144327</v>
      </c>
      <c r="AK1606" t="s">
        <v>40</v>
      </c>
      <c r="AL1606">
        <v>140.887</v>
      </c>
      <c r="AM1606">
        <v>256529.16013599993</v>
      </c>
      <c r="AN1606">
        <v>93.220000000000013</v>
      </c>
    </row>
    <row r="1607" spans="1:40" x14ac:dyDescent="0.3">
      <c r="A1607">
        <v>283.58</v>
      </c>
      <c r="B1607">
        <v>4.97</v>
      </c>
      <c r="C1607">
        <v>16</v>
      </c>
      <c r="D1607">
        <v>0.88</v>
      </c>
      <c r="E1607">
        <v>0.08</v>
      </c>
      <c r="F1607">
        <v>0.02</v>
      </c>
      <c r="G1607" t="s">
        <v>92</v>
      </c>
      <c r="H1607">
        <v>1.41</v>
      </c>
      <c r="I1607">
        <v>0.67</v>
      </c>
      <c r="J1607">
        <v>1.18</v>
      </c>
      <c r="K1607">
        <v>0.65</v>
      </c>
      <c r="L1607">
        <v>29</v>
      </c>
      <c r="M1607">
        <v>9934.9699999999993</v>
      </c>
      <c r="N1607">
        <v>15</v>
      </c>
      <c r="O1607">
        <v>16</v>
      </c>
      <c r="P1607">
        <v>2</v>
      </c>
      <c r="Q1607">
        <v>0</v>
      </c>
      <c r="R1607">
        <v>832</v>
      </c>
      <c r="S1607">
        <v>972</v>
      </c>
      <c r="T1607">
        <v>1</v>
      </c>
      <c r="U1607">
        <v>0.9</v>
      </c>
      <c r="V1607">
        <v>0</v>
      </c>
      <c r="W1607" t="s">
        <v>6</v>
      </c>
      <c r="X1607" t="s">
        <v>89</v>
      </c>
      <c r="Y1607" t="s">
        <v>96</v>
      </c>
      <c r="Z1607" t="s">
        <v>97</v>
      </c>
      <c r="AA1607">
        <v>0.80959999999999999</v>
      </c>
      <c r="AB1607">
        <v>0.90160000000000007</v>
      </c>
      <c r="AC1607">
        <v>0.108192</v>
      </c>
      <c r="AD1607">
        <v>0.75</v>
      </c>
      <c r="AE1607" t="s">
        <v>25</v>
      </c>
      <c r="AF1607">
        <v>1.7525918612031878E-2</v>
      </c>
      <c r="AG1607" t="s">
        <v>5</v>
      </c>
      <c r="AH1607" t="s">
        <v>31</v>
      </c>
      <c r="AI1607" t="s">
        <v>36</v>
      </c>
      <c r="AJ1607">
        <v>116.82692307692308</v>
      </c>
      <c r="AK1607" t="s">
        <v>42</v>
      </c>
      <c r="AL1607">
        <v>198.6994</v>
      </c>
      <c r="AM1607">
        <v>3099301.3682159996</v>
      </c>
      <c r="AN1607">
        <v>83.789999999999992</v>
      </c>
    </row>
    <row r="1608" spans="1:40" x14ac:dyDescent="0.3">
      <c r="A1608">
        <v>80.430000000000007</v>
      </c>
      <c r="B1608">
        <v>8.92</v>
      </c>
      <c r="C1608">
        <v>15</v>
      </c>
      <c r="D1608">
        <v>0.94</v>
      </c>
      <c r="E1608">
        <v>0.01</v>
      </c>
      <c r="F1608">
        <v>0.01</v>
      </c>
      <c r="G1608" t="s">
        <v>88</v>
      </c>
      <c r="H1608">
        <v>0.08</v>
      </c>
      <c r="I1608">
        <v>0.6</v>
      </c>
      <c r="J1608">
        <v>1.01</v>
      </c>
      <c r="K1608">
        <v>0.5</v>
      </c>
      <c r="L1608">
        <v>42</v>
      </c>
      <c r="M1608">
        <v>6613.81</v>
      </c>
      <c r="N1608">
        <v>30</v>
      </c>
      <c r="O1608">
        <v>18</v>
      </c>
      <c r="P1608">
        <v>1</v>
      </c>
      <c r="Q1608">
        <v>3</v>
      </c>
      <c r="R1608">
        <v>647</v>
      </c>
      <c r="S1608">
        <v>864</v>
      </c>
      <c r="T1608">
        <v>12</v>
      </c>
      <c r="U1608">
        <v>0.96</v>
      </c>
      <c r="V1608">
        <v>0</v>
      </c>
      <c r="W1608" t="s">
        <v>6</v>
      </c>
      <c r="X1608" t="s">
        <v>103</v>
      </c>
      <c r="Y1608" t="s">
        <v>104</v>
      </c>
      <c r="Z1608" t="s">
        <v>107</v>
      </c>
      <c r="AA1608">
        <v>0.93059999999999998</v>
      </c>
      <c r="AB1608">
        <v>0.98009999999999997</v>
      </c>
      <c r="AC1608">
        <v>5.8806000000000046E-2</v>
      </c>
      <c r="AD1608">
        <v>0.52</v>
      </c>
      <c r="AE1608" t="s">
        <v>25</v>
      </c>
      <c r="AF1608">
        <v>0.11090389158274275</v>
      </c>
      <c r="AG1608" t="s">
        <v>9</v>
      </c>
      <c r="AH1608" t="s">
        <v>33</v>
      </c>
      <c r="AI1608" t="s">
        <v>38</v>
      </c>
      <c r="AJ1608">
        <v>133.53941267387944</v>
      </c>
      <c r="AK1608" t="s">
        <v>42</v>
      </c>
      <c r="AL1608">
        <v>66.138100000000009</v>
      </c>
      <c r="AM1608">
        <v>542653.97985400003</v>
      </c>
      <c r="AN1608">
        <v>75.42</v>
      </c>
    </row>
    <row r="1609" spans="1:40" x14ac:dyDescent="0.3">
      <c r="A1609">
        <v>410.16</v>
      </c>
      <c r="B1609">
        <v>5.55</v>
      </c>
      <c r="C1609">
        <v>26</v>
      </c>
      <c r="D1609">
        <v>0.97</v>
      </c>
      <c r="E1609">
        <v>0.01</v>
      </c>
      <c r="F1609">
        <v>0.02</v>
      </c>
      <c r="G1609" t="s">
        <v>92</v>
      </c>
      <c r="H1609">
        <v>0.57999999999999996</v>
      </c>
      <c r="I1609">
        <v>0.8</v>
      </c>
      <c r="J1609">
        <v>0.94</v>
      </c>
      <c r="K1609">
        <v>0.94</v>
      </c>
      <c r="L1609">
        <v>9</v>
      </c>
      <c r="M1609">
        <v>8047.55</v>
      </c>
      <c r="N1609">
        <v>30</v>
      </c>
      <c r="O1609">
        <v>52</v>
      </c>
      <c r="P1609">
        <v>1</v>
      </c>
      <c r="Q1609">
        <v>1</v>
      </c>
      <c r="R1609">
        <v>83</v>
      </c>
      <c r="S1609">
        <v>364</v>
      </c>
      <c r="T1609">
        <v>5</v>
      </c>
      <c r="U1609">
        <v>0.72</v>
      </c>
      <c r="V1609">
        <v>0</v>
      </c>
      <c r="W1609" t="s">
        <v>6</v>
      </c>
      <c r="X1609" t="s">
        <v>101</v>
      </c>
      <c r="Y1609" t="s">
        <v>104</v>
      </c>
      <c r="Z1609" t="s">
        <v>109</v>
      </c>
      <c r="AA1609">
        <v>0.96029999999999993</v>
      </c>
      <c r="AB1609">
        <v>0.97019999999999995</v>
      </c>
      <c r="AC1609">
        <v>2.9106000000000024E-2</v>
      </c>
      <c r="AD1609">
        <v>0.97</v>
      </c>
      <c r="AE1609" t="s">
        <v>25</v>
      </c>
      <c r="AF1609">
        <v>1.3531304856641309E-2</v>
      </c>
      <c r="AG1609" t="s">
        <v>5</v>
      </c>
      <c r="AH1609" t="s">
        <v>32</v>
      </c>
      <c r="AI1609" t="s">
        <v>38</v>
      </c>
      <c r="AJ1609">
        <v>438.5542168674699</v>
      </c>
      <c r="AK1609" t="s">
        <v>42</v>
      </c>
      <c r="AL1609">
        <v>160.95099999999999</v>
      </c>
      <c r="AM1609">
        <v>3399972.3100960003</v>
      </c>
      <c r="AN1609">
        <v>86.72</v>
      </c>
    </row>
    <row r="1610" spans="1:40" x14ac:dyDescent="0.3">
      <c r="A1610">
        <v>155.16999999999999</v>
      </c>
      <c r="B1610">
        <v>5.57</v>
      </c>
      <c r="C1610">
        <v>15</v>
      </c>
      <c r="D1610">
        <v>0.89</v>
      </c>
      <c r="E1610">
        <v>0.06</v>
      </c>
      <c r="F1610">
        <v>0.02</v>
      </c>
      <c r="G1610" t="s">
        <v>88</v>
      </c>
      <c r="H1610">
        <v>1.25</v>
      </c>
      <c r="I1610">
        <v>0.66</v>
      </c>
      <c r="J1610">
        <v>1.01</v>
      </c>
      <c r="K1610">
        <v>0.9</v>
      </c>
      <c r="L1610">
        <v>29</v>
      </c>
      <c r="M1610">
        <v>9589.24</v>
      </c>
      <c r="N1610">
        <v>45</v>
      </c>
      <c r="O1610">
        <v>8</v>
      </c>
      <c r="P1610">
        <v>3</v>
      </c>
      <c r="Q1610">
        <v>2</v>
      </c>
      <c r="R1610">
        <v>700</v>
      </c>
      <c r="S1610">
        <v>255</v>
      </c>
      <c r="T1610">
        <v>4</v>
      </c>
      <c r="U1610">
        <v>0.69</v>
      </c>
      <c r="V1610">
        <v>0</v>
      </c>
      <c r="W1610" t="s">
        <v>6</v>
      </c>
      <c r="X1610" t="s">
        <v>93</v>
      </c>
      <c r="Y1610" t="s">
        <v>90</v>
      </c>
      <c r="Z1610" t="s">
        <v>105</v>
      </c>
      <c r="AA1610">
        <v>0.83660000000000001</v>
      </c>
      <c r="AB1610">
        <v>0.92119999999999991</v>
      </c>
      <c r="AC1610">
        <v>0.10133199999999998</v>
      </c>
      <c r="AD1610">
        <v>0.98</v>
      </c>
      <c r="AE1610" t="s">
        <v>25</v>
      </c>
      <c r="AF1610">
        <v>3.5896113939550174E-2</v>
      </c>
      <c r="AG1610" t="s">
        <v>7</v>
      </c>
      <c r="AH1610" t="s">
        <v>31</v>
      </c>
      <c r="AI1610" t="s">
        <v>36</v>
      </c>
      <c r="AJ1610">
        <v>36.428571428571423</v>
      </c>
      <c r="AK1610" t="s">
        <v>40</v>
      </c>
      <c r="AL1610">
        <v>95.892399999999995</v>
      </c>
      <c r="AM1610">
        <v>1607099.1321139999</v>
      </c>
      <c r="AN1610">
        <v>72.55</v>
      </c>
    </row>
    <row r="1611" spans="1:40" x14ac:dyDescent="0.3">
      <c r="A1611">
        <v>293.01</v>
      </c>
      <c r="B1611">
        <v>2.25</v>
      </c>
      <c r="C1611">
        <v>12</v>
      </c>
      <c r="D1611">
        <v>0.7</v>
      </c>
      <c r="E1611">
        <v>0.03</v>
      </c>
      <c r="F1611">
        <v>0.03</v>
      </c>
      <c r="G1611" t="s">
        <v>92</v>
      </c>
      <c r="H1611">
        <v>4.08</v>
      </c>
      <c r="I1611">
        <v>0.99</v>
      </c>
      <c r="J1611">
        <v>1.1100000000000001</v>
      </c>
      <c r="K1611">
        <v>0.99</v>
      </c>
      <c r="L1611">
        <v>38</v>
      </c>
      <c r="M1611">
        <v>882.01</v>
      </c>
      <c r="N1611">
        <v>45</v>
      </c>
      <c r="O1611">
        <v>9</v>
      </c>
      <c r="P1611">
        <v>0</v>
      </c>
      <c r="Q1611">
        <v>2</v>
      </c>
      <c r="R1611">
        <v>14</v>
      </c>
      <c r="S1611">
        <v>97</v>
      </c>
      <c r="T1611">
        <v>3</v>
      </c>
      <c r="U1611">
        <v>0.54</v>
      </c>
      <c r="V1611">
        <v>1</v>
      </c>
      <c r="W1611" t="s">
        <v>4</v>
      </c>
      <c r="X1611" t="s">
        <v>93</v>
      </c>
      <c r="Y1611" t="s">
        <v>94</v>
      </c>
      <c r="Z1611" t="s">
        <v>98</v>
      </c>
      <c r="AA1611">
        <v>0.67899999999999994</v>
      </c>
      <c r="AB1611">
        <v>0.94089999999999996</v>
      </c>
      <c r="AC1611">
        <v>0.28227000000000002</v>
      </c>
      <c r="AD1611">
        <v>1.05</v>
      </c>
      <c r="AE1611" t="s">
        <v>25</v>
      </c>
      <c r="AF1611">
        <v>7.6789188082318008E-3</v>
      </c>
      <c r="AG1611" t="s">
        <v>5</v>
      </c>
      <c r="AH1611" t="s">
        <v>31</v>
      </c>
      <c r="AI1611" t="s">
        <v>37</v>
      </c>
      <c r="AJ1611">
        <v>692.85714285714289</v>
      </c>
      <c r="AK1611" t="s">
        <v>42</v>
      </c>
      <c r="AL1611">
        <v>17.6402</v>
      </c>
      <c r="AM1611">
        <v>273985.56492199993</v>
      </c>
      <c r="AN1611">
        <v>82.419999999999987</v>
      </c>
    </row>
    <row r="1612" spans="1:40" x14ac:dyDescent="0.3">
      <c r="A1612">
        <v>446.04</v>
      </c>
      <c r="B1612">
        <v>9.84</v>
      </c>
      <c r="C1612">
        <v>16</v>
      </c>
      <c r="D1612">
        <v>0.76</v>
      </c>
      <c r="E1612">
        <v>0</v>
      </c>
      <c r="F1612">
        <v>0.04</v>
      </c>
      <c r="G1612" t="s">
        <v>92</v>
      </c>
      <c r="H1612">
        <v>2.33</v>
      </c>
      <c r="I1612">
        <v>0.68</v>
      </c>
      <c r="J1612">
        <v>1.02</v>
      </c>
      <c r="K1612">
        <v>0.86</v>
      </c>
      <c r="L1612">
        <v>1</v>
      </c>
      <c r="M1612">
        <v>1730.47</v>
      </c>
      <c r="N1612">
        <v>15</v>
      </c>
      <c r="O1612">
        <v>7</v>
      </c>
      <c r="P1612">
        <v>2</v>
      </c>
      <c r="Q1612">
        <v>3</v>
      </c>
      <c r="R1612">
        <v>833</v>
      </c>
      <c r="S1612">
        <v>448</v>
      </c>
      <c r="T1612">
        <v>2</v>
      </c>
      <c r="U1612">
        <v>0.97</v>
      </c>
      <c r="V1612">
        <v>1</v>
      </c>
      <c r="W1612" t="s">
        <v>4</v>
      </c>
      <c r="X1612" t="s">
        <v>103</v>
      </c>
      <c r="Y1612" t="s">
        <v>96</v>
      </c>
      <c r="Z1612" t="s">
        <v>102</v>
      </c>
      <c r="AA1612">
        <v>0.76</v>
      </c>
      <c r="AB1612">
        <v>0.96</v>
      </c>
      <c r="AC1612">
        <v>0.23039999999999999</v>
      </c>
      <c r="AD1612">
        <v>0.9</v>
      </c>
      <c r="AE1612" t="s">
        <v>25</v>
      </c>
      <c r="AF1612">
        <v>2.2060801721818669E-2</v>
      </c>
      <c r="AG1612" t="s">
        <v>7</v>
      </c>
      <c r="AH1612" t="s">
        <v>32</v>
      </c>
      <c r="AI1612" t="s">
        <v>35</v>
      </c>
      <c r="AJ1612">
        <v>53.781512605042018</v>
      </c>
      <c r="AK1612" t="s">
        <v>40</v>
      </c>
      <c r="AL1612">
        <v>34.609400000000001</v>
      </c>
      <c r="AM1612">
        <v>802788.58721599996</v>
      </c>
      <c r="AN1612">
        <v>84.87</v>
      </c>
    </row>
    <row r="1613" spans="1:40" x14ac:dyDescent="0.3">
      <c r="A1613">
        <v>342.89</v>
      </c>
      <c r="B1613">
        <v>3.25</v>
      </c>
      <c r="C1613">
        <v>14</v>
      </c>
      <c r="D1613">
        <v>0.73</v>
      </c>
      <c r="E1613">
        <v>0.05</v>
      </c>
      <c r="F1613">
        <v>0.03</v>
      </c>
      <c r="G1613" t="s">
        <v>99</v>
      </c>
      <c r="H1613">
        <v>4.59</v>
      </c>
      <c r="I1613">
        <v>0.68</v>
      </c>
      <c r="J1613">
        <v>0.93</v>
      </c>
      <c r="K1613">
        <v>0.55000000000000004</v>
      </c>
      <c r="L1613">
        <v>30</v>
      </c>
      <c r="M1613">
        <v>9286.86</v>
      </c>
      <c r="N1613">
        <v>60</v>
      </c>
      <c r="O1613">
        <v>41</v>
      </c>
      <c r="P1613">
        <v>0</v>
      </c>
      <c r="Q1613">
        <v>0</v>
      </c>
      <c r="R1613">
        <v>127</v>
      </c>
      <c r="S1613">
        <v>430</v>
      </c>
      <c r="T1613">
        <v>3</v>
      </c>
      <c r="U1613">
        <v>0.69</v>
      </c>
      <c r="V1613">
        <v>1</v>
      </c>
      <c r="W1613" t="s">
        <v>4</v>
      </c>
      <c r="X1613" t="s">
        <v>89</v>
      </c>
      <c r="Y1613" t="s">
        <v>94</v>
      </c>
      <c r="Z1613" t="s">
        <v>98</v>
      </c>
      <c r="AA1613">
        <v>0.69350000000000001</v>
      </c>
      <c r="AB1613">
        <v>0.92149999999999999</v>
      </c>
      <c r="AC1613">
        <v>0.248805</v>
      </c>
      <c r="AD1613">
        <v>0.63</v>
      </c>
      <c r="AE1613" t="s">
        <v>25</v>
      </c>
      <c r="AF1613">
        <v>9.478258333576366E-3</v>
      </c>
      <c r="AG1613" t="s">
        <v>5</v>
      </c>
      <c r="AH1613" t="s">
        <v>32</v>
      </c>
      <c r="AI1613" t="s">
        <v>37</v>
      </c>
      <c r="AJ1613">
        <v>338.58267716535437</v>
      </c>
      <c r="AK1613" t="s">
        <v>42</v>
      </c>
      <c r="AL1613">
        <v>464.34300000000007</v>
      </c>
      <c r="AM1613">
        <v>3439616.9597340003</v>
      </c>
      <c r="AN1613">
        <v>93.31</v>
      </c>
    </row>
    <row r="1614" spans="1:40" x14ac:dyDescent="0.3">
      <c r="A1614">
        <v>289.83</v>
      </c>
      <c r="B1614">
        <v>1.66</v>
      </c>
      <c r="C1614">
        <v>29</v>
      </c>
      <c r="D1614">
        <v>0.81</v>
      </c>
      <c r="E1614">
        <v>0.04</v>
      </c>
      <c r="F1614">
        <v>0</v>
      </c>
      <c r="G1614" t="s">
        <v>99</v>
      </c>
      <c r="H1614">
        <v>3.95</v>
      </c>
      <c r="I1614">
        <v>0.61</v>
      </c>
      <c r="J1614">
        <v>0.94</v>
      </c>
      <c r="K1614">
        <v>0.71</v>
      </c>
      <c r="L1614">
        <v>32</v>
      </c>
      <c r="M1614">
        <v>5689.08</v>
      </c>
      <c r="N1614">
        <v>90</v>
      </c>
      <c r="O1614">
        <v>30</v>
      </c>
      <c r="P1614">
        <v>2</v>
      </c>
      <c r="Q1614">
        <v>1</v>
      </c>
      <c r="R1614">
        <v>753</v>
      </c>
      <c r="S1614">
        <v>661</v>
      </c>
      <c r="T1614">
        <v>1</v>
      </c>
      <c r="U1614">
        <v>0.08</v>
      </c>
      <c r="V1614">
        <v>1</v>
      </c>
      <c r="W1614" t="s">
        <v>4</v>
      </c>
      <c r="X1614" t="s">
        <v>101</v>
      </c>
      <c r="Y1614" t="s">
        <v>96</v>
      </c>
      <c r="Z1614" t="s">
        <v>97</v>
      </c>
      <c r="AA1614">
        <v>0.77760000000000007</v>
      </c>
      <c r="AB1614">
        <v>0.96</v>
      </c>
      <c r="AC1614">
        <v>0.18239999999999995</v>
      </c>
      <c r="AD1614">
        <v>0.75</v>
      </c>
      <c r="AE1614" t="s">
        <v>25</v>
      </c>
      <c r="AF1614">
        <v>5.7274954283545523E-3</v>
      </c>
      <c r="AG1614" t="s">
        <v>5</v>
      </c>
      <c r="AH1614" t="s">
        <v>31</v>
      </c>
      <c r="AI1614" t="s">
        <v>37</v>
      </c>
      <c r="AJ1614">
        <v>87.782204515272241</v>
      </c>
      <c r="AK1614" t="s">
        <v>41</v>
      </c>
      <c r="AL1614">
        <v>284.45400000000001</v>
      </c>
      <c r="AM1614">
        <v>1715128.049226</v>
      </c>
      <c r="AN1614">
        <v>94.85</v>
      </c>
    </row>
    <row r="1615" spans="1:40" x14ac:dyDescent="0.3">
      <c r="A1615">
        <v>195.95</v>
      </c>
      <c r="B1615">
        <v>6.97</v>
      </c>
      <c r="C1615">
        <v>24</v>
      </c>
      <c r="D1615">
        <v>0.85</v>
      </c>
      <c r="E1615">
        <v>0.01</v>
      </c>
      <c r="F1615">
        <v>0.03</v>
      </c>
      <c r="G1615" t="s">
        <v>88</v>
      </c>
      <c r="H1615">
        <v>1.44</v>
      </c>
      <c r="I1615">
        <v>0.73</v>
      </c>
      <c r="J1615">
        <v>1.1000000000000001</v>
      </c>
      <c r="K1615">
        <v>0.96</v>
      </c>
      <c r="L1615">
        <v>23</v>
      </c>
      <c r="M1615">
        <v>6385.01</v>
      </c>
      <c r="N1615">
        <v>60</v>
      </c>
      <c r="O1615">
        <v>53</v>
      </c>
      <c r="P1615">
        <v>0</v>
      </c>
      <c r="Q1615">
        <v>3</v>
      </c>
      <c r="R1615">
        <v>670</v>
      </c>
      <c r="S1615">
        <v>831</v>
      </c>
      <c r="T1615">
        <v>1</v>
      </c>
      <c r="U1615">
        <v>0.09</v>
      </c>
      <c r="V1615">
        <v>1</v>
      </c>
      <c r="W1615" t="s">
        <v>4</v>
      </c>
      <c r="X1615" t="s">
        <v>103</v>
      </c>
      <c r="Y1615" t="s">
        <v>94</v>
      </c>
      <c r="Z1615" t="s">
        <v>97</v>
      </c>
      <c r="AA1615">
        <v>0.84150000000000003</v>
      </c>
      <c r="AB1615">
        <v>0.96029999999999993</v>
      </c>
      <c r="AC1615">
        <v>0.14404500000000001</v>
      </c>
      <c r="AD1615">
        <v>1</v>
      </c>
      <c r="AE1615" t="s">
        <v>25</v>
      </c>
      <c r="AF1615">
        <v>3.5570298545547337E-2</v>
      </c>
      <c r="AG1615" t="s">
        <v>7</v>
      </c>
      <c r="AH1615" t="s">
        <v>31</v>
      </c>
      <c r="AI1615" t="s">
        <v>36</v>
      </c>
      <c r="AJ1615">
        <v>124.02985074626866</v>
      </c>
      <c r="AK1615" t="s">
        <v>42</v>
      </c>
      <c r="AL1615">
        <v>63.850100000000005</v>
      </c>
      <c r="AM1615">
        <v>1301257.9113399999</v>
      </c>
      <c r="AN1615">
        <v>73.66</v>
      </c>
    </row>
    <row r="1616" spans="1:40" x14ac:dyDescent="0.3">
      <c r="A1616">
        <v>199.85</v>
      </c>
      <c r="B1616">
        <v>6.36</v>
      </c>
      <c r="C1616">
        <v>15</v>
      </c>
      <c r="D1616">
        <v>0.71</v>
      </c>
      <c r="E1616">
        <v>0.08</v>
      </c>
      <c r="F1616">
        <v>0</v>
      </c>
      <c r="G1616" t="s">
        <v>92</v>
      </c>
      <c r="H1616">
        <v>4.2300000000000004</v>
      </c>
      <c r="I1616">
        <v>0.61</v>
      </c>
      <c r="J1616">
        <v>0.83</v>
      </c>
      <c r="K1616">
        <v>0.57999999999999996</v>
      </c>
      <c r="L1616">
        <v>39</v>
      </c>
      <c r="M1616">
        <v>4333.58</v>
      </c>
      <c r="N1616">
        <v>45</v>
      </c>
      <c r="O1616">
        <v>54</v>
      </c>
      <c r="P1616">
        <v>3</v>
      </c>
      <c r="Q1616">
        <v>1</v>
      </c>
      <c r="R1616">
        <v>323</v>
      </c>
      <c r="S1616">
        <v>265</v>
      </c>
      <c r="T1616">
        <v>8</v>
      </c>
      <c r="U1616">
        <v>0.96</v>
      </c>
      <c r="V1616">
        <v>0</v>
      </c>
      <c r="W1616" t="s">
        <v>6</v>
      </c>
      <c r="X1616" t="s">
        <v>101</v>
      </c>
      <c r="Y1616" t="s">
        <v>90</v>
      </c>
      <c r="Z1616" t="s">
        <v>110</v>
      </c>
      <c r="AA1616">
        <v>0.6532</v>
      </c>
      <c r="AB1616">
        <v>0.92</v>
      </c>
      <c r="AC1616">
        <v>0.26680000000000004</v>
      </c>
      <c r="AD1616">
        <v>0.65999999999999992</v>
      </c>
      <c r="AE1616" t="s">
        <v>25</v>
      </c>
      <c r="AF1616">
        <v>3.1823867900925694E-2</v>
      </c>
      <c r="AG1616" t="s">
        <v>7</v>
      </c>
      <c r="AH1616" t="s">
        <v>31</v>
      </c>
      <c r="AI1616" t="s">
        <v>37</v>
      </c>
      <c r="AJ1616">
        <v>82.043343653250773</v>
      </c>
      <c r="AK1616" t="s">
        <v>44</v>
      </c>
      <c r="AL1616">
        <v>86.671599999999998</v>
      </c>
      <c r="AM1616">
        <v>935454.81894999999</v>
      </c>
      <c r="AN1616">
        <v>81.37</v>
      </c>
    </row>
    <row r="1617" spans="1:40" x14ac:dyDescent="0.3">
      <c r="A1617">
        <v>351.27</v>
      </c>
      <c r="B1617">
        <v>4.74</v>
      </c>
      <c r="C1617">
        <v>23</v>
      </c>
      <c r="D1617">
        <v>0.8</v>
      </c>
      <c r="E1617">
        <v>0.09</v>
      </c>
      <c r="F1617">
        <v>0.03</v>
      </c>
      <c r="G1617" t="s">
        <v>88</v>
      </c>
      <c r="H1617">
        <v>0.57999999999999996</v>
      </c>
      <c r="I1617">
        <v>0.8</v>
      </c>
      <c r="J1617">
        <v>0.91</v>
      </c>
      <c r="K1617">
        <v>0.84</v>
      </c>
      <c r="L1617">
        <v>10</v>
      </c>
      <c r="M1617">
        <v>8162.84</v>
      </c>
      <c r="N1617">
        <v>45</v>
      </c>
      <c r="O1617">
        <v>58</v>
      </c>
      <c r="P1617">
        <v>1</v>
      </c>
      <c r="Q1617">
        <v>0</v>
      </c>
      <c r="R1617">
        <v>210</v>
      </c>
      <c r="S1617">
        <v>285</v>
      </c>
      <c r="T1617">
        <v>5</v>
      </c>
      <c r="U1617">
        <v>0.94</v>
      </c>
      <c r="V1617">
        <v>0</v>
      </c>
      <c r="W1617" t="s">
        <v>6</v>
      </c>
      <c r="X1617" t="s">
        <v>89</v>
      </c>
      <c r="Y1617" t="s">
        <v>104</v>
      </c>
      <c r="Z1617" t="s">
        <v>109</v>
      </c>
      <c r="AA1617">
        <v>0.72800000000000009</v>
      </c>
      <c r="AB1617">
        <v>0.88270000000000004</v>
      </c>
      <c r="AC1617">
        <v>0.17653999999999997</v>
      </c>
      <c r="AD1617">
        <v>0.96</v>
      </c>
      <c r="AE1617" t="s">
        <v>25</v>
      </c>
      <c r="AF1617">
        <v>1.3493893586130328E-2</v>
      </c>
      <c r="AG1617" t="s">
        <v>5</v>
      </c>
      <c r="AH1617" t="s">
        <v>32</v>
      </c>
      <c r="AI1617" t="s">
        <v>38</v>
      </c>
      <c r="AJ1617">
        <v>135.71428571428572</v>
      </c>
      <c r="AK1617" t="s">
        <v>42</v>
      </c>
      <c r="AL1617">
        <v>81.628399999999999</v>
      </c>
      <c r="AM1617">
        <v>3211529.806748</v>
      </c>
      <c r="AN1617">
        <v>72.12</v>
      </c>
    </row>
    <row r="1618" spans="1:40" x14ac:dyDescent="0.3">
      <c r="A1618">
        <v>497.36</v>
      </c>
      <c r="B1618">
        <v>4.8</v>
      </c>
      <c r="C1618">
        <v>15</v>
      </c>
      <c r="D1618">
        <v>0.75</v>
      </c>
      <c r="E1618">
        <v>0.08</v>
      </c>
      <c r="F1618">
        <v>0.03</v>
      </c>
      <c r="G1618" t="s">
        <v>92</v>
      </c>
      <c r="H1618">
        <v>0.18</v>
      </c>
      <c r="I1618">
        <v>0.8</v>
      </c>
      <c r="J1618">
        <v>0.86</v>
      </c>
      <c r="K1618">
        <v>0.94</v>
      </c>
      <c r="L1618">
        <v>44</v>
      </c>
      <c r="M1618">
        <v>5220.72</v>
      </c>
      <c r="N1618">
        <v>90</v>
      </c>
      <c r="O1618">
        <v>40</v>
      </c>
      <c r="P1618">
        <v>0</v>
      </c>
      <c r="Q1618">
        <v>1</v>
      </c>
      <c r="R1618">
        <v>870</v>
      </c>
      <c r="S1618">
        <v>667</v>
      </c>
      <c r="T1618">
        <v>2</v>
      </c>
      <c r="U1618">
        <v>0.56000000000000005</v>
      </c>
      <c r="V1618">
        <v>1</v>
      </c>
      <c r="W1618" t="s">
        <v>4</v>
      </c>
      <c r="X1618" t="s">
        <v>101</v>
      </c>
      <c r="Y1618" t="s">
        <v>94</v>
      </c>
      <c r="Z1618" t="s">
        <v>102</v>
      </c>
      <c r="AA1618">
        <v>0.69000000000000006</v>
      </c>
      <c r="AB1618">
        <v>0.89239999999999997</v>
      </c>
      <c r="AC1618">
        <v>0.22309999999999999</v>
      </c>
      <c r="AD1618">
        <v>1.05</v>
      </c>
      <c r="AE1618" t="s">
        <v>25</v>
      </c>
      <c r="AF1618">
        <v>9.6509570532411128E-3</v>
      </c>
      <c r="AG1618" t="s">
        <v>5</v>
      </c>
      <c r="AH1618" t="s">
        <v>32</v>
      </c>
      <c r="AI1618" t="s">
        <v>38</v>
      </c>
      <c r="AJ1618">
        <v>76.666666666666671</v>
      </c>
      <c r="AK1618" t="s">
        <v>40</v>
      </c>
      <c r="AL1618">
        <v>104.4144</v>
      </c>
      <c r="AM1618">
        <v>2882307.0070080003</v>
      </c>
      <c r="AN1618">
        <v>84.820000000000007</v>
      </c>
    </row>
    <row r="1619" spans="1:40" x14ac:dyDescent="0.3">
      <c r="A1619">
        <v>347.83</v>
      </c>
      <c r="B1619">
        <v>8.07</v>
      </c>
      <c r="C1619">
        <v>19</v>
      </c>
      <c r="D1619">
        <v>0.89</v>
      </c>
      <c r="E1619">
        <v>0.08</v>
      </c>
      <c r="F1619">
        <v>0.01</v>
      </c>
      <c r="G1619" t="s">
        <v>92</v>
      </c>
      <c r="H1619">
        <v>3.04</v>
      </c>
      <c r="I1619">
        <v>0.62</v>
      </c>
      <c r="J1619">
        <v>1.18</v>
      </c>
      <c r="K1619">
        <v>0.56999999999999995</v>
      </c>
      <c r="L1619">
        <v>21</v>
      </c>
      <c r="M1619">
        <v>8278.68</v>
      </c>
      <c r="N1619">
        <v>60</v>
      </c>
      <c r="O1619">
        <v>26</v>
      </c>
      <c r="P1619">
        <v>3</v>
      </c>
      <c r="Q1619">
        <v>3</v>
      </c>
      <c r="R1619">
        <v>552</v>
      </c>
      <c r="S1619">
        <v>16</v>
      </c>
      <c r="T1619">
        <v>3</v>
      </c>
      <c r="U1619">
        <v>0.21</v>
      </c>
      <c r="V1619">
        <v>1</v>
      </c>
      <c r="W1619" t="s">
        <v>4</v>
      </c>
      <c r="X1619" t="s">
        <v>103</v>
      </c>
      <c r="Y1619" t="s">
        <v>90</v>
      </c>
      <c r="Z1619" t="s">
        <v>98</v>
      </c>
      <c r="AA1619">
        <v>0.81880000000000008</v>
      </c>
      <c r="AB1619">
        <v>0.91080000000000005</v>
      </c>
      <c r="AC1619">
        <v>0.100188</v>
      </c>
      <c r="AD1619">
        <v>0.65999999999999992</v>
      </c>
      <c r="AE1619" t="s">
        <v>25</v>
      </c>
      <c r="AF1619">
        <v>2.3200988988873877E-2</v>
      </c>
      <c r="AG1619" t="s">
        <v>7</v>
      </c>
      <c r="AH1619" t="s">
        <v>32</v>
      </c>
      <c r="AI1619" t="s">
        <v>37</v>
      </c>
      <c r="AJ1619">
        <v>2.8985507246376812</v>
      </c>
      <c r="AK1619" t="s">
        <v>40</v>
      </c>
      <c r="AL1619">
        <v>165.5736</v>
      </c>
      <c r="AM1619">
        <v>3138921.5798599995</v>
      </c>
      <c r="AN1619">
        <v>82.36</v>
      </c>
    </row>
    <row r="1620" spans="1:40" x14ac:dyDescent="0.3">
      <c r="A1620">
        <v>301</v>
      </c>
      <c r="B1620">
        <v>2.76</v>
      </c>
      <c r="C1620">
        <v>8</v>
      </c>
      <c r="D1620">
        <v>0.84</v>
      </c>
      <c r="E1620">
        <v>0.02</v>
      </c>
      <c r="F1620">
        <v>0.04</v>
      </c>
      <c r="G1620" t="s">
        <v>92</v>
      </c>
      <c r="H1620">
        <v>1.71</v>
      </c>
      <c r="I1620">
        <v>0.7</v>
      </c>
      <c r="J1620">
        <v>0.84</v>
      </c>
      <c r="K1620">
        <v>0.16</v>
      </c>
      <c r="L1620">
        <v>26</v>
      </c>
      <c r="M1620">
        <v>9922.65</v>
      </c>
      <c r="N1620">
        <v>60</v>
      </c>
      <c r="O1620">
        <v>22</v>
      </c>
      <c r="P1620">
        <v>1</v>
      </c>
      <c r="Q1620">
        <v>0</v>
      </c>
      <c r="R1620">
        <v>758</v>
      </c>
      <c r="S1620">
        <v>509</v>
      </c>
      <c r="T1620">
        <v>2</v>
      </c>
      <c r="U1620">
        <v>0.57999999999999996</v>
      </c>
      <c r="V1620">
        <v>0</v>
      </c>
      <c r="W1620" t="s">
        <v>6</v>
      </c>
      <c r="X1620" t="s">
        <v>89</v>
      </c>
      <c r="Y1620" t="s">
        <v>104</v>
      </c>
      <c r="Z1620" t="s">
        <v>102</v>
      </c>
      <c r="AA1620">
        <v>0.82319999999999993</v>
      </c>
      <c r="AB1620">
        <v>0.94079999999999997</v>
      </c>
      <c r="AC1620">
        <v>0.15052800000000002</v>
      </c>
      <c r="AD1620">
        <v>0.22</v>
      </c>
      <c r="AE1620" t="s">
        <v>26</v>
      </c>
      <c r="AF1620">
        <v>9.1694352159468438E-3</v>
      </c>
      <c r="AG1620" t="s">
        <v>5</v>
      </c>
      <c r="AH1620" t="s">
        <v>32</v>
      </c>
      <c r="AI1620" t="s">
        <v>36</v>
      </c>
      <c r="AJ1620">
        <v>67.150395778364114</v>
      </c>
      <c r="AK1620" t="s">
        <v>40</v>
      </c>
      <c r="AL1620">
        <v>198.453</v>
      </c>
      <c r="AM1620">
        <v>3166129.4562000004</v>
      </c>
      <c r="AN1620">
        <v>84.89</v>
      </c>
    </row>
    <row r="1621" spans="1:40" x14ac:dyDescent="0.3">
      <c r="A1621">
        <v>378.79</v>
      </c>
      <c r="B1621">
        <v>8.3800000000000008</v>
      </c>
      <c r="C1621">
        <v>2</v>
      </c>
      <c r="D1621">
        <v>0.85</v>
      </c>
      <c r="E1621">
        <v>0.03</v>
      </c>
      <c r="F1621">
        <v>0.05</v>
      </c>
      <c r="G1621" t="s">
        <v>99</v>
      </c>
      <c r="H1621">
        <v>1.65</v>
      </c>
      <c r="I1621">
        <v>0.93</v>
      </c>
      <c r="J1621">
        <v>1.1000000000000001</v>
      </c>
      <c r="K1621">
        <v>0.16</v>
      </c>
      <c r="L1621">
        <v>15</v>
      </c>
      <c r="M1621">
        <v>6502.6</v>
      </c>
      <c r="N1621">
        <v>90</v>
      </c>
      <c r="O1621">
        <v>36</v>
      </c>
      <c r="P1621">
        <v>1</v>
      </c>
      <c r="Q1621">
        <v>2</v>
      </c>
      <c r="R1621">
        <v>439</v>
      </c>
      <c r="S1621">
        <v>255</v>
      </c>
      <c r="T1621">
        <v>10</v>
      </c>
      <c r="U1621">
        <v>0.76</v>
      </c>
      <c r="V1621">
        <v>0</v>
      </c>
      <c r="W1621" t="s">
        <v>6</v>
      </c>
      <c r="X1621" t="s">
        <v>93</v>
      </c>
      <c r="Y1621" t="s">
        <v>104</v>
      </c>
      <c r="Z1621" t="s">
        <v>108</v>
      </c>
      <c r="AA1621">
        <v>0.82450000000000001</v>
      </c>
      <c r="AB1621">
        <v>0.92149999999999999</v>
      </c>
      <c r="AC1621">
        <v>0.13822500000000001</v>
      </c>
      <c r="AD1621">
        <v>0.24</v>
      </c>
      <c r="AE1621" t="s">
        <v>26</v>
      </c>
      <c r="AF1621">
        <v>2.2123076110773781E-2</v>
      </c>
      <c r="AG1621" t="s">
        <v>7</v>
      </c>
      <c r="AH1621" t="s">
        <v>32</v>
      </c>
      <c r="AI1621" t="s">
        <v>36</v>
      </c>
      <c r="AJ1621">
        <v>58.086560364464688</v>
      </c>
      <c r="AK1621" t="s">
        <v>40</v>
      </c>
      <c r="AL1621">
        <v>325.13000000000005</v>
      </c>
      <c r="AM1621">
        <v>2660507.0723899999</v>
      </c>
      <c r="AN1621">
        <v>96.45</v>
      </c>
    </row>
    <row r="1622" spans="1:40" x14ac:dyDescent="0.3">
      <c r="A1622">
        <v>259.33999999999997</v>
      </c>
      <c r="B1622">
        <v>6.84</v>
      </c>
      <c r="C1622">
        <v>2</v>
      </c>
      <c r="D1622">
        <v>0.83</v>
      </c>
      <c r="E1622">
        <v>0.02</v>
      </c>
      <c r="F1622">
        <v>0.04</v>
      </c>
      <c r="G1622" t="s">
        <v>88</v>
      </c>
      <c r="H1622">
        <v>3.44</v>
      </c>
      <c r="I1622">
        <v>0.79</v>
      </c>
      <c r="J1622">
        <v>1.05</v>
      </c>
      <c r="K1622">
        <v>0.12</v>
      </c>
      <c r="L1622">
        <v>17</v>
      </c>
      <c r="M1622">
        <v>5335.25</v>
      </c>
      <c r="N1622">
        <v>45</v>
      </c>
      <c r="O1622">
        <v>53</v>
      </c>
      <c r="P1622">
        <v>1</v>
      </c>
      <c r="Q1622">
        <v>1</v>
      </c>
      <c r="R1622">
        <v>676</v>
      </c>
      <c r="S1622">
        <v>355</v>
      </c>
      <c r="T1622">
        <v>2</v>
      </c>
      <c r="U1622">
        <v>0.01</v>
      </c>
      <c r="V1622">
        <v>0</v>
      </c>
      <c r="W1622" t="s">
        <v>6</v>
      </c>
      <c r="X1622" t="s">
        <v>101</v>
      </c>
      <c r="Y1622" t="s">
        <v>104</v>
      </c>
      <c r="Z1622" t="s">
        <v>102</v>
      </c>
      <c r="AA1622">
        <v>0.8133999999999999</v>
      </c>
      <c r="AB1622">
        <v>0.94079999999999997</v>
      </c>
      <c r="AC1622">
        <v>0.15993600000000002</v>
      </c>
      <c r="AD1622">
        <v>0.18</v>
      </c>
      <c r="AE1622" t="s">
        <v>26</v>
      </c>
      <c r="AF1622">
        <v>2.6374643325364388E-2</v>
      </c>
      <c r="AG1622" t="s">
        <v>7</v>
      </c>
      <c r="AH1622" t="s">
        <v>31</v>
      </c>
      <c r="AI1622" t="s">
        <v>37</v>
      </c>
      <c r="AJ1622">
        <v>52.514792899408278</v>
      </c>
      <c r="AK1622" t="s">
        <v>40</v>
      </c>
      <c r="AL1622">
        <v>53.352499999999999</v>
      </c>
      <c r="AM1622">
        <v>1466733.5541920001</v>
      </c>
      <c r="AN1622">
        <v>71.16</v>
      </c>
    </row>
    <row r="1623" spans="1:40" x14ac:dyDescent="0.3">
      <c r="A1623">
        <v>77.06</v>
      </c>
      <c r="B1623">
        <v>4.7699999999999996</v>
      </c>
      <c r="C1623">
        <v>27</v>
      </c>
      <c r="D1623">
        <v>0.99</v>
      </c>
      <c r="E1623">
        <v>0.08</v>
      </c>
      <c r="F1623">
        <v>0.02</v>
      </c>
      <c r="G1623" t="s">
        <v>92</v>
      </c>
      <c r="H1623">
        <v>4.25</v>
      </c>
      <c r="I1623">
        <v>0.77</v>
      </c>
      <c r="J1623">
        <v>1.05</v>
      </c>
      <c r="K1623">
        <v>0.48</v>
      </c>
      <c r="L1623">
        <v>35</v>
      </c>
      <c r="M1623">
        <v>3715.06</v>
      </c>
      <c r="N1623">
        <v>15</v>
      </c>
      <c r="O1623">
        <v>45</v>
      </c>
      <c r="P1623">
        <v>0</v>
      </c>
      <c r="Q1623">
        <v>0</v>
      </c>
      <c r="R1623">
        <v>719</v>
      </c>
      <c r="S1623">
        <v>213</v>
      </c>
      <c r="T1623">
        <v>4</v>
      </c>
      <c r="U1623">
        <v>0.82</v>
      </c>
      <c r="V1623">
        <v>1</v>
      </c>
      <c r="W1623" t="s">
        <v>4</v>
      </c>
      <c r="X1623" t="s">
        <v>89</v>
      </c>
      <c r="Y1623" t="s">
        <v>94</v>
      </c>
      <c r="Z1623" t="s">
        <v>105</v>
      </c>
      <c r="AA1623">
        <v>0.91080000000000005</v>
      </c>
      <c r="AB1623">
        <v>0.90160000000000007</v>
      </c>
      <c r="AC1623">
        <v>9.0160000000000084E-3</v>
      </c>
      <c r="AD1623">
        <v>0.57999999999999996</v>
      </c>
      <c r="AE1623" t="s">
        <v>25</v>
      </c>
      <c r="AF1623">
        <v>6.189981832338437E-2</v>
      </c>
      <c r="AG1623" t="s">
        <v>8</v>
      </c>
      <c r="AH1623" t="s">
        <v>33</v>
      </c>
      <c r="AI1623" t="s">
        <v>37</v>
      </c>
      <c r="AJ1623">
        <v>29.624478442280942</v>
      </c>
      <c r="AK1623" t="s">
        <v>40</v>
      </c>
      <c r="AL1623">
        <v>74.301199999999994</v>
      </c>
      <c r="AM1623">
        <v>314991.62725999998</v>
      </c>
      <c r="AN1623">
        <v>80.95</v>
      </c>
    </row>
    <row r="1624" spans="1:40" x14ac:dyDescent="0.3">
      <c r="A1624">
        <v>303.02999999999997</v>
      </c>
      <c r="B1624">
        <v>5.12</v>
      </c>
      <c r="C1624">
        <v>10</v>
      </c>
      <c r="D1624">
        <v>0.76</v>
      </c>
      <c r="E1624">
        <v>0.09</v>
      </c>
      <c r="F1624">
        <v>0.03</v>
      </c>
      <c r="G1624" t="s">
        <v>92</v>
      </c>
      <c r="H1624">
        <v>1.61</v>
      </c>
      <c r="I1624">
        <v>0.88</v>
      </c>
      <c r="J1624">
        <v>1.1100000000000001</v>
      </c>
      <c r="K1624">
        <v>0.48</v>
      </c>
      <c r="L1624">
        <v>25</v>
      </c>
      <c r="M1624">
        <v>2027.49</v>
      </c>
      <c r="N1624">
        <v>60</v>
      </c>
      <c r="O1624">
        <v>31</v>
      </c>
      <c r="P1624">
        <v>0</v>
      </c>
      <c r="Q1624">
        <v>0</v>
      </c>
      <c r="R1624">
        <v>628</v>
      </c>
      <c r="S1624">
        <v>491</v>
      </c>
      <c r="T1624">
        <v>12</v>
      </c>
      <c r="U1624">
        <v>0.46</v>
      </c>
      <c r="V1624">
        <v>0</v>
      </c>
      <c r="W1624" t="s">
        <v>6</v>
      </c>
      <c r="X1624" t="s">
        <v>89</v>
      </c>
      <c r="Y1624" t="s">
        <v>94</v>
      </c>
      <c r="Z1624" t="s">
        <v>107</v>
      </c>
      <c r="AA1624">
        <v>0.69159999999999999</v>
      </c>
      <c r="AB1624">
        <v>0.88270000000000004</v>
      </c>
      <c r="AC1624">
        <v>0.21184800000000001</v>
      </c>
      <c r="AD1624">
        <v>0.6</v>
      </c>
      <c r="AE1624" t="s">
        <v>25</v>
      </c>
      <c r="AF1624">
        <v>1.6896016896016899E-2</v>
      </c>
      <c r="AG1624" t="s">
        <v>5</v>
      </c>
      <c r="AH1624" t="s">
        <v>32</v>
      </c>
      <c r="AI1624" t="s">
        <v>36</v>
      </c>
      <c r="AJ1624">
        <v>78.184713375796179</v>
      </c>
      <c r="AK1624" t="s">
        <v>40</v>
      </c>
      <c r="AL1624">
        <v>40.549799999999998</v>
      </c>
      <c r="AM1624">
        <v>688167.43742999993</v>
      </c>
      <c r="AN1624">
        <v>83.089999999999989</v>
      </c>
    </row>
    <row r="1625" spans="1:40" x14ac:dyDescent="0.3">
      <c r="A1625">
        <v>480.93</v>
      </c>
      <c r="B1625">
        <v>3.31</v>
      </c>
      <c r="C1625">
        <v>3</v>
      </c>
      <c r="D1625">
        <v>0.85</v>
      </c>
      <c r="E1625">
        <v>7.0000000000000007E-2</v>
      </c>
      <c r="F1625">
        <v>0.05</v>
      </c>
      <c r="G1625" t="s">
        <v>88</v>
      </c>
      <c r="H1625">
        <v>1.63</v>
      </c>
      <c r="I1625">
        <v>0.89</v>
      </c>
      <c r="J1625">
        <v>0.96</v>
      </c>
      <c r="K1625">
        <v>0.62</v>
      </c>
      <c r="L1625">
        <v>15</v>
      </c>
      <c r="M1625">
        <v>6600.91</v>
      </c>
      <c r="N1625">
        <v>30</v>
      </c>
      <c r="O1625">
        <v>11</v>
      </c>
      <c r="P1625">
        <v>1</v>
      </c>
      <c r="Q1625">
        <v>3</v>
      </c>
      <c r="R1625">
        <v>168</v>
      </c>
      <c r="S1625">
        <v>761</v>
      </c>
      <c r="T1625">
        <v>4</v>
      </c>
      <c r="U1625">
        <v>0.46</v>
      </c>
      <c r="V1625">
        <v>1</v>
      </c>
      <c r="W1625" t="s">
        <v>4</v>
      </c>
      <c r="X1625" t="s">
        <v>103</v>
      </c>
      <c r="Y1625" t="s">
        <v>104</v>
      </c>
      <c r="Z1625" t="s">
        <v>105</v>
      </c>
      <c r="AA1625">
        <v>0.79049999999999998</v>
      </c>
      <c r="AB1625">
        <v>0.88349999999999995</v>
      </c>
      <c r="AC1625">
        <v>0.132525</v>
      </c>
      <c r="AD1625">
        <v>0.74</v>
      </c>
      <c r="AE1625" t="s">
        <v>25</v>
      </c>
      <c r="AF1625">
        <v>6.8824984925041069E-3</v>
      </c>
      <c r="AG1625" t="s">
        <v>5</v>
      </c>
      <c r="AH1625" t="s">
        <v>32</v>
      </c>
      <c r="AI1625" t="s">
        <v>36</v>
      </c>
      <c r="AJ1625">
        <v>452.97619047619048</v>
      </c>
      <c r="AK1625" t="s">
        <v>42</v>
      </c>
      <c r="AL1625">
        <v>66.009100000000004</v>
      </c>
      <c r="AM1625">
        <v>3555606.4112740001</v>
      </c>
      <c r="AN1625">
        <v>71.27</v>
      </c>
    </row>
    <row r="1626" spans="1:40" x14ac:dyDescent="0.3">
      <c r="A1626">
        <v>128.88999999999999</v>
      </c>
      <c r="B1626">
        <v>7.77</v>
      </c>
      <c r="C1626">
        <v>23</v>
      </c>
      <c r="D1626">
        <v>0.92</v>
      </c>
      <c r="E1626">
        <v>0.09</v>
      </c>
      <c r="F1626">
        <v>0.02</v>
      </c>
      <c r="G1626" t="s">
        <v>88</v>
      </c>
      <c r="H1626">
        <v>2.67</v>
      </c>
      <c r="I1626">
        <v>0.9</v>
      </c>
      <c r="J1626">
        <v>0.96</v>
      </c>
      <c r="K1626">
        <v>0.48</v>
      </c>
      <c r="L1626">
        <v>33</v>
      </c>
      <c r="M1626">
        <v>720.11</v>
      </c>
      <c r="N1626">
        <v>60</v>
      </c>
      <c r="O1626">
        <v>35</v>
      </c>
      <c r="P1626">
        <v>0</v>
      </c>
      <c r="Q1626">
        <v>0</v>
      </c>
      <c r="R1626">
        <v>690</v>
      </c>
      <c r="S1626">
        <v>489</v>
      </c>
      <c r="T1626">
        <v>7</v>
      </c>
      <c r="U1626">
        <v>0.43</v>
      </c>
      <c r="V1626">
        <v>1</v>
      </c>
      <c r="W1626" t="s">
        <v>4</v>
      </c>
      <c r="X1626" t="s">
        <v>89</v>
      </c>
      <c r="Y1626" t="s">
        <v>94</v>
      </c>
      <c r="Z1626" t="s">
        <v>106</v>
      </c>
      <c r="AA1626">
        <v>0.83720000000000006</v>
      </c>
      <c r="AB1626">
        <v>0.89180000000000004</v>
      </c>
      <c r="AC1626">
        <v>7.1343999999999963E-2</v>
      </c>
      <c r="AD1626">
        <v>0.59</v>
      </c>
      <c r="AE1626" t="s">
        <v>25</v>
      </c>
      <c r="AF1626">
        <v>6.0283963069283887E-2</v>
      </c>
      <c r="AG1626" t="s">
        <v>8</v>
      </c>
      <c r="AH1626" t="s">
        <v>33</v>
      </c>
      <c r="AI1626" t="s">
        <v>35</v>
      </c>
      <c r="AJ1626">
        <v>70.869565217391312</v>
      </c>
      <c r="AK1626" t="s">
        <v>40</v>
      </c>
      <c r="AL1626">
        <v>7.2011000000000003</v>
      </c>
      <c r="AM1626">
        <v>103038.70929499999</v>
      </c>
      <c r="AN1626">
        <v>70.23</v>
      </c>
    </row>
    <row r="1627" spans="1:40" x14ac:dyDescent="0.3">
      <c r="A1627">
        <v>360.5</v>
      </c>
      <c r="B1627">
        <v>5.62</v>
      </c>
      <c r="C1627">
        <v>17</v>
      </c>
      <c r="D1627">
        <v>0.87</v>
      </c>
      <c r="E1627">
        <v>0.06</v>
      </c>
      <c r="F1627">
        <v>0.04</v>
      </c>
      <c r="G1627" t="s">
        <v>92</v>
      </c>
      <c r="H1627">
        <v>3.27</v>
      </c>
      <c r="I1627">
        <v>0.93</v>
      </c>
      <c r="J1627">
        <v>0.92</v>
      </c>
      <c r="K1627">
        <v>0.97</v>
      </c>
      <c r="L1627">
        <v>11</v>
      </c>
      <c r="M1627">
        <v>9567.25</v>
      </c>
      <c r="N1627">
        <v>60</v>
      </c>
      <c r="O1627">
        <v>43</v>
      </c>
      <c r="P1627">
        <v>3</v>
      </c>
      <c r="Q1627">
        <v>3</v>
      </c>
      <c r="R1627">
        <v>310</v>
      </c>
      <c r="S1627">
        <v>103</v>
      </c>
      <c r="T1627">
        <v>2</v>
      </c>
      <c r="U1627">
        <v>0.69</v>
      </c>
      <c r="V1627">
        <v>1</v>
      </c>
      <c r="W1627" t="s">
        <v>4</v>
      </c>
      <c r="X1627" t="s">
        <v>103</v>
      </c>
      <c r="Y1627" t="s">
        <v>90</v>
      </c>
      <c r="Z1627" t="s">
        <v>102</v>
      </c>
      <c r="AA1627">
        <v>0.81779999999999997</v>
      </c>
      <c r="AB1627">
        <v>0.90239999999999987</v>
      </c>
      <c r="AC1627">
        <v>0.117312</v>
      </c>
      <c r="AD1627">
        <v>1.07</v>
      </c>
      <c r="AE1627" t="s">
        <v>25</v>
      </c>
      <c r="AF1627">
        <v>1.5589459084604716E-2</v>
      </c>
      <c r="AG1627" t="s">
        <v>5</v>
      </c>
      <c r="AH1627" t="s">
        <v>32</v>
      </c>
      <c r="AI1627" t="s">
        <v>37</v>
      </c>
      <c r="AJ1627">
        <v>33.225806451612904</v>
      </c>
      <c r="AK1627" t="s">
        <v>40</v>
      </c>
      <c r="AL1627">
        <v>191.345</v>
      </c>
      <c r="AM1627">
        <v>3794107.9092000006</v>
      </c>
      <c r="AN1627">
        <v>82.13000000000001</v>
      </c>
    </row>
    <row r="1628" spans="1:40" x14ac:dyDescent="0.3">
      <c r="A1628">
        <v>140.41999999999999</v>
      </c>
      <c r="B1628">
        <v>3.89</v>
      </c>
      <c r="C1628">
        <v>8</v>
      </c>
      <c r="D1628">
        <v>0.98</v>
      </c>
      <c r="E1628">
        <v>0.04</v>
      </c>
      <c r="F1628">
        <v>0</v>
      </c>
      <c r="G1628" t="s">
        <v>99</v>
      </c>
      <c r="H1628">
        <v>1.01</v>
      </c>
      <c r="I1628">
        <v>0.69</v>
      </c>
      <c r="J1628">
        <v>1.04</v>
      </c>
      <c r="K1628">
        <v>0.28999999999999998</v>
      </c>
      <c r="L1628">
        <v>24</v>
      </c>
      <c r="M1628">
        <v>6510.8</v>
      </c>
      <c r="N1628">
        <v>60</v>
      </c>
      <c r="O1628">
        <v>34</v>
      </c>
      <c r="P1628">
        <v>2</v>
      </c>
      <c r="Q1628">
        <v>2</v>
      </c>
      <c r="R1628">
        <v>429</v>
      </c>
      <c r="S1628">
        <v>907</v>
      </c>
      <c r="T1628">
        <v>9</v>
      </c>
      <c r="U1628">
        <v>0.21</v>
      </c>
      <c r="V1628">
        <v>1</v>
      </c>
      <c r="W1628" t="s">
        <v>4</v>
      </c>
      <c r="X1628" t="s">
        <v>93</v>
      </c>
      <c r="Y1628" t="s">
        <v>96</v>
      </c>
      <c r="Z1628" t="s">
        <v>91</v>
      </c>
      <c r="AA1628">
        <v>0.94079999999999997</v>
      </c>
      <c r="AB1628">
        <v>0.96</v>
      </c>
      <c r="AC1628">
        <v>1.9200000000000016E-2</v>
      </c>
      <c r="AD1628">
        <v>0.32999999999999996</v>
      </c>
      <c r="AE1628" t="s">
        <v>24</v>
      </c>
      <c r="AF1628">
        <v>2.7702606466315342E-2</v>
      </c>
      <c r="AG1628" t="s">
        <v>7</v>
      </c>
      <c r="AH1628" t="s">
        <v>33</v>
      </c>
      <c r="AI1628" t="s">
        <v>36</v>
      </c>
      <c r="AJ1628">
        <v>211.4219114219114</v>
      </c>
      <c r="AK1628" t="s">
        <v>42</v>
      </c>
      <c r="AL1628">
        <v>325.54000000000002</v>
      </c>
      <c r="AM1628">
        <v>951144.77392399998</v>
      </c>
      <c r="AN1628">
        <v>97.789999999999992</v>
      </c>
    </row>
    <row r="1629" spans="1:40" x14ac:dyDescent="0.3">
      <c r="A1629">
        <v>291.12</v>
      </c>
      <c r="B1629">
        <v>6.36</v>
      </c>
      <c r="C1629">
        <v>28</v>
      </c>
      <c r="D1629">
        <v>0.81</v>
      </c>
      <c r="E1629">
        <v>0.04</v>
      </c>
      <c r="F1629">
        <v>0</v>
      </c>
      <c r="G1629" t="s">
        <v>99</v>
      </c>
      <c r="H1629">
        <v>4.5599999999999996</v>
      </c>
      <c r="I1629">
        <v>0.63</v>
      </c>
      <c r="J1629">
        <v>1.17</v>
      </c>
      <c r="K1629">
        <v>0.87</v>
      </c>
      <c r="L1629">
        <v>6</v>
      </c>
      <c r="M1629">
        <v>9597.69</v>
      </c>
      <c r="N1629">
        <v>45</v>
      </c>
      <c r="O1629">
        <v>59</v>
      </c>
      <c r="P1629">
        <v>1</v>
      </c>
      <c r="Q1629">
        <v>1</v>
      </c>
      <c r="R1629">
        <v>267</v>
      </c>
      <c r="S1629">
        <v>319</v>
      </c>
      <c r="T1629">
        <v>7</v>
      </c>
      <c r="U1629">
        <v>0.61</v>
      </c>
      <c r="V1629">
        <v>1</v>
      </c>
      <c r="W1629" t="s">
        <v>4</v>
      </c>
      <c r="X1629" t="s">
        <v>101</v>
      </c>
      <c r="Y1629" t="s">
        <v>104</v>
      </c>
      <c r="Z1629" t="s">
        <v>106</v>
      </c>
      <c r="AA1629">
        <v>0.77760000000000007</v>
      </c>
      <c r="AB1629">
        <v>0.96</v>
      </c>
      <c r="AC1629">
        <v>0.18239999999999995</v>
      </c>
      <c r="AD1629">
        <v>0.91</v>
      </c>
      <c r="AE1629" t="s">
        <v>25</v>
      </c>
      <c r="AF1629">
        <v>2.1846661170651278E-2</v>
      </c>
      <c r="AG1629" t="s">
        <v>7</v>
      </c>
      <c r="AH1629" t="s">
        <v>31</v>
      </c>
      <c r="AI1629" t="s">
        <v>37</v>
      </c>
      <c r="AJ1629">
        <v>119.47565543071161</v>
      </c>
      <c r="AK1629" t="s">
        <v>42</v>
      </c>
      <c r="AL1629">
        <v>479.88450000000006</v>
      </c>
      <c r="AM1629">
        <v>2906349.1279560002</v>
      </c>
      <c r="AN1629">
        <v>94.24</v>
      </c>
    </row>
    <row r="1630" spans="1:40" x14ac:dyDescent="0.3">
      <c r="A1630">
        <v>93.5</v>
      </c>
      <c r="B1630">
        <v>9.9600000000000009</v>
      </c>
      <c r="C1630">
        <v>23</v>
      </c>
      <c r="D1630">
        <v>0.84</v>
      </c>
      <c r="E1630">
        <v>0.01</v>
      </c>
      <c r="F1630">
        <v>0.04</v>
      </c>
      <c r="G1630" t="s">
        <v>92</v>
      </c>
      <c r="H1630">
        <v>3.27</v>
      </c>
      <c r="I1630">
        <v>0.75</v>
      </c>
      <c r="J1630">
        <v>1.17</v>
      </c>
      <c r="K1630">
        <v>0.1</v>
      </c>
      <c r="L1630">
        <v>28</v>
      </c>
      <c r="M1630">
        <v>2795.52</v>
      </c>
      <c r="N1630">
        <v>30</v>
      </c>
      <c r="O1630">
        <v>47</v>
      </c>
      <c r="P1630">
        <v>2</v>
      </c>
      <c r="Q1630">
        <v>2</v>
      </c>
      <c r="R1630">
        <v>71</v>
      </c>
      <c r="S1630">
        <v>529</v>
      </c>
      <c r="T1630">
        <v>4</v>
      </c>
      <c r="U1630">
        <v>0.04</v>
      </c>
      <c r="V1630">
        <v>1</v>
      </c>
      <c r="W1630" t="s">
        <v>4</v>
      </c>
      <c r="X1630" t="s">
        <v>93</v>
      </c>
      <c r="Y1630" t="s">
        <v>96</v>
      </c>
      <c r="Z1630" t="s">
        <v>105</v>
      </c>
      <c r="AA1630">
        <v>0.83160000000000001</v>
      </c>
      <c r="AB1630">
        <v>0.95039999999999991</v>
      </c>
      <c r="AC1630">
        <v>0.15206400000000003</v>
      </c>
      <c r="AD1630">
        <v>0.15000000000000002</v>
      </c>
      <c r="AE1630" t="s">
        <v>26</v>
      </c>
      <c r="AF1630">
        <v>0.10652406417112301</v>
      </c>
      <c r="AG1630" t="s">
        <v>9</v>
      </c>
      <c r="AH1630" t="s">
        <v>33</v>
      </c>
      <c r="AI1630" t="s">
        <v>37</v>
      </c>
      <c r="AJ1630">
        <v>745.07042253521126</v>
      </c>
      <c r="AK1630" t="s">
        <v>42</v>
      </c>
      <c r="AL1630">
        <v>55.910400000000003</v>
      </c>
      <c r="AM1630">
        <v>274512.20129999996</v>
      </c>
      <c r="AN1630">
        <v>83.63</v>
      </c>
    </row>
    <row r="1631" spans="1:40" x14ac:dyDescent="0.3">
      <c r="A1631">
        <v>252.67</v>
      </c>
      <c r="B1631">
        <v>4.92</v>
      </c>
      <c r="C1631">
        <v>4</v>
      </c>
      <c r="D1631">
        <v>0.73</v>
      </c>
      <c r="E1631">
        <v>0</v>
      </c>
      <c r="F1631">
        <v>0.04</v>
      </c>
      <c r="G1631" t="s">
        <v>99</v>
      </c>
      <c r="H1631">
        <v>3.13</v>
      </c>
      <c r="I1631">
        <v>0.94</v>
      </c>
      <c r="J1631">
        <v>1.08</v>
      </c>
      <c r="K1631">
        <v>0.6</v>
      </c>
      <c r="L1631">
        <v>29</v>
      </c>
      <c r="M1631">
        <v>9470.51</v>
      </c>
      <c r="N1631">
        <v>60</v>
      </c>
      <c r="O1631">
        <v>29</v>
      </c>
      <c r="P1631">
        <v>1</v>
      </c>
      <c r="Q1631">
        <v>3</v>
      </c>
      <c r="R1631">
        <v>670</v>
      </c>
      <c r="S1631">
        <v>938</v>
      </c>
      <c r="T1631">
        <v>12</v>
      </c>
      <c r="U1631">
        <v>0.81</v>
      </c>
      <c r="V1631">
        <v>1</v>
      </c>
      <c r="W1631" t="s">
        <v>4</v>
      </c>
      <c r="X1631" t="s">
        <v>103</v>
      </c>
      <c r="Y1631" t="s">
        <v>104</v>
      </c>
      <c r="Z1631" t="s">
        <v>107</v>
      </c>
      <c r="AA1631">
        <v>0.73</v>
      </c>
      <c r="AB1631">
        <v>0.96</v>
      </c>
      <c r="AC1631">
        <v>0.25919999999999999</v>
      </c>
      <c r="AD1631">
        <v>0.64</v>
      </c>
      <c r="AE1631" t="s">
        <v>25</v>
      </c>
      <c r="AF1631">
        <v>1.9472038627458742E-2</v>
      </c>
      <c r="AG1631" t="s">
        <v>5</v>
      </c>
      <c r="AH1631" t="s">
        <v>31</v>
      </c>
      <c r="AI1631" t="s">
        <v>37</v>
      </c>
      <c r="AJ1631">
        <v>140</v>
      </c>
      <c r="AK1631" t="s">
        <v>42</v>
      </c>
      <c r="AL1631">
        <v>473.52550000000002</v>
      </c>
      <c r="AM1631">
        <v>2489119.6548100002</v>
      </c>
      <c r="AN1631">
        <v>96.07</v>
      </c>
    </row>
    <row r="1632" spans="1:40" x14ac:dyDescent="0.3">
      <c r="A1632">
        <v>390.27</v>
      </c>
      <c r="B1632">
        <v>9.2899999999999991</v>
      </c>
      <c r="C1632">
        <v>14</v>
      </c>
      <c r="D1632">
        <v>0.88</v>
      </c>
      <c r="E1632">
        <v>7.0000000000000007E-2</v>
      </c>
      <c r="F1632">
        <v>0.04</v>
      </c>
      <c r="G1632" t="s">
        <v>88</v>
      </c>
      <c r="H1632">
        <v>4.5199999999999996</v>
      </c>
      <c r="I1632">
        <v>0.63</v>
      </c>
      <c r="J1632">
        <v>1.1599999999999999</v>
      </c>
      <c r="K1632">
        <v>0.65</v>
      </c>
      <c r="L1632">
        <v>48</v>
      </c>
      <c r="M1632">
        <v>6160.04</v>
      </c>
      <c r="N1632">
        <v>15</v>
      </c>
      <c r="O1632">
        <v>38</v>
      </c>
      <c r="P1632">
        <v>2</v>
      </c>
      <c r="Q1632">
        <v>2</v>
      </c>
      <c r="R1632">
        <v>171</v>
      </c>
      <c r="S1632">
        <v>439</v>
      </c>
      <c r="T1632">
        <v>7</v>
      </c>
      <c r="U1632">
        <v>0.82</v>
      </c>
      <c r="V1632">
        <v>1</v>
      </c>
      <c r="W1632" t="s">
        <v>4</v>
      </c>
      <c r="X1632" t="s">
        <v>93</v>
      </c>
      <c r="Y1632" t="s">
        <v>96</v>
      </c>
      <c r="Z1632" t="s">
        <v>106</v>
      </c>
      <c r="AA1632">
        <v>0.81839999999999991</v>
      </c>
      <c r="AB1632">
        <v>0.89279999999999993</v>
      </c>
      <c r="AC1632">
        <v>0.10713599999999998</v>
      </c>
      <c r="AD1632">
        <v>0.76</v>
      </c>
      <c r="AE1632" t="s">
        <v>25</v>
      </c>
      <c r="AF1632">
        <v>2.3804033105286084E-2</v>
      </c>
      <c r="AG1632" t="s">
        <v>7</v>
      </c>
      <c r="AH1632" t="s">
        <v>32</v>
      </c>
      <c r="AI1632" t="s">
        <v>37</v>
      </c>
      <c r="AJ1632">
        <v>256.72514619883043</v>
      </c>
      <c r="AK1632" t="s">
        <v>42</v>
      </c>
      <c r="AL1632">
        <v>61.6004</v>
      </c>
      <c r="AM1632">
        <v>2668624.3607959999</v>
      </c>
      <c r="AN1632">
        <v>68.58</v>
      </c>
    </row>
    <row r="1633" spans="1:40" x14ac:dyDescent="0.3">
      <c r="A1633">
        <v>206.41</v>
      </c>
      <c r="B1633">
        <v>4.1100000000000003</v>
      </c>
      <c r="C1633">
        <v>21</v>
      </c>
      <c r="D1633">
        <v>0.79</v>
      </c>
      <c r="E1633">
        <v>0.04</v>
      </c>
      <c r="F1633">
        <v>0.05</v>
      </c>
      <c r="G1633" t="s">
        <v>99</v>
      </c>
      <c r="H1633">
        <v>4.54</v>
      </c>
      <c r="I1633">
        <v>0.83</v>
      </c>
      <c r="J1633">
        <v>1.19</v>
      </c>
      <c r="K1633">
        <v>0.77</v>
      </c>
      <c r="L1633">
        <v>21</v>
      </c>
      <c r="M1633">
        <v>8121.61</v>
      </c>
      <c r="N1633">
        <v>30</v>
      </c>
      <c r="O1633">
        <v>52</v>
      </c>
      <c r="P1633">
        <v>1</v>
      </c>
      <c r="Q1633">
        <v>1</v>
      </c>
      <c r="R1633">
        <v>95</v>
      </c>
      <c r="S1633">
        <v>179</v>
      </c>
      <c r="T1633">
        <v>10</v>
      </c>
      <c r="U1633">
        <v>0.31</v>
      </c>
      <c r="V1633">
        <v>1</v>
      </c>
      <c r="W1633" t="s">
        <v>4</v>
      </c>
      <c r="X1633" t="s">
        <v>101</v>
      </c>
      <c r="Y1633" t="s">
        <v>104</v>
      </c>
      <c r="Z1633" t="s">
        <v>108</v>
      </c>
      <c r="AA1633">
        <v>0.75839999999999996</v>
      </c>
      <c r="AB1633">
        <v>0.91199999999999992</v>
      </c>
      <c r="AC1633">
        <v>0.19151999999999994</v>
      </c>
      <c r="AD1633">
        <v>0.86</v>
      </c>
      <c r="AE1633" t="s">
        <v>25</v>
      </c>
      <c r="AF1633">
        <v>1.9911825977423577E-2</v>
      </c>
      <c r="AG1633" t="s">
        <v>5</v>
      </c>
      <c r="AH1633" t="s">
        <v>31</v>
      </c>
      <c r="AI1633" t="s">
        <v>37</v>
      </c>
      <c r="AJ1633">
        <v>188.42105263157896</v>
      </c>
      <c r="AK1633" t="s">
        <v>42</v>
      </c>
      <c r="AL1633">
        <v>406.08050000000003</v>
      </c>
      <c r="AM1633">
        <v>1827680.6794369998</v>
      </c>
      <c r="AN1633">
        <v>93.259999999999991</v>
      </c>
    </row>
    <row r="1634" spans="1:40" x14ac:dyDescent="0.3">
      <c r="A1634">
        <v>349.21</v>
      </c>
      <c r="B1634">
        <v>1.49</v>
      </c>
      <c r="C1634">
        <v>10</v>
      </c>
      <c r="D1634">
        <v>0.75</v>
      </c>
      <c r="E1634">
        <v>0.06</v>
      </c>
      <c r="F1634">
        <v>0.01</v>
      </c>
      <c r="G1634" t="s">
        <v>88</v>
      </c>
      <c r="H1634">
        <v>0.68</v>
      </c>
      <c r="I1634">
        <v>0.88</v>
      </c>
      <c r="J1634">
        <v>1.1200000000000001</v>
      </c>
      <c r="K1634">
        <v>0.5</v>
      </c>
      <c r="L1634">
        <v>12</v>
      </c>
      <c r="M1634">
        <v>1871.34</v>
      </c>
      <c r="N1634">
        <v>90</v>
      </c>
      <c r="O1634">
        <v>57</v>
      </c>
      <c r="P1634">
        <v>3</v>
      </c>
      <c r="Q1634">
        <v>2</v>
      </c>
      <c r="R1634">
        <v>22</v>
      </c>
      <c r="S1634">
        <v>128</v>
      </c>
      <c r="T1634">
        <v>11</v>
      </c>
      <c r="U1634">
        <v>0.11</v>
      </c>
      <c r="V1634">
        <v>1</v>
      </c>
      <c r="W1634" t="s">
        <v>4</v>
      </c>
      <c r="X1634" t="s">
        <v>93</v>
      </c>
      <c r="Y1634" t="s">
        <v>90</v>
      </c>
      <c r="Z1634" t="s">
        <v>95</v>
      </c>
      <c r="AA1634">
        <v>0.70499999999999996</v>
      </c>
      <c r="AB1634">
        <v>0.93059999999999998</v>
      </c>
      <c r="AC1634">
        <v>0.23265</v>
      </c>
      <c r="AD1634">
        <v>0.56999999999999995</v>
      </c>
      <c r="AE1634" t="s">
        <v>25</v>
      </c>
      <c r="AF1634">
        <v>4.2667735746399014E-3</v>
      </c>
      <c r="AG1634" t="s">
        <v>5</v>
      </c>
      <c r="AH1634" t="s">
        <v>32</v>
      </c>
      <c r="AI1634" t="s">
        <v>38</v>
      </c>
      <c r="AJ1634">
        <v>581.81818181818187</v>
      </c>
      <c r="AK1634" t="s">
        <v>42</v>
      </c>
      <c r="AL1634">
        <v>18.7134</v>
      </c>
      <c r="AM1634">
        <v>699258.44895400002</v>
      </c>
      <c r="AN1634">
        <v>73.320000000000007</v>
      </c>
    </row>
    <row r="1635" spans="1:40" x14ac:dyDescent="0.3">
      <c r="A1635">
        <v>407.95</v>
      </c>
      <c r="B1635">
        <v>2.84</v>
      </c>
      <c r="C1635">
        <v>29</v>
      </c>
      <c r="D1635">
        <v>0.86</v>
      </c>
      <c r="E1635">
        <v>0.06</v>
      </c>
      <c r="F1635">
        <v>0.01</v>
      </c>
      <c r="G1635" t="s">
        <v>88</v>
      </c>
      <c r="H1635">
        <v>0.73</v>
      </c>
      <c r="I1635">
        <v>0.79</v>
      </c>
      <c r="J1635">
        <v>0.96</v>
      </c>
      <c r="K1635">
        <v>0.2</v>
      </c>
      <c r="L1635">
        <v>22</v>
      </c>
      <c r="M1635">
        <v>5051.09</v>
      </c>
      <c r="N1635">
        <v>15</v>
      </c>
      <c r="O1635">
        <v>24</v>
      </c>
      <c r="P1635">
        <v>1</v>
      </c>
      <c r="Q1635">
        <v>0</v>
      </c>
      <c r="R1635">
        <v>284</v>
      </c>
      <c r="S1635">
        <v>767</v>
      </c>
      <c r="T1635">
        <v>1</v>
      </c>
      <c r="U1635">
        <v>0.75</v>
      </c>
      <c r="V1635">
        <v>0</v>
      </c>
      <c r="W1635" t="s">
        <v>6</v>
      </c>
      <c r="X1635" t="s">
        <v>89</v>
      </c>
      <c r="Y1635" t="s">
        <v>104</v>
      </c>
      <c r="Z1635" t="s">
        <v>97</v>
      </c>
      <c r="AA1635">
        <v>0.8083999999999999</v>
      </c>
      <c r="AB1635">
        <v>0.93059999999999998</v>
      </c>
      <c r="AC1635">
        <v>0.13028399999999998</v>
      </c>
      <c r="AD1635">
        <v>0.27</v>
      </c>
      <c r="AE1635" t="s">
        <v>26</v>
      </c>
      <c r="AF1635">
        <v>6.9616374555705358E-3</v>
      </c>
      <c r="AG1635" t="s">
        <v>5</v>
      </c>
      <c r="AH1635" t="s">
        <v>32</v>
      </c>
      <c r="AI1635" t="s">
        <v>38</v>
      </c>
      <c r="AJ1635">
        <v>270.07042253521126</v>
      </c>
      <c r="AK1635" t="s">
        <v>42</v>
      </c>
      <c r="AL1635">
        <v>50.510899999999999</v>
      </c>
      <c r="AM1635">
        <v>2204890.084055</v>
      </c>
      <c r="AN1635">
        <v>73.27</v>
      </c>
    </row>
    <row r="1636" spans="1:40" x14ac:dyDescent="0.3">
      <c r="A1636">
        <v>467.23</v>
      </c>
      <c r="B1636">
        <v>4.7699999999999996</v>
      </c>
      <c r="C1636">
        <v>1</v>
      </c>
      <c r="D1636">
        <v>0.86</v>
      </c>
      <c r="E1636">
        <v>0.03</v>
      </c>
      <c r="F1636">
        <v>0.05</v>
      </c>
      <c r="G1636" t="s">
        <v>88</v>
      </c>
      <c r="H1636">
        <v>3.81</v>
      </c>
      <c r="I1636">
        <v>0.7</v>
      </c>
      <c r="J1636">
        <v>0.99</v>
      </c>
      <c r="K1636">
        <v>0.37</v>
      </c>
      <c r="L1636">
        <v>27</v>
      </c>
      <c r="M1636">
        <v>5732.71</v>
      </c>
      <c r="N1636">
        <v>90</v>
      </c>
      <c r="O1636">
        <v>47</v>
      </c>
      <c r="P1636">
        <v>3</v>
      </c>
      <c r="Q1636">
        <v>1</v>
      </c>
      <c r="R1636">
        <v>426</v>
      </c>
      <c r="S1636">
        <v>649</v>
      </c>
      <c r="T1636">
        <v>7</v>
      </c>
      <c r="U1636">
        <v>0.47</v>
      </c>
      <c r="V1636">
        <v>0</v>
      </c>
      <c r="W1636" t="s">
        <v>6</v>
      </c>
      <c r="X1636" t="s">
        <v>101</v>
      </c>
      <c r="Y1636" t="s">
        <v>90</v>
      </c>
      <c r="Z1636" t="s">
        <v>106</v>
      </c>
      <c r="AA1636">
        <v>0.83419999999999994</v>
      </c>
      <c r="AB1636">
        <v>0.92149999999999999</v>
      </c>
      <c r="AC1636">
        <v>0.12900999999999999</v>
      </c>
      <c r="AD1636">
        <v>0.45</v>
      </c>
      <c r="AE1636" t="s">
        <v>24</v>
      </c>
      <c r="AF1636">
        <v>1.0209104723583672E-2</v>
      </c>
      <c r="AG1636" t="s">
        <v>5</v>
      </c>
      <c r="AH1636" t="s">
        <v>32</v>
      </c>
      <c r="AI1636" t="s">
        <v>37</v>
      </c>
      <c r="AJ1636">
        <v>152.34741784037558</v>
      </c>
      <c r="AK1636" t="s">
        <v>42</v>
      </c>
      <c r="AL1636">
        <v>57.327100000000002</v>
      </c>
      <c r="AM1636">
        <v>2892866.5507900002</v>
      </c>
      <c r="AN1636">
        <v>70.289999999999992</v>
      </c>
    </row>
    <row r="1637" spans="1:40" x14ac:dyDescent="0.3">
      <c r="A1637">
        <v>155.59</v>
      </c>
      <c r="B1637">
        <v>2.98</v>
      </c>
      <c r="C1637">
        <v>4</v>
      </c>
      <c r="D1637">
        <v>0.72</v>
      </c>
      <c r="E1637">
        <v>0.05</v>
      </c>
      <c r="F1637">
        <v>0.01</v>
      </c>
      <c r="G1637" t="s">
        <v>88</v>
      </c>
      <c r="H1637">
        <v>4.78</v>
      </c>
      <c r="I1637">
        <v>0.73</v>
      </c>
      <c r="J1637">
        <v>1.17</v>
      </c>
      <c r="K1637">
        <v>0.27</v>
      </c>
      <c r="L1637">
        <v>21</v>
      </c>
      <c r="M1637">
        <v>3989.26</v>
      </c>
      <c r="N1637">
        <v>60</v>
      </c>
      <c r="O1637">
        <v>41</v>
      </c>
      <c r="P1637">
        <v>1</v>
      </c>
      <c r="Q1637">
        <v>2</v>
      </c>
      <c r="R1637">
        <v>133</v>
      </c>
      <c r="S1637">
        <v>743</v>
      </c>
      <c r="T1637">
        <v>6</v>
      </c>
      <c r="U1637">
        <v>0.92</v>
      </c>
      <c r="V1637">
        <v>0</v>
      </c>
      <c r="W1637" t="s">
        <v>6</v>
      </c>
      <c r="X1637" t="s">
        <v>93</v>
      </c>
      <c r="Y1637" t="s">
        <v>104</v>
      </c>
      <c r="Z1637" t="s">
        <v>100</v>
      </c>
      <c r="AA1637">
        <v>0.68399999999999994</v>
      </c>
      <c r="AB1637">
        <v>0.9405</v>
      </c>
      <c r="AC1637">
        <v>0.26334000000000002</v>
      </c>
      <c r="AD1637">
        <v>0.33</v>
      </c>
      <c r="AE1637" t="s">
        <v>24</v>
      </c>
      <c r="AF1637">
        <v>1.915290185744585E-2</v>
      </c>
      <c r="AG1637" t="s">
        <v>5</v>
      </c>
      <c r="AH1637" t="s">
        <v>31</v>
      </c>
      <c r="AI1637" t="s">
        <v>37</v>
      </c>
      <c r="AJ1637">
        <v>558.64661654135341</v>
      </c>
      <c r="AK1637" t="s">
        <v>42</v>
      </c>
      <c r="AL1637">
        <v>39.892600000000002</v>
      </c>
      <c r="AM1637">
        <v>657985.06820800004</v>
      </c>
      <c r="AN1637">
        <v>69.52000000000001</v>
      </c>
    </row>
    <row r="1638" spans="1:40" x14ac:dyDescent="0.3">
      <c r="A1638">
        <v>229.69</v>
      </c>
      <c r="B1638">
        <v>1</v>
      </c>
      <c r="C1638">
        <v>1</v>
      </c>
      <c r="D1638">
        <v>0.91</v>
      </c>
      <c r="E1638">
        <v>0.05</v>
      </c>
      <c r="F1638">
        <v>0.03</v>
      </c>
      <c r="G1638" t="s">
        <v>99</v>
      </c>
      <c r="H1638">
        <v>3.33</v>
      </c>
      <c r="I1638">
        <v>0.63</v>
      </c>
      <c r="J1638">
        <v>1.07</v>
      </c>
      <c r="K1638">
        <v>0.42</v>
      </c>
      <c r="L1638">
        <v>15</v>
      </c>
      <c r="M1638">
        <v>2607</v>
      </c>
      <c r="N1638">
        <v>45</v>
      </c>
      <c r="O1638">
        <v>49</v>
      </c>
      <c r="P1638">
        <v>0</v>
      </c>
      <c r="Q1638">
        <v>1</v>
      </c>
      <c r="R1638">
        <v>879</v>
      </c>
      <c r="S1638">
        <v>72</v>
      </c>
      <c r="T1638">
        <v>9</v>
      </c>
      <c r="U1638">
        <v>0.35</v>
      </c>
      <c r="V1638">
        <v>0</v>
      </c>
      <c r="W1638" t="s">
        <v>6</v>
      </c>
      <c r="X1638" t="s">
        <v>101</v>
      </c>
      <c r="Y1638" t="s">
        <v>94</v>
      </c>
      <c r="Z1638" t="s">
        <v>91</v>
      </c>
      <c r="AA1638">
        <v>0.86449999999999994</v>
      </c>
      <c r="AB1638">
        <v>0.92149999999999999</v>
      </c>
      <c r="AC1638">
        <v>8.2934999999999967E-2</v>
      </c>
      <c r="AD1638">
        <v>0.5</v>
      </c>
      <c r="AE1638" t="s">
        <v>24</v>
      </c>
      <c r="AF1638">
        <v>4.3536941094518703E-3</v>
      </c>
      <c r="AG1638" t="s">
        <v>5</v>
      </c>
      <c r="AH1638" t="s">
        <v>31</v>
      </c>
      <c r="AI1638" t="s">
        <v>37</v>
      </c>
      <c r="AJ1638">
        <v>8.1911262798634805</v>
      </c>
      <c r="AK1638" t="s">
        <v>40</v>
      </c>
      <c r="AL1638">
        <v>130.35</v>
      </c>
      <c r="AM1638">
        <v>646851.62375399994</v>
      </c>
      <c r="AN1638">
        <v>94.57</v>
      </c>
    </row>
    <row r="1639" spans="1:40" x14ac:dyDescent="0.3">
      <c r="A1639">
        <v>118.59</v>
      </c>
      <c r="B1639">
        <v>9.24</v>
      </c>
      <c r="C1639">
        <v>17</v>
      </c>
      <c r="D1639">
        <v>0.89</v>
      </c>
      <c r="E1639">
        <v>0.04</v>
      </c>
      <c r="F1639">
        <v>0.03</v>
      </c>
      <c r="G1639" t="s">
        <v>88</v>
      </c>
      <c r="H1639">
        <v>2.06</v>
      </c>
      <c r="I1639">
        <v>0.72</v>
      </c>
      <c r="J1639">
        <v>1.1299999999999999</v>
      </c>
      <c r="K1639">
        <v>0.53</v>
      </c>
      <c r="L1639">
        <v>18</v>
      </c>
      <c r="M1639">
        <v>9057.27</v>
      </c>
      <c r="N1639">
        <v>60</v>
      </c>
      <c r="O1639">
        <v>30</v>
      </c>
      <c r="P1639">
        <v>2</v>
      </c>
      <c r="Q1639">
        <v>2</v>
      </c>
      <c r="R1639">
        <v>625</v>
      </c>
      <c r="S1639">
        <v>126</v>
      </c>
      <c r="T1639">
        <v>8</v>
      </c>
      <c r="U1639">
        <v>0.84</v>
      </c>
      <c r="V1639">
        <v>0</v>
      </c>
      <c r="W1639" t="s">
        <v>6</v>
      </c>
      <c r="X1639" t="s">
        <v>93</v>
      </c>
      <c r="Y1639" t="s">
        <v>96</v>
      </c>
      <c r="Z1639" t="s">
        <v>110</v>
      </c>
      <c r="AA1639">
        <v>0.85439999999999994</v>
      </c>
      <c r="AB1639">
        <v>0.93119999999999992</v>
      </c>
      <c r="AC1639">
        <v>0.10243199999999998</v>
      </c>
      <c r="AD1639">
        <v>0.60000000000000009</v>
      </c>
      <c r="AE1639" t="s">
        <v>25</v>
      </c>
      <c r="AF1639">
        <v>7.7915507209714144E-2</v>
      </c>
      <c r="AG1639" t="s">
        <v>8</v>
      </c>
      <c r="AH1639" t="s">
        <v>33</v>
      </c>
      <c r="AI1639" t="s">
        <v>35</v>
      </c>
      <c r="AJ1639">
        <v>20.16</v>
      </c>
      <c r="AK1639" t="s">
        <v>40</v>
      </c>
      <c r="AL1639">
        <v>90.572700000000012</v>
      </c>
      <c r="AM1639">
        <v>1149384.2233589999</v>
      </c>
      <c r="AN1639">
        <v>72.14</v>
      </c>
    </row>
    <row r="1640" spans="1:40" x14ac:dyDescent="0.3">
      <c r="A1640">
        <v>496.62</v>
      </c>
      <c r="B1640">
        <v>8.59</v>
      </c>
      <c r="C1640">
        <v>26</v>
      </c>
      <c r="D1640">
        <v>0.76</v>
      </c>
      <c r="E1640">
        <v>0.08</v>
      </c>
      <c r="F1640">
        <v>0</v>
      </c>
      <c r="G1640" t="s">
        <v>92</v>
      </c>
      <c r="H1640">
        <v>3.42</v>
      </c>
      <c r="I1640">
        <v>0.62</v>
      </c>
      <c r="J1640">
        <v>0.85</v>
      </c>
      <c r="K1640">
        <v>0.63</v>
      </c>
      <c r="L1640">
        <v>10</v>
      </c>
      <c r="M1640">
        <v>942.08</v>
      </c>
      <c r="N1640">
        <v>60</v>
      </c>
      <c r="O1640">
        <v>53</v>
      </c>
      <c r="P1640">
        <v>3</v>
      </c>
      <c r="Q1640">
        <v>0</v>
      </c>
      <c r="R1640">
        <v>58</v>
      </c>
      <c r="S1640">
        <v>118</v>
      </c>
      <c r="T1640">
        <v>2</v>
      </c>
      <c r="U1640">
        <v>0.03</v>
      </c>
      <c r="V1640">
        <v>0</v>
      </c>
      <c r="W1640" t="s">
        <v>6</v>
      </c>
      <c r="X1640" t="s">
        <v>89</v>
      </c>
      <c r="Y1640" t="s">
        <v>90</v>
      </c>
      <c r="Z1640" t="s">
        <v>102</v>
      </c>
      <c r="AA1640">
        <v>0.69920000000000004</v>
      </c>
      <c r="AB1640">
        <v>0.92</v>
      </c>
      <c r="AC1640">
        <v>0.2208</v>
      </c>
      <c r="AD1640">
        <v>0.71</v>
      </c>
      <c r="AE1640" t="s">
        <v>25</v>
      </c>
      <c r="AF1640">
        <v>1.7296927228061698E-2</v>
      </c>
      <c r="AG1640" t="s">
        <v>5</v>
      </c>
      <c r="AH1640" t="s">
        <v>32</v>
      </c>
      <c r="AI1640" t="s">
        <v>37</v>
      </c>
      <c r="AJ1640">
        <v>203.44827586206895</v>
      </c>
      <c r="AK1640" t="s">
        <v>42</v>
      </c>
      <c r="AL1640">
        <v>18.8416</v>
      </c>
      <c r="AM1640">
        <v>505337.04157599993</v>
      </c>
      <c r="AN1640">
        <v>82.179999999999993</v>
      </c>
    </row>
    <row r="1641" spans="1:40" x14ac:dyDescent="0.3">
      <c r="A1641">
        <v>467.15</v>
      </c>
      <c r="B1641">
        <v>7.68</v>
      </c>
      <c r="C1641">
        <v>17</v>
      </c>
      <c r="D1641">
        <v>0.84</v>
      </c>
      <c r="E1641">
        <v>0.05</v>
      </c>
      <c r="F1641">
        <v>0.01</v>
      </c>
      <c r="G1641" t="s">
        <v>88</v>
      </c>
      <c r="H1641">
        <v>1.1399999999999999</v>
      </c>
      <c r="I1641">
        <v>0.89</v>
      </c>
      <c r="J1641">
        <v>0.88</v>
      </c>
      <c r="K1641">
        <v>0.85</v>
      </c>
      <c r="L1641">
        <v>22</v>
      </c>
      <c r="M1641">
        <v>1624.47</v>
      </c>
      <c r="N1641">
        <v>90</v>
      </c>
      <c r="O1641">
        <v>34</v>
      </c>
      <c r="P1641">
        <v>1</v>
      </c>
      <c r="Q1641">
        <v>3</v>
      </c>
      <c r="R1641">
        <v>12</v>
      </c>
      <c r="S1641">
        <v>755</v>
      </c>
      <c r="T1641">
        <v>11</v>
      </c>
      <c r="U1641">
        <v>0.77</v>
      </c>
      <c r="V1641">
        <v>0</v>
      </c>
      <c r="W1641" t="s">
        <v>6</v>
      </c>
      <c r="X1641" t="s">
        <v>103</v>
      </c>
      <c r="Y1641" t="s">
        <v>104</v>
      </c>
      <c r="Z1641" t="s">
        <v>95</v>
      </c>
      <c r="AA1641">
        <v>0.79799999999999993</v>
      </c>
      <c r="AB1641">
        <v>0.9405</v>
      </c>
      <c r="AC1641">
        <v>0.15048000000000003</v>
      </c>
      <c r="AD1641">
        <v>0.91</v>
      </c>
      <c r="AE1641" t="s">
        <v>25</v>
      </c>
      <c r="AF1641">
        <v>1.6440115594562776E-2</v>
      </c>
      <c r="AG1641" t="s">
        <v>5</v>
      </c>
      <c r="AH1641" t="s">
        <v>32</v>
      </c>
      <c r="AI1641" t="s">
        <v>36</v>
      </c>
      <c r="AJ1641">
        <v>6291.6666666666661</v>
      </c>
      <c r="AK1641" t="s">
        <v>42</v>
      </c>
      <c r="AL1641">
        <v>16.244700000000002</v>
      </c>
      <c r="AM1641">
        <v>804430.32585000002</v>
      </c>
      <c r="AN1641">
        <v>73.16</v>
      </c>
    </row>
    <row r="1642" spans="1:40" x14ac:dyDescent="0.3">
      <c r="A1642">
        <v>292.98</v>
      </c>
      <c r="B1642">
        <v>2.5099999999999998</v>
      </c>
      <c r="C1642">
        <v>7</v>
      </c>
      <c r="D1642">
        <v>0.92</v>
      </c>
      <c r="E1642">
        <v>0.06</v>
      </c>
      <c r="F1642">
        <v>0.03</v>
      </c>
      <c r="G1642" t="s">
        <v>92</v>
      </c>
      <c r="H1642">
        <v>4.99</v>
      </c>
      <c r="I1642">
        <v>0.96</v>
      </c>
      <c r="J1642">
        <v>0.94</v>
      </c>
      <c r="K1642">
        <v>0.91</v>
      </c>
      <c r="L1642">
        <v>44</v>
      </c>
      <c r="M1642">
        <v>3273.05</v>
      </c>
      <c r="N1642">
        <v>60</v>
      </c>
      <c r="O1642">
        <v>42</v>
      </c>
      <c r="P1642">
        <v>0</v>
      </c>
      <c r="Q1642">
        <v>2</v>
      </c>
      <c r="R1642">
        <v>943</v>
      </c>
      <c r="S1642">
        <v>502</v>
      </c>
      <c r="T1642">
        <v>3</v>
      </c>
      <c r="U1642">
        <v>0.68</v>
      </c>
      <c r="V1642">
        <v>1</v>
      </c>
      <c r="W1642" t="s">
        <v>4</v>
      </c>
      <c r="X1642" t="s">
        <v>93</v>
      </c>
      <c r="Y1642" t="s">
        <v>94</v>
      </c>
      <c r="Z1642" t="s">
        <v>98</v>
      </c>
      <c r="AA1642">
        <v>0.86480000000000001</v>
      </c>
      <c r="AB1642">
        <v>0.91179999999999994</v>
      </c>
      <c r="AC1642">
        <v>7.2943999999999967E-2</v>
      </c>
      <c r="AD1642">
        <v>1</v>
      </c>
      <c r="AE1642" t="s">
        <v>25</v>
      </c>
      <c r="AF1642">
        <v>8.5671376885794234E-3</v>
      </c>
      <c r="AG1642" t="s">
        <v>5</v>
      </c>
      <c r="AH1642" t="s">
        <v>31</v>
      </c>
      <c r="AI1642" t="s">
        <v>37</v>
      </c>
      <c r="AJ1642">
        <v>53.23435843054083</v>
      </c>
      <c r="AK1642" t="s">
        <v>40</v>
      </c>
      <c r="AL1642">
        <v>65.460999999999999</v>
      </c>
      <c r="AM1642">
        <v>1045337.3264140001</v>
      </c>
      <c r="AN1642">
        <v>80.61</v>
      </c>
    </row>
    <row r="1643" spans="1:40" x14ac:dyDescent="0.3">
      <c r="A1643">
        <v>428.91</v>
      </c>
      <c r="B1643">
        <v>2.08</v>
      </c>
      <c r="C1643">
        <v>23</v>
      </c>
      <c r="D1643">
        <v>0.86</v>
      </c>
      <c r="E1643">
        <v>0.09</v>
      </c>
      <c r="F1643">
        <v>0.04</v>
      </c>
      <c r="G1643" t="s">
        <v>88</v>
      </c>
      <c r="H1643">
        <v>2.16</v>
      </c>
      <c r="I1643">
        <v>0.85</v>
      </c>
      <c r="J1643">
        <v>0.88</v>
      </c>
      <c r="K1643">
        <v>0.46</v>
      </c>
      <c r="L1643">
        <v>20</v>
      </c>
      <c r="M1643">
        <v>9205.7199999999993</v>
      </c>
      <c r="N1643">
        <v>15</v>
      </c>
      <c r="O1643">
        <v>27</v>
      </c>
      <c r="P1643">
        <v>1</v>
      </c>
      <c r="Q1643">
        <v>1</v>
      </c>
      <c r="R1643">
        <v>771</v>
      </c>
      <c r="S1643">
        <v>997</v>
      </c>
      <c r="T1643">
        <v>3</v>
      </c>
      <c r="U1643">
        <v>0.53</v>
      </c>
      <c r="V1643">
        <v>1</v>
      </c>
      <c r="W1643" t="s">
        <v>4</v>
      </c>
      <c r="X1643" t="s">
        <v>101</v>
      </c>
      <c r="Y1643" t="s">
        <v>104</v>
      </c>
      <c r="Z1643" t="s">
        <v>98</v>
      </c>
      <c r="AA1643">
        <v>0.78259999999999996</v>
      </c>
      <c r="AB1643">
        <v>0.87360000000000004</v>
      </c>
      <c r="AC1643">
        <v>0.12230400000000001</v>
      </c>
      <c r="AD1643">
        <v>0.59000000000000008</v>
      </c>
      <c r="AE1643" t="s">
        <v>25</v>
      </c>
      <c r="AF1643">
        <v>4.8495022265743395E-3</v>
      </c>
      <c r="AG1643" t="s">
        <v>5</v>
      </c>
      <c r="AH1643" t="s">
        <v>32</v>
      </c>
      <c r="AI1643" t="s">
        <v>35</v>
      </c>
      <c r="AJ1643">
        <v>129.31258106355384</v>
      </c>
      <c r="AK1643" t="s">
        <v>42</v>
      </c>
      <c r="AL1643">
        <v>92.057199999999995</v>
      </c>
      <c r="AM1643">
        <v>4461831.248788001</v>
      </c>
      <c r="AN1643">
        <v>70.34</v>
      </c>
    </row>
    <row r="1644" spans="1:40" x14ac:dyDescent="0.3">
      <c r="A1644">
        <v>284.43</v>
      </c>
      <c r="B1644">
        <v>1.61</v>
      </c>
      <c r="C1644">
        <v>20</v>
      </c>
      <c r="D1644">
        <v>0.82</v>
      </c>
      <c r="E1644">
        <v>0.09</v>
      </c>
      <c r="F1644">
        <v>0.04</v>
      </c>
      <c r="G1644" t="s">
        <v>88</v>
      </c>
      <c r="H1644">
        <v>4.66</v>
      </c>
      <c r="I1644">
        <v>0.86</v>
      </c>
      <c r="J1644">
        <v>1.1599999999999999</v>
      </c>
      <c r="K1644">
        <v>0.09</v>
      </c>
      <c r="L1644">
        <v>19</v>
      </c>
      <c r="M1644">
        <v>5685.68</v>
      </c>
      <c r="N1644">
        <v>45</v>
      </c>
      <c r="O1644">
        <v>11</v>
      </c>
      <c r="P1644">
        <v>2</v>
      </c>
      <c r="Q1644">
        <v>2</v>
      </c>
      <c r="R1644">
        <v>774</v>
      </c>
      <c r="S1644">
        <v>726</v>
      </c>
      <c r="T1644">
        <v>12</v>
      </c>
      <c r="U1644">
        <v>0.91</v>
      </c>
      <c r="V1644">
        <v>1</v>
      </c>
      <c r="W1644" t="s">
        <v>4</v>
      </c>
      <c r="X1644" t="s">
        <v>93</v>
      </c>
      <c r="Y1644" t="s">
        <v>96</v>
      </c>
      <c r="Z1644" t="s">
        <v>107</v>
      </c>
      <c r="AA1644">
        <v>0.74619999999999997</v>
      </c>
      <c r="AB1644">
        <v>0.87360000000000004</v>
      </c>
      <c r="AC1644">
        <v>0.15724800000000005</v>
      </c>
      <c r="AD1644">
        <v>0.22</v>
      </c>
      <c r="AE1644" t="s">
        <v>26</v>
      </c>
      <c r="AF1644">
        <v>5.6604436944063564E-3</v>
      </c>
      <c r="AG1644" t="s">
        <v>5</v>
      </c>
      <c r="AH1644" t="s">
        <v>31</v>
      </c>
      <c r="AI1644" t="s">
        <v>37</v>
      </c>
      <c r="AJ1644">
        <v>93.798449612403104</v>
      </c>
      <c r="AK1644" t="s">
        <v>41</v>
      </c>
      <c r="AL1644">
        <v>56.856800000000007</v>
      </c>
      <c r="AM1644">
        <v>1827494.4631880003</v>
      </c>
      <c r="AN1644">
        <v>67.84</v>
      </c>
    </row>
    <row r="1645" spans="1:40" x14ac:dyDescent="0.3">
      <c r="A1645">
        <v>330.61</v>
      </c>
      <c r="B1645">
        <v>7.52</v>
      </c>
      <c r="C1645">
        <v>15</v>
      </c>
      <c r="D1645">
        <v>0.8</v>
      </c>
      <c r="E1645">
        <v>0.09</v>
      </c>
      <c r="F1645">
        <v>0.03</v>
      </c>
      <c r="G1645" t="s">
        <v>99</v>
      </c>
      <c r="H1645">
        <v>2.15</v>
      </c>
      <c r="I1645">
        <v>0.79</v>
      </c>
      <c r="J1645">
        <v>0.89</v>
      </c>
      <c r="K1645">
        <v>0.8</v>
      </c>
      <c r="L1645">
        <v>28</v>
      </c>
      <c r="M1645">
        <v>3794.42</v>
      </c>
      <c r="N1645">
        <v>90</v>
      </c>
      <c r="O1645">
        <v>32</v>
      </c>
      <c r="P1645">
        <v>1</v>
      </c>
      <c r="Q1645">
        <v>3</v>
      </c>
      <c r="R1645">
        <v>732</v>
      </c>
      <c r="S1645">
        <v>609</v>
      </c>
      <c r="T1645">
        <v>6</v>
      </c>
      <c r="U1645">
        <v>0.94</v>
      </c>
      <c r="V1645">
        <v>1</v>
      </c>
      <c r="W1645" t="s">
        <v>4</v>
      </c>
      <c r="X1645" t="s">
        <v>103</v>
      </c>
      <c r="Y1645" t="s">
        <v>104</v>
      </c>
      <c r="Z1645" t="s">
        <v>100</v>
      </c>
      <c r="AA1645">
        <v>0.72800000000000009</v>
      </c>
      <c r="AB1645">
        <v>0.88270000000000004</v>
      </c>
      <c r="AC1645">
        <v>0.17653999999999997</v>
      </c>
      <c r="AD1645">
        <v>0.92</v>
      </c>
      <c r="AE1645" t="s">
        <v>25</v>
      </c>
      <c r="AF1645">
        <v>2.2745833459362992E-2</v>
      </c>
      <c r="AG1645" t="s">
        <v>7</v>
      </c>
      <c r="AH1645" t="s">
        <v>32</v>
      </c>
      <c r="AI1645" t="s">
        <v>35</v>
      </c>
      <c r="AJ1645">
        <v>83.196721311475414</v>
      </c>
      <c r="AK1645" t="s">
        <v>44</v>
      </c>
      <c r="AL1645">
        <v>189.721</v>
      </c>
      <c r="AM1645">
        <v>1405213.9169739999</v>
      </c>
      <c r="AN1645">
        <v>94.55</v>
      </c>
    </row>
    <row r="1646" spans="1:40" x14ac:dyDescent="0.3">
      <c r="A1646">
        <v>90.11</v>
      </c>
      <c r="B1646">
        <v>9.36</v>
      </c>
      <c r="C1646">
        <v>13</v>
      </c>
      <c r="D1646">
        <v>0.88</v>
      </c>
      <c r="E1646">
        <v>0.03</v>
      </c>
      <c r="F1646">
        <v>0.02</v>
      </c>
      <c r="G1646" t="s">
        <v>88</v>
      </c>
      <c r="H1646">
        <v>4.6399999999999997</v>
      </c>
      <c r="I1646">
        <v>0.66</v>
      </c>
      <c r="J1646">
        <v>1.02</v>
      </c>
      <c r="K1646">
        <v>0.48</v>
      </c>
      <c r="L1646">
        <v>37</v>
      </c>
      <c r="M1646">
        <v>4086.51</v>
      </c>
      <c r="N1646">
        <v>30</v>
      </c>
      <c r="O1646">
        <v>56</v>
      </c>
      <c r="P1646">
        <v>0</v>
      </c>
      <c r="Q1646">
        <v>0</v>
      </c>
      <c r="R1646">
        <v>592</v>
      </c>
      <c r="S1646">
        <v>426</v>
      </c>
      <c r="T1646">
        <v>2</v>
      </c>
      <c r="U1646">
        <v>0.93</v>
      </c>
      <c r="V1646">
        <v>1</v>
      </c>
      <c r="W1646" t="s">
        <v>4</v>
      </c>
      <c r="X1646" t="s">
        <v>89</v>
      </c>
      <c r="Y1646" t="s">
        <v>94</v>
      </c>
      <c r="Z1646" t="s">
        <v>102</v>
      </c>
      <c r="AA1646">
        <v>0.85360000000000003</v>
      </c>
      <c r="AB1646">
        <v>0.9506</v>
      </c>
      <c r="AC1646">
        <v>0.11407199999999999</v>
      </c>
      <c r="AD1646">
        <v>0.53</v>
      </c>
      <c r="AE1646" t="s">
        <v>25</v>
      </c>
      <c r="AF1646">
        <v>0.10387304405726334</v>
      </c>
      <c r="AG1646" t="s">
        <v>9</v>
      </c>
      <c r="AH1646" t="s">
        <v>33</v>
      </c>
      <c r="AI1646" t="s">
        <v>37</v>
      </c>
      <c r="AJ1646">
        <v>71.959459459459467</v>
      </c>
      <c r="AK1646" t="s">
        <v>40</v>
      </c>
      <c r="AL1646">
        <v>40.865100000000005</v>
      </c>
      <c r="AM1646">
        <v>386696.41421299998</v>
      </c>
      <c r="AN1646">
        <v>70.06</v>
      </c>
    </row>
    <row r="1647" spans="1:40" x14ac:dyDescent="0.3">
      <c r="A1647">
        <v>389.87</v>
      </c>
      <c r="B1647">
        <v>4.87</v>
      </c>
      <c r="C1647">
        <v>28</v>
      </c>
      <c r="D1647">
        <v>0.98</v>
      </c>
      <c r="E1647">
        <v>0</v>
      </c>
      <c r="F1647">
        <v>0.01</v>
      </c>
      <c r="G1647" t="s">
        <v>88</v>
      </c>
      <c r="H1647">
        <v>1.68</v>
      </c>
      <c r="I1647">
        <v>0.6</v>
      </c>
      <c r="J1647">
        <v>0.83</v>
      </c>
      <c r="K1647">
        <v>0.55000000000000004</v>
      </c>
      <c r="L1647">
        <v>44</v>
      </c>
      <c r="M1647">
        <v>8394</v>
      </c>
      <c r="N1647">
        <v>60</v>
      </c>
      <c r="O1647">
        <v>29</v>
      </c>
      <c r="P1647">
        <v>1</v>
      </c>
      <c r="Q1647">
        <v>0</v>
      </c>
      <c r="R1647">
        <v>280</v>
      </c>
      <c r="S1647">
        <v>334</v>
      </c>
      <c r="T1647">
        <v>11</v>
      </c>
      <c r="U1647">
        <v>0.6</v>
      </c>
      <c r="V1647">
        <v>0</v>
      </c>
      <c r="W1647" t="s">
        <v>6</v>
      </c>
      <c r="X1647" t="s">
        <v>89</v>
      </c>
      <c r="Y1647" t="s">
        <v>104</v>
      </c>
      <c r="Z1647" t="s">
        <v>95</v>
      </c>
      <c r="AA1647">
        <v>0.98</v>
      </c>
      <c r="AB1647">
        <v>0.99</v>
      </c>
      <c r="AC1647">
        <v>1.9800000000000019E-2</v>
      </c>
      <c r="AD1647">
        <v>0.56000000000000005</v>
      </c>
      <c r="AE1647" t="s">
        <v>25</v>
      </c>
      <c r="AF1647">
        <v>1.2491343268268911E-2</v>
      </c>
      <c r="AG1647" t="s">
        <v>5</v>
      </c>
      <c r="AH1647" t="s">
        <v>32</v>
      </c>
      <c r="AI1647" t="s">
        <v>36</v>
      </c>
      <c r="AJ1647">
        <v>119.28571428571428</v>
      </c>
      <c r="AK1647" t="s">
        <v>42</v>
      </c>
      <c r="AL1647">
        <v>83.94</v>
      </c>
      <c r="AM1647">
        <v>3305391.5074320002</v>
      </c>
      <c r="AN1647">
        <v>74.12</v>
      </c>
    </row>
    <row r="1648" spans="1:40" x14ac:dyDescent="0.3">
      <c r="A1648">
        <v>107.47</v>
      </c>
      <c r="B1648">
        <v>2.0699999999999998</v>
      </c>
      <c r="C1648">
        <v>2</v>
      </c>
      <c r="D1648">
        <v>0.9</v>
      </c>
      <c r="E1648">
        <v>0.03</v>
      </c>
      <c r="F1648">
        <v>0.01</v>
      </c>
      <c r="G1648" t="s">
        <v>99</v>
      </c>
      <c r="H1648">
        <v>3.8</v>
      </c>
      <c r="I1648">
        <v>0.74</v>
      </c>
      <c r="J1648">
        <v>0.86</v>
      </c>
      <c r="K1648">
        <v>0.6</v>
      </c>
      <c r="L1648">
        <v>1</v>
      </c>
      <c r="M1648">
        <v>365.12</v>
      </c>
      <c r="N1648">
        <v>90</v>
      </c>
      <c r="O1648">
        <v>50</v>
      </c>
      <c r="P1648">
        <v>1</v>
      </c>
      <c r="Q1648">
        <v>3</v>
      </c>
      <c r="R1648">
        <v>559</v>
      </c>
      <c r="S1648">
        <v>901</v>
      </c>
      <c r="T1648">
        <v>2</v>
      </c>
      <c r="U1648">
        <v>0.52</v>
      </c>
      <c r="V1648">
        <v>0</v>
      </c>
      <c r="W1648" t="s">
        <v>6</v>
      </c>
      <c r="X1648" t="s">
        <v>103</v>
      </c>
      <c r="Y1648" t="s">
        <v>104</v>
      </c>
      <c r="Z1648" t="s">
        <v>102</v>
      </c>
      <c r="AA1648">
        <v>0.873</v>
      </c>
      <c r="AB1648">
        <v>0.96029999999999993</v>
      </c>
      <c r="AC1648">
        <v>9.6029999999999976E-2</v>
      </c>
      <c r="AD1648">
        <v>0.64</v>
      </c>
      <c r="AE1648" t="s">
        <v>25</v>
      </c>
      <c r="AF1648">
        <v>1.9261189169070436E-2</v>
      </c>
      <c r="AG1648" t="s">
        <v>5</v>
      </c>
      <c r="AH1648" t="s">
        <v>33</v>
      </c>
      <c r="AI1648" t="s">
        <v>37</v>
      </c>
      <c r="AJ1648">
        <v>161.18067978533094</v>
      </c>
      <c r="AK1648" t="s">
        <v>42</v>
      </c>
      <c r="AL1648">
        <v>18.256</v>
      </c>
      <c r="AM1648">
        <v>40835.447975999996</v>
      </c>
      <c r="AN1648">
        <v>95.100000000000009</v>
      </c>
    </row>
    <row r="1649" spans="1:40" x14ac:dyDescent="0.3">
      <c r="A1649">
        <v>421.73</v>
      </c>
      <c r="B1649">
        <v>5.61</v>
      </c>
      <c r="C1649">
        <v>28</v>
      </c>
      <c r="D1649">
        <v>0.72</v>
      </c>
      <c r="E1649">
        <v>0.03</v>
      </c>
      <c r="F1649">
        <v>0.02</v>
      </c>
      <c r="G1649" t="s">
        <v>99</v>
      </c>
      <c r="H1649">
        <v>4.76</v>
      </c>
      <c r="I1649">
        <v>0.9</v>
      </c>
      <c r="J1649">
        <v>0.9</v>
      </c>
      <c r="K1649">
        <v>0.67</v>
      </c>
      <c r="L1649">
        <v>34</v>
      </c>
      <c r="M1649">
        <v>212.26</v>
      </c>
      <c r="N1649">
        <v>60</v>
      </c>
      <c r="O1649">
        <v>39</v>
      </c>
      <c r="P1649">
        <v>3</v>
      </c>
      <c r="Q1649">
        <v>0</v>
      </c>
      <c r="R1649">
        <v>162</v>
      </c>
      <c r="S1649">
        <v>249</v>
      </c>
      <c r="T1649">
        <v>4</v>
      </c>
      <c r="U1649">
        <v>0.27</v>
      </c>
      <c r="V1649">
        <v>0</v>
      </c>
      <c r="W1649" t="s">
        <v>6</v>
      </c>
      <c r="X1649" t="s">
        <v>89</v>
      </c>
      <c r="Y1649" t="s">
        <v>90</v>
      </c>
      <c r="Z1649" t="s">
        <v>105</v>
      </c>
      <c r="AA1649">
        <v>0.69839999999999991</v>
      </c>
      <c r="AB1649">
        <v>0.9506</v>
      </c>
      <c r="AC1649">
        <v>0.26616800000000002</v>
      </c>
      <c r="AD1649">
        <v>0.72000000000000008</v>
      </c>
      <c r="AE1649" t="s">
        <v>25</v>
      </c>
      <c r="AF1649">
        <v>1.330234984468736E-2</v>
      </c>
      <c r="AG1649" t="s">
        <v>5</v>
      </c>
      <c r="AH1649" t="s">
        <v>32</v>
      </c>
      <c r="AI1649" t="s">
        <v>37</v>
      </c>
      <c r="AJ1649">
        <v>153.7037037037037</v>
      </c>
      <c r="AK1649" t="s">
        <v>42</v>
      </c>
      <c r="AL1649">
        <v>10.613</v>
      </c>
      <c r="AM1649">
        <v>94042.991985999994</v>
      </c>
      <c r="AN1649">
        <v>93.94</v>
      </c>
    </row>
    <row r="1650" spans="1:40" x14ac:dyDescent="0.3">
      <c r="A1650">
        <v>401.91</v>
      </c>
      <c r="B1650">
        <v>4.1399999999999997</v>
      </c>
      <c r="C1650">
        <v>19</v>
      </c>
      <c r="D1650">
        <v>0.84</v>
      </c>
      <c r="E1650">
        <v>0.09</v>
      </c>
      <c r="F1650">
        <v>0</v>
      </c>
      <c r="G1650" t="s">
        <v>92</v>
      </c>
      <c r="H1650">
        <v>3.23</v>
      </c>
      <c r="I1650">
        <v>0.98</v>
      </c>
      <c r="J1650">
        <v>1.19</v>
      </c>
      <c r="K1650">
        <v>0.89</v>
      </c>
      <c r="L1650">
        <v>35</v>
      </c>
      <c r="M1650">
        <v>556.24</v>
      </c>
      <c r="N1650">
        <v>60</v>
      </c>
      <c r="O1650">
        <v>32</v>
      </c>
      <c r="P1650">
        <v>3</v>
      </c>
      <c r="Q1650">
        <v>2</v>
      </c>
      <c r="R1650">
        <v>326</v>
      </c>
      <c r="S1650">
        <v>719</v>
      </c>
      <c r="T1650">
        <v>1</v>
      </c>
      <c r="U1650">
        <v>0.16</v>
      </c>
      <c r="V1650">
        <v>0</v>
      </c>
      <c r="W1650" t="s">
        <v>6</v>
      </c>
      <c r="X1650" t="s">
        <v>93</v>
      </c>
      <c r="Y1650" t="s">
        <v>90</v>
      </c>
      <c r="Z1650" t="s">
        <v>97</v>
      </c>
      <c r="AA1650">
        <v>0.76439999999999997</v>
      </c>
      <c r="AB1650">
        <v>0.91</v>
      </c>
      <c r="AC1650">
        <v>0.14560000000000003</v>
      </c>
      <c r="AD1650">
        <v>0.98</v>
      </c>
      <c r="AE1650" t="s">
        <v>25</v>
      </c>
      <c r="AF1650">
        <v>1.0300813614988429E-2</v>
      </c>
      <c r="AG1650" t="s">
        <v>5</v>
      </c>
      <c r="AH1650" t="s">
        <v>32</v>
      </c>
      <c r="AI1650" t="s">
        <v>37</v>
      </c>
      <c r="AJ1650">
        <v>220.5521472392638</v>
      </c>
      <c r="AK1650" t="s">
        <v>42</v>
      </c>
      <c r="AL1650">
        <v>11.1248</v>
      </c>
      <c r="AM1650">
        <v>243715.764242</v>
      </c>
      <c r="AN1650">
        <v>82.07</v>
      </c>
    </row>
    <row r="1651" spans="1:40" x14ac:dyDescent="0.3">
      <c r="A1651">
        <v>368.94</v>
      </c>
      <c r="B1651">
        <v>4.37</v>
      </c>
      <c r="C1651">
        <v>24</v>
      </c>
      <c r="D1651">
        <v>0.97</v>
      </c>
      <c r="E1651">
        <v>0.06</v>
      </c>
      <c r="F1651">
        <v>0.01</v>
      </c>
      <c r="G1651" t="s">
        <v>99</v>
      </c>
      <c r="H1651">
        <v>3.39</v>
      </c>
      <c r="I1651">
        <v>0.77</v>
      </c>
      <c r="J1651">
        <v>1.1200000000000001</v>
      </c>
      <c r="K1651">
        <v>0.95</v>
      </c>
      <c r="L1651">
        <v>26</v>
      </c>
      <c r="M1651">
        <v>4745.13</v>
      </c>
      <c r="N1651">
        <v>90</v>
      </c>
      <c r="O1651">
        <v>28</v>
      </c>
      <c r="P1651">
        <v>1</v>
      </c>
      <c r="Q1651">
        <v>1</v>
      </c>
      <c r="R1651">
        <v>991</v>
      </c>
      <c r="S1651">
        <v>525</v>
      </c>
      <c r="T1651">
        <v>1</v>
      </c>
      <c r="U1651">
        <v>0.56000000000000005</v>
      </c>
      <c r="V1651">
        <v>0</v>
      </c>
      <c r="W1651" t="s">
        <v>6</v>
      </c>
      <c r="X1651" t="s">
        <v>101</v>
      </c>
      <c r="Y1651" t="s">
        <v>104</v>
      </c>
      <c r="Z1651" t="s">
        <v>97</v>
      </c>
      <c r="AA1651">
        <v>0.91179999999999994</v>
      </c>
      <c r="AB1651">
        <v>0.93059999999999998</v>
      </c>
      <c r="AC1651">
        <v>2.7918000000000023E-2</v>
      </c>
      <c r="AD1651">
        <v>1.02</v>
      </c>
      <c r="AE1651" t="s">
        <v>25</v>
      </c>
      <c r="AF1651">
        <v>1.1844744402883939E-2</v>
      </c>
      <c r="AG1651" t="s">
        <v>5</v>
      </c>
      <c r="AH1651" t="s">
        <v>32</v>
      </c>
      <c r="AI1651" t="s">
        <v>37</v>
      </c>
      <c r="AJ1651">
        <v>52.976791120080726</v>
      </c>
      <c r="AK1651" t="s">
        <v>40</v>
      </c>
      <c r="AL1651">
        <v>237.25650000000002</v>
      </c>
      <c r="AM1651">
        <v>1873477.311186</v>
      </c>
      <c r="AN1651">
        <v>94.61</v>
      </c>
    </row>
    <row r="1652" spans="1:40" x14ac:dyDescent="0.3">
      <c r="A1652">
        <v>66.27</v>
      </c>
      <c r="B1652">
        <v>6.59</v>
      </c>
      <c r="C1652">
        <v>13</v>
      </c>
      <c r="D1652">
        <v>0.73</v>
      </c>
      <c r="E1652">
        <v>0.01</v>
      </c>
      <c r="F1652">
        <v>0.02</v>
      </c>
      <c r="G1652" t="s">
        <v>92</v>
      </c>
      <c r="H1652">
        <v>0.51</v>
      </c>
      <c r="I1652">
        <v>0.75</v>
      </c>
      <c r="J1652">
        <v>1.07</v>
      </c>
      <c r="K1652">
        <v>0.94</v>
      </c>
      <c r="L1652">
        <v>30</v>
      </c>
      <c r="M1652">
        <v>5854.37</v>
      </c>
      <c r="N1652">
        <v>15</v>
      </c>
      <c r="O1652">
        <v>26</v>
      </c>
      <c r="P1652">
        <v>1</v>
      </c>
      <c r="Q1652">
        <v>2</v>
      </c>
      <c r="R1652">
        <v>736</v>
      </c>
      <c r="S1652">
        <v>627</v>
      </c>
      <c r="T1652">
        <v>1</v>
      </c>
      <c r="U1652">
        <v>0.15</v>
      </c>
      <c r="V1652">
        <v>0</v>
      </c>
      <c r="W1652" t="s">
        <v>6</v>
      </c>
      <c r="X1652" t="s">
        <v>93</v>
      </c>
      <c r="Y1652" t="s">
        <v>104</v>
      </c>
      <c r="Z1652" t="s">
        <v>97</v>
      </c>
      <c r="AA1652">
        <v>0.72270000000000001</v>
      </c>
      <c r="AB1652">
        <v>0.97019999999999995</v>
      </c>
      <c r="AC1652">
        <v>0.26195400000000002</v>
      </c>
      <c r="AD1652">
        <v>0.97</v>
      </c>
      <c r="AE1652" t="s">
        <v>25</v>
      </c>
      <c r="AF1652">
        <v>9.9441677984004828E-2</v>
      </c>
      <c r="AG1652" t="s">
        <v>8</v>
      </c>
      <c r="AH1652" t="s">
        <v>33</v>
      </c>
      <c r="AI1652" t="s">
        <v>38</v>
      </c>
      <c r="AJ1652">
        <v>85.190217391304344</v>
      </c>
      <c r="AK1652" t="s">
        <v>41</v>
      </c>
      <c r="AL1652">
        <v>117.0874</v>
      </c>
      <c r="AM1652">
        <v>399725.93625099998</v>
      </c>
      <c r="AN1652">
        <v>86.789999999999992</v>
      </c>
    </row>
    <row r="1653" spans="1:40" x14ac:dyDescent="0.3">
      <c r="A1653">
        <v>186.41</v>
      </c>
      <c r="B1653">
        <v>7.47</v>
      </c>
      <c r="C1653">
        <v>24</v>
      </c>
      <c r="D1653">
        <v>1</v>
      </c>
      <c r="E1653">
        <v>0.01</v>
      </c>
      <c r="F1653">
        <v>0.02</v>
      </c>
      <c r="G1653" t="s">
        <v>88</v>
      </c>
      <c r="H1653">
        <v>2.37</v>
      </c>
      <c r="I1653">
        <v>0.78</v>
      </c>
      <c r="J1653">
        <v>1.17</v>
      </c>
      <c r="K1653">
        <v>0.81</v>
      </c>
      <c r="L1653">
        <v>12</v>
      </c>
      <c r="M1653">
        <v>6282.24</v>
      </c>
      <c r="N1653">
        <v>30</v>
      </c>
      <c r="O1653">
        <v>8</v>
      </c>
      <c r="P1653">
        <v>0</v>
      </c>
      <c r="Q1653">
        <v>3</v>
      </c>
      <c r="R1653">
        <v>443</v>
      </c>
      <c r="S1653">
        <v>628</v>
      </c>
      <c r="T1653">
        <v>5</v>
      </c>
      <c r="U1653">
        <v>0.17</v>
      </c>
      <c r="V1653">
        <v>0</v>
      </c>
      <c r="W1653" t="s">
        <v>6</v>
      </c>
      <c r="X1653" t="s">
        <v>103</v>
      </c>
      <c r="Y1653" t="s">
        <v>94</v>
      </c>
      <c r="Z1653" t="s">
        <v>109</v>
      </c>
      <c r="AA1653">
        <v>0.99</v>
      </c>
      <c r="AB1653">
        <v>0.97019999999999995</v>
      </c>
      <c r="AC1653">
        <v>0</v>
      </c>
      <c r="AD1653">
        <v>0.84000000000000008</v>
      </c>
      <c r="AE1653" t="s">
        <v>25</v>
      </c>
      <c r="AF1653">
        <v>4.0072957459363769E-2</v>
      </c>
      <c r="AG1653" t="s">
        <v>7</v>
      </c>
      <c r="AH1653" t="s">
        <v>31</v>
      </c>
      <c r="AI1653" t="s">
        <v>35</v>
      </c>
      <c r="AJ1653">
        <v>141.76072234762981</v>
      </c>
      <c r="AK1653" t="s">
        <v>42</v>
      </c>
      <c r="AL1653">
        <v>62.822400000000002</v>
      </c>
      <c r="AM1653">
        <v>1206276.1873860001</v>
      </c>
      <c r="AN1653">
        <v>72.930000000000007</v>
      </c>
    </row>
    <row r="1654" spans="1:40" x14ac:dyDescent="0.3">
      <c r="A1654">
        <v>168.4</v>
      </c>
      <c r="B1654">
        <v>2</v>
      </c>
      <c r="C1654">
        <v>11</v>
      </c>
      <c r="D1654">
        <v>0.98</v>
      </c>
      <c r="E1654">
        <v>0.02</v>
      </c>
      <c r="F1654">
        <v>0</v>
      </c>
      <c r="G1654" t="s">
        <v>92</v>
      </c>
      <c r="H1654">
        <v>4.43</v>
      </c>
      <c r="I1654">
        <v>0.77</v>
      </c>
      <c r="J1654">
        <v>1.18</v>
      </c>
      <c r="K1654">
        <v>0.89</v>
      </c>
      <c r="L1654">
        <v>14</v>
      </c>
      <c r="M1654">
        <v>7338.26</v>
      </c>
      <c r="N1654">
        <v>60</v>
      </c>
      <c r="O1654">
        <v>47</v>
      </c>
      <c r="P1654">
        <v>1</v>
      </c>
      <c r="Q1654">
        <v>2</v>
      </c>
      <c r="R1654">
        <v>531</v>
      </c>
      <c r="S1654">
        <v>261</v>
      </c>
      <c r="T1654">
        <v>9</v>
      </c>
      <c r="U1654">
        <v>0.36</v>
      </c>
      <c r="V1654">
        <v>1</v>
      </c>
      <c r="W1654" t="s">
        <v>4</v>
      </c>
      <c r="X1654" t="s">
        <v>93</v>
      </c>
      <c r="Y1654" t="s">
        <v>104</v>
      </c>
      <c r="Z1654" t="s">
        <v>91</v>
      </c>
      <c r="AA1654">
        <v>0.96039999999999992</v>
      </c>
      <c r="AB1654">
        <v>0.98</v>
      </c>
      <c r="AC1654">
        <v>1.9600000000000017E-2</v>
      </c>
      <c r="AD1654">
        <v>0.91</v>
      </c>
      <c r="AE1654" t="s">
        <v>25</v>
      </c>
      <c r="AF1654">
        <v>1.1876484560570071E-2</v>
      </c>
      <c r="AG1654" t="s">
        <v>5</v>
      </c>
      <c r="AH1654" t="s">
        <v>31</v>
      </c>
      <c r="AI1654" t="s">
        <v>37</v>
      </c>
      <c r="AJ1654">
        <v>49.152542372881356</v>
      </c>
      <c r="AK1654" t="s">
        <v>40</v>
      </c>
      <c r="AL1654">
        <v>146.76520000000002</v>
      </c>
      <c r="AM1654">
        <v>1260639.92912</v>
      </c>
      <c r="AN1654">
        <v>82.97</v>
      </c>
    </row>
    <row r="1655" spans="1:40" x14ac:dyDescent="0.3">
      <c r="A1655">
        <v>212.06</v>
      </c>
      <c r="B1655">
        <v>1.32</v>
      </c>
      <c r="C1655">
        <v>27</v>
      </c>
      <c r="D1655">
        <v>0.72</v>
      </c>
      <c r="E1655">
        <v>0.06</v>
      </c>
      <c r="F1655">
        <v>0.03</v>
      </c>
      <c r="G1655" t="s">
        <v>99</v>
      </c>
      <c r="H1655">
        <v>1.2</v>
      </c>
      <c r="I1655">
        <v>0.85</v>
      </c>
      <c r="J1655">
        <v>0.98</v>
      </c>
      <c r="K1655">
        <v>0.05</v>
      </c>
      <c r="L1655">
        <v>39</v>
      </c>
      <c r="M1655">
        <v>1978.27</v>
      </c>
      <c r="N1655">
        <v>15</v>
      </c>
      <c r="O1655">
        <v>24</v>
      </c>
      <c r="P1655">
        <v>2</v>
      </c>
      <c r="Q1655">
        <v>2</v>
      </c>
      <c r="R1655">
        <v>621</v>
      </c>
      <c r="S1655">
        <v>195</v>
      </c>
      <c r="T1655">
        <v>4</v>
      </c>
      <c r="U1655">
        <v>0.19</v>
      </c>
      <c r="V1655">
        <v>0</v>
      </c>
      <c r="W1655" t="s">
        <v>6</v>
      </c>
      <c r="X1655" t="s">
        <v>93</v>
      </c>
      <c r="Y1655" t="s">
        <v>96</v>
      </c>
      <c r="Z1655" t="s">
        <v>105</v>
      </c>
      <c r="AA1655">
        <v>0.67679999999999996</v>
      </c>
      <c r="AB1655">
        <v>0.91179999999999994</v>
      </c>
      <c r="AC1655">
        <v>0.25530399999999998</v>
      </c>
      <c r="AD1655">
        <v>0.14000000000000001</v>
      </c>
      <c r="AE1655" t="s">
        <v>22</v>
      </c>
      <c r="AF1655">
        <v>6.2246533999811378E-3</v>
      </c>
      <c r="AG1655" t="s">
        <v>5</v>
      </c>
      <c r="AH1655" t="s">
        <v>31</v>
      </c>
      <c r="AI1655" t="s">
        <v>36</v>
      </c>
      <c r="AJ1655">
        <v>31.40096618357488</v>
      </c>
      <c r="AK1655" t="s">
        <v>40</v>
      </c>
      <c r="AL1655">
        <v>98.913499999999999</v>
      </c>
      <c r="AM1655">
        <v>457372.01339800004</v>
      </c>
      <c r="AN1655">
        <v>96.399999999999991</v>
      </c>
    </row>
    <row r="1656" spans="1:40" x14ac:dyDescent="0.3">
      <c r="A1656">
        <v>89.44</v>
      </c>
      <c r="B1656">
        <v>9.9499999999999993</v>
      </c>
      <c r="C1656">
        <v>22</v>
      </c>
      <c r="D1656">
        <v>0.98</v>
      </c>
      <c r="E1656">
        <v>7.0000000000000007E-2</v>
      </c>
      <c r="F1656">
        <v>0.03</v>
      </c>
      <c r="G1656" t="s">
        <v>88</v>
      </c>
      <c r="H1656">
        <v>3.94</v>
      </c>
      <c r="I1656">
        <v>0.89</v>
      </c>
      <c r="J1656">
        <v>0.93</v>
      </c>
      <c r="K1656">
        <v>0.85</v>
      </c>
      <c r="L1656">
        <v>4</v>
      </c>
      <c r="M1656">
        <v>2696.62</v>
      </c>
      <c r="N1656">
        <v>60</v>
      </c>
      <c r="O1656">
        <v>11</v>
      </c>
      <c r="P1656">
        <v>3</v>
      </c>
      <c r="Q1656">
        <v>3</v>
      </c>
      <c r="R1656">
        <v>878</v>
      </c>
      <c r="S1656">
        <v>747</v>
      </c>
      <c r="T1656">
        <v>8</v>
      </c>
      <c r="U1656">
        <v>0.5</v>
      </c>
      <c r="V1656">
        <v>1</v>
      </c>
      <c r="W1656" t="s">
        <v>4</v>
      </c>
      <c r="X1656" t="s">
        <v>103</v>
      </c>
      <c r="Y1656" t="s">
        <v>90</v>
      </c>
      <c r="Z1656" t="s">
        <v>110</v>
      </c>
      <c r="AA1656">
        <v>0.91139999999999988</v>
      </c>
      <c r="AB1656">
        <v>0.9020999999999999</v>
      </c>
      <c r="AC1656">
        <v>1.8042000000000016E-2</v>
      </c>
      <c r="AD1656">
        <v>0.95</v>
      </c>
      <c r="AE1656" t="s">
        <v>25</v>
      </c>
      <c r="AF1656">
        <v>0.11124776386404293</v>
      </c>
      <c r="AG1656" t="s">
        <v>9</v>
      </c>
      <c r="AH1656" t="s">
        <v>33</v>
      </c>
      <c r="AI1656" t="s">
        <v>37</v>
      </c>
      <c r="AJ1656">
        <v>85.079726651480641</v>
      </c>
      <c r="AK1656" t="s">
        <v>41</v>
      </c>
      <c r="AL1656">
        <v>26.966200000000001</v>
      </c>
      <c r="AM1656">
        <v>265338.27615200001</v>
      </c>
      <c r="AN1656">
        <v>69.36</v>
      </c>
    </row>
    <row r="1657" spans="1:40" x14ac:dyDescent="0.3">
      <c r="A1657">
        <v>471.63</v>
      </c>
      <c r="B1657">
        <v>3.09</v>
      </c>
      <c r="C1657">
        <v>15</v>
      </c>
      <c r="D1657">
        <v>0.81</v>
      </c>
      <c r="E1657">
        <v>0.09</v>
      </c>
      <c r="F1657">
        <v>0</v>
      </c>
      <c r="G1657" t="s">
        <v>92</v>
      </c>
      <c r="H1657">
        <v>3.38</v>
      </c>
      <c r="I1657">
        <v>0.91</v>
      </c>
      <c r="J1657">
        <v>0.93</v>
      </c>
      <c r="K1657">
        <v>7.0000000000000007E-2</v>
      </c>
      <c r="L1657">
        <v>12</v>
      </c>
      <c r="M1657">
        <v>2510.7199999999998</v>
      </c>
      <c r="N1657">
        <v>60</v>
      </c>
      <c r="O1657">
        <v>38</v>
      </c>
      <c r="P1657">
        <v>2</v>
      </c>
      <c r="Q1657">
        <v>1</v>
      </c>
      <c r="R1657">
        <v>955</v>
      </c>
      <c r="S1657">
        <v>422</v>
      </c>
      <c r="T1657">
        <v>7</v>
      </c>
      <c r="U1657">
        <v>0.66</v>
      </c>
      <c r="V1657">
        <v>0</v>
      </c>
      <c r="W1657" t="s">
        <v>6</v>
      </c>
      <c r="X1657" t="s">
        <v>101</v>
      </c>
      <c r="Y1657" t="s">
        <v>96</v>
      </c>
      <c r="Z1657" t="s">
        <v>106</v>
      </c>
      <c r="AA1657">
        <v>0.73710000000000009</v>
      </c>
      <c r="AB1657">
        <v>0.91</v>
      </c>
      <c r="AC1657">
        <v>0.17289999999999997</v>
      </c>
      <c r="AD1657">
        <v>0.16</v>
      </c>
      <c r="AE1657" t="s">
        <v>26</v>
      </c>
      <c r="AF1657">
        <v>6.551746072132816E-3</v>
      </c>
      <c r="AG1657" t="s">
        <v>5</v>
      </c>
      <c r="AH1657" t="s">
        <v>32</v>
      </c>
      <c r="AI1657" t="s">
        <v>37</v>
      </c>
      <c r="AJ1657">
        <v>44.188481675392673</v>
      </c>
      <c r="AK1657" t="s">
        <v>40</v>
      </c>
      <c r="AL1657">
        <v>50.214399999999998</v>
      </c>
      <c r="AM1657">
        <v>1290784.7488119998</v>
      </c>
      <c r="AN1657">
        <v>81.919999999999987</v>
      </c>
    </row>
    <row r="1658" spans="1:40" x14ac:dyDescent="0.3">
      <c r="A1658">
        <v>299.20999999999998</v>
      </c>
      <c r="B1658">
        <v>1.48</v>
      </c>
      <c r="C1658">
        <v>10</v>
      </c>
      <c r="D1658">
        <v>0.95</v>
      </c>
      <c r="E1658">
        <v>0.09</v>
      </c>
      <c r="F1658">
        <v>0.05</v>
      </c>
      <c r="G1658" t="s">
        <v>92</v>
      </c>
      <c r="H1658">
        <v>1.1100000000000001</v>
      </c>
      <c r="I1658">
        <v>0.86</v>
      </c>
      <c r="J1658">
        <v>0.81</v>
      </c>
      <c r="K1658">
        <v>0.75</v>
      </c>
      <c r="L1658">
        <v>24</v>
      </c>
      <c r="M1658">
        <v>1576.8</v>
      </c>
      <c r="N1658">
        <v>15</v>
      </c>
      <c r="O1658">
        <v>52</v>
      </c>
      <c r="P1658">
        <v>1</v>
      </c>
      <c r="Q1658">
        <v>0</v>
      </c>
      <c r="R1658">
        <v>900</v>
      </c>
      <c r="S1658">
        <v>513</v>
      </c>
      <c r="T1658">
        <v>6</v>
      </c>
      <c r="U1658">
        <v>0.7</v>
      </c>
      <c r="V1658">
        <v>1</v>
      </c>
      <c r="W1658" t="s">
        <v>4</v>
      </c>
      <c r="X1658" t="s">
        <v>89</v>
      </c>
      <c r="Y1658" t="s">
        <v>104</v>
      </c>
      <c r="Z1658" t="s">
        <v>100</v>
      </c>
      <c r="AA1658">
        <v>0.86449999999999994</v>
      </c>
      <c r="AB1658">
        <v>0.86449999999999994</v>
      </c>
      <c r="AC1658">
        <v>4.3225000000000034E-2</v>
      </c>
      <c r="AD1658">
        <v>0.89</v>
      </c>
      <c r="AE1658" t="s">
        <v>25</v>
      </c>
      <c r="AF1658">
        <v>4.9463587446943623E-3</v>
      </c>
      <c r="AG1658" t="s">
        <v>5</v>
      </c>
      <c r="AH1658" t="s">
        <v>31</v>
      </c>
      <c r="AI1658" t="s">
        <v>36</v>
      </c>
      <c r="AJ1658">
        <v>56.999999999999993</v>
      </c>
      <c r="AK1658" t="s">
        <v>40</v>
      </c>
      <c r="AL1658">
        <v>31.536000000000001</v>
      </c>
      <c r="AM1658">
        <v>537883.71238200006</v>
      </c>
      <c r="AN1658">
        <v>83.189999999999984</v>
      </c>
    </row>
    <row r="1659" spans="1:40" x14ac:dyDescent="0.3">
      <c r="A1659">
        <v>187.49</v>
      </c>
      <c r="B1659">
        <v>2.71</v>
      </c>
      <c r="C1659">
        <v>9</v>
      </c>
      <c r="D1659">
        <v>0.83</v>
      </c>
      <c r="E1659">
        <v>0.02</v>
      </c>
      <c r="F1659">
        <v>0</v>
      </c>
      <c r="G1659" t="s">
        <v>92</v>
      </c>
      <c r="H1659">
        <v>1.41</v>
      </c>
      <c r="I1659">
        <v>0.78</v>
      </c>
      <c r="J1659">
        <v>0.91</v>
      </c>
      <c r="K1659">
        <v>0.17</v>
      </c>
      <c r="L1659">
        <v>40</v>
      </c>
      <c r="M1659">
        <v>2519.52</v>
      </c>
      <c r="N1659">
        <v>60</v>
      </c>
      <c r="O1659">
        <v>17</v>
      </c>
      <c r="P1659">
        <v>0</v>
      </c>
      <c r="Q1659">
        <v>3</v>
      </c>
      <c r="R1659">
        <v>499</v>
      </c>
      <c r="S1659">
        <v>542</v>
      </c>
      <c r="T1659">
        <v>9</v>
      </c>
      <c r="U1659">
        <v>0.53</v>
      </c>
      <c r="V1659">
        <v>0</v>
      </c>
      <c r="W1659" t="s">
        <v>6</v>
      </c>
      <c r="X1659" t="s">
        <v>103</v>
      </c>
      <c r="Y1659" t="s">
        <v>94</v>
      </c>
      <c r="Z1659" t="s">
        <v>91</v>
      </c>
      <c r="AA1659">
        <v>0.8133999999999999</v>
      </c>
      <c r="AB1659">
        <v>0.98</v>
      </c>
      <c r="AC1659">
        <v>0.16660000000000003</v>
      </c>
      <c r="AD1659">
        <v>0.19</v>
      </c>
      <c r="AE1659" t="s">
        <v>26</v>
      </c>
      <c r="AF1659">
        <v>1.4454104218891673E-2</v>
      </c>
      <c r="AG1659" t="s">
        <v>5</v>
      </c>
      <c r="AH1659" t="s">
        <v>31</v>
      </c>
      <c r="AI1659" t="s">
        <v>36</v>
      </c>
      <c r="AJ1659">
        <v>108.61723446893788</v>
      </c>
      <c r="AK1659" t="s">
        <v>42</v>
      </c>
      <c r="AL1659">
        <v>50.3904</v>
      </c>
      <c r="AM1659">
        <v>481888.17851400003</v>
      </c>
      <c r="AN1659">
        <v>85.99</v>
      </c>
    </row>
    <row r="1660" spans="1:40" x14ac:dyDescent="0.3">
      <c r="A1660">
        <v>228.64</v>
      </c>
      <c r="B1660">
        <v>1.35</v>
      </c>
      <c r="C1660">
        <v>27</v>
      </c>
      <c r="D1660">
        <v>0.83</v>
      </c>
      <c r="E1660">
        <v>0.03</v>
      </c>
      <c r="F1660">
        <v>0.04</v>
      </c>
      <c r="G1660" t="s">
        <v>88</v>
      </c>
      <c r="H1660">
        <v>2.14</v>
      </c>
      <c r="I1660">
        <v>0.98</v>
      </c>
      <c r="J1660">
        <v>0.94</v>
      </c>
      <c r="K1660">
        <v>0.36</v>
      </c>
      <c r="L1660">
        <v>31</v>
      </c>
      <c r="M1660">
        <v>6175.16</v>
      </c>
      <c r="N1660">
        <v>30</v>
      </c>
      <c r="O1660">
        <v>27</v>
      </c>
      <c r="P1660">
        <v>2</v>
      </c>
      <c r="Q1660">
        <v>0</v>
      </c>
      <c r="R1660">
        <v>819</v>
      </c>
      <c r="S1660">
        <v>163</v>
      </c>
      <c r="T1660">
        <v>10</v>
      </c>
      <c r="U1660">
        <v>0.52</v>
      </c>
      <c r="V1660">
        <v>0</v>
      </c>
      <c r="W1660" t="s">
        <v>6</v>
      </c>
      <c r="X1660" t="s">
        <v>89</v>
      </c>
      <c r="Y1660" t="s">
        <v>96</v>
      </c>
      <c r="Z1660" t="s">
        <v>108</v>
      </c>
      <c r="AA1660">
        <v>0.80509999999999993</v>
      </c>
      <c r="AB1660">
        <v>0.93119999999999992</v>
      </c>
      <c r="AC1660">
        <v>0.15830400000000003</v>
      </c>
      <c r="AD1660">
        <v>0.43</v>
      </c>
      <c r="AE1660" t="s">
        <v>24</v>
      </c>
      <c r="AF1660">
        <v>5.9044786564030798E-3</v>
      </c>
      <c r="AG1660" t="s">
        <v>5</v>
      </c>
      <c r="AH1660" t="s">
        <v>31</v>
      </c>
      <c r="AI1660" t="s">
        <v>35</v>
      </c>
      <c r="AJ1660">
        <v>19.902319902319903</v>
      </c>
      <c r="AK1660" t="s">
        <v>40</v>
      </c>
      <c r="AL1660">
        <v>61.751600000000003</v>
      </c>
      <c r="AM1660">
        <v>1510792.3205599999</v>
      </c>
      <c r="AN1660">
        <v>72.16</v>
      </c>
    </row>
    <row r="1661" spans="1:40" x14ac:dyDescent="0.3">
      <c r="A1661">
        <v>251.24</v>
      </c>
      <c r="B1661">
        <v>4.53</v>
      </c>
      <c r="C1661">
        <v>28</v>
      </c>
      <c r="D1661">
        <v>0.89</v>
      </c>
      <c r="E1661">
        <v>0.02</v>
      </c>
      <c r="F1661">
        <v>0</v>
      </c>
      <c r="G1661" t="s">
        <v>92</v>
      </c>
      <c r="H1661">
        <v>0.63</v>
      </c>
      <c r="I1661">
        <v>0.88</v>
      </c>
      <c r="J1661">
        <v>0.81</v>
      </c>
      <c r="K1661">
        <v>0.18</v>
      </c>
      <c r="L1661">
        <v>1</v>
      </c>
      <c r="M1661">
        <v>3727.47</v>
      </c>
      <c r="N1661">
        <v>90</v>
      </c>
      <c r="O1661">
        <v>28</v>
      </c>
      <c r="P1661">
        <v>1</v>
      </c>
      <c r="Q1661">
        <v>0</v>
      </c>
      <c r="R1661">
        <v>755</v>
      </c>
      <c r="S1661">
        <v>233</v>
      </c>
      <c r="T1661">
        <v>1</v>
      </c>
      <c r="U1661">
        <v>0.47</v>
      </c>
      <c r="V1661">
        <v>0</v>
      </c>
      <c r="W1661" t="s">
        <v>6</v>
      </c>
      <c r="X1661" t="s">
        <v>89</v>
      </c>
      <c r="Y1661" t="s">
        <v>104</v>
      </c>
      <c r="Z1661" t="s">
        <v>97</v>
      </c>
      <c r="AA1661">
        <v>0.87219999999999998</v>
      </c>
      <c r="AB1661">
        <v>0.98</v>
      </c>
      <c r="AC1661">
        <v>0.10779999999999998</v>
      </c>
      <c r="AD1661">
        <v>0.19999999999999998</v>
      </c>
      <c r="AE1661" t="s">
        <v>26</v>
      </c>
      <c r="AF1661">
        <v>1.8030568380831079E-2</v>
      </c>
      <c r="AG1661" t="s">
        <v>5</v>
      </c>
      <c r="AH1661" t="s">
        <v>31</v>
      </c>
      <c r="AI1661" t="s">
        <v>38</v>
      </c>
      <c r="AJ1661">
        <v>30.860927152317881</v>
      </c>
      <c r="AK1661" t="s">
        <v>40</v>
      </c>
      <c r="AL1661">
        <v>74.549399999999991</v>
      </c>
      <c r="AM1661">
        <v>955297.06908000004</v>
      </c>
      <c r="AN1661">
        <v>86.77</v>
      </c>
    </row>
    <row r="1662" spans="1:40" x14ac:dyDescent="0.3">
      <c r="A1662">
        <v>320.27</v>
      </c>
      <c r="B1662">
        <v>8.2200000000000006</v>
      </c>
      <c r="C1662">
        <v>9</v>
      </c>
      <c r="D1662">
        <v>0.93</v>
      </c>
      <c r="E1662">
        <v>0.04</v>
      </c>
      <c r="F1662">
        <v>0.04</v>
      </c>
      <c r="G1662" t="s">
        <v>92</v>
      </c>
      <c r="H1662">
        <v>4.57</v>
      </c>
      <c r="I1662">
        <v>0.77</v>
      </c>
      <c r="J1662">
        <v>1.1499999999999999</v>
      </c>
      <c r="K1662">
        <v>0.44</v>
      </c>
      <c r="L1662">
        <v>37</v>
      </c>
      <c r="M1662">
        <v>7702.33</v>
      </c>
      <c r="N1662">
        <v>15</v>
      </c>
      <c r="O1662">
        <v>9</v>
      </c>
      <c r="P1662">
        <v>3</v>
      </c>
      <c r="Q1662">
        <v>3</v>
      </c>
      <c r="R1662">
        <v>208</v>
      </c>
      <c r="S1662">
        <v>607</v>
      </c>
      <c r="T1662">
        <v>7</v>
      </c>
      <c r="U1662">
        <v>0.25</v>
      </c>
      <c r="V1662">
        <v>0</v>
      </c>
      <c r="W1662" t="s">
        <v>6</v>
      </c>
      <c r="X1662" t="s">
        <v>103</v>
      </c>
      <c r="Y1662" t="s">
        <v>90</v>
      </c>
      <c r="Z1662" t="s">
        <v>106</v>
      </c>
      <c r="AA1662">
        <v>0.89280000000000004</v>
      </c>
      <c r="AB1662">
        <v>0.92159999999999997</v>
      </c>
      <c r="AC1662">
        <v>6.4511999999999958E-2</v>
      </c>
      <c r="AD1662">
        <v>0.52</v>
      </c>
      <c r="AE1662" t="s">
        <v>25</v>
      </c>
      <c r="AF1662">
        <v>2.5665844443750589E-2</v>
      </c>
      <c r="AG1662" t="s">
        <v>7</v>
      </c>
      <c r="AH1662" t="s">
        <v>32</v>
      </c>
      <c r="AI1662" t="s">
        <v>37</v>
      </c>
      <c r="AJ1662">
        <v>291.82692307692309</v>
      </c>
      <c r="AK1662" t="s">
        <v>42</v>
      </c>
      <c r="AL1662">
        <v>154.04660000000001</v>
      </c>
      <c r="AM1662">
        <v>2664354.5667059994</v>
      </c>
      <c r="AN1662">
        <v>81.430000000000007</v>
      </c>
    </row>
    <row r="1663" spans="1:40" x14ac:dyDescent="0.3">
      <c r="A1663">
        <v>282.06</v>
      </c>
      <c r="B1663">
        <v>4.07</v>
      </c>
      <c r="C1663">
        <v>20</v>
      </c>
      <c r="D1663">
        <v>0.71</v>
      </c>
      <c r="E1663">
        <v>0.09</v>
      </c>
      <c r="F1663">
        <v>0</v>
      </c>
      <c r="G1663" t="s">
        <v>99</v>
      </c>
      <c r="H1663">
        <v>3.7</v>
      </c>
      <c r="I1663">
        <v>0.78</v>
      </c>
      <c r="J1663">
        <v>1.1399999999999999</v>
      </c>
      <c r="K1663">
        <v>0.41</v>
      </c>
      <c r="L1663">
        <v>1</v>
      </c>
      <c r="M1663">
        <v>5410.55</v>
      </c>
      <c r="N1663">
        <v>45</v>
      </c>
      <c r="O1663">
        <v>15</v>
      </c>
      <c r="P1663">
        <v>1</v>
      </c>
      <c r="Q1663">
        <v>1</v>
      </c>
      <c r="R1663">
        <v>445</v>
      </c>
      <c r="S1663">
        <v>562</v>
      </c>
      <c r="T1663">
        <v>9</v>
      </c>
      <c r="U1663">
        <v>0.65</v>
      </c>
      <c r="V1663">
        <v>1</v>
      </c>
      <c r="W1663" t="s">
        <v>4</v>
      </c>
      <c r="X1663" t="s">
        <v>101</v>
      </c>
      <c r="Y1663" t="s">
        <v>104</v>
      </c>
      <c r="Z1663" t="s">
        <v>91</v>
      </c>
      <c r="AA1663">
        <v>0.64610000000000001</v>
      </c>
      <c r="AB1663">
        <v>0.91</v>
      </c>
      <c r="AC1663">
        <v>0.26390000000000002</v>
      </c>
      <c r="AD1663">
        <v>0.5</v>
      </c>
      <c r="AE1663" t="s">
        <v>24</v>
      </c>
      <c r="AF1663">
        <v>1.4429553995603773E-2</v>
      </c>
      <c r="AG1663" t="s">
        <v>5</v>
      </c>
      <c r="AH1663" t="s">
        <v>31</v>
      </c>
      <c r="AI1663" t="s">
        <v>37</v>
      </c>
      <c r="AJ1663">
        <v>126.29213483146067</v>
      </c>
      <c r="AK1663" t="s">
        <v>42</v>
      </c>
      <c r="AL1663">
        <v>270.52750000000003</v>
      </c>
      <c r="AM1663">
        <v>1663740.1089100002</v>
      </c>
      <c r="AN1663">
        <v>93.6</v>
      </c>
    </row>
    <row r="1664" spans="1:40" x14ac:dyDescent="0.3">
      <c r="A1664">
        <v>463.73</v>
      </c>
      <c r="B1664">
        <v>5</v>
      </c>
      <c r="C1664">
        <v>28</v>
      </c>
      <c r="D1664">
        <v>0.88</v>
      </c>
      <c r="E1664">
        <v>0.06</v>
      </c>
      <c r="F1664">
        <v>0.04</v>
      </c>
      <c r="G1664" t="s">
        <v>92</v>
      </c>
      <c r="H1664">
        <v>1.82</v>
      </c>
      <c r="I1664">
        <v>0.93</v>
      </c>
      <c r="J1664">
        <v>0.9</v>
      </c>
      <c r="K1664">
        <v>0.05</v>
      </c>
      <c r="L1664">
        <v>15</v>
      </c>
      <c r="M1664">
        <v>2199.19</v>
      </c>
      <c r="N1664">
        <v>60</v>
      </c>
      <c r="O1664">
        <v>8</v>
      </c>
      <c r="P1664">
        <v>3</v>
      </c>
      <c r="Q1664">
        <v>3</v>
      </c>
      <c r="R1664">
        <v>695</v>
      </c>
      <c r="S1664">
        <v>855</v>
      </c>
      <c r="T1664">
        <v>10</v>
      </c>
      <c r="U1664">
        <v>0.66</v>
      </c>
      <c r="V1664">
        <v>1</v>
      </c>
      <c r="W1664" t="s">
        <v>4</v>
      </c>
      <c r="X1664" t="s">
        <v>103</v>
      </c>
      <c r="Y1664" t="s">
        <v>90</v>
      </c>
      <c r="Z1664" t="s">
        <v>108</v>
      </c>
      <c r="AA1664">
        <v>0.82719999999999994</v>
      </c>
      <c r="AB1664">
        <v>0.90239999999999987</v>
      </c>
      <c r="AC1664">
        <v>0.10828799999999998</v>
      </c>
      <c r="AD1664">
        <v>0.15000000000000002</v>
      </c>
      <c r="AE1664" t="s">
        <v>26</v>
      </c>
      <c r="AF1664">
        <v>1.0782136156815388E-2</v>
      </c>
      <c r="AG1664" t="s">
        <v>5</v>
      </c>
      <c r="AH1664" t="s">
        <v>32</v>
      </c>
      <c r="AI1664" t="s">
        <v>36</v>
      </c>
      <c r="AJ1664">
        <v>123.02158273381293</v>
      </c>
      <c r="AK1664" t="s">
        <v>42</v>
      </c>
      <c r="AL1664">
        <v>43.983800000000002</v>
      </c>
      <c r="AM1664">
        <v>1121874.2801420002</v>
      </c>
      <c r="AN1664">
        <v>83.58</v>
      </c>
    </row>
    <row r="1665" spans="1:40" x14ac:dyDescent="0.3">
      <c r="A1665">
        <v>273.63</v>
      </c>
      <c r="B1665">
        <v>7.08</v>
      </c>
      <c r="C1665">
        <v>1</v>
      </c>
      <c r="D1665">
        <v>0.76</v>
      </c>
      <c r="E1665">
        <v>7.0000000000000007E-2</v>
      </c>
      <c r="F1665">
        <v>0.02</v>
      </c>
      <c r="G1665" t="s">
        <v>88</v>
      </c>
      <c r="H1665">
        <v>1.5</v>
      </c>
      <c r="I1665">
        <v>0.78</v>
      </c>
      <c r="J1665">
        <v>1.1200000000000001</v>
      </c>
      <c r="K1665">
        <v>0.83</v>
      </c>
      <c r="L1665">
        <v>13</v>
      </c>
      <c r="M1665">
        <v>4727.08</v>
      </c>
      <c r="N1665">
        <v>90</v>
      </c>
      <c r="O1665">
        <v>52</v>
      </c>
      <c r="P1665">
        <v>0</v>
      </c>
      <c r="Q1665">
        <v>3</v>
      </c>
      <c r="R1665">
        <v>226</v>
      </c>
      <c r="S1665">
        <v>427</v>
      </c>
      <c r="T1665">
        <v>2</v>
      </c>
      <c r="U1665">
        <v>0.26</v>
      </c>
      <c r="V1665">
        <v>1</v>
      </c>
      <c r="W1665" t="s">
        <v>4</v>
      </c>
      <c r="X1665" t="s">
        <v>103</v>
      </c>
      <c r="Y1665" t="s">
        <v>94</v>
      </c>
      <c r="Z1665" t="s">
        <v>102</v>
      </c>
      <c r="AA1665">
        <v>0.70679999999999998</v>
      </c>
      <c r="AB1665">
        <v>0.91139999999999988</v>
      </c>
      <c r="AC1665">
        <v>0.21873599999999999</v>
      </c>
      <c r="AD1665">
        <v>0.91999999999999993</v>
      </c>
      <c r="AE1665" t="s">
        <v>25</v>
      </c>
      <c r="AF1665">
        <v>2.5874355882030478E-2</v>
      </c>
      <c r="AG1665" t="s">
        <v>7</v>
      </c>
      <c r="AH1665" t="s">
        <v>31</v>
      </c>
      <c r="AI1665" t="s">
        <v>36</v>
      </c>
      <c r="AJ1665">
        <v>188.93805309734512</v>
      </c>
      <c r="AK1665" t="s">
        <v>42</v>
      </c>
      <c r="AL1665">
        <v>47.270800000000001</v>
      </c>
      <c r="AM1665">
        <v>1409938.7611359998</v>
      </c>
      <c r="AN1665">
        <v>72</v>
      </c>
    </row>
    <row r="1666" spans="1:40" x14ac:dyDescent="0.3">
      <c r="A1666">
        <v>496.47</v>
      </c>
      <c r="B1666">
        <v>5.58</v>
      </c>
      <c r="C1666">
        <v>17</v>
      </c>
      <c r="D1666">
        <v>0.8</v>
      </c>
      <c r="E1666">
        <v>0.05</v>
      </c>
      <c r="F1666">
        <v>0.04</v>
      </c>
      <c r="G1666" t="s">
        <v>99</v>
      </c>
      <c r="H1666">
        <v>3.45</v>
      </c>
      <c r="I1666">
        <v>0.81</v>
      </c>
      <c r="J1666">
        <v>1.1200000000000001</v>
      </c>
      <c r="K1666">
        <v>0.85</v>
      </c>
      <c r="L1666">
        <v>29</v>
      </c>
      <c r="M1666">
        <v>5974.35</v>
      </c>
      <c r="N1666">
        <v>30</v>
      </c>
      <c r="O1666">
        <v>34</v>
      </c>
      <c r="P1666">
        <v>3</v>
      </c>
      <c r="Q1666">
        <v>2</v>
      </c>
      <c r="R1666">
        <v>519</v>
      </c>
      <c r="S1666">
        <v>494</v>
      </c>
      <c r="T1666">
        <v>4</v>
      </c>
      <c r="U1666">
        <v>0.7</v>
      </c>
      <c r="V1666">
        <v>1</v>
      </c>
      <c r="W1666" t="s">
        <v>4</v>
      </c>
      <c r="X1666" t="s">
        <v>93</v>
      </c>
      <c r="Y1666" t="s">
        <v>90</v>
      </c>
      <c r="Z1666" t="s">
        <v>105</v>
      </c>
      <c r="AA1666">
        <v>0.76</v>
      </c>
      <c r="AB1666">
        <v>0.91199999999999992</v>
      </c>
      <c r="AC1666">
        <v>0.18239999999999995</v>
      </c>
      <c r="AD1666">
        <v>0.94</v>
      </c>
      <c r="AE1666" t="s">
        <v>25</v>
      </c>
      <c r="AF1666">
        <v>1.1239349809656173E-2</v>
      </c>
      <c r="AG1666" t="s">
        <v>5</v>
      </c>
      <c r="AH1666" t="s">
        <v>32</v>
      </c>
      <c r="AI1666" t="s">
        <v>37</v>
      </c>
      <c r="AJ1666">
        <v>95.183044315992291</v>
      </c>
      <c r="AK1666" t="s">
        <v>45</v>
      </c>
      <c r="AL1666">
        <v>298.71750000000003</v>
      </c>
      <c r="AM1666">
        <v>3233366.217435</v>
      </c>
      <c r="AN1666">
        <v>94.25</v>
      </c>
    </row>
    <row r="1667" spans="1:40" x14ac:dyDescent="0.3">
      <c r="A1667">
        <v>433.14</v>
      </c>
      <c r="B1667">
        <v>8.75</v>
      </c>
      <c r="C1667">
        <v>12</v>
      </c>
      <c r="D1667">
        <v>0.8</v>
      </c>
      <c r="E1667">
        <v>0</v>
      </c>
      <c r="F1667">
        <v>0.02</v>
      </c>
      <c r="G1667" t="s">
        <v>88</v>
      </c>
      <c r="H1667">
        <v>2.12</v>
      </c>
      <c r="I1667">
        <v>0.72</v>
      </c>
      <c r="J1667">
        <v>0.93</v>
      </c>
      <c r="K1667">
        <v>0.79</v>
      </c>
      <c r="L1667">
        <v>45</v>
      </c>
      <c r="M1667">
        <v>8675.33</v>
      </c>
      <c r="N1667">
        <v>30</v>
      </c>
      <c r="O1667">
        <v>40</v>
      </c>
      <c r="P1667">
        <v>1</v>
      </c>
      <c r="Q1667">
        <v>2</v>
      </c>
      <c r="R1667">
        <v>49</v>
      </c>
      <c r="S1667">
        <v>693</v>
      </c>
      <c r="T1667">
        <v>5</v>
      </c>
      <c r="U1667">
        <v>0.86</v>
      </c>
      <c r="V1667">
        <v>1</v>
      </c>
      <c r="W1667" t="s">
        <v>4</v>
      </c>
      <c r="X1667" t="s">
        <v>93</v>
      </c>
      <c r="Y1667" t="s">
        <v>104</v>
      </c>
      <c r="Z1667" t="s">
        <v>109</v>
      </c>
      <c r="AA1667">
        <v>0.8</v>
      </c>
      <c r="AB1667">
        <v>0.98</v>
      </c>
      <c r="AC1667">
        <v>0.19599999999999995</v>
      </c>
      <c r="AD1667">
        <v>0.81</v>
      </c>
      <c r="AE1667" t="s">
        <v>25</v>
      </c>
      <c r="AF1667">
        <v>2.0201320589185945E-2</v>
      </c>
      <c r="AG1667" t="s">
        <v>7</v>
      </c>
      <c r="AH1667" t="s">
        <v>32</v>
      </c>
      <c r="AI1667" t="s">
        <v>35</v>
      </c>
      <c r="AJ1667">
        <v>1414.2857142857142</v>
      </c>
      <c r="AK1667" t="s">
        <v>42</v>
      </c>
      <c r="AL1667">
        <v>86.753299999999996</v>
      </c>
      <c r="AM1667">
        <v>3832890.2033599997</v>
      </c>
      <c r="AN1667">
        <v>73.48</v>
      </c>
    </row>
    <row r="1668" spans="1:40" x14ac:dyDescent="0.3">
      <c r="A1668">
        <v>143.83000000000001</v>
      </c>
      <c r="B1668">
        <v>8.7899999999999991</v>
      </c>
      <c r="C1668">
        <v>10</v>
      </c>
      <c r="D1668">
        <v>0.84</v>
      </c>
      <c r="E1668">
        <v>0.01</v>
      </c>
      <c r="F1668">
        <v>0</v>
      </c>
      <c r="G1668" t="s">
        <v>99</v>
      </c>
      <c r="H1668">
        <v>1.1499999999999999</v>
      </c>
      <c r="I1668">
        <v>0.94</v>
      </c>
      <c r="J1668">
        <v>1.08</v>
      </c>
      <c r="K1668">
        <v>0.85</v>
      </c>
      <c r="L1668">
        <v>4</v>
      </c>
      <c r="M1668">
        <v>8353.7999999999993</v>
      </c>
      <c r="N1668">
        <v>45</v>
      </c>
      <c r="O1668">
        <v>59</v>
      </c>
      <c r="P1668">
        <v>0</v>
      </c>
      <c r="Q1668">
        <v>3</v>
      </c>
      <c r="R1668">
        <v>707</v>
      </c>
      <c r="S1668">
        <v>906</v>
      </c>
      <c r="T1668">
        <v>11</v>
      </c>
      <c r="U1668">
        <v>0.59</v>
      </c>
      <c r="V1668">
        <v>1</v>
      </c>
      <c r="W1668" t="s">
        <v>4</v>
      </c>
      <c r="X1668" t="s">
        <v>103</v>
      </c>
      <c r="Y1668" t="s">
        <v>94</v>
      </c>
      <c r="Z1668" t="s">
        <v>95</v>
      </c>
      <c r="AA1668">
        <v>0.83160000000000001</v>
      </c>
      <c r="AB1668">
        <v>0.99</v>
      </c>
      <c r="AC1668">
        <v>0.15840000000000004</v>
      </c>
      <c r="AD1668">
        <v>0.86</v>
      </c>
      <c r="AE1668" t="s">
        <v>25</v>
      </c>
      <c r="AF1668">
        <v>6.1113814920392119E-2</v>
      </c>
      <c r="AG1668" t="s">
        <v>8</v>
      </c>
      <c r="AH1668" t="s">
        <v>33</v>
      </c>
      <c r="AI1668" t="s">
        <v>36</v>
      </c>
      <c r="AJ1668">
        <v>128.14710042432816</v>
      </c>
      <c r="AK1668" t="s">
        <v>42</v>
      </c>
      <c r="AL1668">
        <v>417.69</v>
      </c>
      <c r="AM1668">
        <v>1213963.3226299998</v>
      </c>
      <c r="AN1668">
        <v>98.550000000000011</v>
      </c>
    </row>
    <row r="1669" spans="1:40" x14ac:dyDescent="0.3">
      <c r="A1669">
        <v>468.77</v>
      </c>
      <c r="B1669">
        <v>1.0900000000000001</v>
      </c>
      <c r="C1669">
        <v>5</v>
      </c>
      <c r="D1669">
        <v>0.8</v>
      </c>
      <c r="E1669">
        <v>0.05</v>
      </c>
      <c r="F1669">
        <v>0.04</v>
      </c>
      <c r="G1669" t="s">
        <v>99</v>
      </c>
      <c r="H1669">
        <v>2.15</v>
      </c>
      <c r="I1669">
        <v>0.81</v>
      </c>
      <c r="J1669">
        <v>0.92</v>
      </c>
      <c r="K1669">
        <v>0.75</v>
      </c>
      <c r="L1669">
        <v>15</v>
      </c>
      <c r="M1669">
        <v>4322.1499999999996</v>
      </c>
      <c r="N1669">
        <v>30</v>
      </c>
      <c r="O1669">
        <v>16</v>
      </c>
      <c r="P1669">
        <v>3</v>
      </c>
      <c r="Q1669">
        <v>2</v>
      </c>
      <c r="R1669">
        <v>498</v>
      </c>
      <c r="S1669">
        <v>681</v>
      </c>
      <c r="T1669">
        <v>5</v>
      </c>
      <c r="U1669">
        <v>0.12</v>
      </c>
      <c r="V1669">
        <v>0</v>
      </c>
      <c r="W1669" t="s">
        <v>6</v>
      </c>
      <c r="X1669" t="s">
        <v>93</v>
      </c>
      <c r="Y1669" t="s">
        <v>90</v>
      </c>
      <c r="Z1669" t="s">
        <v>109</v>
      </c>
      <c r="AA1669">
        <v>0.76</v>
      </c>
      <c r="AB1669">
        <v>0.91199999999999992</v>
      </c>
      <c r="AC1669">
        <v>0.18239999999999995</v>
      </c>
      <c r="AD1669">
        <v>0.84</v>
      </c>
      <c r="AE1669" t="s">
        <v>25</v>
      </c>
      <c r="AF1669">
        <v>2.3252341233440709E-3</v>
      </c>
      <c r="AG1669" t="s">
        <v>5</v>
      </c>
      <c r="AH1669" t="s">
        <v>32</v>
      </c>
      <c r="AI1669" t="s">
        <v>35</v>
      </c>
      <c r="AJ1669">
        <v>136.74698795180723</v>
      </c>
      <c r="AK1669" t="s">
        <v>42</v>
      </c>
      <c r="AL1669">
        <v>216.10749999999999</v>
      </c>
      <c r="AM1669">
        <v>2208679.0031049997</v>
      </c>
      <c r="AN1669">
        <v>95.55</v>
      </c>
    </row>
    <row r="1670" spans="1:40" x14ac:dyDescent="0.3">
      <c r="A1670">
        <v>102.36</v>
      </c>
      <c r="B1670">
        <v>8</v>
      </c>
      <c r="C1670">
        <v>29</v>
      </c>
      <c r="D1670">
        <v>0.73</v>
      </c>
      <c r="E1670">
        <v>7.0000000000000007E-2</v>
      </c>
      <c r="F1670">
        <v>0</v>
      </c>
      <c r="G1670" t="s">
        <v>92</v>
      </c>
      <c r="H1670">
        <v>4.3600000000000003</v>
      </c>
      <c r="I1670">
        <v>0.82</v>
      </c>
      <c r="J1670">
        <v>0.83</v>
      </c>
      <c r="K1670">
        <v>0.94</v>
      </c>
      <c r="L1670">
        <v>44</v>
      </c>
      <c r="M1670">
        <v>6511.99</v>
      </c>
      <c r="N1670">
        <v>90</v>
      </c>
      <c r="O1670">
        <v>25</v>
      </c>
      <c r="P1670">
        <v>3</v>
      </c>
      <c r="Q1670">
        <v>1</v>
      </c>
      <c r="R1670">
        <v>801</v>
      </c>
      <c r="S1670">
        <v>169</v>
      </c>
      <c r="T1670">
        <v>11</v>
      </c>
      <c r="U1670">
        <v>0.33</v>
      </c>
      <c r="V1670">
        <v>0</v>
      </c>
      <c r="W1670" t="s">
        <v>6</v>
      </c>
      <c r="X1670" t="s">
        <v>101</v>
      </c>
      <c r="Y1670" t="s">
        <v>90</v>
      </c>
      <c r="Z1670" t="s">
        <v>95</v>
      </c>
      <c r="AA1670">
        <v>0.67889999999999995</v>
      </c>
      <c r="AB1670">
        <v>0.92999999999999994</v>
      </c>
      <c r="AC1670">
        <v>0.25109999999999999</v>
      </c>
      <c r="AD1670">
        <v>1.01</v>
      </c>
      <c r="AE1670" t="s">
        <v>25</v>
      </c>
      <c r="AF1670">
        <v>7.8155529503712393E-2</v>
      </c>
      <c r="AG1670" t="s">
        <v>8</v>
      </c>
      <c r="AH1670" t="s">
        <v>33</v>
      </c>
      <c r="AI1670" t="s">
        <v>37</v>
      </c>
      <c r="AJ1670">
        <v>21.098626716604244</v>
      </c>
      <c r="AK1670" t="s">
        <v>40</v>
      </c>
      <c r="AL1670">
        <v>130.2398</v>
      </c>
      <c r="AM1670">
        <v>713366.17273999995</v>
      </c>
      <c r="AN1670">
        <v>81.539999999999992</v>
      </c>
    </row>
    <row r="1671" spans="1:40" x14ac:dyDescent="0.3">
      <c r="A1671">
        <v>417.85</v>
      </c>
      <c r="B1671">
        <v>5.15</v>
      </c>
      <c r="C1671">
        <v>18</v>
      </c>
      <c r="D1671">
        <v>0.74</v>
      </c>
      <c r="E1671">
        <v>0.02</v>
      </c>
      <c r="F1671">
        <v>0.05</v>
      </c>
      <c r="G1671" t="s">
        <v>88</v>
      </c>
      <c r="H1671">
        <v>0.34</v>
      </c>
      <c r="I1671">
        <v>0.95</v>
      </c>
      <c r="J1671">
        <v>1</v>
      </c>
      <c r="K1671">
        <v>0.57999999999999996</v>
      </c>
      <c r="L1671">
        <v>40</v>
      </c>
      <c r="M1671">
        <v>3048.27</v>
      </c>
      <c r="N1671">
        <v>45</v>
      </c>
      <c r="O1671">
        <v>35</v>
      </c>
      <c r="P1671">
        <v>2</v>
      </c>
      <c r="Q1671">
        <v>2</v>
      </c>
      <c r="R1671">
        <v>590</v>
      </c>
      <c r="S1671">
        <v>60</v>
      </c>
      <c r="T1671">
        <v>7</v>
      </c>
      <c r="U1671">
        <v>0.09</v>
      </c>
      <c r="V1671">
        <v>1</v>
      </c>
      <c r="W1671" t="s">
        <v>4</v>
      </c>
      <c r="X1671" t="s">
        <v>93</v>
      </c>
      <c r="Y1671" t="s">
        <v>96</v>
      </c>
      <c r="Z1671" t="s">
        <v>106</v>
      </c>
      <c r="AA1671">
        <v>0.72519999999999996</v>
      </c>
      <c r="AB1671">
        <v>0.93099999999999994</v>
      </c>
      <c r="AC1671">
        <v>0.24206000000000003</v>
      </c>
      <c r="AD1671">
        <v>0.64999999999999991</v>
      </c>
      <c r="AE1671" t="s">
        <v>25</v>
      </c>
      <c r="AF1671">
        <v>1.2324997008495871E-2</v>
      </c>
      <c r="AG1671" t="s">
        <v>5</v>
      </c>
      <c r="AH1671" t="s">
        <v>32</v>
      </c>
      <c r="AI1671" t="s">
        <v>38</v>
      </c>
      <c r="AJ1671">
        <v>10.16949152542373</v>
      </c>
      <c r="AK1671" t="s">
        <v>40</v>
      </c>
      <c r="AL1671">
        <v>30.482700000000001</v>
      </c>
      <c r="AM1671">
        <v>1362913.3169450001</v>
      </c>
      <c r="AN1671">
        <v>74.06</v>
      </c>
    </row>
    <row r="1672" spans="1:40" x14ac:dyDescent="0.3">
      <c r="A1672">
        <v>221.28</v>
      </c>
      <c r="B1672">
        <v>9.9</v>
      </c>
      <c r="C1672">
        <v>15</v>
      </c>
      <c r="D1672">
        <v>0.71</v>
      </c>
      <c r="E1672">
        <v>7.0000000000000007E-2</v>
      </c>
      <c r="F1672">
        <v>0</v>
      </c>
      <c r="G1672" t="s">
        <v>92</v>
      </c>
      <c r="H1672">
        <v>1.84</v>
      </c>
      <c r="I1672">
        <v>0.97</v>
      </c>
      <c r="J1672">
        <v>0.98</v>
      </c>
      <c r="K1672">
        <v>0.57999999999999996</v>
      </c>
      <c r="L1672">
        <v>48</v>
      </c>
      <c r="M1672">
        <v>6366.73</v>
      </c>
      <c r="N1672">
        <v>15</v>
      </c>
      <c r="O1672">
        <v>8</v>
      </c>
      <c r="P1672">
        <v>3</v>
      </c>
      <c r="Q1672">
        <v>1</v>
      </c>
      <c r="R1672">
        <v>258</v>
      </c>
      <c r="S1672">
        <v>639</v>
      </c>
      <c r="T1672">
        <v>10</v>
      </c>
      <c r="U1672">
        <v>0.3</v>
      </c>
      <c r="V1672">
        <v>1</v>
      </c>
      <c r="W1672" t="s">
        <v>4</v>
      </c>
      <c r="X1672" t="s">
        <v>101</v>
      </c>
      <c r="Y1672" t="s">
        <v>90</v>
      </c>
      <c r="Z1672" t="s">
        <v>108</v>
      </c>
      <c r="AA1672">
        <v>0.66029999999999989</v>
      </c>
      <c r="AB1672">
        <v>0.92999999999999994</v>
      </c>
      <c r="AC1672">
        <v>0.2697</v>
      </c>
      <c r="AD1672">
        <v>0.64999999999999991</v>
      </c>
      <c r="AE1672" t="s">
        <v>25</v>
      </c>
      <c r="AF1672">
        <v>4.4739696312364428E-2</v>
      </c>
      <c r="AG1672" t="s">
        <v>7</v>
      </c>
      <c r="AH1672" t="s">
        <v>31</v>
      </c>
      <c r="AI1672" t="s">
        <v>36</v>
      </c>
      <c r="AJ1672">
        <v>247.67441860465115</v>
      </c>
      <c r="AK1672" t="s">
        <v>42</v>
      </c>
      <c r="AL1672">
        <v>127.33459999999999</v>
      </c>
      <c r="AM1672">
        <v>1507583.593112</v>
      </c>
      <c r="AN1672">
        <v>84.059999999999988</v>
      </c>
    </row>
    <row r="1673" spans="1:40" x14ac:dyDescent="0.3">
      <c r="A1673">
        <v>445.09</v>
      </c>
      <c r="B1673">
        <v>5.35</v>
      </c>
      <c r="C1673">
        <v>6</v>
      </c>
      <c r="D1673">
        <v>0.84</v>
      </c>
      <c r="E1673">
        <v>0.08</v>
      </c>
      <c r="F1673">
        <v>0.02</v>
      </c>
      <c r="G1673" t="s">
        <v>99</v>
      </c>
      <c r="H1673">
        <v>4.8099999999999996</v>
      </c>
      <c r="I1673">
        <v>0.93</v>
      </c>
      <c r="J1673">
        <v>0.86</v>
      </c>
      <c r="K1673">
        <v>0.86</v>
      </c>
      <c r="L1673">
        <v>12</v>
      </c>
      <c r="M1673">
        <v>9136.65</v>
      </c>
      <c r="N1673">
        <v>45</v>
      </c>
      <c r="O1673">
        <v>54</v>
      </c>
      <c r="P1673">
        <v>1</v>
      </c>
      <c r="Q1673">
        <v>0</v>
      </c>
      <c r="R1673">
        <v>94</v>
      </c>
      <c r="S1673">
        <v>289</v>
      </c>
      <c r="T1673">
        <v>8</v>
      </c>
      <c r="U1673">
        <v>0.21</v>
      </c>
      <c r="V1673">
        <v>1</v>
      </c>
      <c r="W1673" t="s">
        <v>4</v>
      </c>
      <c r="X1673" t="s">
        <v>89</v>
      </c>
      <c r="Y1673" t="s">
        <v>104</v>
      </c>
      <c r="Z1673" t="s">
        <v>110</v>
      </c>
      <c r="AA1673">
        <v>0.77280000000000004</v>
      </c>
      <c r="AB1673">
        <v>0.90160000000000007</v>
      </c>
      <c r="AC1673">
        <v>0.14425600000000002</v>
      </c>
      <c r="AD1673">
        <v>0.96</v>
      </c>
      <c r="AE1673" t="s">
        <v>25</v>
      </c>
      <c r="AF1673">
        <v>1.2020040890606393E-2</v>
      </c>
      <c r="AG1673" t="s">
        <v>5</v>
      </c>
      <c r="AH1673" t="s">
        <v>32</v>
      </c>
      <c r="AI1673" t="s">
        <v>37</v>
      </c>
      <c r="AJ1673">
        <v>307.44680851063828</v>
      </c>
      <c r="AK1673" t="s">
        <v>42</v>
      </c>
      <c r="AL1673">
        <v>456.83249999999998</v>
      </c>
      <c r="AM1673">
        <v>4473794.3535079993</v>
      </c>
      <c r="AN1673">
        <v>92.390000000000015</v>
      </c>
    </row>
    <row r="1674" spans="1:40" x14ac:dyDescent="0.3">
      <c r="A1674">
        <v>440.63</v>
      </c>
      <c r="B1674">
        <v>9.8800000000000008</v>
      </c>
      <c r="C1674">
        <v>7</v>
      </c>
      <c r="D1674">
        <v>0.99</v>
      </c>
      <c r="E1674">
        <v>0.04</v>
      </c>
      <c r="F1674">
        <v>0.04</v>
      </c>
      <c r="G1674" t="s">
        <v>92</v>
      </c>
      <c r="H1674">
        <v>7.0000000000000007E-2</v>
      </c>
      <c r="I1674">
        <v>0.63</v>
      </c>
      <c r="J1674">
        <v>1</v>
      </c>
      <c r="K1674">
        <v>0.35</v>
      </c>
      <c r="L1674">
        <v>25</v>
      </c>
      <c r="M1674">
        <v>6282.97</v>
      </c>
      <c r="N1674">
        <v>15</v>
      </c>
      <c r="O1674">
        <v>12</v>
      </c>
      <c r="P1674">
        <v>0</v>
      </c>
      <c r="Q1674">
        <v>0</v>
      </c>
      <c r="R1674">
        <v>689</v>
      </c>
      <c r="S1674">
        <v>181</v>
      </c>
      <c r="T1674">
        <v>9</v>
      </c>
      <c r="U1674">
        <v>0.55000000000000004</v>
      </c>
      <c r="V1674">
        <v>1</v>
      </c>
      <c r="W1674" t="s">
        <v>4</v>
      </c>
      <c r="X1674" t="s">
        <v>89</v>
      </c>
      <c r="Y1674" t="s">
        <v>94</v>
      </c>
      <c r="Z1674" t="s">
        <v>91</v>
      </c>
      <c r="AA1674">
        <v>0.95039999999999991</v>
      </c>
      <c r="AB1674">
        <v>0.92159999999999997</v>
      </c>
      <c r="AC1674">
        <v>9.2160000000000072E-3</v>
      </c>
      <c r="AD1674">
        <v>0.43</v>
      </c>
      <c r="AE1674" t="s">
        <v>24</v>
      </c>
      <c r="AF1674">
        <v>2.2422440596418767E-2</v>
      </c>
      <c r="AG1674" t="s">
        <v>7</v>
      </c>
      <c r="AH1674" t="s">
        <v>32</v>
      </c>
      <c r="AI1674" t="s">
        <v>38</v>
      </c>
      <c r="AJ1674">
        <v>26.269956458635701</v>
      </c>
      <c r="AK1674" t="s">
        <v>40</v>
      </c>
      <c r="AL1674">
        <v>125.65940000000001</v>
      </c>
      <c r="AM1674">
        <v>2990068.5530699999</v>
      </c>
      <c r="AN1674">
        <v>85.929999999999993</v>
      </c>
    </row>
    <row r="1675" spans="1:40" x14ac:dyDescent="0.3">
      <c r="A1675">
        <v>412.67</v>
      </c>
      <c r="B1675">
        <v>7.79</v>
      </c>
      <c r="C1675">
        <v>17</v>
      </c>
      <c r="D1675">
        <v>0.73</v>
      </c>
      <c r="E1675">
        <v>7.0000000000000007E-2</v>
      </c>
      <c r="F1675">
        <v>0.02</v>
      </c>
      <c r="G1675" t="s">
        <v>99</v>
      </c>
      <c r="H1675">
        <v>4.45</v>
      </c>
      <c r="I1675">
        <v>0.78</v>
      </c>
      <c r="J1675">
        <v>1.18</v>
      </c>
      <c r="K1675">
        <v>0.05</v>
      </c>
      <c r="L1675">
        <v>27</v>
      </c>
      <c r="M1675">
        <v>3107.34</v>
      </c>
      <c r="N1675">
        <v>30</v>
      </c>
      <c r="O1675">
        <v>50</v>
      </c>
      <c r="P1675">
        <v>1</v>
      </c>
      <c r="Q1675">
        <v>1</v>
      </c>
      <c r="R1675">
        <v>413</v>
      </c>
      <c r="S1675">
        <v>990</v>
      </c>
      <c r="T1675">
        <v>5</v>
      </c>
      <c r="U1675">
        <v>0.42</v>
      </c>
      <c r="V1675">
        <v>0</v>
      </c>
      <c r="W1675" t="s">
        <v>6</v>
      </c>
      <c r="X1675" t="s">
        <v>101</v>
      </c>
      <c r="Y1675" t="s">
        <v>104</v>
      </c>
      <c r="Z1675" t="s">
        <v>109</v>
      </c>
      <c r="AA1675">
        <v>0.67889999999999995</v>
      </c>
      <c r="AB1675">
        <v>0.91139999999999988</v>
      </c>
      <c r="AC1675">
        <v>0.24607799999999999</v>
      </c>
      <c r="AD1675">
        <v>0.14000000000000001</v>
      </c>
      <c r="AE1675" t="s">
        <v>22</v>
      </c>
      <c r="AF1675">
        <v>1.8877068844355051E-2</v>
      </c>
      <c r="AG1675" t="s">
        <v>5</v>
      </c>
      <c r="AH1675" t="s">
        <v>32</v>
      </c>
      <c r="AI1675" t="s">
        <v>37</v>
      </c>
      <c r="AJ1675">
        <v>239.70944309927361</v>
      </c>
      <c r="AK1675" t="s">
        <v>42</v>
      </c>
      <c r="AL1675">
        <v>155.36700000000002</v>
      </c>
      <c r="AM1675">
        <v>1397905.6322320001</v>
      </c>
      <c r="AN1675">
        <v>93.05</v>
      </c>
    </row>
    <row r="1676" spans="1:40" x14ac:dyDescent="0.3">
      <c r="A1676">
        <v>405.51</v>
      </c>
      <c r="B1676">
        <v>3.24</v>
      </c>
      <c r="C1676">
        <v>6</v>
      </c>
      <c r="D1676">
        <v>0.98</v>
      </c>
      <c r="E1676">
        <v>0.04</v>
      </c>
      <c r="F1676">
        <v>0.01</v>
      </c>
      <c r="G1676" t="s">
        <v>99</v>
      </c>
      <c r="H1676">
        <v>1.87</v>
      </c>
      <c r="I1676">
        <v>0.74</v>
      </c>
      <c r="J1676">
        <v>1.0900000000000001</v>
      </c>
      <c r="K1676">
        <v>0.75</v>
      </c>
      <c r="L1676">
        <v>6</v>
      </c>
      <c r="M1676">
        <v>6475.44</v>
      </c>
      <c r="N1676">
        <v>90</v>
      </c>
      <c r="O1676">
        <v>13</v>
      </c>
      <c r="P1676">
        <v>3</v>
      </c>
      <c r="Q1676">
        <v>0</v>
      </c>
      <c r="R1676">
        <v>38</v>
      </c>
      <c r="S1676">
        <v>341</v>
      </c>
      <c r="T1676">
        <v>2</v>
      </c>
      <c r="U1676">
        <v>0.72</v>
      </c>
      <c r="V1676">
        <v>1</v>
      </c>
      <c r="W1676" t="s">
        <v>4</v>
      </c>
      <c r="X1676" t="s">
        <v>89</v>
      </c>
      <c r="Y1676" t="s">
        <v>90</v>
      </c>
      <c r="Z1676" t="s">
        <v>102</v>
      </c>
      <c r="AA1676">
        <v>0.94079999999999997</v>
      </c>
      <c r="AB1676">
        <v>0.95039999999999991</v>
      </c>
      <c r="AC1676">
        <v>1.9008000000000014E-2</v>
      </c>
      <c r="AD1676">
        <v>0.8</v>
      </c>
      <c r="AE1676" t="s">
        <v>25</v>
      </c>
      <c r="AF1676">
        <v>7.9899385958422733E-3</v>
      </c>
      <c r="AG1676" t="s">
        <v>5</v>
      </c>
      <c r="AH1676" t="s">
        <v>32</v>
      </c>
      <c r="AI1676" t="s">
        <v>36</v>
      </c>
      <c r="AJ1676">
        <v>897.36842105263145</v>
      </c>
      <c r="AK1676" t="s">
        <v>42</v>
      </c>
      <c r="AL1676">
        <v>323.77199999999999</v>
      </c>
      <c r="AM1676">
        <v>2757487.3961939993</v>
      </c>
      <c r="AN1676">
        <v>96.72999999999999</v>
      </c>
    </row>
    <row r="1677" spans="1:40" x14ac:dyDescent="0.3">
      <c r="A1677">
        <v>187.11</v>
      </c>
      <c r="B1677">
        <v>5.85</v>
      </c>
      <c r="C1677">
        <v>8</v>
      </c>
      <c r="D1677">
        <v>0.92</v>
      </c>
      <c r="E1677">
        <v>7.0000000000000007E-2</v>
      </c>
      <c r="F1677">
        <v>0.04</v>
      </c>
      <c r="G1677" t="s">
        <v>88</v>
      </c>
      <c r="H1677">
        <v>0.95</v>
      </c>
      <c r="I1677">
        <v>0.69</v>
      </c>
      <c r="J1677">
        <v>1.1000000000000001</v>
      </c>
      <c r="K1677">
        <v>0.25</v>
      </c>
      <c r="L1677">
        <v>23</v>
      </c>
      <c r="M1677">
        <v>9037.27</v>
      </c>
      <c r="N1677">
        <v>60</v>
      </c>
      <c r="O1677">
        <v>42</v>
      </c>
      <c r="P1677">
        <v>1</v>
      </c>
      <c r="Q1677">
        <v>1</v>
      </c>
      <c r="R1677">
        <v>46</v>
      </c>
      <c r="S1677">
        <v>605</v>
      </c>
      <c r="T1677">
        <v>2</v>
      </c>
      <c r="U1677">
        <v>0.36</v>
      </c>
      <c r="V1677">
        <v>0</v>
      </c>
      <c r="W1677" t="s">
        <v>6</v>
      </c>
      <c r="X1677" t="s">
        <v>101</v>
      </c>
      <c r="Y1677" t="s">
        <v>104</v>
      </c>
      <c r="Z1677" t="s">
        <v>102</v>
      </c>
      <c r="AA1677">
        <v>0.85560000000000003</v>
      </c>
      <c r="AB1677">
        <v>0.89279999999999993</v>
      </c>
      <c r="AC1677">
        <v>7.1423999999999946E-2</v>
      </c>
      <c r="AD1677">
        <v>0.36</v>
      </c>
      <c r="AE1677" t="s">
        <v>24</v>
      </c>
      <c r="AF1677">
        <v>3.126503126503126E-2</v>
      </c>
      <c r="AG1677" t="s">
        <v>7</v>
      </c>
      <c r="AH1677" t="s">
        <v>31</v>
      </c>
      <c r="AI1677" t="s">
        <v>38</v>
      </c>
      <c r="AJ1677">
        <v>1315.2173913043478</v>
      </c>
      <c r="AK1677" t="s">
        <v>42</v>
      </c>
      <c r="AL1677">
        <v>90.372700000000009</v>
      </c>
      <c r="AM1677">
        <v>1877063.5123569998</v>
      </c>
      <c r="AN1677">
        <v>72.150000000000006</v>
      </c>
    </row>
    <row r="1678" spans="1:40" x14ac:dyDescent="0.3">
      <c r="A1678">
        <v>86.41</v>
      </c>
      <c r="B1678">
        <v>9.93</v>
      </c>
      <c r="C1678">
        <v>12</v>
      </c>
      <c r="D1678">
        <v>0.89</v>
      </c>
      <c r="E1678">
        <v>0.08</v>
      </c>
      <c r="F1678">
        <v>0.04</v>
      </c>
      <c r="G1678" t="s">
        <v>88</v>
      </c>
      <c r="H1678">
        <v>7.0000000000000007E-2</v>
      </c>
      <c r="I1678">
        <v>0.96</v>
      </c>
      <c r="J1678">
        <v>1.1000000000000001</v>
      </c>
      <c r="K1678">
        <v>0.47</v>
      </c>
      <c r="L1678">
        <v>15</v>
      </c>
      <c r="M1678">
        <v>1456.76</v>
      </c>
      <c r="N1678">
        <v>45</v>
      </c>
      <c r="O1678">
        <v>14</v>
      </c>
      <c r="P1678">
        <v>2</v>
      </c>
      <c r="Q1678">
        <v>3</v>
      </c>
      <c r="R1678">
        <v>516</v>
      </c>
      <c r="S1678">
        <v>302</v>
      </c>
      <c r="T1678">
        <v>5</v>
      </c>
      <c r="U1678">
        <v>0.15</v>
      </c>
      <c r="V1678">
        <v>0</v>
      </c>
      <c r="W1678" t="s">
        <v>6</v>
      </c>
      <c r="X1678" t="s">
        <v>103</v>
      </c>
      <c r="Y1678" t="s">
        <v>96</v>
      </c>
      <c r="Z1678" t="s">
        <v>109</v>
      </c>
      <c r="AA1678">
        <v>0.81880000000000008</v>
      </c>
      <c r="AB1678">
        <v>0.88319999999999999</v>
      </c>
      <c r="AC1678">
        <v>9.7151999999999988E-2</v>
      </c>
      <c r="AD1678">
        <v>0.59</v>
      </c>
      <c r="AE1678" t="s">
        <v>25</v>
      </c>
      <c r="AF1678">
        <v>0.11491725494734406</v>
      </c>
      <c r="AG1678" t="s">
        <v>9</v>
      </c>
      <c r="AH1678" t="s">
        <v>33</v>
      </c>
      <c r="AI1678" t="s">
        <v>38</v>
      </c>
      <c r="AJ1678">
        <v>58.527131782945737</v>
      </c>
      <c r="AK1678" t="s">
        <v>40</v>
      </c>
      <c r="AL1678">
        <v>14.567600000000001</v>
      </c>
      <c r="AM1678">
        <v>140998.75596599997</v>
      </c>
      <c r="AN1678">
        <v>72.73</v>
      </c>
    </row>
    <row r="1679" spans="1:40" x14ac:dyDescent="0.3">
      <c r="A1679">
        <v>231.34</v>
      </c>
      <c r="B1679">
        <v>8.7200000000000006</v>
      </c>
      <c r="C1679">
        <v>21</v>
      </c>
      <c r="D1679">
        <v>0.89</v>
      </c>
      <c r="E1679">
        <v>0.1</v>
      </c>
      <c r="F1679">
        <v>0.05</v>
      </c>
      <c r="G1679" t="s">
        <v>88</v>
      </c>
      <c r="H1679">
        <v>0.35</v>
      </c>
      <c r="I1679">
        <v>0.96</v>
      </c>
      <c r="J1679">
        <v>1.1000000000000001</v>
      </c>
      <c r="K1679">
        <v>0.24</v>
      </c>
      <c r="L1679">
        <v>39</v>
      </c>
      <c r="M1679">
        <v>4876.22</v>
      </c>
      <c r="N1679">
        <v>30</v>
      </c>
      <c r="O1679">
        <v>25</v>
      </c>
      <c r="P1679">
        <v>1</v>
      </c>
      <c r="Q1679">
        <v>2</v>
      </c>
      <c r="R1679">
        <v>541</v>
      </c>
      <c r="S1679">
        <v>861</v>
      </c>
      <c r="T1679">
        <v>5</v>
      </c>
      <c r="U1679">
        <v>0.24</v>
      </c>
      <c r="V1679">
        <v>0</v>
      </c>
      <c r="W1679" t="s">
        <v>6</v>
      </c>
      <c r="X1679" t="s">
        <v>93</v>
      </c>
      <c r="Y1679" t="s">
        <v>104</v>
      </c>
      <c r="Z1679" t="s">
        <v>109</v>
      </c>
      <c r="AA1679">
        <v>0.80100000000000005</v>
      </c>
      <c r="AB1679">
        <v>0.85499999999999998</v>
      </c>
      <c r="AC1679">
        <v>9.4049999999999981E-2</v>
      </c>
      <c r="AD1679">
        <v>0.39</v>
      </c>
      <c r="AE1679" t="s">
        <v>24</v>
      </c>
      <c r="AF1679">
        <v>3.769343822944584E-2</v>
      </c>
      <c r="AG1679" t="s">
        <v>7</v>
      </c>
      <c r="AH1679" t="s">
        <v>31</v>
      </c>
      <c r="AI1679" t="s">
        <v>38</v>
      </c>
      <c r="AJ1679">
        <v>159.14972273567466</v>
      </c>
      <c r="AK1679" t="s">
        <v>42</v>
      </c>
      <c r="AL1679">
        <v>48.762200000000007</v>
      </c>
      <c r="AM1679">
        <v>1297324.8266</v>
      </c>
      <c r="AN1679">
        <v>71.65000000000002</v>
      </c>
    </row>
    <row r="1680" spans="1:40" x14ac:dyDescent="0.3">
      <c r="A1680">
        <v>128.09</v>
      </c>
      <c r="B1680">
        <v>1.88</v>
      </c>
      <c r="C1680">
        <v>14</v>
      </c>
      <c r="D1680">
        <v>0.95</v>
      </c>
      <c r="E1680">
        <v>0.03</v>
      </c>
      <c r="F1680">
        <v>0.02</v>
      </c>
      <c r="G1680" t="s">
        <v>88</v>
      </c>
      <c r="H1680">
        <v>0.86</v>
      </c>
      <c r="I1680">
        <v>0.79</v>
      </c>
      <c r="J1680">
        <v>0.81</v>
      </c>
      <c r="K1680">
        <v>0.83</v>
      </c>
      <c r="L1680">
        <v>5</v>
      </c>
      <c r="M1680">
        <v>3278.4</v>
      </c>
      <c r="N1680">
        <v>90</v>
      </c>
      <c r="O1680">
        <v>16</v>
      </c>
      <c r="P1680">
        <v>0</v>
      </c>
      <c r="Q1680">
        <v>0</v>
      </c>
      <c r="R1680">
        <v>667</v>
      </c>
      <c r="S1680">
        <v>75</v>
      </c>
      <c r="T1680">
        <v>5</v>
      </c>
      <c r="U1680">
        <v>0.55000000000000004</v>
      </c>
      <c r="V1680">
        <v>0</v>
      </c>
      <c r="W1680" t="s">
        <v>6</v>
      </c>
      <c r="X1680" t="s">
        <v>89</v>
      </c>
      <c r="Y1680" t="s">
        <v>94</v>
      </c>
      <c r="Z1680" t="s">
        <v>109</v>
      </c>
      <c r="AA1680">
        <v>0.92149999999999999</v>
      </c>
      <c r="AB1680">
        <v>0.9506</v>
      </c>
      <c r="AC1680">
        <v>4.7530000000000044E-2</v>
      </c>
      <c r="AD1680">
        <v>0.88</v>
      </c>
      <c r="AE1680" t="s">
        <v>25</v>
      </c>
      <c r="AF1680">
        <v>1.4677180107736746E-2</v>
      </c>
      <c r="AG1680" t="s">
        <v>5</v>
      </c>
      <c r="AH1680" t="s">
        <v>33</v>
      </c>
      <c r="AI1680" t="s">
        <v>38</v>
      </c>
      <c r="AJ1680">
        <v>11.244377811094452</v>
      </c>
      <c r="AK1680" t="s">
        <v>40</v>
      </c>
      <c r="AL1680">
        <v>32.783999999999999</v>
      </c>
      <c r="AM1680">
        <v>440961.75594800001</v>
      </c>
      <c r="AN1680">
        <v>73.84</v>
      </c>
    </row>
    <row r="1681" spans="1:40" x14ac:dyDescent="0.3">
      <c r="A1681">
        <v>362.73</v>
      </c>
      <c r="B1681">
        <v>7.36</v>
      </c>
      <c r="C1681">
        <v>12</v>
      </c>
      <c r="D1681">
        <v>0.73</v>
      </c>
      <c r="E1681">
        <v>0.04</v>
      </c>
      <c r="F1681">
        <v>0.03</v>
      </c>
      <c r="G1681" t="s">
        <v>92</v>
      </c>
      <c r="H1681">
        <v>0.13</v>
      </c>
      <c r="I1681">
        <v>0.65</v>
      </c>
      <c r="J1681">
        <v>1.17</v>
      </c>
      <c r="K1681">
        <v>0.96</v>
      </c>
      <c r="L1681">
        <v>23</v>
      </c>
      <c r="M1681">
        <v>2490.5300000000002</v>
      </c>
      <c r="N1681">
        <v>60</v>
      </c>
      <c r="O1681">
        <v>39</v>
      </c>
      <c r="P1681">
        <v>0</v>
      </c>
      <c r="Q1681">
        <v>0</v>
      </c>
      <c r="R1681">
        <v>269</v>
      </c>
      <c r="S1681">
        <v>279</v>
      </c>
      <c r="T1681">
        <v>6</v>
      </c>
      <c r="U1681">
        <v>0.45</v>
      </c>
      <c r="V1681">
        <v>1</v>
      </c>
      <c r="W1681" t="s">
        <v>4</v>
      </c>
      <c r="X1681" t="s">
        <v>89</v>
      </c>
      <c r="Y1681" t="s">
        <v>94</v>
      </c>
      <c r="Z1681" t="s">
        <v>100</v>
      </c>
      <c r="AA1681">
        <v>0.70079999999999998</v>
      </c>
      <c r="AB1681">
        <v>0.93119999999999992</v>
      </c>
      <c r="AC1681">
        <v>0.25142399999999998</v>
      </c>
      <c r="AD1681">
        <v>1.03</v>
      </c>
      <c r="AE1681" t="s">
        <v>25</v>
      </c>
      <c r="AF1681">
        <v>2.0290574256333911E-2</v>
      </c>
      <c r="AG1681" t="s">
        <v>7</v>
      </c>
      <c r="AH1681" t="s">
        <v>32</v>
      </c>
      <c r="AI1681" t="s">
        <v>38</v>
      </c>
      <c r="AJ1681">
        <v>103.71747211895909</v>
      </c>
      <c r="AK1681" t="s">
        <v>42</v>
      </c>
      <c r="AL1681">
        <v>49.810600000000008</v>
      </c>
      <c r="AM1681">
        <v>966677.99688100012</v>
      </c>
      <c r="AN1681">
        <v>86.070000000000007</v>
      </c>
    </row>
    <row r="1682" spans="1:40" x14ac:dyDescent="0.3">
      <c r="A1682">
        <v>205.74</v>
      </c>
      <c r="B1682">
        <v>4.1100000000000003</v>
      </c>
      <c r="C1682">
        <v>23</v>
      </c>
      <c r="D1682">
        <v>0.85</v>
      </c>
      <c r="E1682">
        <v>0.02</v>
      </c>
      <c r="F1682">
        <v>0.02</v>
      </c>
      <c r="G1682" t="s">
        <v>88</v>
      </c>
      <c r="H1682">
        <v>1.68</v>
      </c>
      <c r="I1682">
        <v>0.61</v>
      </c>
      <c r="J1682">
        <v>1.1299999999999999</v>
      </c>
      <c r="K1682">
        <v>0.06</v>
      </c>
      <c r="L1682">
        <v>15</v>
      </c>
      <c r="M1682">
        <v>4022.47</v>
      </c>
      <c r="N1682">
        <v>45</v>
      </c>
      <c r="O1682">
        <v>43</v>
      </c>
      <c r="P1682">
        <v>3</v>
      </c>
      <c r="Q1682">
        <v>3</v>
      </c>
      <c r="R1682">
        <v>660</v>
      </c>
      <c r="S1682">
        <v>922</v>
      </c>
      <c r="T1682">
        <v>12</v>
      </c>
      <c r="U1682">
        <v>0.04</v>
      </c>
      <c r="V1682">
        <v>0</v>
      </c>
      <c r="W1682" t="s">
        <v>6</v>
      </c>
      <c r="X1682" t="s">
        <v>103</v>
      </c>
      <c r="Y1682" t="s">
        <v>90</v>
      </c>
      <c r="Z1682" t="s">
        <v>107</v>
      </c>
      <c r="AA1682">
        <v>0.83299999999999996</v>
      </c>
      <c r="AB1682">
        <v>0.96039999999999992</v>
      </c>
      <c r="AC1682">
        <v>0.14406000000000002</v>
      </c>
      <c r="AD1682">
        <v>0.1</v>
      </c>
      <c r="AE1682" t="s">
        <v>22</v>
      </c>
      <c r="AF1682">
        <v>1.9976669582968797E-2</v>
      </c>
      <c r="AG1682" t="s">
        <v>5</v>
      </c>
      <c r="AH1682" t="s">
        <v>31</v>
      </c>
      <c r="AI1682" t="s">
        <v>36</v>
      </c>
      <c r="AJ1682">
        <v>139.69696969696969</v>
      </c>
      <c r="AK1682" t="s">
        <v>42</v>
      </c>
      <c r="AL1682">
        <v>40.224699999999999</v>
      </c>
      <c r="AM1682">
        <v>860733.43447600002</v>
      </c>
      <c r="AN1682">
        <v>73.320000000000007</v>
      </c>
    </row>
    <row r="1683" spans="1:40" x14ac:dyDescent="0.3">
      <c r="A1683">
        <v>489.02</v>
      </c>
      <c r="B1683">
        <v>1.06</v>
      </c>
      <c r="C1683">
        <v>10</v>
      </c>
      <c r="D1683">
        <v>0.91</v>
      </c>
      <c r="E1683">
        <v>0.02</v>
      </c>
      <c r="F1683">
        <v>0.01</v>
      </c>
      <c r="G1683" t="s">
        <v>88</v>
      </c>
      <c r="H1683">
        <v>0.22</v>
      </c>
      <c r="I1683">
        <v>0.78</v>
      </c>
      <c r="J1683">
        <v>0.91</v>
      </c>
      <c r="K1683">
        <v>0.23</v>
      </c>
      <c r="L1683">
        <v>25</v>
      </c>
      <c r="M1683">
        <v>4000.28</v>
      </c>
      <c r="N1683">
        <v>90</v>
      </c>
      <c r="O1683">
        <v>44</v>
      </c>
      <c r="P1683">
        <v>0</v>
      </c>
      <c r="Q1683">
        <v>2</v>
      </c>
      <c r="R1683">
        <v>264</v>
      </c>
      <c r="S1683">
        <v>353</v>
      </c>
      <c r="T1683">
        <v>8</v>
      </c>
      <c r="U1683">
        <v>0.21</v>
      </c>
      <c r="V1683">
        <v>1</v>
      </c>
      <c r="W1683" t="s">
        <v>4</v>
      </c>
      <c r="X1683" t="s">
        <v>93</v>
      </c>
      <c r="Y1683" t="s">
        <v>94</v>
      </c>
      <c r="Z1683" t="s">
        <v>110</v>
      </c>
      <c r="AA1683">
        <v>0.89180000000000004</v>
      </c>
      <c r="AB1683">
        <v>0.97019999999999995</v>
      </c>
      <c r="AC1683">
        <v>8.7317999999999979E-2</v>
      </c>
      <c r="AD1683">
        <v>0.26</v>
      </c>
      <c r="AE1683" t="s">
        <v>26</v>
      </c>
      <c r="AF1683">
        <v>2.1676005071367228E-3</v>
      </c>
      <c r="AG1683" t="s">
        <v>5</v>
      </c>
      <c r="AH1683" t="s">
        <v>32</v>
      </c>
      <c r="AI1683" t="s">
        <v>38</v>
      </c>
      <c r="AJ1683">
        <v>133.71212121212122</v>
      </c>
      <c r="AK1683" t="s">
        <v>42</v>
      </c>
      <c r="AL1683">
        <v>40.002800000000001</v>
      </c>
      <c r="AM1683">
        <v>2014945.5878559998</v>
      </c>
      <c r="AN1683">
        <v>74.98</v>
      </c>
    </row>
    <row r="1684" spans="1:40" x14ac:dyDescent="0.3">
      <c r="A1684">
        <v>338.44</v>
      </c>
      <c r="B1684">
        <v>4.63</v>
      </c>
      <c r="C1684">
        <v>22</v>
      </c>
      <c r="D1684">
        <v>0.88</v>
      </c>
      <c r="E1684">
        <v>7.0000000000000007E-2</v>
      </c>
      <c r="F1684">
        <v>0.04</v>
      </c>
      <c r="G1684" t="s">
        <v>88</v>
      </c>
      <c r="H1684">
        <v>3.46</v>
      </c>
      <c r="I1684">
        <v>0.62</v>
      </c>
      <c r="J1684">
        <v>1.02</v>
      </c>
      <c r="K1684">
        <v>0.19</v>
      </c>
      <c r="L1684">
        <v>30</v>
      </c>
      <c r="M1684">
        <v>2183.29</v>
      </c>
      <c r="N1684">
        <v>30</v>
      </c>
      <c r="O1684">
        <v>33</v>
      </c>
      <c r="P1684">
        <v>1</v>
      </c>
      <c r="Q1684">
        <v>2</v>
      </c>
      <c r="R1684">
        <v>969</v>
      </c>
      <c r="S1684">
        <v>999</v>
      </c>
      <c r="T1684">
        <v>11</v>
      </c>
      <c r="U1684">
        <v>0.3</v>
      </c>
      <c r="V1684">
        <v>1</v>
      </c>
      <c r="W1684" t="s">
        <v>4</v>
      </c>
      <c r="X1684" t="s">
        <v>93</v>
      </c>
      <c r="Y1684" t="s">
        <v>104</v>
      </c>
      <c r="Z1684" t="s">
        <v>95</v>
      </c>
      <c r="AA1684">
        <v>0.81839999999999991</v>
      </c>
      <c r="AB1684">
        <v>0.89279999999999993</v>
      </c>
      <c r="AC1684">
        <v>0.10713599999999998</v>
      </c>
      <c r="AD1684">
        <v>0.30000000000000004</v>
      </c>
      <c r="AE1684" t="s">
        <v>24</v>
      </c>
      <c r="AF1684">
        <v>1.3680416026474412E-2</v>
      </c>
      <c r="AG1684" t="s">
        <v>5</v>
      </c>
      <c r="AH1684" t="s">
        <v>32</v>
      </c>
      <c r="AI1684" t="s">
        <v>37</v>
      </c>
      <c r="AJ1684">
        <v>103.09597523219813</v>
      </c>
      <c r="AK1684" t="s">
        <v>42</v>
      </c>
      <c r="AL1684">
        <v>21.832899999999999</v>
      </c>
      <c r="AM1684">
        <v>820238.31398400012</v>
      </c>
      <c r="AN1684">
        <v>69.64</v>
      </c>
    </row>
    <row r="1685" spans="1:40" x14ac:dyDescent="0.3">
      <c r="A1685">
        <v>420.12</v>
      </c>
      <c r="B1685">
        <v>3.11</v>
      </c>
      <c r="C1685">
        <v>20</v>
      </c>
      <c r="D1685">
        <v>0.95</v>
      </c>
      <c r="E1685">
        <v>0.09</v>
      </c>
      <c r="F1685">
        <v>0.02</v>
      </c>
      <c r="G1685" t="s">
        <v>99</v>
      </c>
      <c r="H1685">
        <v>4.09</v>
      </c>
      <c r="I1685">
        <v>0.84</v>
      </c>
      <c r="J1685">
        <v>1.05</v>
      </c>
      <c r="K1685">
        <v>0.67</v>
      </c>
      <c r="L1685">
        <v>44</v>
      </c>
      <c r="M1685">
        <v>4095.89</v>
      </c>
      <c r="N1685">
        <v>45</v>
      </c>
      <c r="O1685">
        <v>35</v>
      </c>
      <c r="P1685">
        <v>3</v>
      </c>
      <c r="Q1685">
        <v>1</v>
      </c>
      <c r="R1685">
        <v>95</v>
      </c>
      <c r="S1685">
        <v>280</v>
      </c>
      <c r="T1685">
        <v>5</v>
      </c>
      <c r="U1685">
        <v>0.73</v>
      </c>
      <c r="V1685">
        <v>1</v>
      </c>
      <c r="W1685" t="s">
        <v>4</v>
      </c>
      <c r="X1685" t="s">
        <v>101</v>
      </c>
      <c r="Y1685" t="s">
        <v>90</v>
      </c>
      <c r="Z1685" t="s">
        <v>109</v>
      </c>
      <c r="AA1685">
        <v>0.86449999999999994</v>
      </c>
      <c r="AB1685">
        <v>0.89180000000000004</v>
      </c>
      <c r="AC1685">
        <v>4.4590000000000039E-2</v>
      </c>
      <c r="AD1685">
        <v>0.78</v>
      </c>
      <c r="AE1685" t="s">
        <v>25</v>
      </c>
      <c r="AF1685">
        <v>7.4026468628011037E-3</v>
      </c>
      <c r="AG1685" t="s">
        <v>5</v>
      </c>
      <c r="AH1685" t="s">
        <v>32</v>
      </c>
      <c r="AI1685" t="s">
        <v>37</v>
      </c>
      <c r="AJ1685">
        <v>294.73684210526312</v>
      </c>
      <c r="AK1685" t="s">
        <v>42</v>
      </c>
      <c r="AL1685">
        <v>204.7945</v>
      </c>
      <c r="AM1685">
        <v>1910288.650864</v>
      </c>
      <c r="AN1685">
        <v>92.81</v>
      </c>
    </row>
    <row r="1686" spans="1:40" x14ac:dyDescent="0.3">
      <c r="A1686">
        <v>109.64</v>
      </c>
      <c r="B1686">
        <v>8.3699999999999992</v>
      </c>
      <c r="C1686">
        <v>15</v>
      </c>
      <c r="D1686">
        <v>0.72</v>
      </c>
      <c r="E1686">
        <v>0.04</v>
      </c>
      <c r="F1686">
        <v>0.02</v>
      </c>
      <c r="G1686" t="s">
        <v>99</v>
      </c>
      <c r="H1686">
        <v>4.4400000000000004</v>
      </c>
      <c r="I1686">
        <v>0.84</v>
      </c>
      <c r="J1686">
        <v>0.85</v>
      </c>
      <c r="K1686">
        <v>0.43</v>
      </c>
      <c r="L1686">
        <v>43</v>
      </c>
      <c r="M1686">
        <v>6373.95</v>
      </c>
      <c r="N1686">
        <v>45</v>
      </c>
      <c r="O1686">
        <v>25</v>
      </c>
      <c r="P1686">
        <v>1</v>
      </c>
      <c r="Q1686">
        <v>0</v>
      </c>
      <c r="R1686">
        <v>573</v>
      </c>
      <c r="S1686">
        <v>70</v>
      </c>
      <c r="T1686">
        <v>3</v>
      </c>
      <c r="U1686">
        <v>0.73</v>
      </c>
      <c r="V1686">
        <v>0</v>
      </c>
      <c r="W1686" t="s">
        <v>6</v>
      </c>
      <c r="X1686" t="s">
        <v>89</v>
      </c>
      <c r="Y1686" t="s">
        <v>104</v>
      </c>
      <c r="Z1686" t="s">
        <v>98</v>
      </c>
      <c r="AA1686">
        <v>0.69119999999999993</v>
      </c>
      <c r="AB1686">
        <v>0.94079999999999997</v>
      </c>
      <c r="AC1686">
        <v>0.26342400000000005</v>
      </c>
      <c r="AD1686">
        <v>0.49</v>
      </c>
      <c r="AE1686" t="s">
        <v>24</v>
      </c>
      <c r="AF1686">
        <v>7.6340751550528996E-2</v>
      </c>
      <c r="AG1686" t="s">
        <v>8</v>
      </c>
      <c r="AH1686" t="s">
        <v>33</v>
      </c>
      <c r="AI1686" t="s">
        <v>37</v>
      </c>
      <c r="AJ1686">
        <v>12.216404886561955</v>
      </c>
      <c r="AK1686" t="s">
        <v>40</v>
      </c>
      <c r="AL1686">
        <v>318.69749999999999</v>
      </c>
      <c r="AM1686">
        <v>741098.70421200001</v>
      </c>
      <c r="AN1686">
        <v>93.96</v>
      </c>
    </row>
    <row r="1687" spans="1:40" x14ac:dyDescent="0.3">
      <c r="A1687">
        <v>437.91</v>
      </c>
      <c r="B1687">
        <v>4.04</v>
      </c>
      <c r="C1687">
        <v>7</v>
      </c>
      <c r="D1687">
        <v>0.91</v>
      </c>
      <c r="E1687">
        <v>0.02</v>
      </c>
      <c r="F1687">
        <v>0.02</v>
      </c>
      <c r="G1687" t="s">
        <v>88</v>
      </c>
      <c r="H1687">
        <v>2.75</v>
      </c>
      <c r="I1687">
        <v>0.96</v>
      </c>
      <c r="J1687">
        <v>0.9</v>
      </c>
      <c r="K1687">
        <v>0.46</v>
      </c>
      <c r="L1687">
        <v>4</v>
      </c>
      <c r="M1687">
        <v>354.75</v>
      </c>
      <c r="N1687">
        <v>15</v>
      </c>
      <c r="O1687">
        <v>24</v>
      </c>
      <c r="P1687">
        <v>2</v>
      </c>
      <c r="Q1687">
        <v>2</v>
      </c>
      <c r="R1687">
        <v>820</v>
      </c>
      <c r="S1687">
        <v>698</v>
      </c>
      <c r="T1687">
        <v>9</v>
      </c>
      <c r="U1687">
        <v>0.7</v>
      </c>
      <c r="V1687">
        <v>1</v>
      </c>
      <c r="W1687" t="s">
        <v>4</v>
      </c>
      <c r="X1687" t="s">
        <v>93</v>
      </c>
      <c r="Y1687" t="s">
        <v>96</v>
      </c>
      <c r="Z1687" t="s">
        <v>91</v>
      </c>
      <c r="AA1687">
        <v>0.89180000000000004</v>
      </c>
      <c r="AB1687">
        <v>0.96039999999999992</v>
      </c>
      <c r="AC1687">
        <v>8.6435999999999971E-2</v>
      </c>
      <c r="AD1687">
        <v>0.5</v>
      </c>
      <c r="AE1687" t="s">
        <v>24</v>
      </c>
      <c r="AF1687">
        <v>9.2256399716836787E-3</v>
      </c>
      <c r="AG1687" t="s">
        <v>5</v>
      </c>
      <c r="AH1687" t="s">
        <v>32</v>
      </c>
      <c r="AI1687" t="s">
        <v>35</v>
      </c>
      <c r="AJ1687">
        <v>85.121951219512198</v>
      </c>
      <c r="AK1687" t="s">
        <v>41</v>
      </c>
      <c r="AL1687">
        <v>3.5474999999999999</v>
      </c>
      <c r="AM1687">
        <v>161590.14795000001</v>
      </c>
      <c r="AN1687">
        <v>72.25</v>
      </c>
    </row>
    <row r="1688" spans="1:40" x14ac:dyDescent="0.3">
      <c r="A1688">
        <v>465.24</v>
      </c>
      <c r="B1688">
        <v>8.4499999999999993</v>
      </c>
      <c r="C1688">
        <v>26</v>
      </c>
      <c r="D1688">
        <v>0.86</v>
      </c>
      <c r="E1688">
        <v>0.03</v>
      </c>
      <c r="F1688">
        <v>0.04</v>
      </c>
      <c r="G1688" t="s">
        <v>99</v>
      </c>
      <c r="H1688">
        <v>4.7300000000000004</v>
      </c>
      <c r="I1688">
        <v>0.68</v>
      </c>
      <c r="J1688">
        <v>0.81</v>
      </c>
      <c r="K1688">
        <v>0.16</v>
      </c>
      <c r="L1688">
        <v>13</v>
      </c>
      <c r="M1688">
        <v>9893.33</v>
      </c>
      <c r="N1688">
        <v>15</v>
      </c>
      <c r="O1688">
        <v>57</v>
      </c>
      <c r="P1688">
        <v>1</v>
      </c>
      <c r="Q1688">
        <v>0</v>
      </c>
      <c r="R1688">
        <v>663</v>
      </c>
      <c r="S1688">
        <v>875</v>
      </c>
      <c r="T1688">
        <v>4</v>
      </c>
      <c r="U1688">
        <v>0.82</v>
      </c>
      <c r="V1688">
        <v>1</v>
      </c>
      <c r="W1688" t="s">
        <v>4</v>
      </c>
      <c r="X1688" t="s">
        <v>89</v>
      </c>
      <c r="Y1688" t="s">
        <v>104</v>
      </c>
      <c r="Z1688" t="s">
        <v>105</v>
      </c>
      <c r="AA1688">
        <v>0.83419999999999994</v>
      </c>
      <c r="AB1688">
        <v>0.93119999999999992</v>
      </c>
      <c r="AC1688">
        <v>0.13036800000000001</v>
      </c>
      <c r="AD1688">
        <v>0.23</v>
      </c>
      <c r="AE1688" t="s">
        <v>26</v>
      </c>
      <c r="AF1688">
        <v>1.8162668730117786E-2</v>
      </c>
      <c r="AG1688" t="s">
        <v>5</v>
      </c>
      <c r="AH1688" t="s">
        <v>32</v>
      </c>
      <c r="AI1688" t="s">
        <v>37</v>
      </c>
      <c r="AJ1688">
        <v>131.97586726998492</v>
      </c>
      <c r="AK1688" t="s">
        <v>42</v>
      </c>
      <c r="AL1688">
        <v>494.66650000000004</v>
      </c>
      <c r="AM1688">
        <v>4925505.6268480001</v>
      </c>
      <c r="AN1688">
        <v>93.57</v>
      </c>
    </row>
    <row r="1689" spans="1:40" x14ac:dyDescent="0.3">
      <c r="A1689">
        <v>269.18</v>
      </c>
      <c r="B1689">
        <v>1.01</v>
      </c>
      <c r="C1689">
        <v>9</v>
      </c>
      <c r="D1689">
        <v>0.81</v>
      </c>
      <c r="E1689">
        <v>0.05</v>
      </c>
      <c r="F1689">
        <v>0.05</v>
      </c>
      <c r="G1689" t="s">
        <v>99</v>
      </c>
      <c r="H1689">
        <v>0.03</v>
      </c>
      <c r="I1689">
        <v>0.75</v>
      </c>
      <c r="J1689">
        <v>1.1499999999999999</v>
      </c>
      <c r="K1689">
        <v>0.41</v>
      </c>
      <c r="L1689">
        <v>40</v>
      </c>
      <c r="M1689">
        <v>3029.85</v>
      </c>
      <c r="N1689">
        <v>45</v>
      </c>
      <c r="O1689">
        <v>57</v>
      </c>
      <c r="P1689">
        <v>0</v>
      </c>
      <c r="Q1689">
        <v>0</v>
      </c>
      <c r="R1689">
        <v>643</v>
      </c>
      <c r="S1689">
        <v>638</v>
      </c>
      <c r="T1689">
        <v>12</v>
      </c>
      <c r="U1689">
        <v>0.87</v>
      </c>
      <c r="V1689">
        <v>1</v>
      </c>
      <c r="W1689" t="s">
        <v>4</v>
      </c>
      <c r="X1689" t="s">
        <v>89</v>
      </c>
      <c r="Y1689" t="s">
        <v>94</v>
      </c>
      <c r="Z1689" t="s">
        <v>107</v>
      </c>
      <c r="AA1689">
        <v>0.76949999999999996</v>
      </c>
      <c r="AB1689">
        <v>0.90249999999999997</v>
      </c>
      <c r="AC1689">
        <v>0.17147499999999993</v>
      </c>
      <c r="AD1689">
        <v>0.51</v>
      </c>
      <c r="AE1689" t="s">
        <v>25</v>
      </c>
      <c r="AF1689">
        <v>3.7521361170963666E-3</v>
      </c>
      <c r="AG1689" t="s">
        <v>5</v>
      </c>
      <c r="AH1689" t="s">
        <v>31</v>
      </c>
      <c r="AI1689" t="s">
        <v>38</v>
      </c>
      <c r="AJ1689">
        <v>99.222395023328147</v>
      </c>
      <c r="AK1689" t="s">
        <v>43</v>
      </c>
      <c r="AL1689">
        <v>151.49250000000001</v>
      </c>
      <c r="AM1689">
        <v>897284.17930800014</v>
      </c>
      <c r="AN1689">
        <v>97.47</v>
      </c>
    </row>
    <row r="1690" spans="1:40" x14ac:dyDescent="0.3">
      <c r="A1690">
        <v>322.81</v>
      </c>
      <c r="B1690">
        <v>3.77</v>
      </c>
      <c r="C1690">
        <v>10</v>
      </c>
      <c r="D1690">
        <v>0.8</v>
      </c>
      <c r="E1690">
        <v>0.03</v>
      </c>
      <c r="F1690">
        <v>0.03</v>
      </c>
      <c r="G1690" t="s">
        <v>92</v>
      </c>
      <c r="H1690">
        <v>0.67</v>
      </c>
      <c r="I1690">
        <v>0.94</v>
      </c>
      <c r="J1690">
        <v>0.81</v>
      </c>
      <c r="K1690">
        <v>0.3</v>
      </c>
      <c r="L1690">
        <v>39</v>
      </c>
      <c r="M1690">
        <v>6274.09</v>
      </c>
      <c r="N1690">
        <v>90</v>
      </c>
      <c r="O1690">
        <v>29</v>
      </c>
      <c r="P1690">
        <v>0</v>
      </c>
      <c r="Q1690">
        <v>0</v>
      </c>
      <c r="R1690">
        <v>950</v>
      </c>
      <c r="S1690">
        <v>145</v>
      </c>
      <c r="T1690">
        <v>8</v>
      </c>
      <c r="U1690">
        <v>7.0000000000000007E-2</v>
      </c>
      <c r="V1690">
        <v>0</v>
      </c>
      <c r="W1690" t="s">
        <v>6</v>
      </c>
      <c r="X1690" t="s">
        <v>89</v>
      </c>
      <c r="Y1690" t="s">
        <v>94</v>
      </c>
      <c r="Z1690" t="s">
        <v>110</v>
      </c>
      <c r="AA1690">
        <v>0.77600000000000002</v>
      </c>
      <c r="AB1690">
        <v>0.94089999999999996</v>
      </c>
      <c r="AC1690">
        <v>0.18817999999999996</v>
      </c>
      <c r="AD1690">
        <v>0.36</v>
      </c>
      <c r="AE1690" t="s">
        <v>24</v>
      </c>
      <c r="AF1690">
        <v>1.1678696446826306E-2</v>
      </c>
      <c r="AG1690" t="s">
        <v>5</v>
      </c>
      <c r="AH1690" t="s">
        <v>32</v>
      </c>
      <c r="AI1690" t="s">
        <v>38</v>
      </c>
      <c r="AJ1690">
        <v>15.263157894736842</v>
      </c>
      <c r="AK1690" t="s">
        <v>40</v>
      </c>
      <c r="AL1690">
        <v>125.48180000000001</v>
      </c>
      <c r="AM1690">
        <v>2146989.139928</v>
      </c>
      <c r="AN1690">
        <v>85.83</v>
      </c>
    </row>
    <row r="1691" spans="1:40" x14ac:dyDescent="0.3">
      <c r="A1691">
        <v>394.16</v>
      </c>
      <c r="B1691">
        <v>3.17</v>
      </c>
      <c r="C1691">
        <v>10</v>
      </c>
      <c r="D1691">
        <v>0.89</v>
      </c>
      <c r="E1691">
        <v>0.02</v>
      </c>
      <c r="F1691">
        <v>0.02</v>
      </c>
      <c r="G1691" t="s">
        <v>99</v>
      </c>
      <c r="H1691">
        <v>1.47</v>
      </c>
      <c r="I1691">
        <v>0.79</v>
      </c>
      <c r="J1691">
        <v>0.93</v>
      </c>
      <c r="K1691">
        <v>0.61</v>
      </c>
      <c r="L1691">
        <v>23</v>
      </c>
      <c r="M1691">
        <v>2907.13</v>
      </c>
      <c r="N1691">
        <v>30</v>
      </c>
      <c r="O1691">
        <v>7</v>
      </c>
      <c r="P1691">
        <v>2</v>
      </c>
      <c r="Q1691">
        <v>0</v>
      </c>
      <c r="R1691">
        <v>421</v>
      </c>
      <c r="S1691">
        <v>268</v>
      </c>
      <c r="T1691">
        <v>9</v>
      </c>
      <c r="U1691">
        <v>0.49</v>
      </c>
      <c r="V1691">
        <v>1</v>
      </c>
      <c r="W1691" t="s">
        <v>4</v>
      </c>
      <c r="X1691" t="s">
        <v>89</v>
      </c>
      <c r="Y1691" t="s">
        <v>96</v>
      </c>
      <c r="Z1691" t="s">
        <v>91</v>
      </c>
      <c r="AA1691">
        <v>0.87219999999999998</v>
      </c>
      <c r="AB1691">
        <v>0.96039999999999992</v>
      </c>
      <c r="AC1691">
        <v>0.10564399999999997</v>
      </c>
      <c r="AD1691">
        <v>0.65</v>
      </c>
      <c r="AE1691" t="s">
        <v>25</v>
      </c>
      <c r="AF1691">
        <v>8.042419322102699E-3</v>
      </c>
      <c r="AG1691" t="s">
        <v>5</v>
      </c>
      <c r="AH1691" t="s">
        <v>32</v>
      </c>
      <c r="AI1691" t="s">
        <v>36</v>
      </c>
      <c r="AJ1691">
        <v>63.657957244655584</v>
      </c>
      <c r="AK1691" t="s">
        <v>40</v>
      </c>
      <c r="AL1691">
        <v>145.35650000000001</v>
      </c>
      <c r="AM1691">
        <v>1191866.2800360001</v>
      </c>
      <c r="AN1691">
        <v>97.53</v>
      </c>
    </row>
    <row r="1692" spans="1:40" x14ac:dyDescent="0.3">
      <c r="A1692">
        <v>128.68</v>
      </c>
      <c r="B1692">
        <v>3.1</v>
      </c>
      <c r="C1692">
        <v>16</v>
      </c>
      <c r="D1692">
        <v>0.97</v>
      </c>
      <c r="E1692">
        <v>7.0000000000000007E-2</v>
      </c>
      <c r="F1692">
        <v>0.04</v>
      </c>
      <c r="G1692" t="s">
        <v>92</v>
      </c>
      <c r="H1692">
        <v>3.95</v>
      </c>
      <c r="I1692">
        <v>0.62</v>
      </c>
      <c r="J1692">
        <v>0.83</v>
      </c>
      <c r="K1692">
        <v>0.22</v>
      </c>
      <c r="L1692">
        <v>16</v>
      </c>
      <c r="M1692">
        <v>3996.01</v>
      </c>
      <c r="N1692">
        <v>60</v>
      </c>
      <c r="O1692">
        <v>58</v>
      </c>
      <c r="P1692">
        <v>3</v>
      </c>
      <c r="Q1692">
        <v>1</v>
      </c>
      <c r="R1692">
        <v>397</v>
      </c>
      <c r="S1692">
        <v>265</v>
      </c>
      <c r="T1692">
        <v>11</v>
      </c>
      <c r="U1692">
        <v>0.15</v>
      </c>
      <c r="V1692">
        <v>0</v>
      </c>
      <c r="W1692" t="s">
        <v>6</v>
      </c>
      <c r="X1692" t="s">
        <v>101</v>
      </c>
      <c r="Y1692" t="s">
        <v>90</v>
      </c>
      <c r="Z1692" t="s">
        <v>95</v>
      </c>
      <c r="AA1692">
        <v>0.9020999999999999</v>
      </c>
      <c r="AB1692">
        <v>0.89279999999999993</v>
      </c>
      <c r="AC1692">
        <v>2.678400000000002E-2</v>
      </c>
      <c r="AD1692">
        <v>0.33</v>
      </c>
      <c r="AE1692" t="s">
        <v>24</v>
      </c>
      <c r="AF1692">
        <v>2.4090767796083306E-2</v>
      </c>
      <c r="AG1692" t="s">
        <v>7</v>
      </c>
      <c r="AH1692" t="s">
        <v>33</v>
      </c>
      <c r="AI1692" t="s">
        <v>37</v>
      </c>
      <c r="AJ1692">
        <v>66.750629722921914</v>
      </c>
      <c r="AK1692" t="s">
        <v>40</v>
      </c>
      <c r="AL1692">
        <v>79.920200000000008</v>
      </c>
      <c r="AM1692">
        <v>570859.37506800005</v>
      </c>
      <c r="AN1692">
        <v>81.149999999999991</v>
      </c>
    </row>
    <row r="1693" spans="1:40" x14ac:dyDescent="0.3">
      <c r="A1693">
        <v>276.14999999999998</v>
      </c>
      <c r="B1693">
        <v>1.61</v>
      </c>
      <c r="C1693">
        <v>29</v>
      </c>
      <c r="D1693">
        <v>0.85</v>
      </c>
      <c r="E1693">
        <v>0</v>
      </c>
      <c r="F1693">
        <v>0.03</v>
      </c>
      <c r="G1693" t="s">
        <v>99</v>
      </c>
      <c r="H1693">
        <v>4.43</v>
      </c>
      <c r="I1693">
        <v>0.64</v>
      </c>
      <c r="J1693">
        <v>1.1100000000000001</v>
      </c>
      <c r="K1693">
        <v>0.61</v>
      </c>
      <c r="L1693">
        <v>35</v>
      </c>
      <c r="M1693">
        <v>5537.45</v>
      </c>
      <c r="N1693">
        <v>15</v>
      </c>
      <c r="O1693">
        <v>49</v>
      </c>
      <c r="P1693">
        <v>0</v>
      </c>
      <c r="Q1693">
        <v>2</v>
      </c>
      <c r="R1693">
        <v>409</v>
      </c>
      <c r="S1693">
        <v>340</v>
      </c>
      <c r="T1693">
        <v>7</v>
      </c>
      <c r="U1693">
        <v>0.35</v>
      </c>
      <c r="V1693">
        <v>1</v>
      </c>
      <c r="W1693" t="s">
        <v>4</v>
      </c>
      <c r="X1693" t="s">
        <v>93</v>
      </c>
      <c r="Y1693" t="s">
        <v>94</v>
      </c>
      <c r="Z1693" t="s">
        <v>106</v>
      </c>
      <c r="AA1693">
        <v>0.85</v>
      </c>
      <c r="AB1693">
        <v>0.97</v>
      </c>
      <c r="AC1693">
        <v>0.14550000000000002</v>
      </c>
      <c r="AD1693">
        <v>0.64</v>
      </c>
      <c r="AE1693" t="s">
        <v>25</v>
      </c>
      <c r="AF1693">
        <v>5.8301647655259834E-3</v>
      </c>
      <c r="AG1693" t="s">
        <v>5</v>
      </c>
      <c r="AH1693" t="s">
        <v>31</v>
      </c>
      <c r="AI1693" t="s">
        <v>37</v>
      </c>
      <c r="AJ1693">
        <v>83.12958435207824</v>
      </c>
      <c r="AK1693" t="s">
        <v>44</v>
      </c>
      <c r="AL1693">
        <v>276.8725</v>
      </c>
      <c r="AM1693">
        <v>1575343.161415</v>
      </c>
      <c r="AN1693">
        <v>94.969999999999985</v>
      </c>
    </row>
    <row r="1694" spans="1:40" x14ac:dyDescent="0.3">
      <c r="A1694">
        <v>229.4</v>
      </c>
      <c r="B1694">
        <v>2.68</v>
      </c>
      <c r="C1694">
        <v>7</v>
      </c>
      <c r="D1694">
        <v>0.95</v>
      </c>
      <c r="E1694">
        <v>0.05</v>
      </c>
      <c r="F1694">
        <v>0</v>
      </c>
      <c r="G1694" t="s">
        <v>88</v>
      </c>
      <c r="H1694">
        <v>3.09</v>
      </c>
      <c r="I1694">
        <v>0.93</v>
      </c>
      <c r="J1694">
        <v>1.17</v>
      </c>
      <c r="K1694">
        <v>0.38</v>
      </c>
      <c r="L1694">
        <v>16</v>
      </c>
      <c r="M1694">
        <v>6157.34</v>
      </c>
      <c r="N1694">
        <v>30</v>
      </c>
      <c r="O1694">
        <v>9</v>
      </c>
      <c r="P1694">
        <v>0</v>
      </c>
      <c r="Q1694">
        <v>0</v>
      </c>
      <c r="R1694">
        <v>431</v>
      </c>
      <c r="S1694">
        <v>932</v>
      </c>
      <c r="T1694">
        <v>3</v>
      </c>
      <c r="U1694">
        <v>0.66</v>
      </c>
      <c r="V1694">
        <v>0</v>
      </c>
      <c r="W1694" t="s">
        <v>6</v>
      </c>
      <c r="X1694" t="s">
        <v>89</v>
      </c>
      <c r="Y1694" t="s">
        <v>94</v>
      </c>
      <c r="Z1694" t="s">
        <v>98</v>
      </c>
      <c r="AA1694">
        <v>0.90249999999999997</v>
      </c>
      <c r="AB1694">
        <v>0.95</v>
      </c>
      <c r="AC1694">
        <v>4.7500000000000042E-2</v>
      </c>
      <c r="AD1694">
        <v>0.43</v>
      </c>
      <c r="AE1694" t="s">
        <v>24</v>
      </c>
      <c r="AF1694">
        <v>1.1682650392327812E-2</v>
      </c>
      <c r="AG1694" t="s">
        <v>5</v>
      </c>
      <c r="AH1694" t="s">
        <v>31</v>
      </c>
      <c r="AI1694" t="s">
        <v>37</v>
      </c>
      <c r="AJ1694">
        <v>216.24129930394434</v>
      </c>
      <c r="AK1694" t="s">
        <v>42</v>
      </c>
      <c r="AL1694">
        <v>61.573399999999999</v>
      </c>
      <c r="AM1694">
        <v>1483194.2361200002</v>
      </c>
      <c r="AN1694">
        <v>71.410000000000011</v>
      </c>
    </row>
    <row r="1695" spans="1:40" x14ac:dyDescent="0.3">
      <c r="A1695">
        <v>115.87</v>
      </c>
      <c r="B1695">
        <v>6</v>
      </c>
      <c r="C1695">
        <v>28</v>
      </c>
      <c r="D1695">
        <v>0.82</v>
      </c>
      <c r="E1695">
        <v>0.08</v>
      </c>
      <c r="F1695">
        <v>0</v>
      </c>
      <c r="G1695" t="s">
        <v>99</v>
      </c>
      <c r="H1695">
        <v>1.92</v>
      </c>
      <c r="I1695">
        <v>0.9</v>
      </c>
      <c r="J1695">
        <v>1.03</v>
      </c>
      <c r="K1695">
        <v>0.35</v>
      </c>
      <c r="L1695">
        <v>48</v>
      </c>
      <c r="M1695">
        <v>7727.53</v>
      </c>
      <c r="N1695">
        <v>45</v>
      </c>
      <c r="O1695">
        <v>16</v>
      </c>
      <c r="P1695">
        <v>0</v>
      </c>
      <c r="Q1695">
        <v>2</v>
      </c>
      <c r="R1695">
        <v>968</v>
      </c>
      <c r="S1695">
        <v>402</v>
      </c>
      <c r="T1695">
        <v>10</v>
      </c>
      <c r="U1695">
        <v>0.6</v>
      </c>
      <c r="V1695">
        <v>0</v>
      </c>
      <c r="W1695" t="s">
        <v>6</v>
      </c>
      <c r="X1695" t="s">
        <v>93</v>
      </c>
      <c r="Y1695" t="s">
        <v>94</v>
      </c>
      <c r="Z1695" t="s">
        <v>108</v>
      </c>
      <c r="AA1695">
        <v>0.75439999999999996</v>
      </c>
      <c r="AB1695">
        <v>0.92</v>
      </c>
      <c r="AC1695">
        <v>0.16560000000000005</v>
      </c>
      <c r="AD1695">
        <v>0.43</v>
      </c>
      <c r="AE1695" t="s">
        <v>24</v>
      </c>
      <c r="AF1695">
        <v>5.1782169672909294E-2</v>
      </c>
      <c r="AG1695" t="s">
        <v>8</v>
      </c>
      <c r="AH1695" t="s">
        <v>33</v>
      </c>
      <c r="AI1695" t="s">
        <v>36</v>
      </c>
      <c r="AJ1695">
        <v>41.528925619834709</v>
      </c>
      <c r="AK1695" t="s">
        <v>40</v>
      </c>
      <c r="AL1695">
        <v>386.37650000000002</v>
      </c>
      <c r="AM1695">
        <v>967410.83909600007</v>
      </c>
      <c r="AN1695">
        <v>95.68</v>
      </c>
    </row>
    <row r="1696" spans="1:40" x14ac:dyDescent="0.3">
      <c r="A1696">
        <v>215.39</v>
      </c>
      <c r="B1696">
        <v>3.62</v>
      </c>
      <c r="C1696">
        <v>5</v>
      </c>
      <c r="D1696">
        <v>0.73</v>
      </c>
      <c r="E1696">
        <v>0.03</v>
      </c>
      <c r="F1696">
        <v>0</v>
      </c>
      <c r="G1696" t="s">
        <v>99</v>
      </c>
      <c r="H1696">
        <v>3.33</v>
      </c>
      <c r="I1696">
        <v>0.95</v>
      </c>
      <c r="J1696">
        <v>0.86</v>
      </c>
      <c r="K1696">
        <v>0.31</v>
      </c>
      <c r="L1696">
        <v>7</v>
      </c>
      <c r="M1696">
        <v>7937.67</v>
      </c>
      <c r="N1696">
        <v>30</v>
      </c>
      <c r="O1696">
        <v>13</v>
      </c>
      <c r="P1696">
        <v>2</v>
      </c>
      <c r="Q1696">
        <v>3</v>
      </c>
      <c r="R1696">
        <v>672</v>
      </c>
      <c r="S1696">
        <v>792</v>
      </c>
      <c r="T1696">
        <v>11</v>
      </c>
      <c r="U1696">
        <v>0.13</v>
      </c>
      <c r="V1696">
        <v>1</v>
      </c>
      <c r="W1696" t="s">
        <v>4</v>
      </c>
      <c r="X1696" t="s">
        <v>103</v>
      </c>
      <c r="Y1696" t="s">
        <v>96</v>
      </c>
      <c r="Z1696" t="s">
        <v>95</v>
      </c>
      <c r="AA1696">
        <v>0.70809999999999995</v>
      </c>
      <c r="AB1696">
        <v>0.97</v>
      </c>
      <c r="AC1696">
        <v>0.26190000000000002</v>
      </c>
      <c r="AD1696">
        <v>0.33999999999999997</v>
      </c>
      <c r="AE1696" t="s">
        <v>24</v>
      </c>
      <c r="AF1696">
        <v>1.6806722689075633E-2</v>
      </c>
      <c r="AG1696" t="s">
        <v>5</v>
      </c>
      <c r="AH1696" t="s">
        <v>31</v>
      </c>
      <c r="AI1696" t="s">
        <v>37</v>
      </c>
      <c r="AJ1696">
        <v>117.85714285714286</v>
      </c>
      <c r="AK1696" t="s">
        <v>42</v>
      </c>
      <c r="AL1696">
        <v>396.88350000000003</v>
      </c>
      <c r="AM1696">
        <v>1761396.8120129998</v>
      </c>
      <c r="AN1696">
        <v>95.77</v>
      </c>
    </row>
    <row r="1697" spans="1:40" x14ac:dyDescent="0.3">
      <c r="A1697">
        <v>80.680000000000007</v>
      </c>
      <c r="B1697">
        <v>4.76</v>
      </c>
      <c r="C1697">
        <v>23</v>
      </c>
      <c r="D1697">
        <v>0.72</v>
      </c>
      <c r="E1697">
        <v>0.06</v>
      </c>
      <c r="F1697">
        <v>0.02</v>
      </c>
      <c r="G1697" t="s">
        <v>92</v>
      </c>
      <c r="H1697">
        <v>0.9</v>
      </c>
      <c r="I1697">
        <v>0.65</v>
      </c>
      <c r="J1697">
        <v>1.02</v>
      </c>
      <c r="K1697">
        <v>0.67</v>
      </c>
      <c r="L1697">
        <v>45</v>
      </c>
      <c r="M1697">
        <v>5235.16</v>
      </c>
      <c r="N1697">
        <v>30</v>
      </c>
      <c r="O1697">
        <v>55</v>
      </c>
      <c r="P1697">
        <v>2</v>
      </c>
      <c r="Q1697">
        <v>3</v>
      </c>
      <c r="R1697">
        <v>342</v>
      </c>
      <c r="S1697">
        <v>553</v>
      </c>
      <c r="T1697">
        <v>6</v>
      </c>
      <c r="U1697">
        <v>0.76</v>
      </c>
      <c r="V1697">
        <v>0</v>
      </c>
      <c r="W1697" t="s">
        <v>6</v>
      </c>
      <c r="X1697" t="s">
        <v>103</v>
      </c>
      <c r="Y1697" t="s">
        <v>96</v>
      </c>
      <c r="Z1697" t="s">
        <v>100</v>
      </c>
      <c r="AA1697">
        <v>0.67679999999999996</v>
      </c>
      <c r="AB1697">
        <v>0.92119999999999991</v>
      </c>
      <c r="AC1697">
        <v>0.257936</v>
      </c>
      <c r="AD1697">
        <v>0.75</v>
      </c>
      <c r="AE1697" t="s">
        <v>25</v>
      </c>
      <c r="AF1697">
        <v>5.8998512642538414E-2</v>
      </c>
      <c r="AG1697" t="s">
        <v>8</v>
      </c>
      <c r="AH1697" t="s">
        <v>33</v>
      </c>
      <c r="AI1697" t="s">
        <v>38</v>
      </c>
      <c r="AJ1697">
        <v>161.69590643274853</v>
      </c>
      <c r="AK1697" t="s">
        <v>42</v>
      </c>
      <c r="AL1697">
        <v>104.7032</v>
      </c>
      <c r="AM1697">
        <v>456268.68094400008</v>
      </c>
      <c r="AN1697">
        <v>84.899999999999991</v>
      </c>
    </row>
    <row r="1698" spans="1:40" x14ac:dyDescent="0.3">
      <c r="A1698">
        <v>61.62</v>
      </c>
      <c r="B1698">
        <v>4.3899999999999997</v>
      </c>
      <c r="C1698">
        <v>3</v>
      </c>
      <c r="D1698">
        <v>0.72</v>
      </c>
      <c r="E1698">
        <v>7.0000000000000007E-2</v>
      </c>
      <c r="F1698">
        <v>0.04</v>
      </c>
      <c r="G1698" t="s">
        <v>88</v>
      </c>
      <c r="H1698">
        <v>2.29</v>
      </c>
      <c r="I1698">
        <v>0.9</v>
      </c>
      <c r="J1698">
        <v>1.1100000000000001</v>
      </c>
      <c r="K1698">
        <v>0.56000000000000005</v>
      </c>
      <c r="L1698">
        <v>13</v>
      </c>
      <c r="M1698">
        <v>849.68</v>
      </c>
      <c r="N1698">
        <v>30</v>
      </c>
      <c r="O1698">
        <v>32</v>
      </c>
      <c r="P1698">
        <v>0</v>
      </c>
      <c r="Q1698">
        <v>2</v>
      </c>
      <c r="R1698">
        <v>669</v>
      </c>
      <c r="S1698">
        <v>263</v>
      </c>
      <c r="T1698">
        <v>7</v>
      </c>
      <c r="U1698">
        <v>0.79</v>
      </c>
      <c r="V1698">
        <v>1</v>
      </c>
      <c r="W1698" t="s">
        <v>4</v>
      </c>
      <c r="X1698" t="s">
        <v>93</v>
      </c>
      <c r="Y1698" t="s">
        <v>94</v>
      </c>
      <c r="Z1698" t="s">
        <v>106</v>
      </c>
      <c r="AA1698">
        <v>0.66959999999999997</v>
      </c>
      <c r="AB1698">
        <v>0.89279999999999993</v>
      </c>
      <c r="AC1698">
        <v>0.24998400000000001</v>
      </c>
      <c r="AD1698">
        <v>0.67</v>
      </c>
      <c r="AE1698" t="s">
        <v>25</v>
      </c>
      <c r="AF1698">
        <v>7.1243102888672513E-2</v>
      </c>
      <c r="AG1698" t="s">
        <v>8</v>
      </c>
      <c r="AH1698" t="s">
        <v>33</v>
      </c>
      <c r="AI1698" t="s">
        <v>35</v>
      </c>
      <c r="AJ1698">
        <v>39.312406576980571</v>
      </c>
      <c r="AK1698" t="s">
        <v>40</v>
      </c>
      <c r="AL1698">
        <v>8.4968000000000004</v>
      </c>
      <c r="AM1698">
        <v>58127.901571999995</v>
      </c>
      <c r="AN1698">
        <v>70.81</v>
      </c>
    </row>
    <row r="1699" spans="1:40" x14ac:dyDescent="0.3">
      <c r="A1699">
        <v>110.82</v>
      </c>
      <c r="B1699">
        <v>8.8800000000000008</v>
      </c>
      <c r="C1699">
        <v>18</v>
      </c>
      <c r="D1699">
        <v>0.81</v>
      </c>
      <c r="E1699">
        <v>7.0000000000000007E-2</v>
      </c>
      <c r="F1699">
        <v>0.02</v>
      </c>
      <c r="G1699" t="s">
        <v>92</v>
      </c>
      <c r="H1699">
        <v>2.54</v>
      </c>
      <c r="I1699">
        <v>0.86</v>
      </c>
      <c r="J1699">
        <v>1.0900000000000001</v>
      </c>
      <c r="K1699">
        <v>0.85</v>
      </c>
      <c r="L1699">
        <v>29</v>
      </c>
      <c r="M1699">
        <v>5622.06</v>
      </c>
      <c r="N1699">
        <v>45</v>
      </c>
      <c r="O1699">
        <v>22</v>
      </c>
      <c r="P1699">
        <v>3</v>
      </c>
      <c r="Q1699">
        <v>1</v>
      </c>
      <c r="R1699">
        <v>462</v>
      </c>
      <c r="S1699">
        <v>276</v>
      </c>
      <c r="T1699">
        <v>12</v>
      </c>
      <c r="U1699">
        <v>0.14000000000000001</v>
      </c>
      <c r="V1699">
        <v>1</v>
      </c>
      <c r="W1699" t="s">
        <v>4</v>
      </c>
      <c r="X1699" t="s">
        <v>101</v>
      </c>
      <c r="Y1699" t="s">
        <v>90</v>
      </c>
      <c r="Z1699" t="s">
        <v>107</v>
      </c>
      <c r="AA1699">
        <v>0.75329999999999997</v>
      </c>
      <c r="AB1699">
        <v>0.91139999999999988</v>
      </c>
      <c r="AC1699">
        <v>0.17316599999999993</v>
      </c>
      <c r="AD1699">
        <v>0.94</v>
      </c>
      <c r="AE1699" t="s">
        <v>25</v>
      </c>
      <c r="AF1699">
        <v>8.0129940443963196E-2</v>
      </c>
      <c r="AG1699" t="s">
        <v>8</v>
      </c>
      <c r="AH1699" t="s">
        <v>33</v>
      </c>
      <c r="AI1699" t="s">
        <v>35</v>
      </c>
      <c r="AJ1699">
        <v>59.740259740259738</v>
      </c>
      <c r="AK1699" t="s">
        <v>40</v>
      </c>
      <c r="AL1699">
        <v>112.44120000000001</v>
      </c>
      <c r="AM1699">
        <v>679228.06208399998</v>
      </c>
      <c r="AN1699">
        <v>82.96</v>
      </c>
    </row>
    <row r="1700" spans="1:40" x14ac:dyDescent="0.3">
      <c r="A1700">
        <v>483.4</v>
      </c>
      <c r="B1700">
        <v>9.15</v>
      </c>
      <c r="C1700">
        <v>11</v>
      </c>
      <c r="D1700">
        <v>0.8</v>
      </c>
      <c r="E1700">
        <v>0.04</v>
      </c>
      <c r="F1700">
        <v>0.02</v>
      </c>
      <c r="G1700" t="s">
        <v>88</v>
      </c>
      <c r="H1700">
        <v>0.52</v>
      </c>
      <c r="I1700">
        <v>0.69</v>
      </c>
      <c r="J1700">
        <v>1.1000000000000001</v>
      </c>
      <c r="K1700">
        <v>0.24</v>
      </c>
      <c r="L1700">
        <v>39</v>
      </c>
      <c r="M1700">
        <v>4828.04</v>
      </c>
      <c r="N1700">
        <v>15</v>
      </c>
      <c r="O1700">
        <v>45</v>
      </c>
      <c r="P1700">
        <v>0</v>
      </c>
      <c r="Q1700">
        <v>1</v>
      </c>
      <c r="R1700">
        <v>604</v>
      </c>
      <c r="S1700">
        <v>908</v>
      </c>
      <c r="T1700">
        <v>7</v>
      </c>
      <c r="U1700">
        <v>0.62</v>
      </c>
      <c r="V1700">
        <v>1</v>
      </c>
      <c r="W1700" t="s">
        <v>4</v>
      </c>
      <c r="X1700" t="s">
        <v>101</v>
      </c>
      <c r="Y1700" t="s">
        <v>94</v>
      </c>
      <c r="Z1700" t="s">
        <v>106</v>
      </c>
      <c r="AA1700">
        <v>0.76800000000000002</v>
      </c>
      <c r="AB1700">
        <v>0.94079999999999997</v>
      </c>
      <c r="AC1700">
        <v>0.18815999999999994</v>
      </c>
      <c r="AD1700">
        <v>0.3</v>
      </c>
      <c r="AE1700" t="s">
        <v>26</v>
      </c>
      <c r="AF1700">
        <v>1.8928423665701286E-2</v>
      </c>
      <c r="AG1700" t="s">
        <v>5</v>
      </c>
      <c r="AH1700" t="s">
        <v>32</v>
      </c>
      <c r="AI1700" t="s">
        <v>38</v>
      </c>
      <c r="AJ1700">
        <v>150.33112582781456</v>
      </c>
      <c r="AK1700" t="s">
        <v>42</v>
      </c>
      <c r="AL1700">
        <v>48.2804</v>
      </c>
      <c r="AM1700">
        <v>2473960.31592</v>
      </c>
      <c r="AN1700">
        <v>73.88</v>
      </c>
    </row>
    <row r="1701" spans="1:40" x14ac:dyDescent="0.3">
      <c r="A1701">
        <v>297.29000000000002</v>
      </c>
      <c r="B1701">
        <v>5.44</v>
      </c>
      <c r="C1701">
        <v>15</v>
      </c>
      <c r="D1701">
        <v>0.92</v>
      </c>
      <c r="E1701">
        <v>0.03</v>
      </c>
      <c r="F1701">
        <v>0.05</v>
      </c>
      <c r="G1701" t="s">
        <v>88</v>
      </c>
      <c r="H1701">
        <v>0.17</v>
      </c>
      <c r="I1701">
        <v>0.99</v>
      </c>
      <c r="J1701">
        <v>0.91</v>
      </c>
      <c r="K1701">
        <v>0.04</v>
      </c>
      <c r="L1701">
        <v>20</v>
      </c>
      <c r="M1701">
        <v>2232.33</v>
      </c>
      <c r="N1701">
        <v>60</v>
      </c>
      <c r="O1701">
        <v>51</v>
      </c>
      <c r="P1701">
        <v>1</v>
      </c>
      <c r="Q1701">
        <v>3</v>
      </c>
      <c r="R1701">
        <v>158</v>
      </c>
      <c r="S1701">
        <v>803</v>
      </c>
      <c r="T1701">
        <v>8</v>
      </c>
      <c r="U1701">
        <v>0.95</v>
      </c>
      <c r="V1701">
        <v>1</v>
      </c>
      <c r="W1701" t="s">
        <v>4</v>
      </c>
      <c r="X1701" t="s">
        <v>103</v>
      </c>
      <c r="Y1701" t="s">
        <v>104</v>
      </c>
      <c r="Z1701" t="s">
        <v>110</v>
      </c>
      <c r="AA1701">
        <v>0.89239999999999997</v>
      </c>
      <c r="AB1701">
        <v>0.92149999999999999</v>
      </c>
      <c r="AC1701">
        <v>7.3719999999999966E-2</v>
      </c>
      <c r="AD1701">
        <v>0.12</v>
      </c>
      <c r="AE1701" t="s">
        <v>22</v>
      </c>
      <c r="AF1701">
        <v>1.8298630966396449E-2</v>
      </c>
      <c r="AG1701" t="s">
        <v>5</v>
      </c>
      <c r="AH1701" t="s">
        <v>31</v>
      </c>
      <c r="AI1701" t="s">
        <v>38</v>
      </c>
      <c r="AJ1701">
        <v>508.22784810126586</v>
      </c>
      <c r="AK1701" t="s">
        <v>42</v>
      </c>
      <c r="AL1701">
        <v>22.3233</v>
      </c>
      <c r="AM1701">
        <v>716764.67064200004</v>
      </c>
      <c r="AN1701">
        <v>73.930000000000007</v>
      </c>
    </row>
    <row r="1702" spans="1:40" x14ac:dyDescent="0.3">
      <c r="A1702">
        <v>484.62</v>
      </c>
      <c r="B1702">
        <v>3.97</v>
      </c>
      <c r="C1702">
        <v>21</v>
      </c>
      <c r="D1702">
        <v>0.92</v>
      </c>
      <c r="E1702">
        <v>0.08</v>
      </c>
      <c r="F1702">
        <v>0.04</v>
      </c>
      <c r="G1702" t="s">
        <v>92</v>
      </c>
      <c r="H1702">
        <v>3.75</v>
      </c>
      <c r="I1702">
        <v>0.83</v>
      </c>
      <c r="J1702">
        <v>0.83</v>
      </c>
      <c r="K1702">
        <v>0.18</v>
      </c>
      <c r="L1702">
        <v>29</v>
      </c>
      <c r="M1702">
        <v>200.61</v>
      </c>
      <c r="N1702">
        <v>90</v>
      </c>
      <c r="O1702">
        <v>38</v>
      </c>
      <c r="P1702">
        <v>1</v>
      </c>
      <c r="Q1702">
        <v>0</v>
      </c>
      <c r="R1702">
        <v>179</v>
      </c>
      <c r="S1702">
        <v>16</v>
      </c>
      <c r="T1702">
        <v>10</v>
      </c>
      <c r="U1702">
        <v>0.09</v>
      </c>
      <c r="V1702">
        <v>1</v>
      </c>
      <c r="W1702" t="s">
        <v>4</v>
      </c>
      <c r="X1702" t="s">
        <v>89</v>
      </c>
      <c r="Y1702" t="s">
        <v>104</v>
      </c>
      <c r="Z1702" t="s">
        <v>108</v>
      </c>
      <c r="AA1702">
        <v>0.84640000000000004</v>
      </c>
      <c r="AB1702">
        <v>0.88319999999999999</v>
      </c>
      <c r="AC1702">
        <v>7.0655999999999969E-2</v>
      </c>
      <c r="AD1702">
        <v>0.3</v>
      </c>
      <c r="AE1702" t="s">
        <v>26</v>
      </c>
      <c r="AF1702">
        <v>8.1919854731542247E-3</v>
      </c>
      <c r="AG1702" t="s">
        <v>5</v>
      </c>
      <c r="AH1702" t="s">
        <v>32</v>
      </c>
      <c r="AI1702" t="s">
        <v>37</v>
      </c>
      <c r="AJ1702">
        <v>8.938547486033519</v>
      </c>
      <c r="AK1702" t="s">
        <v>40</v>
      </c>
      <c r="AL1702">
        <v>4.0122</v>
      </c>
      <c r="AM1702">
        <v>108926.331084</v>
      </c>
      <c r="AN1702">
        <v>81.05</v>
      </c>
    </row>
    <row r="1703" spans="1:40" x14ac:dyDescent="0.3">
      <c r="A1703">
        <v>244.62</v>
      </c>
      <c r="B1703">
        <v>1.96</v>
      </c>
      <c r="C1703">
        <v>20</v>
      </c>
      <c r="D1703">
        <v>0.72</v>
      </c>
      <c r="E1703">
        <v>0.08</v>
      </c>
      <c r="F1703">
        <v>0.03</v>
      </c>
      <c r="G1703" t="s">
        <v>99</v>
      </c>
      <c r="H1703">
        <v>2.67</v>
      </c>
      <c r="I1703">
        <v>0.96</v>
      </c>
      <c r="J1703">
        <v>0.86</v>
      </c>
      <c r="K1703">
        <v>0.34</v>
      </c>
      <c r="L1703">
        <v>18</v>
      </c>
      <c r="M1703">
        <v>3228.06</v>
      </c>
      <c r="N1703">
        <v>15</v>
      </c>
      <c r="O1703">
        <v>18</v>
      </c>
      <c r="P1703">
        <v>3</v>
      </c>
      <c r="Q1703">
        <v>3</v>
      </c>
      <c r="R1703">
        <v>334</v>
      </c>
      <c r="S1703">
        <v>869</v>
      </c>
      <c r="T1703">
        <v>5</v>
      </c>
      <c r="U1703">
        <v>0.16</v>
      </c>
      <c r="V1703">
        <v>1</v>
      </c>
      <c r="W1703" t="s">
        <v>4</v>
      </c>
      <c r="X1703" t="s">
        <v>103</v>
      </c>
      <c r="Y1703" t="s">
        <v>90</v>
      </c>
      <c r="Z1703" t="s">
        <v>109</v>
      </c>
      <c r="AA1703">
        <v>0.66239999999999999</v>
      </c>
      <c r="AB1703">
        <v>0.89239999999999997</v>
      </c>
      <c r="AC1703">
        <v>0.24987200000000004</v>
      </c>
      <c r="AD1703">
        <v>0.45</v>
      </c>
      <c r="AE1703" t="s">
        <v>24</v>
      </c>
      <c r="AF1703">
        <v>8.0124274384760028E-3</v>
      </c>
      <c r="AG1703" t="s">
        <v>5</v>
      </c>
      <c r="AH1703" t="s">
        <v>31</v>
      </c>
      <c r="AI1703" t="s">
        <v>35</v>
      </c>
      <c r="AJ1703">
        <v>260.17964071856284</v>
      </c>
      <c r="AK1703" t="s">
        <v>42</v>
      </c>
      <c r="AL1703">
        <v>161.40300000000002</v>
      </c>
      <c r="AM1703">
        <v>876683.78700000001</v>
      </c>
      <c r="AN1703">
        <v>94.330000000000013</v>
      </c>
    </row>
    <row r="1704" spans="1:40" x14ac:dyDescent="0.3">
      <c r="A1704">
        <v>190.32</v>
      </c>
      <c r="B1704">
        <v>9.58</v>
      </c>
      <c r="C1704">
        <v>5</v>
      </c>
      <c r="D1704">
        <v>0.77</v>
      </c>
      <c r="E1704">
        <v>0.03</v>
      </c>
      <c r="F1704">
        <v>0.01</v>
      </c>
      <c r="G1704" t="s">
        <v>88</v>
      </c>
      <c r="H1704">
        <v>1.66</v>
      </c>
      <c r="I1704">
        <v>0.94</v>
      </c>
      <c r="J1704">
        <v>1.18</v>
      </c>
      <c r="K1704">
        <v>0.18</v>
      </c>
      <c r="L1704">
        <v>22</v>
      </c>
      <c r="M1704">
        <v>2668.93</v>
      </c>
      <c r="N1704">
        <v>60</v>
      </c>
      <c r="O1704">
        <v>50</v>
      </c>
      <c r="P1704">
        <v>0</v>
      </c>
      <c r="Q1704">
        <v>0</v>
      </c>
      <c r="R1704">
        <v>791</v>
      </c>
      <c r="S1704">
        <v>448</v>
      </c>
      <c r="T1704">
        <v>5</v>
      </c>
      <c r="U1704">
        <v>0.77</v>
      </c>
      <c r="V1704">
        <v>1</v>
      </c>
      <c r="W1704" t="s">
        <v>4</v>
      </c>
      <c r="X1704" t="s">
        <v>89</v>
      </c>
      <c r="Y1704" t="s">
        <v>94</v>
      </c>
      <c r="Z1704" t="s">
        <v>109</v>
      </c>
      <c r="AA1704">
        <v>0.74690000000000001</v>
      </c>
      <c r="AB1704">
        <v>0.96029999999999993</v>
      </c>
      <c r="AC1704">
        <v>0.22086899999999995</v>
      </c>
      <c r="AD1704">
        <v>0.22</v>
      </c>
      <c r="AE1704" t="s">
        <v>26</v>
      </c>
      <c r="AF1704">
        <v>5.0336275746111811E-2</v>
      </c>
      <c r="AG1704" t="s">
        <v>8</v>
      </c>
      <c r="AH1704" t="s">
        <v>31</v>
      </c>
      <c r="AI1704" t="s">
        <v>36</v>
      </c>
      <c r="AJ1704">
        <v>56.637168141592923</v>
      </c>
      <c r="AK1704" t="s">
        <v>40</v>
      </c>
      <c r="AL1704">
        <v>26.689299999999999</v>
      </c>
      <c r="AM1704">
        <v>528301.79582799994</v>
      </c>
      <c r="AN1704">
        <v>73.240000000000009</v>
      </c>
    </row>
    <row r="1705" spans="1:40" x14ac:dyDescent="0.3">
      <c r="A1705">
        <v>277.76</v>
      </c>
      <c r="B1705">
        <v>1.54</v>
      </c>
      <c r="C1705">
        <v>24</v>
      </c>
      <c r="D1705">
        <v>0.78</v>
      </c>
      <c r="E1705">
        <v>0.01</v>
      </c>
      <c r="F1705">
        <v>0.01</v>
      </c>
      <c r="G1705" t="s">
        <v>99</v>
      </c>
      <c r="H1705">
        <v>2.19</v>
      </c>
      <c r="I1705">
        <v>0.73</v>
      </c>
      <c r="J1705">
        <v>1.05</v>
      </c>
      <c r="K1705">
        <v>0.08</v>
      </c>
      <c r="L1705">
        <v>36</v>
      </c>
      <c r="M1705">
        <v>4880.8100000000004</v>
      </c>
      <c r="N1705">
        <v>45</v>
      </c>
      <c r="O1705">
        <v>14</v>
      </c>
      <c r="P1705">
        <v>3</v>
      </c>
      <c r="Q1705">
        <v>3</v>
      </c>
      <c r="R1705">
        <v>237</v>
      </c>
      <c r="S1705">
        <v>560</v>
      </c>
      <c r="T1705">
        <v>2</v>
      </c>
      <c r="U1705">
        <v>0.34</v>
      </c>
      <c r="V1705">
        <v>0</v>
      </c>
      <c r="W1705" t="s">
        <v>6</v>
      </c>
      <c r="X1705" t="s">
        <v>103</v>
      </c>
      <c r="Y1705" t="s">
        <v>90</v>
      </c>
      <c r="Z1705" t="s">
        <v>102</v>
      </c>
      <c r="AA1705">
        <v>0.7722</v>
      </c>
      <c r="AB1705">
        <v>0.98009999999999997</v>
      </c>
      <c r="AC1705">
        <v>0.21562199999999995</v>
      </c>
      <c r="AD1705">
        <v>0.1</v>
      </c>
      <c r="AE1705" t="s">
        <v>22</v>
      </c>
      <c r="AF1705">
        <v>5.5443548387096777E-3</v>
      </c>
      <c r="AG1705" t="s">
        <v>5</v>
      </c>
      <c r="AH1705" t="s">
        <v>31</v>
      </c>
      <c r="AI1705" t="s">
        <v>35</v>
      </c>
      <c r="AJ1705">
        <v>236.28691983122363</v>
      </c>
      <c r="AK1705" t="s">
        <v>42</v>
      </c>
      <c r="AL1705">
        <v>244.04050000000004</v>
      </c>
      <c r="AM1705">
        <v>1383063.8676999998</v>
      </c>
      <c r="AN1705">
        <v>97.31</v>
      </c>
    </row>
    <row r="1706" spans="1:40" x14ac:dyDescent="0.3">
      <c r="A1706">
        <v>247.78</v>
      </c>
      <c r="B1706">
        <v>3.68</v>
      </c>
      <c r="C1706">
        <v>12</v>
      </c>
      <c r="D1706">
        <v>0.86</v>
      </c>
      <c r="E1706">
        <v>0.01</v>
      </c>
      <c r="F1706">
        <v>0</v>
      </c>
      <c r="G1706" t="s">
        <v>92</v>
      </c>
      <c r="H1706">
        <v>4.79</v>
      </c>
      <c r="I1706">
        <v>0.81</v>
      </c>
      <c r="J1706">
        <v>1.0900000000000001</v>
      </c>
      <c r="K1706">
        <v>0.45</v>
      </c>
      <c r="L1706">
        <v>41</v>
      </c>
      <c r="M1706">
        <v>7639.86</v>
      </c>
      <c r="N1706">
        <v>60</v>
      </c>
      <c r="O1706">
        <v>14</v>
      </c>
      <c r="P1706">
        <v>1</v>
      </c>
      <c r="Q1706">
        <v>3</v>
      </c>
      <c r="R1706">
        <v>335</v>
      </c>
      <c r="S1706">
        <v>13</v>
      </c>
      <c r="T1706">
        <v>12</v>
      </c>
      <c r="U1706">
        <v>0.96</v>
      </c>
      <c r="V1706">
        <v>1</v>
      </c>
      <c r="W1706" t="s">
        <v>4</v>
      </c>
      <c r="X1706" t="s">
        <v>103</v>
      </c>
      <c r="Y1706" t="s">
        <v>104</v>
      </c>
      <c r="Z1706" t="s">
        <v>107</v>
      </c>
      <c r="AA1706">
        <v>0.85139999999999993</v>
      </c>
      <c r="AB1706">
        <v>0.99</v>
      </c>
      <c r="AC1706">
        <v>0.1386</v>
      </c>
      <c r="AD1706">
        <v>0.46</v>
      </c>
      <c r="AE1706" t="s">
        <v>24</v>
      </c>
      <c r="AF1706">
        <v>1.4851884736459764E-2</v>
      </c>
      <c r="AG1706" t="s">
        <v>5</v>
      </c>
      <c r="AH1706" t="s">
        <v>31</v>
      </c>
      <c r="AI1706" t="s">
        <v>37</v>
      </c>
      <c r="AJ1706">
        <v>3.8805970149253728</v>
      </c>
      <c r="AK1706" t="s">
        <v>40</v>
      </c>
      <c r="AL1706">
        <v>152.7972</v>
      </c>
      <c r="AM1706">
        <v>1912111.0904319999</v>
      </c>
      <c r="AN1706">
        <v>82.91</v>
      </c>
    </row>
    <row r="1707" spans="1:40" x14ac:dyDescent="0.3">
      <c r="A1707">
        <v>97.55</v>
      </c>
      <c r="B1707">
        <v>3.68</v>
      </c>
      <c r="C1707">
        <v>4</v>
      </c>
      <c r="D1707">
        <v>0.74</v>
      </c>
      <c r="E1707">
        <v>0.01</v>
      </c>
      <c r="F1707">
        <v>0.01</v>
      </c>
      <c r="G1707" t="s">
        <v>92</v>
      </c>
      <c r="H1707">
        <v>1.92</v>
      </c>
      <c r="I1707">
        <v>0.77</v>
      </c>
      <c r="J1707">
        <v>1.1599999999999999</v>
      </c>
      <c r="K1707">
        <v>0.68</v>
      </c>
      <c r="L1707">
        <v>48</v>
      </c>
      <c r="M1707">
        <v>4446.5</v>
      </c>
      <c r="N1707">
        <v>45</v>
      </c>
      <c r="O1707">
        <v>51</v>
      </c>
      <c r="P1707">
        <v>0</v>
      </c>
      <c r="Q1707">
        <v>1</v>
      </c>
      <c r="R1707">
        <v>14</v>
      </c>
      <c r="S1707">
        <v>551</v>
      </c>
      <c r="T1707">
        <v>11</v>
      </c>
      <c r="U1707">
        <v>0.62</v>
      </c>
      <c r="V1707">
        <v>1</v>
      </c>
      <c r="W1707" t="s">
        <v>4</v>
      </c>
      <c r="X1707" t="s">
        <v>101</v>
      </c>
      <c r="Y1707" t="s">
        <v>94</v>
      </c>
      <c r="Z1707" t="s">
        <v>95</v>
      </c>
      <c r="AA1707">
        <v>0.73260000000000003</v>
      </c>
      <c r="AB1707">
        <v>0.98009999999999997</v>
      </c>
      <c r="AC1707">
        <v>0.254826</v>
      </c>
      <c r="AD1707">
        <v>0.70000000000000007</v>
      </c>
      <c r="AE1707" t="s">
        <v>25</v>
      </c>
      <c r="AF1707">
        <v>3.7724243977447468E-2</v>
      </c>
      <c r="AG1707" t="s">
        <v>7</v>
      </c>
      <c r="AH1707" t="s">
        <v>33</v>
      </c>
      <c r="AI1707" t="s">
        <v>36</v>
      </c>
      <c r="AJ1707">
        <v>3935.7142857142853</v>
      </c>
      <c r="AK1707" t="s">
        <v>42</v>
      </c>
      <c r="AL1707">
        <v>88.93</v>
      </c>
      <c r="AM1707">
        <v>442523.87242000003</v>
      </c>
      <c r="AN1707">
        <v>85.579999999999984</v>
      </c>
    </row>
    <row r="1708" spans="1:40" x14ac:dyDescent="0.3">
      <c r="A1708">
        <v>338.37</v>
      </c>
      <c r="B1708">
        <v>3.88</v>
      </c>
      <c r="C1708">
        <v>15</v>
      </c>
      <c r="D1708">
        <v>0.74</v>
      </c>
      <c r="E1708">
        <v>0.06</v>
      </c>
      <c r="F1708">
        <v>0.01</v>
      </c>
      <c r="G1708" t="s">
        <v>92</v>
      </c>
      <c r="H1708">
        <v>0.52</v>
      </c>
      <c r="I1708">
        <v>0.88</v>
      </c>
      <c r="J1708">
        <v>1.1399999999999999</v>
      </c>
      <c r="K1708">
        <v>0.75</v>
      </c>
      <c r="L1708">
        <v>36</v>
      </c>
      <c r="M1708">
        <v>9520.5300000000007</v>
      </c>
      <c r="N1708">
        <v>60</v>
      </c>
      <c r="O1708">
        <v>17</v>
      </c>
      <c r="P1708">
        <v>0</v>
      </c>
      <c r="Q1708">
        <v>2</v>
      </c>
      <c r="R1708">
        <v>161</v>
      </c>
      <c r="S1708">
        <v>687</v>
      </c>
      <c r="T1708">
        <v>2</v>
      </c>
      <c r="U1708">
        <v>0.48</v>
      </c>
      <c r="V1708">
        <v>0</v>
      </c>
      <c r="W1708" t="s">
        <v>6</v>
      </c>
      <c r="X1708" t="s">
        <v>93</v>
      </c>
      <c r="Y1708" t="s">
        <v>94</v>
      </c>
      <c r="Z1708" t="s">
        <v>102</v>
      </c>
      <c r="AA1708">
        <v>0.6956</v>
      </c>
      <c r="AB1708">
        <v>0.93059999999999998</v>
      </c>
      <c r="AC1708">
        <v>0.241956</v>
      </c>
      <c r="AD1708">
        <v>0.82</v>
      </c>
      <c r="AE1708" t="s">
        <v>25</v>
      </c>
      <c r="AF1708">
        <v>1.1466737594940449E-2</v>
      </c>
      <c r="AG1708" t="s">
        <v>5</v>
      </c>
      <c r="AH1708" t="s">
        <v>32</v>
      </c>
      <c r="AI1708" t="s">
        <v>38</v>
      </c>
      <c r="AJ1708">
        <v>426.70807453416148</v>
      </c>
      <c r="AK1708" t="s">
        <v>42</v>
      </c>
      <c r="AL1708">
        <v>190.41060000000002</v>
      </c>
      <c r="AM1708">
        <v>3447157.9872750002</v>
      </c>
      <c r="AN1708">
        <v>85.48</v>
      </c>
    </row>
    <row r="1709" spans="1:40" x14ac:dyDescent="0.3">
      <c r="A1709">
        <v>147.22</v>
      </c>
      <c r="B1709">
        <v>2.48</v>
      </c>
      <c r="C1709">
        <v>9</v>
      </c>
      <c r="D1709">
        <v>0.98</v>
      </c>
      <c r="E1709">
        <v>0.01</v>
      </c>
      <c r="F1709">
        <v>0.03</v>
      </c>
      <c r="G1709" t="s">
        <v>92</v>
      </c>
      <c r="H1709">
        <v>2.3199999999999998</v>
      </c>
      <c r="I1709">
        <v>0.84</v>
      </c>
      <c r="J1709">
        <v>0.89</v>
      </c>
      <c r="K1709">
        <v>0.4</v>
      </c>
      <c r="L1709">
        <v>8</v>
      </c>
      <c r="M1709">
        <v>2291</v>
      </c>
      <c r="N1709">
        <v>15</v>
      </c>
      <c r="O1709">
        <v>39</v>
      </c>
      <c r="P1709">
        <v>1</v>
      </c>
      <c r="Q1709">
        <v>2</v>
      </c>
      <c r="R1709">
        <v>230</v>
      </c>
      <c r="S1709">
        <v>316</v>
      </c>
      <c r="T1709">
        <v>4</v>
      </c>
      <c r="U1709">
        <v>0.34</v>
      </c>
      <c r="V1709">
        <v>0</v>
      </c>
      <c r="W1709" t="s">
        <v>6</v>
      </c>
      <c r="X1709" t="s">
        <v>93</v>
      </c>
      <c r="Y1709" t="s">
        <v>104</v>
      </c>
      <c r="Z1709" t="s">
        <v>105</v>
      </c>
      <c r="AA1709">
        <v>0.97019999999999995</v>
      </c>
      <c r="AB1709">
        <v>0.96029999999999993</v>
      </c>
      <c r="AC1709">
        <v>1.9206000000000018E-2</v>
      </c>
      <c r="AD1709">
        <v>0.44</v>
      </c>
      <c r="AE1709" t="s">
        <v>24</v>
      </c>
      <c r="AF1709">
        <v>1.6845537291128924E-2</v>
      </c>
      <c r="AG1709" t="s">
        <v>5</v>
      </c>
      <c r="AH1709" t="s">
        <v>33</v>
      </c>
      <c r="AI1709" t="s">
        <v>35</v>
      </c>
      <c r="AJ1709">
        <v>137.39130434782609</v>
      </c>
      <c r="AK1709" t="s">
        <v>42</v>
      </c>
      <c r="AL1709">
        <v>45.82</v>
      </c>
      <c r="AM1709">
        <v>350824.91180800006</v>
      </c>
      <c r="AN1709">
        <v>84.779999999999987</v>
      </c>
    </row>
    <row r="1710" spans="1:40" x14ac:dyDescent="0.3">
      <c r="A1710">
        <v>328.81</v>
      </c>
      <c r="B1710">
        <v>8.0500000000000007</v>
      </c>
      <c r="C1710">
        <v>7</v>
      </c>
      <c r="D1710">
        <v>0.94</v>
      </c>
      <c r="E1710">
        <v>0.03</v>
      </c>
      <c r="F1710">
        <v>0</v>
      </c>
      <c r="G1710" t="s">
        <v>88</v>
      </c>
      <c r="H1710">
        <v>3.24</v>
      </c>
      <c r="I1710">
        <v>0.91</v>
      </c>
      <c r="J1710">
        <v>0.82</v>
      </c>
      <c r="K1710">
        <v>0.48</v>
      </c>
      <c r="L1710">
        <v>3</v>
      </c>
      <c r="M1710">
        <v>2287.4299999999998</v>
      </c>
      <c r="N1710">
        <v>45</v>
      </c>
      <c r="O1710">
        <v>31</v>
      </c>
      <c r="P1710">
        <v>3</v>
      </c>
      <c r="Q1710">
        <v>3</v>
      </c>
      <c r="R1710">
        <v>166</v>
      </c>
      <c r="S1710">
        <v>471</v>
      </c>
      <c r="T1710">
        <v>7</v>
      </c>
      <c r="U1710">
        <v>0.24</v>
      </c>
      <c r="V1710">
        <v>0</v>
      </c>
      <c r="W1710" t="s">
        <v>6</v>
      </c>
      <c r="X1710" t="s">
        <v>103</v>
      </c>
      <c r="Y1710" t="s">
        <v>90</v>
      </c>
      <c r="Z1710" t="s">
        <v>106</v>
      </c>
      <c r="AA1710">
        <v>0.91179999999999994</v>
      </c>
      <c r="AB1710">
        <v>0.97</v>
      </c>
      <c r="AC1710">
        <v>5.820000000000005E-2</v>
      </c>
      <c r="AD1710">
        <v>0.51</v>
      </c>
      <c r="AE1710" t="s">
        <v>25</v>
      </c>
      <c r="AF1710">
        <v>2.4482223776649131E-2</v>
      </c>
      <c r="AG1710" t="s">
        <v>7</v>
      </c>
      <c r="AH1710" t="s">
        <v>32</v>
      </c>
      <c r="AI1710" t="s">
        <v>37</v>
      </c>
      <c r="AJ1710">
        <v>283.73493975903614</v>
      </c>
      <c r="AK1710" t="s">
        <v>42</v>
      </c>
      <c r="AL1710">
        <v>22.874299999999998</v>
      </c>
      <c r="AM1710">
        <v>774737.935237</v>
      </c>
      <c r="AN1710">
        <v>71.86</v>
      </c>
    </row>
    <row r="1711" spans="1:40" x14ac:dyDescent="0.3">
      <c r="A1711">
        <v>342.59</v>
      </c>
      <c r="B1711">
        <v>2.1</v>
      </c>
      <c r="C1711">
        <v>10</v>
      </c>
      <c r="D1711">
        <v>0.75</v>
      </c>
      <c r="E1711">
        <v>0.08</v>
      </c>
      <c r="F1711">
        <v>0.01</v>
      </c>
      <c r="G1711" t="s">
        <v>92</v>
      </c>
      <c r="H1711">
        <v>0.06</v>
      </c>
      <c r="I1711">
        <v>0.6</v>
      </c>
      <c r="J1711">
        <v>1.17</v>
      </c>
      <c r="K1711">
        <v>0.76</v>
      </c>
      <c r="L1711">
        <v>29</v>
      </c>
      <c r="M1711">
        <v>6084.05</v>
      </c>
      <c r="N1711">
        <v>30</v>
      </c>
      <c r="O1711">
        <v>23</v>
      </c>
      <c r="P1711">
        <v>3</v>
      </c>
      <c r="Q1711">
        <v>1</v>
      </c>
      <c r="R1711">
        <v>267</v>
      </c>
      <c r="S1711">
        <v>557</v>
      </c>
      <c r="T1711">
        <v>8</v>
      </c>
      <c r="U1711">
        <v>0.65</v>
      </c>
      <c r="V1711">
        <v>0</v>
      </c>
      <c r="W1711" t="s">
        <v>6</v>
      </c>
      <c r="X1711" t="s">
        <v>101</v>
      </c>
      <c r="Y1711" t="s">
        <v>90</v>
      </c>
      <c r="Z1711" t="s">
        <v>110</v>
      </c>
      <c r="AA1711">
        <v>0.69000000000000006</v>
      </c>
      <c r="AB1711">
        <v>0.91080000000000005</v>
      </c>
      <c r="AC1711">
        <v>0.22770000000000001</v>
      </c>
      <c r="AD1711">
        <v>0.85</v>
      </c>
      <c r="AE1711" t="s">
        <v>25</v>
      </c>
      <c r="AF1711">
        <v>6.1297761172246718E-3</v>
      </c>
      <c r="AG1711" t="s">
        <v>5</v>
      </c>
      <c r="AH1711" t="s">
        <v>32</v>
      </c>
      <c r="AI1711" t="s">
        <v>38</v>
      </c>
      <c r="AJ1711">
        <v>208.61423220973782</v>
      </c>
      <c r="AK1711" t="s">
        <v>42</v>
      </c>
      <c r="AL1711">
        <v>121.68100000000001</v>
      </c>
      <c r="AM1711">
        <v>2272046.9036630001</v>
      </c>
      <c r="AN1711">
        <v>85.34</v>
      </c>
    </row>
    <row r="1712" spans="1:40" x14ac:dyDescent="0.3">
      <c r="A1712">
        <v>118.41</v>
      </c>
      <c r="B1712">
        <v>6.71</v>
      </c>
      <c r="C1712">
        <v>29</v>
      </c>
      <c r="D1712">
        <v>0.82</v>
      </c>
      <c r="E1712">
        <v>0.03</v>
      </c>
      <c r="F1712">
        <v>0.01</v>
      </c>
      <c r="G1712" t="s">
        <v>99</v>
      </c>
      <c r="H1712">
        <v>1.66</v>
      </c>
      <c r="I1712">
        <v>0.88</v>
      </c>
      <c r="J1712">
        <v>1.19</v>
      </c>
      <c r="K1712">
        <v>0.35</v>
      </c>
      <c r="L1712">
        <v>9</v>
      </c>
      <c r="M1712">
        <v>8973</v>
      </c>
      <c r="N1712">
        <v>45</v>
      </c>
      <c r="O1712">
        <v>37</v>
      </c>
      <c r="P1712">
        <v>2</v>
      </c>
      <c r="Q1712">
        <v>0</v>
      </c>
      <c r="R1712">
        <v>15</v>
      </c>
      <c r="S1712">
        <v>360</v>
      </c>
      <c r="T1712">
        <v>3</v>
      </c>
      <c r="U1712">
        <v>0.59</v>
      </c>
      <c r="V1712">
        <v>0</v>
      </c>
      <c r="W1712" t="s">
        <v>6</v>
      </c>
      <c r="X1712" t="s">
        <v>89</v>
      </c>
      <c r="Y1712" t="s">
        <v>96</v>
      </c>
      <c r="Z1712" t="s">
        <v>98</v>
      </c>
      <c r="AA1712">
        <v>0.79539999999999988</v>
      </c>
      <c r="AB1712">
        <v>0.96029999999999993</v>
      </c>
      <c r="AC1712">
        <v>0.17285400000000004</v>
      </c>
      <c r="AD1712">
        <v>0.38999999999999996</v>
      </c>
      <c r="AE1712" t="s">
        <v>24</v>
      </c>
      <c r="AF1712">
        <v>5.6667511189933281E-2</v>
      </c>
      <c r="AG1712" t="s">
        <v>8</v>
      </c>
      <c r="AH1712" t="s">
        <v>33</v>
      </c>
      <c r="AI1712" t="s">
        <v>36</v>
      </c>
      <c r="AJ1712">
        <v>2400</v>
      </c>
      <c r="AK1712" t="s">
        <v>42</v>
      </c>
      <c r="AL1712">
        <v>448.65000000000003</v>
      </c>
      <c r="AM1712">
        <v>1105445.228412</v>
      </c>
      <c r="AN1712">
        <v>97.240000000000009</v>
      </c>
    </row>
    <row r="1713" spans="1:40" x14ac:dyDescent="0.3">
      <c r="A1713">
        <v>77.61</v>
      </c>
      <c r="B1713">
        <v>2.11</v>
      </c>
      <c r="C1713">
        <v>28</v>
      </c>
      <c r="D1713">
        <v>0.81</v>
      </c>
      <c r="E1713">
        <v>0.08</v>
      </c>
      <c r="F1713">
        <v>0.03</v>
      </c>
      <c r="G1713" t="s">
        <v>99</v>
      </c>
      <c r="H1713">
        <v>1.97</v>
      </c>
      <c r="I1713">
        <v>0.73</v>
      </c>
      <c r="J1713">
        <v>1.03</v>
      </c>
      <c r="K1713">
        <v>0.78</v>
      </c>
      <c r="L1713">
        <v>8</v>
      </c>
      <c r="M1713">
        <v>6751.39</v>
      </c>
      <c r="N1713">
        <v>45</v>
      </c>
      <c r="O1713">
        <v>25</v>
      </c>
      <c r="P1713">
        <v>2</v>
      </c>
      <c r="Q1713">
        <v>3</v>
      </c>
      <c r="R1713">
        <v>299</v>
      </c>
      <c r="S1713">
        <v>508</v>
      </c>
      <c r="T1713">
        <v>1</v>
      </c>
      <c r="U1713">
        <v>0.36</v>
      </c>
      <c r="V1713">
        <v>1</v>
      </c>
      <c r="W1713" t="s">
        <v>4</v>
      </c>
      <c r="X1713" t="s">
        <v>103</v>
      </c>
      <c r="Y1713" t="s">
        <v>96</v>
      </c>
      <c r="Z1713" t="s">
        <v>97</v>
      </c>
      <c r="AA1713">
        <v>0.74520000000000008</v>
      </c>
      <c r="AB1713">
        <v>0.89239999999999997</v>
      </c>
      <c r="AC1713">
        <v>0.16955599999999996</v>
      </c>
      <c r="AD1713">
        <v>0.89</v>
      </c>
      <c r="AE1713" t="s">
        <v>25</v>
      </c>
      <c r="AF1713">
        <v>2.7187218141992011E-2</v>
      </c>
      <c r="AG1713" t="s">
        <v>7</v>
      </c>
      <c r="AH1713" t="s">
        <v>33</v>
      </c>
      <c r="AI1713" t="s">
        <v>36</v>
      </c>
      <c r="AJ1713">
        <v>169.89966555183946</v>
      </c>
      <c r="AK1713" t="s">
        <v>42</v>
      </c>
      <c r="AL1713">
        <v>337.56950000000006</v>
      </c>
      <c r="AM1713">
        <v>581953.29680300003</v>
      </c>
      <c r="AN1713">
        <v>95.030000000000015</v>
      </c>
    </row>
    <row r="1714" spans="1:40" x14ac:dyDescent="0.3">
      <c r="A1714">
        <v>401.34</v>
      </c>
      <c r="B1714">
        <v>1.63</v>
      </c>
      <c r="C1714">
        <v>23</v>
      </c>
      <c r="D1714">
        <v>0.94</v>
      </c>
      <c r="E1714">
        <v>7.0000000000000007E-2</v>
      </c>
      <c r="F1714">
        <v>0.03</v>
      </c>
      <c r="G1714" t="s">
        <v>88</v>
      </c>
      <c r="H1714">
        <v>2.3199999999999998</v>
      </c>
      <c r="I1714">
        <v>0.69</v>
      </c>
      <c r="J1714">
        <v>1.1599999999999999</v>
      </c>
      <c r="K1714">
        <v>0.97</v>
      </c>
      <c r="L1714">
        <v>30</v>
      </c>
      <c r="M1714">
        <v>6769.41</v>
      </c>
      <c r="N1714">
        <v>60</v>
      </c>
      <c r="O1714">
        <v>51</v>
      </c>
      <c r="P1714">
        <v>2</v>
      </c>
      <c r="Q1714">
        <v>0</v>
      </c>
      <c r="R1714">
        <v>213</v>
      </c>
      <c r="S1714">
        <v>220</v>
      </c>
      <c r="T1714">
        <v>4</v>
      </c>
      <c r="U1714">
        <v>0.92</v>
      </c>
      <c r="V1714">
        <v>1</v>
      </c>
      <c r="W1714" t="s">
        <v>4</v>
      </c>
      <c r="X1714" t="s">
        <v>89</v>
      </c>
      <c r="Y1714" t="s">
        <v>96</v>
      </c>
      <c r="Z1714" t="s">
        <v>105</v>
      </c>
      <c r="AA1714">
        <v>0.87419999999999987</v>
      </c>
      <c r="AB1714">
        <v>0.9020999999999999</v>
      </c>
      <c r="AC1714">
        <v>5.4126000000000042E-2</v>
      </c>
      <c r="AD1714">
        <v>1.07</v>
      </c>
      <c r="AE1714" t="s">
        <v>25</v>
      </c>
      <c r="AF1714">
        <v>4.061394328997857E-3</v>
      </c>
      <c r="AG1714" t="s">
        <v>5</v>
      </c>
      <c r="AH1714" t="s">
        <v>32</v>
      </c>
      <c r="AI1714" t="s">
        <v>35</v>
      </c>
      <c r="AJ1714">
        <v>103.28638497652582</v>
      </c>
      <c r="AK1714" t="s">
        <v>42</v>
      </c>
      <c r="AL1714">
        <v>67.694100000000006</v>
      </c>
      <c r="AM1714">
        <v>2988604.8266159999</v>
      </c>
      <c r="AN1714">
        <v>70.98</v>
      </c>
    </row>
    <row r="1715" spans="1:40" x14ac:dyDescent="0.3">
      <c r="A1715">
        <v>256.91000000000003</v>
      </c>
      <c r="B1715">
        <v>9.18</v>
      </c>
      <c r="C1715">
        <v>13</v>
      </c>
      <c r="D1715">
        <v>0.85</v>
      </c>
      <c r="E1715">
        <v>0.02</v>
      </c>
      <c r="F1715">
        <v>0.03</v>
      </c>
      <c r="G1715" t="s">
        <v>92</v>
      </c>
      <c r="H1715">
        <v>1.51</v>
      </c>
      <c r="I1715">
        <v>0.92</v>
      </c>
      <c r="J1715">
        <v>0.89</v>
      </c>
      <c r="K1715">
        <v>0.88</v>
      </c>
      <c r="L1715">
        <v>12</v>
      </c>
      <c r="M1715">
        <v>8082.23</v>
      </c>
      <c r="N1715">
        <v>45</v>
      </c>
      <c r="O1715">
        <v>21</v>
      </c>
      <c r="P1715">
        <v>3</v>
      </c>
      <c r="Q1715">
        <v>0</v>
      </c>
      <c r="R1715">
        <v>287</v>
      </c>
      <c r="S1715">
        <v>122</v>
      </c>
      <c r="T1715">
        <v>6</v>
      </c>
      <c r="U1715">
        <v>0.76</v>
      </c>
      <c r="V1715">
        <v>1</v>
      </c>
      <c r="W1715" t="s">
        <v>4</v>
      </c>
      <c r="X1715" t="s">
        <v>89</v>
      </c>
      <c r="Y1715" t="s">
        <v>90</v>
      </c>
      <c r="Z1715" t="s">
        <v>100</v>
      </c>
      <c r="AA1715">
        <v>0.83299999999999996</v>
      </c>
      <c r="AB1715">
        <v>0.9506</v>
      </c>
      <c r="AC1715">
        <v>0.14259000000000002</v>
      </c>
      <c r="AD1715">
        <v>0.93</v>
      </c>
      <c r="AE1715" t="s">
        <v>25</v>
      </c>
      <c r="AF1715">
        <v>3.5732357634969437E-2</v>
      </c>
      <c r="AG1715" t="s">
        <v>7</v>
      </c>
      <c r="AH1715" t="s">
        <v>31</v>
      </c>
      <c r="AI1715" t="s">
        <v>36</v>
      </c>
      <c r="AJ1715">
        <v>42.508710801393725</v>
      </c>
      <c r="AK1715" t="s">
        <v>40</v>
      </c>
      <c r="AL1715">
        <v>161.6446</v>
      </c>
      <c r="AM1715">
        <v>2180395.3980470002</v>
      </c>
      <c r="AN1715">
        <v>85.289999999999992</v>
      </c>
    </row>
    <row r="1716" spans="1:40" x14ac:dyDescent="0.3">
      <c r="A1716">
        <v>76.17</v>
      </c>
      <c r="B1716">
        <v>2.71</v>
      </c>
      <c r="C1716">
        <v>29</v>
      </c>
      <c r="D1716">
        <v>0.74</v>
      </c>
      <c r="E1716">
        <v>7.0000000000000007E-2</v>
      </c>
      <c r="F1716">
        <v>0.01</v>
      </c>
      <c r="G1716" t="s">
        <v>88</v>
      </c>
      <c r="H1716">
        <v>3.33</v>
      </c>
      <c r="I1716">
        <v>0.64</v>
      </c>
      <c r="J1716">
        <v>0.84</v>
      </c>
      <c r="K1716">
        <v>0.45</v>
      </c>
      <c r="L1716">
        <v>46</v>
      </c>
      <c r="M1716">
        <v>6719.93</v>
      </c>
      <c r="N1716">
        <v>60</v>
      </c>
      <c r="O1716">
        <v>50</v>
      </c>
      <c r="P1716">
        <v>0</v>
      </c>
      <c r="Q1716">
        <v>1</v>
      </c>
      <c r="R1716">
        <v>909</v>
      </c>
      <c r="S1716">
        <v>126</v>
      </c>
      <c r="T1716">
        <v>6</v>
      </c>
      <c r="U1716">
        <v>0.26</v>
      </c>
      <c r="V1716">
        <v>1</v>
      </c>
      <c r="W1716" t="s">
        <v>4</v>
      </c>
      <c r="X1716" t="s">
        <v>101</v>
      </c>
      <c r="Y1716" t="s">
        <v>94</v>
      </c>
      <c r="Z1716" t="s">
        <v>100</v>
      </c>
      <c r="AA1716">
        <v>0.68819999999999992</v>
      </c>
      <c r="AB1716">
        <v>0.92069999999999996</v>
      </c>
      <c r="AC1716">
        <v>0.23938199999999998</v>
      </c>
      <c r="AD1716">
        <v>0.53</v>
      </c>
      <c r="AE1716" t="s">
        <v>25</v>
      </c>
      <c r="AF1716">
        <v>3.5578311671261652E-2</v>
      </c>
      <c r="AG1716" t="s">
        <v>7</v>
      </c>
      <c r="AH1716" t="s">
        <v>33</v>
      </c>
      <c r="AI1716" t="s">
        <v>37</v>
      </c>
      <c r="AJ1716">
        <v>13.861386138613863</v>
      </c>
      <c r="AK1716" t="s">
        <v>40</v>
      </c>
      <c r="AL1716">
        <v>67.199300000000008</v>
      </c>
      <c r="AM1716">
        <v>552877.90576999995</v>
      </c>
      <c r="AN1716">
        <v>70.37</v>
      </c>
    </row>
    <row r="1717" spans="1:40" x14ac:dyDescent="0.3">
      <c r="A1717">
        <v>497.69</v>
      </c>
      <c r="B1717">
        <v>8.39</v>
      </c>
      <c r="C1717">
        <v>8</v>
      </c>
      <c r="D1717">
        <v>0.92</v>
      </c>
      <c r="E1717">
        <v>7.0000000000000007E-2</v>
      </c>
      <c r="F1717">
        <v>0.02</v>
      </c>
      <c r="G1717" t="s">
        <v>88</v>
      </c>
      <c r="H1717">
        <v>4.72</v>
      </c>
      <c r="I1717">
        <v>0.69</v>
      </c>
      <c r="J1717">
        <v>1</v>
      </c>
      <c r="K1717">
        <v>0.57999999999999996</v>
      </c>
      <c r="L1717">
        <v>28</v>
      </c>
      <c r="M1717">
        <v>7617.54</v>
      </c>
      <c r="N1717">
        <v>15</v>
      </c>
      <c r="O1717">
        <v>59</v>
      </c>
      <c r="P1717">
        <v>0</v>
      </c>
      <c r="Q1717">
        <v>1</v>
      </c>
      <c r="R1717">
        <v>890</v>
      </c>
      <c r="S1717">
        <v>325</v>
      </c>
      <c r="T1717">
        <v>9</v>
      </c>
      <c r="U1717">
        <v>0.94</v>
      </c>
      <c r="V1717">
        <v>0</v>
      </c>
      <c r="W1717" t="s">
        <v>6</v>
      </c>
      <c r="X1717" t="s">
        <v>101</v>
      </c>
      <c r="Y1717" t="s">
        <v>94</v>
      </c>
      <c r="Z1717" t="s">
        <v>91</v>
      </c>
      <c r="AA1717">
        <v>0.85560000000000003</v>
      </c>
      <c r="AB1717">
        <v>0.91139999999999988</v>
      </c>
      <c r="AC1717">
        <v>7.2911999999999949E-2</v>
      </c>
      <c r="AD1717">
        <v>0.66999999999999993</v>
      </c>
      <c r="AE1717" t="s">
        <v>25</v>
      </c>
      <c r="AF1717">
        <v>1.68578834214069E-2</v>
      </c>
      <c r="AG1717" t="s">
        <v>5</v>
      </c>
      <c r="AH1717" t="s">
        <v>32</v>
      </c>
      <c r="AI1717" t="s">
        <v>37</v>
      </c>
      <c r="AJ1717">
        <v>36.516853932584269</v>
      </c>
      <c r="AK1717" t="s">
        <v>40</v>
      </c>
      <c r="AL1717">
        <v>76.175399999999996</v>
      </c>
      <c r="AM1717">
        <v>4132502.2533699996</v>
      </c>
      <c r="AN1717">
        <v>68.78</v>
      </c>
    </row>
    <row r="1718" spans="1:40" x14ac:dyDescent="0.3">
      <c r="A1718">
        <v>76</v>
      </c>
      <c r="B1718">
        <v>5.9</v>
      </c>
      <c r="C1718">
        <v>12</v>
      </c>
      <c r="D1718">
        <v>0.82</v>
      </c>
      <c r="E1718">
        <v>0.04</v>
      </c>
      <c r="F1718">
        <v>0</v>
      </c>
      <c r="G1718" t="s">
        <v>88</v>
      </c>
      <c r="H1718">
        <v>4.57</v>
      </c>
      <c r="I1718">
        <v>0.68</v>
      </c>
      <c r="J1718">
        <v>1.1200000000000001</v>
      </c>
      <c r="K1718">
        <v>0.72</v>
      </c>
      <c r="L1718">
        <v>42</v>
      </c>
      <c r="M1718">
        <v>8674.66</v>
      </c>
      <c r="N1718">
        <v>45</v>
      </c>
      <c r="O1718">
        <v>55</v>
      </c>
      <c r="P1718">
        <v>2</v>
      </c>
      <c r="Q1718">
        <v>2</v>
      </c>
      <c r="R1718">
        <v>143</v>
      </c>
      <c r="S1718">
        <v>572</v>
      </c>
      <c r="T1718">
        <v>7</v>
      </c>
      <c r="U1718">
        <v>0.76</v>
      </c>
      <c r="V1718">
        <v>0</v>
      </c>
      <c r="W1718" t="s">
        <v>6</v>
      </c>
      <c r="X1718" t="s">
        <v>93</v>
      </c>
      <c r="Y1718" t="s">
        <v>96</v>
      </c>
      <c r="Z1718" t="s">
        <v>106</v>
      </c>
      <c r="AA1718">
        <v>0.7871999999999999</v>
      </c>
      <c r="AB1718">
        <v>0.96</v>
      </c>
      <c r="AC1718">
        <v>0.17280000000000004</v>
      </c>
      <c r="AD1718">
        <v>0.76</v>
      </c>
      <c r="AE1718" t="s">
        <v>25</v>
      </c>
      <c r="AF1718">
        <v>7.7631578947368426E-2</v>
      </c>
      <c r="AG1718" t="s">
        <v>8</v>
      </c>
      <c r="AH1718" t="s">
        <v>33</v>
      </c>
      <c r="AI1718" t="s">
        <v>37</v>
      </c>
      <c r="AJ1718">
        <v>400</v>
      </c>
      <c r="AK1718" t="s">
        <v>42</v>
      </c>
      <c r="AL1718">
        <v>86.746600000000001</v>
      </c>
      <c r="AM1718">
        <v>685738.81940000004</v>
      </c>
      <c r="AN1718">
        <v>70.23</v>
      </c>
    </row>
    <row r="1719" spans="1:40" x14ac:dyDescent="0.3">
      <c r="A1719">
        <v>362.77</v>
      </c>
      <c r="B1719">
        <v>1.7</v>
      </c>
      <c r="C1719">
        <v>22</v>
      </c>
      <c r="D1719">
        <v>0.78</v>
      </c>
      <c r="E1719">
        <v>0.02</v>
      </c>
      <c r="F1719">
        <v>0.01</v>
      </c>
      <c r="G1719" t="s">
        <v>92</v>
      </c>
      <c r="H1719">
        <v>3.32</v>
      </c>
      <c r="I1719">
        <v>0.77</v>
      </c>
      <c r="J1719">
        <v>1.06</v>
      </c>
      <c r="K1719">
        <v>0.35</v>
      </c>
      <c r="L1719">
        <v>49</v>
      </c>
      <c r="M1719">
        <v>178.32</v>
      </c>
      <c r="N1719">
        <v>30</v>
      </c>
      <c r="O1719">
        <v>41</v>
      </c>
      <c r="P1719">
        <v>3</v>
      </c>
      <c r="Q1719">
        <v>1</v>
      </c>
      <c r="R1719">
        <v>844</v>
      </c>
      <c r="S1719">
        <v>981</v>
      </c>
      <c r="T1719">
        <v>12</v>
      </c>
      <c r="U1719">
        <v>0.9</v>
      </c>
      <c r="V1719">
        <v>1</v>
      </c>
      <c r="W1719" t="s">
        <v>4</v>
      </c>
      <c r="X1719" t="s">
        <v>101</v>
      </c>
      <c r="Y1719" t="s">
        <v>90</v>
      </c>
      <c r="Z1719" t="s">
        <v>107</v>
      </c>
      <c r="AA1719">
        <v>0.76439999999999997</v>
      </c>
      <c r="AB1719">
        <v>0.97019999999999995</v>
      </c>
      <c r="AC1719">
        <v>0.21344399999999997</v>
      </c>
      <c r="AD1719">
        <v>0.38</v>
      </c>
      <c r="AE1719" t="s">
        <v>24</v>
      </c>
      <c r="AF1719">
        <v>4.6861647876064727E-3</v>
      </c>
      <c r="AG1719" t="s">
        <v>5</v>
      </c>
      <c r="AH1719" t="s">
        <v>32</v>
      </c>
      <c r="AI1719" t="s">
        <v>37</v>
      </c>
      <c r="AJ1719">
        <v>116.23222748815165</v>
      </c>
      <c r="AK1719" t="s">
        <v>42</v>
      </c>
      <c r="AL1719">
        <v>3.5663999999999998</v>
      </c>
      <c r="AM1719">
        <v>66657.475119999988</v>
      </c>
      <c r="AN1719">
        <v>83.88</v>
      </c>
    </row>
    <row r="1720" spans="1:40" x14ac:dyDescent="0.3">
      <c r="A1720">
        <v>492.66</v>
      </c>
      <c r="B1720">
        <v>9.6</v>
      </c>
      <c r="C1720">
        <v>24</v>
      </c>
      <c r="D1720">
        <v>0.81</v>
      </c>
      <c r="E1720">
        <v>0.05</v>
      </c>
      <c r="F1720">
        <v>0.04</v>
      </c>
      <c r="G1720" t="s">
        <v>99</v>
      </c>
      <c r="H1720">
        <v>2.5299999999999998</v>
      </c>
      <c r="I1720">
        <v>0.73</v>
      </c>
      <c r="J1720">
        <v>1.05</v>
      </c>
      <c r="K1720">
        <v>0.8</v>
      </c>
      <c r="L1720">
        <v>43</v>
      </c>
      <c r="M1720">
        <v>8867.67</v>
      </c>
      <c r="N1720">
        <v>30</v>
      </c>
      <c r="O1720">
        <v>45</v>
      </c>
      <c r="P1720">
        <v>2</v>
      </c>
      <c r="Q1720">
        <v>3</v>
      </c>
      <c r="R1720">
        <v>598</v>
      </c>
      <c r="S1720">
        <v>442</v>
      </c>
      <c r="T1720">
        <v>9</v>
      </c>
      <c r="U1720">
        <v>0.14000000000000001</v>
      </c>
      <c r="V1720">
        <v>1</v>
      </c>
      <c r="W1720" t="s">
        <v>4</v>
      </c>
      <c r="X1720" t="s">
        <v>103</v>
      </c>
      <c r="Y1720" t="s">
        <v>96</v>
      </c>
      <c r="Z1720" t="s">
        <v>91</v>
      </c>
      <c r="AA1720">
        <v>0.76949999999999996</v>
      </c>
      <c r="AB1720">
        <v>0.91199999999999992</v>
      </c>
      <c r="AC1720">
        <v>0.17327999999999993</v>
      </c>
      <c r="AD1720">
        <v>0.89</v>
      </c>
      <c r="AE1720" t="s">
        <v>25</v>
      </c>
      <c r="AF1720">
        <v>1.9486055291681889E-2</v>
      </c>
      <c r="AG1720" t="s">
        <v>5</v>
      </c>
      <c r="AH1720" t="s">
        <v>32</v>
      </c>
      <c r="AI1720" t="s">
        <v>35</v>
      </c>
      <c r="AJ1720">
        <v>73.91304347826086</v>
      </c>
      <c r="AK1720" t="s">
        <v>40</v>
      </c>
      <c r="AL1720">
        <v>443.38350000000003</v>
      </c>
      <c r="AM1720">
        <v>4762401.781494</v>
      </c>
      <c r="AN1720">
        <v>95.17</v>
      </c>
    </row>
    <row r="1721" spans="1:40" x14ac:dyDescent="0.3">
      <c r="A1721">
        <v>157.63</v>
      </c>
      <c r="B1721">
        <v>3.22</v>
      </c>
      <c r="C1721">
        <v>19</v>
      </c>
      <c r="D1721">
        <v>0.85</v>
      </c>
      <c r="E1721">
        <v>0.09</v>
      </c>
      <c r="F1721">
        <v>0.05</v>
      </c>
      <c r="G1721" t="s">
        <v>99</v>
      </c>
      <c r="H1721">
        <v>4.13</v>
      </c>
      <c r="I1721">
        <v>0.89</v>
      </c>
      <c r="J1721">
        <v>0.81</v>
      </c>
      <c r="K1721">
        <v>0.44</v>
      </c>
      <c r="L1721">
        <v>10</v>
      </c>
      <c r="M1721">
        <v>2231.12</v>
      </c>
      <c r="N1721">
        <v>15</v>
      </c>
      <c r="O1721">
        <v>8</v>
      </c>
      <c r="P1721">
        <v>3</v>
      </c>
      <c r="Q1721">
        <v>3</v>
      </c>
      <c r="R1721">
        <v>456</v>
      </c>
      <c r="S1721">
        <v>24</v>
      </c>
      <c r="T1721">
        <v>10</v>
      </c>
      <c r="U1721">
        <v>0.03</v>
      </c>
      <c r="V1721">
        <v>1</v>
      </c>
      <c r="W1721" t="s">
        <v>4</v>
      </c>
      <c r="X1721" t="s">
        <v>103</v>
      </c>
      <c r="Y1721" t="s">
        <v>90</v>
      </c>
      <c r="Z1721" t="s">
        <v>108</v>
      </c>
      <c r="AA1721">
        <v>0.77349999999999997</v>
      </c>
      <c r="AB1721">
        <v>0.86449999999999994</v>
      </c>
      <c r="AC1721">
        <v>0.12967500000000004</v>
      </c>
      <c r="AD1721">
        <v>0.58000000000000007</v>
      </c>
      <c r="AE1721" t="s">
        <v>25</v>
      </c>
      <c r="AF1721">
        <v>2.0427583581805495E-2</v>
      </c>
      <c r="AG1721" t="s">
        <v>7</v>
      </c>
      <c r="AH1721" t="s">
        <v>31</v>
      </c>
      <c r="AI1721" t="s">
        <v>37</v>
      </c>
      <c r="AJ1721">
        <v>5.2631578947368416</v>
      </c>
      <c r="AK1721" t="s">
        <v>40</v>
      </c>
      <c r="AL1721">
        <v>111.556</v>
      </c>
      <c r="AM1721">
        <v>401052.82422200002</v>
      </c>
      <c r="AN1721">
        <v>92.17</v>
      </c>
    </row>
    <row r="1722" spans="1:40" x14ac:dyDescent="0.3">
      <c r="A1722">
        <v>114.01</v>
      </c>
      <c r="B1722">
        <v>8.74</v>
      </c>
      <c r="C1722">
        <v>26</v>
      </c>
      <c r="D1722">
        <v>0.8</v>
      </c>
      <c r="E1722">
        <v>0.06</v>
      </c>
      <c r="F1722">
        <v>0.03</v>
      </c>
      <c r="G1722" t="s">
        <v>88</v>
      </c>
      <c r="H1722">
        <v>4.18</v>
      </c>
      <c r="I1722">
        <v>0.88</v>
      </c>
      <c r="J1722">
        <v>0.93</v>
      </c>
      <c r="K1722">
        <v>0.85</v>
      </c>
      <c r="L1722">
        <v>13</v>
      </c>
      <c r="M1722">
        <v>9129.84</v>
      </c>
      <c r="N1722">
        <v>30</v>
      </c>
      <c r="O1722">
        <v>40</v>
      </c>
      <c r="P1722">
        <v>3</v>
      </c>
      <c r="Q1722">
        <v>0</v>
      </c>
      <c r="R1722">
        <v>992</v>
      </c>
      <c r="S1722">
        <v>210</v>
      </c>
      <c r="T1722">
        <v>11</v>
      </c>
      <c r="U1722">
        <v>0.49</v>
      </c>
      <c r="V1722">
        <v>1</v>
      </c>
      <c r="W1722" t="s">
        <v>4</v>
      </c>
      <c r="X1722" t="s">
        <v>89</v>
      </c>
      <c r="Y1722" t="s">
        <v>90</v>
      </c>
      <c r="Z1722" t="s">
        <v>95</v>
      </c>
      <c r="AA1722">
        <v>0.752</v>
      </c>
      <c r="AB1722">
        <v>0.91179999999999994</v>
      </c>
      <c r="AC1722">
        <v>0.18235999999999994</v>
      </c>
      <c r="AD1722">
        <v>0.94</v>
      </c>
      <c r="AE1722" t="s">
        <v>25</v>
      </c>
      <c r="AF1722">
        <v>7.6659942110341203E-2</v>
      </c>
      <c r="AG1722" t="s">
        <v>8</v>
      </c>
      <c r="AH1722" t="s">
        <v>33</v>
      </c>
      <c r="AI1722" t="s">
        <v>37</v>
      </c>
      <c r="AJ1722">
        <v>21.16935483870968</v>
      </c>
      <c r="AK1722" t="s">
        <v>40</v>
      </c>
      <c r="AL1722">
        <v>91.298400000000001</v>
      </c>
      <c r="AM1722">
        <v>1134674.2632920002</v>
      </c>
      <c r="AN1722">
        <v>69.42</v>
      </c>
    </row>
    <row r="1723" spans="1:40" x14ac:dyDescent="0.3">
      <c r="A1723">
        <v>104.62</v>
      </c>
      <c r="B1723">
        <v>2.52</v>
      </c>
      <c r="C1723">
        <v>26</v>
      </c>
      <c r="D1723">
        <v>0.77</v>
      </c>
      <c r="E1723">
        <v>0.02</v>
      </c>
      <c r="F1723">
        <v>0.05</v>
      </c>
      <c r="G1723" t="s">
        <v>88</v>
      </c>
      <c r="H1723">
        <v>4.1500000000000004</v>
      </c>
      <c r="I1723">
        <v>0.73</v>
      </c>
      <c r="J1723">
        <v>1.18</v>
      </c>
      <c r="K1723">
        <v>0.25</v>
      </c>
      <c r="L1723">
        <v>2</v>
      </c>
      <c r="M1723">
        <v>2735.21</v>
      </c>
      <c r="N1723">
        <v>60</v>
      </c>
      <c r="O1723">
        <v>31</v>
      </c>
      <c r="P1723">
        <v>2</v>
      </c>
      <c r="Q1723">
        <v>2</v>
      </c>
      <c r="R1723">
        <v>355</v>
      </c>
      <c r="S1723">
        <v>356</v>
      </c>
      <c r="T1723">
        <v>5</v>
      </c>
      <c r="U1723">
        <v>0.45</v>
      </c>
      <c r="V1723">
        <v>0</v>
      </c>
      <c r="W1723" t="s">
        <v>6</v>
      </c>
      <c r="X1723" t="s">
        <v>93</v>
      </c>
      <c r="Y1723" t="s">
        <v>96</v>
      </c>
      <c r="Z1723" t="s">
        <v>109</v>
      </c>
      <c r="AA1723">
        <v>0.75460000000000005</v>
      </c>
      <c r="AB1723">
        <v>0.93099999999999994</v>
      </c>
      <c r="AC1723">
        <v>0.21412999999999999</v>
      </c>
      <c r="AD1723">
        <v>0.32</v>
      </c>
      <c r="AE1723" t="s">
        <v>24</v>
      </c>
      <c r="AF1723">
        <v>2.4087172624737144E-2</v>
      </c>
      <c r="AG1723" t="s">
        <v>7</v>
      </c>
      <c r="AH1723" t="s">
        <v>33</v>
      </c>
      <c r="AI1723" t="s">
        <v>37</v>
      </c>
      <c r="AJ1723">
        <v>100.28169014084507</v>
      </c>
      <c r="AK1723" t="s">
        <v>42</v>
      </c>
      <c r="AL1723">
        <v>27.3521</v>
      </c>
      <c r="AM1723">
        <v>306224.74267399998</v>
      </c>
      <c r="AN1723">
        <v>70.25</v>
      </c>
    </row>
    <row r="1724" spans="1:40" x14ac:dyDescent="0.3">
      <c r="A1724">
        <v>186.47</v>
      </c>
      <c r="B1724">
        <v>8.69</v>
      </c>
      <c r="C1724">
        <v>1</v>
      </c>
      <c r="D1724">
        <v>0.82</v>
      </c>
      <c r="E1724">
        <v>7.0000000000000007E-2</v>
      </c>
      <c r="F1724">
        <v>0.03</v>
      </c>
      <c r="G1724" t="s">
        <v>99</v>
      </c>
      <c r="H1724">
        <v>0.79</v>
      </c>
      <c r="I1724">
        <v>0.77</v>
      </c>
      <c r="J1724">
        <v>0.85</v>
      </c>
      <c r="K1724">
        <v>0.01</v>
      </c>
      <c r="L1724">
        <v>1</v>
      </c>
      <c r="M1724">
        <v>4606.87</v>
      </c>
      <c r="N1724">
        <v>45</v>
      </c>
      <c r="O1724">
        <v>44</v>
      </c>
      <c r="P1724">
        <v>0</v>
      </c>
      <c r="Q1724">
        <v>0</v>
      </c>
      <c r="R1724">
        <v>125</v>
      </c>
      <c r="S1724">
        <v>133</v>
      </c>
      <c r="T1724">
        <v>5</v>
      </c>
      <c r="U1724">
        <v>0.87</v>
      </c>
      <c r="V1724">
        <v>0</v>
      </c>
      <c r="W1724" t="s">
        <v>6</v>
      </c>
      <c r="X1724" t="s">
        <v>89</v>
      </c>
      <c r="Y1724" t="s">
        <v>94</v>
      </c>
      <c r="Z1724" t="s">
        <v>109</v>
      </c>
      <c r="AA1724">
        <v>0.76259999999999994</v>
      </c>
      <c r="AB1724">
        <v>0.9020999999999999</v>
      </c>
      <c r="AC1724">
        <v>0.16237800000000002</v>
      </c>
      <c r="AD1724">
        <v>0.11</v>
      </c>
      <c r="AE1724" t="s">
        <v>22</v>
      </c>
      <c r="AF1724">
        <v>4.6602670670885395E-2</v>
      </c>
      <c r="AG1724" t="s">
        <v>7</v>
      </c>
      <c r="AH1724" t="s">
        <v>31</v>
      </c>
      <c r="AI1724" t="s">
        <v>38</v>
      </c>
      <c r="AJ1724">
        <v>106.4</v>
      </c>
      <c r="AK1724" t="s">
        <v>42</v>
      </c>
      <c r="AL1724">
        <v>230.34350000000001</v>
      </c>
      <c r="AM1724">
        <v>945180.64351599989</v>
      </c>
      <c r="AN1724">
        <v>96.51</v>
      </c>
    </row>
    <row r="1725" spans="1:40" x14ac:dyDescent="0.3">
      <c r="A1725">
        <v>95.47</v>
      </c>
      <c r="B1725">
        <v>1.1200000000000001</v>
      </c>
      <c r="C1725">
        <v>16</v>
      </c>
      <c r="D1725">
        <v>0.71</v>
      </c>
      <c r="E1725">
        <v>0.04</v>
      </c>
      <c r="F1725">
        <v>0</v>
      </c>
      <c r="G1725" t="s">
        <v>99</v>
      </c>
      <c r="H1725">
        <v>0.13</v>
      </c>
      <c r="I1725">
        <v>0.68</v>
      </c>
      <c r="J1725">
        <v>1.0900000000000001</v>
      </c>
      <c r="K1725">
        <v>0.63</v>
      </c>
      <c r="L1725">
        <v>22</v>
      </c>
      <c r="M1725">
        <v>9345.4500000000007</v>
      </c>
      <c r="N1725">
        <v>90</v>
      </c>
      <c r="O1725">
        <v>10</v>
      </c>
      <c r="P1725">
        <v>0</v>
      </c>
      <c r="Q1725">
        <v>0</v>
      </c>
      <c r="R1725">
        <v>722</v>
      </c>
      <c r="S1725">
        <v>861</v>
      </c>
      <c r="T1725">
        <v>5</v>
      </c>
      <c r="U1725">
        <v>0.17</v>
      </c>
      <c r="V1725">
        <v>1</v>
      </c>
      <c r="W1725" t="s">
        <v>4</v>
      </c>
      <c r="X1725" t="s">
        <v>89</v>
      </c>
      <c r="Y1725" t="s">
        <v>94</v>
      </c>
      <c r="Z1725" t="s">
        <v>109</v>
      </c>
      <c r="AA1725">
        <v>0.68159999999999998</v>
      </c>
      <c r="AB1725">
        <v>0.96</v>
      </c>
      <c r="AC1725">
        <v>0.27840000000000004</v>
      </c>
      <c r="AD1725">
        <v>0.67</v>
      </c>
      <c r="AE1725" t="s">
        <v>25</v>
      </c>
      <c r="AF1725">
        <v>1.1731433958311513E-2</v>
      </c>
      <c r="AG1725" t="s">
        <v>5</v>
      </c>
      <c r="AH1725" t="s">
        <v>33</v>
      </c>
      <c r="AI1725" t="s">
        <v>38</v>
      </c>
      <c r="AJ1725">
        <v>119.25207756232687</v>
      </c>
      <c r="AK1725" t="s">
        <v>42</v>
      </c>
      <c r="AL1725">
        <v>467.27250000000004</v>
      </c>
      <c r="AM1725">
        <v>928366.03668200003</v>
      </c>
      <c r="AN1725">
        <v>98.669999999999987</v>
      </c>
    </row>
    <row r="1726" spans="1:40" x14ac:dyDescent="0.3">
      <c r="A1726">
        <v>361.47</v>
      </c>
      <c r="B1726">
        <v>5.61</v>
      </c>
      <c r="C1726">
        <v>22</v>
      </c>
      <c r="D1726">
        <v>0.93</v>
      </c>
      <c r="E1726">
        <v>0.06</v>
      </c>
      <c r="F1726">
        <v>0.05</v>
      </c>
      <c r="G1726" t="s">
        <v>92</v>
      </c>
      <c r="H1726">
        <v>4.92</v>
      </c>
      <c r="I1726">
        <v>0.87</v>
      </c>
      <c r="J1726">
        <v>1.1000000000000001</v>
      </c>
      <c r="K1726">
        <v>0.45</v>
      </c>
      <c r="L1726">
        <v>33</v>
      </c>
      <c r="M1726">
        <v>1186.49</v>
      </c>
      <c r="N1726">
        <v>45</v>
      </c>
      <c r="O1726">
        <v>22</v>
      </c>
      <c r="P1726">
        <v>3</v>
      </c>
      <c r="Q1726">
        <v>2</v>
      </c>
      <c r="R1726">
        <v>608</v>
      </c>
      <c r="S1726">
        <v>165</v>
      </c>
      <c r="T1726">
        <v>5</v>
      </c>
      <c r="U1726">
        <v>0.02</v>
      </c>
      <c r="V1726">
        <v>0</v>
      </c>
      <c r="W1726" t="s">
        <v>6</v>
      </c>
      <c r="X1726" t="s">
        <v>93</v>
      </c>
      <c r="Y1726" t="s">
        <v>90</v>
      </c>
      <c r="Z1726" t="s">
        <v>109</v>
      </c>
      <c r="AA1726">
        <v>0.87419999999999998</v>
      </c>
      <c r="AB1726">
        <v>0.8929999999999999</v>
      </c>
      <c r="AC1726">
        <v>6.2509999999999954E-2</v>
      </c>
      <c r="AD1726">
        <v>0.56000000000000005</v>
      </c>
      <c r="AE1726" t="s">
        <v>25</v>
      </c>
      <c r="AF1726">
        <v>1.5519960162669101E-2</v>
      </c>
      <c r="AG1726" t="s">
        <v>5</v>
      </c>
      <c r="AH1726" t="s">
        <v>32</v>
      </c>
      <c r="AI1726" t="s">
        <v>37</v>
      </c>
      <c r="AJ1726">
        <v>27.138157894736842</v>
      </c>
      <c r="AK1726" t="s">
        <v>40</v>
      </c>
      <c r="AL1726">
        <v>23.729800000000001</v>
      </c>
      <c r="AM1726">
        <v>476116.69818100001</v>
      </c>
      <c r="AN1726">
        <v>80.28</v>
      </c>
    </row>
    <row r="1727" spans="1:40" x14ac:dyDescent="0.3">
      <c r="A1727">
        <v>78.03</v>
      </c>
      <c r="B1727">
        <v>7.92</v>
      </c>
      <c r="C1727">
        <v>17</v>
      </c>
      <c r="D1727">
        <v>0.75</v>
      </c>
      <c r="E1727">
        <v>7.0000000000000007E-2</v>
      </c>
      <c r="F1727">
        <v>0</v>
      </c>
      <c r="G1727" t="s">
        <v>88</v>
      </c>
      <c r="H1727">
        <v>4.8</v>
      </c>
      <c r="I1727">
        <v>0.76</v>
      </c>
      <c r="J1727">
        <v>1.0900000000000001</v>
      </c>
      <c r="K1727">
        <v>0.06</v>
      </c>
      <c r="L1727">
        <v>16</v>
      </c>
      <c r="M1727">
        <v>7478.3</v>
      </c>
      <c r="N1727">
        <v>45</v>
      </c>
      <c r="O1727">
        <v>38</v>
      </c>
      <c r="P1727">
        <v>1</v>
      </c>
      <c r="Q1727">
        <v>0</v>
      </c>
      <c r="R1727">
        <v>589</v>
      </c>
      <c r="S1727">
        <v>418</v>
      </c>
      <c r="T1727">
        <v>4</v>
      </c>
      <c r="U1727">
        <v>0.53</v>
      </c>
      <c r="V1727">
        <v>1</v>
      </c>
      <c r="W1727" t="s">
        <v>4</v>
      </c>
      <c r="X1727" t="s">
        <v>89</v>
      </c>
      <c r="Y1727" t="s">
        <v>104</v>
      </c>
      <c r="Z1727" t="s">
        <v>105</v>
      </c>
      <c r="AA1727">
        <v>0.69750000000000001</v>
      </c>
      <c r="AB1727">
        <v>0.92999999999999994</v>
      </c>
      <c r="AC1727">
        <v>0.23249999999999998</v>
      </c>
      <c r="AD1727">
        <v>0.13</v>
      </c>
      <c r="AE1727" t="s">
        <v>22</v>
      </c>
      <c r="AF1727">
        <v>0.10149942329873125</v>
      </c>
      <c r="AG1727" t="s">
        <v>9</v>
      </c>
      <c r="AH1727" t="s">
        <v>33</v>
      </c>
      <c r="AI1727" t="s">
        <v>37</v>
      </c>
      <c r="AJ1727">
        <v>70.967741935483872</v>
      </c>
      <c r="AK1727" t="s">
        <v>40</v>
      </c>
      <c r="AL1727">
        <v>74.783000000000001</v>
      </c>
      <c r="AM1727">
        <v>624461.24531000014</v>
      </c>
      <c r="AN1727">
        <v>69.100000000000009</v>
      </c>
    </row>
    <row r="1728" spans="1:40" x14ac:dyDescent="0.3">
      <c r="A1728">
        <v>279.24</v>
      </c>
      <c r="B1728">
        <v>9.41</v>
      </c>
      <c r="C1728">
        <v>25</v>
      </c>
      <c r="D1728">
        <v>0.71</v>
      </c>
      <c r="E1728">
        <v>0.05</v>
      </c>
      <c r="F1728">
        <v>0.03</v>
      </c>
      <c r="G1728" t="s">
        <v>92</v>
      </c>
      <c r="H1728">
        <v>2.82</v>
      </c>
      <c r="I1728">
        <v>0.65</v>
      </c>
      <c r="J1728">
        <v>1.2</v>
      </c>
      <c r="K1728">
        <v>0.49</v>
      </c>
      <c r="L1728">
        <v>42</v>
      </c>
      <c r="M1728">
        <v>3985.24</v>
      </c>
      <c r="N1728">
        <v>90</v>
      </c>
      <c r="O1728">
        <v>21</v>
      </c>
      <c r="P1728">
        <v>1</v>
      </c>
      <c r="Q1728">
        <v>2</v>
      </c>
      <c r="R1728">
        <v>939</v>
      </c>
      <c r="S1728">
        <v>217</v>
      </c>
      <c r="T1728">
        <v>6</v>
      </c>
      <c r="U1728">
        <v>0.18</v>
      </c>
      <c r="V1728">
        <v>0</v>
      </c>
      <c r="W1728" t="s">
        <v>6</v>
      </c>
      <c r="X1728" t="s">
        <v>93</v>
      </c>
      <c r="Y1728" t="s">
        <v>104</v>
      </c>
      <c r="Z1728" t="s">
        <v>100</v>
      </c>
      <c r="AA1728">
        <v>0.67449999999999999</v>
      </c>
      <c r="AB1728">
        <v>0.92149999999999999</v>
      </c>
      <c r="AC1728">
        <v>0.267235</v>
      </c>
      <c r="AD1728">
        <v>0.56999999999999995</v>
      </c>
      <c r="AE1728" t="s">
        <v>25</v>
      </c>
      <c r="AF1728">
        <v>3.369861051425297E-2</v>
      </c>
      <c r="AG1728" t="s">
        <v>7</v>
      </c>
      <c r="AH1728" t="s">
        <v>31</v>
      </c>
      <c r="AI1728" t="s">
        <v>35</v>
      </c>
      <c r="AJ1728">
        <v>23.109691160809373</v>
      </c>
      <c r="AK1728" t="s">
        <v>40</v>
      </c>
      <c r="AL1728">
        <v>79.704799999999992</v>
      </c>
      <c r="AM1728">
        <v>1201960.9449440001</v>
      </c>
      <c r="AN1728">
        <v>83.079999999999984</v>
      </c>
    </row>
    <row r="1729" spans="1:40" x14ac:dyDescent="0.3">
      <c r="A1729">
        <v>498.51</v>
      </c>
      <c r="B1729">
        <v>9.18</v>
      </c>
      <c r="C1729">
        <v>18</v>
      </c>
      <c r="D1729">
        <v>0.9</v>
      </c>
      <c r="E1729">
        <v>0.08</v>
      </c>
      <c r="F1729">
        <v>0.01</v>
      </c>
      <c r="G1729" t="s">
        <v>99</v>
      </c>
      <c r="H1729">
        <v>4.97</v>
      </c>
      <c r="I1729">
        <v>0.65</v>
      </c>
      <c r="J1729">
        <v>0.96</v>
      </c>
      <c r="K1729">
        <v>0.17</v>
      </c>
      <c r="L1729">
        <v>29</v>
      </c>
      <c r="M1729">
        <v>338.6</v>
      </c>
      <c r="N1729">
        <v>30</v>
      </c>
      <c r="O1729">
        <v>48</v>
      </c>
      <c r="P1729">
        <v>1</v>
      </c>
      <c r="Q1729">
        <v>0</v>
      </c>
      <c r="R1729">
        <v>622</v>
      </c>
      <c r="S1729">
        <v>475</v>
      </c>
      <c r="T1729">
        <v>12</v>
      </c>
      <c r="U1729">
        <v>0.05</v>
      </c>
      <c r="V1729">
        <v>0</v>
      </c>
      <c r="W1729" t="s">
        <v>6</v>
      </c>
      <c r="X1729" t="s">
        <v>89</v>
      </c>
      <c r="Y1729" t="s">
        <v>104</v>
      </c>
      <c r="Z1729" t="s">
        <v>107</v>
      </c>
      <c r="AA1729">
        <v>0.82800000000000007</v>
      </c>
      <c r="AB1729">
        <v>0.91080000000000005</v>
      </c>
      <c r="AC1729">
        <v>9.107999999999998E-2</v>
      </c>
      <c r="AD1729">
        <v>0.26</v>
      </c>
      <c r="AE1729" t="s">
        <v>26</v>
      </c>
      <c r="AF1729">
        <v>1.8414876331467774E-2</v>
      </c>
      <c r="AG1729" t="s">
        <v>5</v>
      </c>
      <c r="AH1729" t="s">
        <v>32</v>
      </c>
      <c r="AI1729" t="s">
        <v>37</v>
      </c>
      <c r="AJ1729">
        <v>76.366559485530544</v>
      </c>
      <c r="AK1729" t="s">
        <v>40</v>
      </c>
      <c r="AL1729">
        <v>16.930000000000003</v>
      </c>
      <c r="AM1729">
        <v>184053.56163400001</v>
      </c>
      <c r="AN1729">
        <v>92.43</v>
      </c>
    </row>
    <row r="1730" spans="1:40" x14ac:dyDescent="0.3">
      <c r="A1730">
        <v>416.29</v>
      </c>
      <c r="B1730">
        <v>8.3800000000000008</v>
      </c>
      <c r="C1730">
        <v>11</v>
      </c>
      <c r="D1730">
        <v>0.93</v>
      </c>
      <c r="E1730">
        <v>7.0000000000000007E-2</v>
      </c>
      <c r="F1730">
        <v>0.02</v>
      </c>
      <c r="G1730" t="s">
        <v>99</v>
      </c>
      <c r="H1730">
        <v>3.85</v>
      </c>
      <c r="I1730">
        <v>0.73</v>
      </c>
      <c r="J1730">
        <v>1.07</v>
      </c>
      <c r="K1730">
        <v>0.63</v>
      </c>
      <c r="L1730">
        <v>10</v>
      </c>
      <c r="M1730">
        <v>9397.42</v>
      </c>
      <c r="N1730">
        <v>30</v>
      </c>
      <c r="O1730">
        <v>20</v>
      </c>
      <c r="P1730">
        <v>2</v>
      </c>
      <c r="Q1730">
        <v>0</v>
      </c>
      <c r="R1730">
        <v>977</v>
      </c>
      <c r="S1730">
        <v>763</v>
      </c>
      <c r="T1730">
        <v>1</v>
      </c>
      <c r="U1730">
        <v>0.02</v>
      </c>
      <c r="V1730">
        <v>0</v>
      </c>
      <c r="W1730" t="s">
        <v>6</v>
      </c>
      <c r="X1730" t="s">
        <v>89</v>
      </c>
      <c r="Y1730" t="s">
        <v>96</v>
      </c>
      <c r="Z1730" t="s">
        <v>97</v>
      </c>
      <c r="AA1730">
        <v>0.8649</v>
      </c>
      <c r="AB1730">
        <v>0.91139999999999988</v>
      </c>
      <c r="AC1730">
        <v>6.3797999999999952E-2</v>
      </c>
      <c r="AD1730">
        <v>0.72</v>
      </c>
      <c r="AE1730" t="s">
        <v>25</v>
      </c>
      <c r="AF1730">
        <v>2.0130197698719644E-2</v>
      </c>
      <c r="AG1730" t="s">
        <v>7</v>
      </c>
      <c r="AH1730" t="s">
        <v>32</v>
      </c>
      <c r="AI1730" t="s">
        <v>37</v>
      </c>
      <c r="AJ1730">
        <v>78.096212896622305</v>
      </c>
      <c r="AK1730" t="s">
        <v>40</v>
      </c>
      <c r="AL1730">
        <v>469.87100000000004</v>
      </c>
      <c r="AM1730">
        <v>4264638.5745919999</v>
      </c>
      <c r="AN1730">
        <v>93.65</v>
      </c>
    </row>
    <row r="1731" spans="1:40" x14ac:dyDescent="0.3">
      <c r="A1731">
        <v>326.85000000000002</v>
      </c>
      <c r="B1731">
        <v>8.99</v>
      </c>
      <c r="C1731">
        <v>18</v>
      </c>
      <c r="D1731">
        <v>0.94</v>
      </c>
      <c r="E1731">
        <v>0.06</v>
      </c>
      <c r="F1731">
        <v>0.03</v>
      </c>
      <c r="G1731" t="s">
        <v>99</v>
      </c>
      <c r="H1731">
        <v>2.59</v>
      </c>
      <c r="I1731">
        <v>0.9</v>
      </c>
      <c r="J1731">
        <v>0.88</v>
      </c>
      <c r="K1731">
        <v>0.45</v>
      </c>
      <c r="L1731">
        <v>39</v>
      </c>
      <c r="M1731">
        <v>1266.51</v>
      </c>
      <c r="N1731">
        <v>45</v>
      </c>
      <c r="O1731">
        <v>47</v>
      </c>
      <c r="P1731">
        <v>0</v>
      </c>
      <c r="Q1731">
        <v>2</v>
      </c>
      <c r="R1731">
        <v>683</v>
      </c>
      <c r="S1731">
        <v>173</v>
      </c>
      <c r="T1731">
        <v>2</v>
      </c>
      <c r="U1731">
        <v>0.14000000000000001</v>
      </c>
      <c r="V1731">
        <v>0</v>
      </c>
      <c r="W1731" t="s">
        <v>6</v>
      </c>
      <c r="X1731" t="s">
        <v>93</v>
      </c>
      <c r="Y1731" t="s">
        <v>94</v>
      </c>
      <c r="Z1731" t="s">
        <v>102</v>
      </c>
      <c r="AA1731">
        <v>0.88359999999999994</v>
      </c>
      <c r="AB1731">
        <v>0.91179999999999994</v>
      </c>
      <c r="AC1731">
        <v>5.4708000000000041E-2</v>
      </c>
      <c r="AD1731">
        <v>0.54</v>
      </c>
      <c r="AE1731" t="s">
        <v>25</v>
      </c>
      <c r="AF1731">
        <v>2.7504971699556371E-2</v>
      </c>
      <c r="AG1731" t="s">
        <v>7</v>
      </c>
      <c r="AH1731" t="s">
        <v>32</v>
      </c>
      <c r="AI1731" t="s">
        <v>35</v>
      </c>
      <c r="AJ1731">
        <v>25.329428989751097</v>
      </c>
      <c r="AK1731" t="s">
        <v>40</v>
      </c>
      <c r="AL1731">
        <v>63.325500000000005</v>
      </c>
      <c r="AM1731">
        <v>451295.34124500002</v>
      </c>
      <c r="AN1731">
        <v>95.009999999999991</v>
      </c>
    </row>
    <row r="1732" spans="1:40" x14ac:dyDescent="0.3">
      <c r="A1732">
        <v>187.81</v>
      </c>
      <c r="B1732">
        <v>2.79</v>
      </c>
      <c r="C1732">
        <v>7</v>
      </c>
      <c r="D1732">
        <v>0.85</v>
      </c>
      <c r="E1732">
        <v>0.02</v>
      </c>
      <c r="F1732">
        <v>0.02</v>
      </c>
      <c r="G1732" t="s">
        <v>99</v>
      </c>
      <c r="H1732">
        <v>1.95</v>
      </c>
      <c r="I1732">
        <v>0.61</v>
      </c>
      <c r="J1732">
        <v>0.96</v>
      </c>
      <c r="K1732">
        <v>0.17</v>
      </c>
      <c r="L1732">
        <v>7</v>
      </c>
      <c r="M1732">
        <v>7764</v>
      </c>
      <c r="N1732">
        <v>30</v>
      </c>
      <c r="O1732">
        <v>21</v>
      </c>
      <c r="P1732">
        <v>1</v>
      </c>
      <c r="Q1732">
        <v>3</v>
      </c>
      <c r="R1732">
        <v>322</v>
      </c>
      <c r="S1732">
        <v>781</v>
      </c>
      <c r="T1732">
        <v>9</v>
      </c>
      <c r="U1732">
        <v>0.38</v>
      </c>
      <c r="V1732">
        <v>1</v>
      </c>
      <c r="W1732" t="s">
        <v>4</v>
      </c>
      <c r="X1732" t="s">
        <v>103</v>
      </c>
      <c r="Y1732" t="s">
        <v>104</v>
      </c>
      <c r="Z1732" t="s">
        <v>91</v>
      </c>
      <c r="AA1732">
        <v>0.83299999999999996</v>
      </c>
      <c r="AB1732">
        <v>0.96039999999999992</v>
      </c>
      <c r="AC1732">
        <v>0.14406000000000002</v>
      </c>
      <c r="AD1732">
        <v>0.21000000000000002</v>
      </c>
      <c r="AE1732" t="s">
        <v>26</v>
      </c>
      <c r="AF1732">
        <v>1.4855439007507588E-2</v>
      </c>
      <c r="AG1732" t="s">
        <v>5</v>
      </c>
      <c r="AH1732" t="s">
        <v>31</v>
      </c>
      <c r="AI1732" t="s">
        <v>36</v>
      </c>
      <c r="AJ1732">
        <v>242.54658385093165</v>
      </c>
      <c r="AK1732" t="s">
        <v>42</v>
      </c>
      <c r="AL1732">
        <v>388.20000000000005</v>
      </c>
      <c r="AM1732">
        <v>1516878.6381900001</v>
      </c>
      <c r="AN1732">
        <v>97.05</v>
      </c>
    </row>
    <row r="1733" spans="1:40" x14ac:dyDescent="0.3">
      <c r="A1733">
        <v>330.75</v>
      </c>
      <c r="B1733">
        <v>3.56</v>
      </c>
      <c r="C1733">
        <v>18</v>
      </c>
      <c r="D1733">
        <v>0.76</v>
      </c>
      <c r="E1733">
        <v>0.08</v>
      </c>
      <c r="F1733">
        <v>0.01</v>
      </c>
      <c r="G1733" t="s">
        <v>92</v>
      </c>
      <c r="H1733">
        <v>2.96</v>
      </c>
      <c r="I1733">
        <v>0.7</v>
      </c>
      <c r="J1733">
        <v>1</v>
      </c>
      <c r="K1733">
        <v>0.41</v>
      </c>
      <c r="L1733">
        <v>1</v>
      </c>
      <c r="M1733">
        <v>3904.27</v>
      </c>
      <c r="N1733">
        <v>60</v>
      </c>
      <c r="O1733">
        <v>13</v>
      </c>
      <c r="P1733">
        <v>1</v>
      </c>
      <c r="Q1733">
        <v>0</v>
      </c>
      <c r="R1733">
        <v>430</v>
      </c>
      <c r="S1733">
        <v>286</v>
      </c>
      <c r="T1733">
        <v>6</v>
      </c>
      <c r="U1733">
        <v>0.88</v>
      </c>
      <c r="V1733">
        <v>1</v>
      </c>
      <c r="W1733" t="s">
        <v>4</v>
      </c>
      <c r="X1733" t="s">
        <v>89</v>
      </c>
      <c r="Y1733" t="s">
        <v>104</v>
      </c>
      <c r="Z1733" t="s">
        <v>100</v>
      </c>
      <c r="AA1733">
        <v>0.69920000000000004</v>
      </c>
      <c r="AB1733">
        <v>0.91080000000000005</v>
      </c>
      <c r="AC1733">
        <v>0.21859199999999998</v>
      </c>
      <c r="AD1733">
        <v>0.5</v>
      </c>
      <c r="AE1733" t="s">
        <v>24</v>
      </c>
      <c r="AF1733">
        <v>1.0763416477702192E-2</v>
      </c>
      <c r="AG1733" t="s">
        <v>5</v>
      </c>
      <c r="AH1733" t="s">
        <v>32</v>
      </c>
      <c r="AI1733" t="s">
        <v>35</v>
      </c>
      <c r="AJ1733">
        <v>66.511627906976742</v>
      </c>
      <c r="AK1733" t="s">
        <v>40</v>
      </c>
      <c r="AL1733">
        <v>78.085400000000007</v>
      </c>
      <c r="AM1733">
        <v>1407655.3255250002</v>
      </c>
      <c r="AN1733">
        <v>82.44</v>
      </c>
    </row>
    <row r="1734" spans="1:40" x14ac:dyDescent="0.3">
      <c r="A1734">
        <v>287.17</v>
      </c>
      <c r="B1734">
        <v>3.6</v>
      </c>
      <c r="C1734">
        <v>26</v>
      </c>
      <c r="D1734">
        <v>0.92</v>
      </c>
      <c r="E1734">
        <v>0.09</v>
      </c>
      <c r="F1734">
        <v>0.02</v>
      </c>
      <c r="G1734" t="s">
        <v>99</v>
      </c>
      <c r="H1734">
        <v>2.58</v>
      </c>
      <c r="I1734">
        <v>0.66</v>
      </c>
      <c r="J1734">
        <v>0.89</v>
      </c>
      <c r="K1734">
        <v>0.23</v>
      </c>
      <c r="L1734">
        <v>26</v>
      </c>
      <c r="M1734">
        <v>8124.77</v>
      </c>
      <c r="N1734">
        <v>60</v>
      </c>
      <c r="O1734">
        <v>13</v>
      </c>
      <c r="P1734">
        <v>1</v>
      </c>
      <c r="Q1734">
        <v>0</v>
      </c>
      <c r="R1734">
        <v>911</v>
      </c>
      <c r="S1734">
        <v>868</v>
      </c>
      <c r="T1734">
        <v>6</v>
      </c>
      <c r="U1734">
        <v>0.76</v>
      </c>
      <c r="V1734">
        <v>1</v>
      </c>
      <c r="W1734" t="s">
        <v>4</v>
      </c>
      <c r="X1734" t="s">
        <v>89</v>
      </c>
      <c r="Y1734" t="s">
        <v>104</v>
      </c>
      <c r="Z1734" t="s">
        <v>100</v>
      </c>
      <c r="AA1734">
        <v>0.83720000000000006</v>
      </c>
      <c r="AB1734">
        <v>0.89180000000000004</v>
      </c>
      <c r="AC1734">
        <v>7.1343999999999963E-2</v>
      </c>
      <c r="AD1734">
        <v>0.34</v>
      </c>
      <c r="AE1734" t="s">
        <v>24</v>
      </c>
      <c r="AF1734">
        <v>1.2536128425671205E-2</v>
      </c>
      <c r="AG1734" t="s">
        <v>5</v>
      </c>
      <c r="AH1734" t="s">
        <v>31</v>
      </c>
      <c r="AI1734" t="s">
        <v>35</v>
      </c>
      <c r="AJ1734">
        <v>95.279912184412723</v>
      </c>
      <c r="AK1734" t="s">
        <v>45</v>
      </c>
      <c r="AL1734">
        <v>406.23850000000004</v>
      </c>
      <c r="AM1734">
        <v>2590262.1794710006</v>
      </c>
      <c r="AN1734">
        <v>94.320000000000007</v>
      </c>
    </row>
    <row r="1735" spans="1:40" x14ac:dyDescent="0.3">
      <c r="A1735">
        <v>241.74</v>
      </c>
      <c r="B1735">
        <v>4.3899999999999997</v>
      </c>
      <c r="C1735">
        <v>8</v>
      </c>
      <c r="D1735">
        <v>0.91</v>
      </c>
      <c r="E1735">
        <v>0.01</v>
      </c>
      <c r="F1735">
        <v>0.02</v>
      </c>
      <c r="G1735" t="s">
        <v>88</v>
      </c>
      <c r="H1735">
        <v>4.97</v>
      </c>
      <c r="I1735">
        <v>0.98</v>
      </c>
      <c r="J1735">
        <v>1.1599999999999999</v>
      </c>
      <c r="K1735">
        <v>0.65</v>
      </c>
      <c r="L1735">
        <v>45</v>
      </c>
      <c r="M1735">
        <v>7527.84</v>
      </c>
      <c r="N1735">
        <v>90</v>
      </c>
      <c r="O1735">
        <v>14</v>
      </c>
      <c r="P1735">
        <v>1</v>
      </c>
      <c r="Q1735">
        <v>3</v>
      </c>
      <c r="R1735">
        <v>592</v>
      </c>
      <c r="S1735">
        <v>714</v>
      </c>
      <c r="T1735">
        <v>10</v>
      </c>
      <c r="U1735">
        <v>0.53</v>
      </c>
      <c r="V1735">
        <v>1</v>
      </c>
      <c r="W1735" t="s">
        <v>4</v>
      </c>
      <c r="X1735" t="s">
        <v>103</v>
      </c>
      <c r="Y1735" t="s">
        <v>104</v>
      </c>
      <c r="Z1735" t="s">
        <v>108</v>
      </c>
      <c r="AA1735">
        <v>0.90090000000000003</v>
      </c>
      <c r="AB1735">
        <v>0.97019999999999995</v>
      </c>
      <c r="AC1735">
        <v>8.7317999999999965E-2</v>
      </c>
      <c r="AD1735">
        <v>0.68</v>
      </c>
      <c r="AE1735" t="s">
        <v>25</v>
      </c>
      <c r="AF1735">
        <v>1.8160006618681227E-2</v>
      </c>
      <c r="AG1735" t="s">
        <v>5</v>
      </c>
      <c r="AH1735" t="s">
        <v>31</v>
      </c>
      <c r="AI1735" t="s">
        <v>37</v>
      </c>
      <c r="AJ1735">
        <v>120.60810810810811</v>
      </c>
      <c r="AK1735" t="s">
        <v>42</v>
      </c>
      <c r="AL1735">
        <v>75.278400000000005</v>
      </c>
      <c r="AM1735">
        <v>1874472.7502039999</v>
      </c>
      <c r="AN1735">
        <v>70.33</v>
      </c>
    </row>
    <row r="1736" spans="1:40" x14ac:dyDescent="0.3">
      <c r="A1736">
        <v>108.82</v>
      </c>
      <c r="B1736">
        <v>4.54</v>
      </c>
      <c r="C1736">
        <v>6</v>
      </c>
      <c r="D1736">
        <v>0.77</v>
      </c>
      <c r="E1736">
        <v>0.05</v>
      </c>
      <c r="F1736">
        <v>0.05</v>
      </c>
      <c r="G1736" t="s">
        <v>99</v>
      </c>
      <c r="H1736">
        <v>2.4500000000000002</v>
      </c>
      <c r="I1736">
        <v>0.88</v>
      </c>
      <c r="J1736">
        <v>1.0900000000000001</v>
      </c>
      <c r="K1736">
        <v>0.3</v>
      </c>
      <c r="L1736">
        <v>5</v>
      </c>
      <c r="M1736">
        <v>6368.86</v>
      </c>
      <c r="N1736">
        <v>45</v>
      </c>
      <c r="O1736">
        <v>25</v>
      </c>
      <c r="P1736">
        <v>2</v>
      </c>
      <c r="Q1736">
        <v>2</v>
      </c>
      <c r="R1736">
        <v>182</v>
      </c>
      <c r="S1736">
        <v>846</v>
      </c>
      <c r="T1736">
        <v>4</v>
      </c>
      <c r="U1736">
        <v>0.43</v>
      </c>
      <c r="V1736">
        <v>0</v>
      </c>
      <c r="W1736" t="s">
        <v>6</v>
      </c>
      <c r="X1736" t="s">
        <v>93</v>
      </c>
      <c r="Y1736" t="s">
        <v>96</v>
      </c>
      <c r="Z1736" t="s">
        <v>105</v>
      </c>
      <c r="AA1736">
        <v>0.73149999999999993</v>
      </c>
      <c r="AB1736">
        <v>0.90249999999999997</v>
      </c>
      <c r="AC1736">
        <v>0.20757499999999995</v>
      </c>
      <c r="AD1736">
        <v>0.4</v>
      </c>
      <c r="AE1736" t="s">
        <v>24</v>
      </c>
      <c r="AF1736">
        <v>4.1720272008821911E-2</v>
      </c>
      <c r="AG1736" t="s">
        <v>7</v>
      </c>
      <c r="AH1736" t="s">
        <v>33</v>
      </c>
      <c r="AI1736" t="s">
        <v>35</v>
      </c>
      <c r="AJ1736">
        <v>464.83516483516485</v>
      </c>
      <c r="AK1736" t="s">
        <v>42</v>
      </c>
      <c r="AL1736">
        <v>318.44299999999998</v>
      </c>
      <c r="AM1736">
        <v>762689.05489999976</v>
      </c>
      <c r="AN1736">
        <v>95.05</v>
      </c>
    </row>
    <row r="1737" spans="1:40" x14ac:dyDescent="0.3">
      <c r="A1737">
        <v>448.97</v>
      </c>
      <c r="B1737">
        <v>5.9</v>
      </c>
      <c r="C1737">
        <v>7</v>
      </c>
      <c r="D1737">
        <v>0.97</v>
      </c>
      <c r="E1737">
        <v>0.03</v>
      </c>
      <c r="F1737">
        <v>0.04</v>
      </c>
      <c r="G1737" t="s">
        <v>88</v>
      </c>
      <c r="H1737">
        <v>4.18</v>
      </c>
      <c r="I1737">
        <v>0.69</v>
      </c>
      <c r="J1737">
        <v>0.91</v>
      </c>
      <c r="K1737">
        <v>0.82</v>
      </c>
      <c r="L1737">
        <v>35</v>
      </c>
      <c r="M1737">
        <v>9398.2999999999993</v>
      </c>
      <c r="N1737">
        <v>60</v>
      </c>
      <c r="O1737">
        <v>24</v>
      </c>
      <c r="P1737">
        <v>0</v>
      </c>
      <c r="Q1737">
        <v>2</v>
      </c>
      <c r="R1737">
        <v>178</v>
      </c>
      <c r="S1737">
        <v>759</v>
      </c>
      <c r="T1737">
        <v>5</v>
      </c>
      <c r="U1737">
        <v>0.46</v>
      </c>
      <c r="V1737">
        <v>1</v>
      </c>
      <c r="W1737" t="s">
        <v>4</v>
      </c>
      <c r="X1737" t="s">
        <v>93</v>
      </c>
      <c r="Y1737" t="s">
        <v>94</v>
      </c>
      <c r="Z1737" t="s">
        <v>109</v>
      </c>
      <c r="AA1737">
        <v>0.94089999999999996</v>
      </c>
      <c r="AB1737">
        <v>0.93119999999999992</v>
      </c>
      <c r="AC1737">
        <v>2.7936000000000023E-2</v>
      </c>
      <c r="AD1737">
        <v>0.8899999999999999</v>
      </c>
      <c r="AE1737" t="s">
        <v>25</v>
      </c>
      <c r="AF1737">
        <v>1.3141189834510101E-2</v>
      </c>
      <c r="AG1737" t="s">
        <v>5</v>
      </c>
      <c r="AH1737" t="s">
        <v>32</v>
      </c>
      <c r="AI1737" t="s">
        <v>37</v>
      </c>
      <c r="AJ1737">
        <v>426.40449438202251</v>
      </c>
      <c r="AK1737" t="s">
        <v>42</v>
      </c>
      <c r="AL1737">
        <v>93.98299999999999</v>
      </c>
      <c r="AM1737">
        <v>4515055.1004619999</v>
      </c>
      <c r="AN1737">
        <v>70.12</v>
      </c>
    </row>
    <row r="1738" spans="1:40" x14ac:dyDescent="0.3">
      <c r="A1738">
        <v>252.4</v>
      </c>
      <c r="B1738">
        <v>2.44</v>
      </c>
      <c r="C1738">
        <v>23</v>
      </c>
      <c r="D1738">
        <v>0.73</v>
      </c>
      <c r="E1738">
        <v>0.08</v>
      </c>
      <c r="F1738">
        <v>0.02</v>
      </c>
      <c r="G1738" t="s">
        <v>99</v>
      </c>
      <c r="H1738">
        <v>4.07</v>
      </c>
      <c r="I1738">
        <v>0.68</v>
      </c>
      <c r="J1738">
        <v>0.85</v>
      </c>
      <c r="K1738">
        <v>0.01</v>
      </c>
      <c r="L1738">
        <v>13</v>
      </c>
      <c r="M1738">
        <v>1079.3399999999999</v>
      </c>
      <c r="N1738">
        <v>15</v>
      </c>
      <c r="O1738">
        <v>23</v>
      </c>
      <c r="P1738">
        <v>0</v>
      </c>
      <c r="Q1738">
        <v>3</v>
      </c>
      <c r="R1738">
        <v>112</v>
      </c>
      <c r="S1738">
        <v>403</v>
      </c>
      <c r="T1738">
        <v>9</v>
      </c>
      <c r="U1738">
        <v>0.88</v>
      </c>
      <c r="V1738">
        <v>1</v>
      </c>
      <c r="W1738" t="s">
        <v>4</v>
      </c>
      <c r="X1738" t="s">
        <v>103</v>
      </c>
      <c r="Y1738" t="s">
        <v>94</v>
      </c>
      <c r="Z1738" t="s">
        <v>91</v>
      </c>
      <c r="AA1738">
        <v>0.67159999999999997</v>
      </c>
      <c r="AB1738">
        <v>0.90160000000000007</v>
      </c>
      <c r="AC1738">
        <v>0.24343200000000004</v>
      </c>
      <c r="AD1738">
        <v>0.11</v>
      </c>
      <c r="AE1738" t="s">
        <v>22</v>
      </c>
      <c r="AF1738">
        <v>9.6671949286846279E-3</v>
      </c>
      <c r="AG1738" t="s">
        <v>5</v>
      </c>
      <c r="AH1738" t="s">
        <v>31</v>
      </c>
      <c r="AI1738" t="s">
        <v>37</v>
      </c>
      <c r="AJ1738">
        <v>359.82142857142856</v>
      </c>
      <c r="AK1738" t="s">
        <v>42</v>
      </c>
      <c r="AL1738">
        <v>53.966999999999999</v>
      </c>
      <c r="AM1738">
        <v>299742.46995999996</v>
      </c>
      <c r="AN1738">
        <v>93.13000000000001</v>
      </c>
    </row>
    <row r="1739" spans="1:40" x14ac:dyDescent="0.3">
      <c r="A1739">
        <v>137.58000000000001</v>
      </c>
      <c r="B1739">
        <v>7.22</v>
      </c>
      <c r="C1739">
        <v>22</v>
      </c>
      <c r="D1739">
        <v>0.99</v>
      </c>
      <c r="E1739">
        <v>7.0000000000000007E-2</v>
      </c>
      <c r="F1739">
        <v>0.01</v>
      </c>
      <c r="G1739" t="s">
        <v>92</v>
      </c>
      <c r="H1739">
        <v>0.36</v>
      </c>
      <c r="I1739">
        <v>0.94</v>
      </c>
      <c r="J1739">
        <v>0.92</v>
      </c>
      <c r="K1739">
        <v>0.4</v>
      </c>
      <c r="L1739">
        <v>27</v>
      </c>
      <c r="M1739">
        <v>8005.93</v>
      </c>
      <c r="N1739">
        <v>30</v>
      </c>
      <c r="O1739">
        <v>24</v>
      </c>
      <c r="P1739">
        <v>0</v>
      </c>
      <c r="Q1739">
        <v>2</v>
      </c>
      <c r="R1739">
        <v>237</v>
      </c>
      <c r="S1739">
        <v>59</v>
      </c>
      <c r="T1739">
        <v>2</v>
      </c>
      <c r="U1739">
        <v>0.72</v>
      </c>
      <c r="V1739">
        <v>1</v>
      </c>
      <c r="W1739" t="s">
        <v>4</v>
      </c>
      <c r="X1739" t="s">
        <v>93</v>
      </c>
      <c r="Y1739" t="s">
        <v>94</v>
      </c>
      <c r="Z1739" t="s">
        <v>102</v>
      </c>
      <c r="AA1739">
        <v>0.92069999999999996</v>
      </c>
      <c r="AB1739">
        <v>0.92069999999999996</v>
      </c>
      <c r="AC1739">
        <v>9.2070000000000086E-3</v>
      </c>
      <c r="AD1739">
        <v>0.48000000000000004</v>
      </c>
      <c r="AE1739" t="s">
        <v>24</v>
      </c>
      <c r="AF1739">
        <v>5.2478557929931668E-2</v>
      </c>
      <c r="AG1739" t="s">
        <v>8</v>
      </c>
      <c r="AH1739" t="s">
        <v>33</v>
      </c>
      <c r="AI1739" t="s">
        <v>38</v>
      </c>
      <c r="AJ1739">
        <v>24.894514767932492</v>
      </c>
      <c r="AK1739" t="s">
        <v>40</v>
      </c>
      <c r="AL1739">
        <v>160.11860000000001</v>
      </c>
      <c r="AM1739">
        <v>1189733.426528</v>
      </c>
      <c r="AN1739">
        <v>85.339999999999989</v>
      </c>
    </row>
    <row r="1740" spans="1:40" x14ac:dyDescent="0.3">
      <c r="A1740">
        <v>215.49</v>
      </c>
      <c r="B1740">
        <v>2.5099999999999998</v>
      </c>
      <c r="C1740">
        <v>10</v>
      </c>
      <c r="D1740">
        <v>0.96</v>
      </c>
      <c r="E1740">
        <v>0.01</v>
      </c>
      <c r="F1740">
        <v>0.04</v>
      </c>
      <c r="G1740" t="s">
        <v>88</v>
      </c>
      <c r="H1740">
        <v>0.44</v>
      </c>
      <c r="I1740">
        <v>0.68</v>
      </c>
      <c r="J1740">
        <v>1.05</v>
      </c>
      <c r="K1740">
        <v>0.62</v>
      </c>
      <c r="L1740">
        <v>12</v>
      </c>
      <c r="M1740">
        <v>6740.77</v>
      </c>
      <c r="N1740">
        <v>45</v>
      </c>
      <c r="O1740">
        <v>25</v>
      </c>
      <c r="P1740">
        <v>1</v>
      </c>
      <c r="Q1740">
        <v>1</v>
      </c>
      <c r="R1740">
        <v>142</v>
      </c>
      <c r="S1740">
        <v>734</v>
      </c>
      <c r="T1740">
        <v>3</v>
      </c>
      <c r="U1740">
        <v>0.17</v>
      </c>
      <c r="V1740">
        <v>1</v>
      </c>
      <c r="W1740" t="s">
        <v>4</v>
      </c>
      <c r="X1740" t="s">
        <v>101</v>
      </c>
      <c r="Y1740" t="s">
        <v>104</v>
      </c>
      <c r="Z1740" t="s">
        <v>98</v>
      </c>
      <c r="AA1740">
        <v>0.95039999999999991</v>
      </c>
      <c r="AB1740">
        <v>0.95039999999999991</v>
      </c>
      <c r="AC1740">
        <v>3.8016000000000036E-2</v>
      </c>
      <c r="AD1740">
        <v>0.67</v>
      </c>
      <c r="AE1740" t="s">
        <v>25</v>
      </c>
      <c r="AF1740">
        <v>1.1647872291057588E-2</v>
      </c>
      <c r="AG1740" t="s">
        <v>5</v>
      </c>
      <c r="AH1740" t="s">
        <v>31</v>
      </c>
      <c r="AI1740" t="s">
        <v>38</v>
      </c>
      <c r="AJ1740">
        <v>516.90140845070425</v>
      </c>
      <c r="AK1740" t="s">
        <v>42</v>
      </c>
      <c r="AL1740">
        <v>67.407700000000006</v>
      </c>
      <c r="AM1740">
        <v>1525266.2576770002</v>
      </c>
      <c r="AN1740">
        <v>74.460000000000008</v>
      </c>
    </row>
    <row r="1741" spans="1:40" x14ac:dyDescent="0.3">
      <c r="A1741">
        <v>236.36</v>
      </c>
      <c r="B1741">
        <v>3.79</v>
      </c>
      <c r="C1741">
        <v>11</v>
      </c>
      <c r="D1741">
        <v>0.91</v>
      </c>
      <c r="E1741">
        <v>0.09</v>
      </c>
      <c r="F1741">
        <v>0.01</v>
      </c>
      <c r="G1741" t="s">
        <v>92</v>
      </c>
      <c r="H1741">
        <v>3.3</v>
      </c>
      <c r="I1741">
        <v>1</v>
      </c>
      <c r="J1741">
        <v>1.1299999999999999</v>
      </c>
      <c r="K1741">
        <v>0.02</v>
      </c>
      <c r="L1741">
        <v>30</v>
      </c>
      <c r="M1741">
        <v>3215.74</v>
      </c>
      <c r="N1741">
        <v>60</v>
      </c>
      <c r="O1741">
        <v>59</v>
      </c>
      <c r="P1741">
        <v>3</v>
      </c>
      <c r="Q1741">
        <v>0</v>
      </c>
      <c r="R1741">
        <v>581</v>
      </c>
      <c r="S1741">
        <v>787</v>
      </c>
      <c r="T1741">
        <v>10</v>
      </c>
      <c r="U1741">
        <v>0.94</v>
      </c>
      <c r="V1741">
        <v>0</v>
      </c>
      <c r="W1741" t="s">
        <v>6</v>
      </c>
      <c r="X1741" t="s">
        <v>89</v>
      </c>
      <c r="Y1741" t="s">
        <v>90</v>
      </c>
      <c r="Z1741" t="s">
        <v>108</v>
      </c>
      <c r="AA1741">
        <v>0.82810000000000006</v>
      </c>
      <c r="AB1741">
        <v>0.90090000000000003</v>
      </c>
      <c r="AC1741">
        <v>8.1080999999999973E-2</v>
      </c>
      <c r="AD1741">
        <v>0.12</v>
      </c>
      <c r="AE1741" t="s">
        <v>22</v>
      </c>
      <c r="AF1741">
        <v>1.6034862074801148E-2</v>
      </c>
      <c r="AG1741" t="s">
        <v>5</v>
      </c>
      <c r="AH1741" t="s">
        <v>31</v>
      </c>
      <c r="AI1741" t="s">
        <v>37</v>
      </c>
      <c r="AJ1741">
        <v>135.45611015490533</v>
      </c>
      <c r="AK1741" t="s">
        <v>42</v>
      </c>
      <c r="AL1741">
        <v>64.314799999999991</v>
      </c>
      <c r="AM1741">
        <v>836159.45160000015</v>
      </c>
      <c r="AN1741">
        <v>81.799999999999983</v>
      </c>
    </row>
    <row r="1742" spans="1:40" x14ac:dyDescent="0.3">
      <c r="A1742">
        <v>422.39</v>
      </c>
      <c r="B1742">
        <v>5.53</v>
      </c>
      <c r="C1742">
        <v>25</v>
      </c>
      <c r="D1742">
        <v>0.98</v>
      </c>
      <c r="E1742">
        <v>0.02</v>
      </c>
      <c r="F1742">
        <v>0.01</v>
      </c>
      <c r="G1742" t="s">
        <v>99</v>
      </c>
      <c r="H1742">
        <v>1.3</v>
      </c>
      <c r="I1742">
        <v>0.71</v>
      </c>
      <c r="J1742">
        <v>1</v>
      </c>
      <c r="K1742">
        <v>0.22</v>
      </c>
      <c r="L1742">
        <v>32</v>
      </c>
      <c r="M1742">
        <v>5505.12</v>
      </c>
      <c r="N1742">
        <v>90</v>
      </c>
      <c r="O1742">
        <v>46</v>
      </c>
      <c r="P1742">
        <v>2</v>
      </c>
      <c r="Q1742">
        <v>2</v>
      </c>
      <c r="R1742">
        <v>972</v>
      </c>
      <c r="S1742">
        <v>611</v>
      </c>
      <c r="T1742">
        <v>8</v>
      </c>
      <c r="U1742">
        <v>0.77</v>
      </c>
      <c r="V1742">
        <v>1</v>
      </c>
      <c r="W1742" t="s">
        <v>4</v>
      </c>
      <c r="X1742" t="s">
        <v>93</v>
      </c>
      <c r="Y1742" t="s">
        <v>96</v>
      </c>
      <c r="Z1742" t="s">
        <v>110</v>
      </c>
      <c r="AA1742">
        <v>0.96039999999999992</v>
      </c>
      <c r="AB1742">
        <v>0.97019999999999995</v>
      </c>
      <c r="AC1742">
        <v>1.9404000000000015E-2</v>
      </c>
      <c r="AD1742">
        <v>0.25</v>
      </c>
      <c r="AE1742" t="s">
        <v>26</v>
      </c>
      <c r="AF1742">
        <v>1.3092166007717987E-2</v>
      </c>
      <c r="AG1742" t="s">
        <v>5</v>
      </c>
      <c r="AH1742" t="s">
        <v>32</v>
      </c>
      <c r="AI1742" t="s">
        <v>36</v>
      </c>
      <c r="AJ1742">
        <v>62.860082304526756</v>
      </c>
      <c r="AK1742" t="s">
        <v>40</v>
      </c>
      <c r="AL1742">
        <v>275.25600000000003</v>
      </c>
      <c r="AM1742">
        <v>2395353.1040439997</v>
      </c>
      <c r="AN1742">
        <v>97.899999999999991</v>
      </c>
    </row>
    <row r="1743" spans="1:40" x14ac:dyDescent="0.3">
      <c r="A1743">
        <v>380.13</v>
      </c>
      <c r="B1743">
        <v>8.17</v>
      </c>
      <c r="C1743">
        <v>13</v>
      </c>
      <c r="D1743">
        <v>0.92</v>
      </c>
      <c r="E1743">
        <v>0.08</v>
      </c>
      <c r="F1743">
        <v>0.02</v>
      </c>
      <c r="G1743" t="s">
        <v>92</v>
      </c>
      <c r="H1743">
        <v>3.29</v>
      </c>
      <c r="I1743">
        <v>0.63</v>
      </c>
      <c r="J1743">
        <v>0.84</v>
      </c>
      <c r="K1743">
        <v>0.33</v>
      </c>
      <c r="L1743">
        <v>31</v>
      </c>
      <c r="M1743">
        <v>6481.81</v>
      </c>
      <c r="N1743">
        <v>60</v>
      </c>
      <c r="O1743">
        <v>19</v>
      </c>
      <c r="P1743">
        <v>2</v>
      </c>
      <c r="Q1743">
        <v>3</v>
      </c>
      <c r="R1743">
        <v>666</v>
      </c>
      <c r="S1743">
        <v>153</v>
      </c>
      <c r="T1743">
        <v>9</v>
      </c>
      <c r="U1743">
        <v>0.03</v>
      </c>
      <c r="V1743">
        <v>0</v>
      </c>
      <c r="W1743" t="s">
        <v>6</v>
      </c>
      <c r="X1743" t="s">
        <v>103</v>
      </c>
      <c r="Y1743" t="s">
        <v>96</v>
      </c>
      <c r="Z1743" t="s">
        <v>91</v>
      </c>
      <c r="AA1743">
        <v>0.84640000000000004</v>
      </c>
      <c r="AB1743">
        <v>0.90160000000000007</v>
      </c>
      <c r="AC1743">
        <v>7.212799999999997E-2</v>
      </c>
      <c r="AD1743">
        <v>0.43000000000000005</v>
      </c>
      <c r="AE1743" t="s">
        <v>24</v>
      </c>
      <c r="AF1743">
        <v>2.1492647252255807E-2</v>
      </c>
      <c r="AG1743" t="s">
        <v>7</v>
      </c>
      <c r="AH1743" t="s">
        <v>32</v>
      </c>
      <c r="AI1743" t="s">
        <v>37</v>
      </c>
      <c r="AJ1743">
        <v>22.972972972972975</v>
      </c>
      <c r="AK1743" t="s">
        <v>40</v>
      </c>
      <c r="AL1743">
        <v>129.6362</v>
      </c>
      <c r="AM1743">
        <v>2710478.1275840001</v>
      </c>
      <c r="AN1743">
        <v>81.910000000000011</v>
      </c>
    </row>
    <row r="1744" spans="1:40" x14ac:dyDescent="0.3">
      <c r="A1744">
        <v>396.19</v>
      </c>
      <c r="B1744">
        <v>7.66</v>
      </c>
      <c r="C1744">
        <v>9</v>
      </c>
      <c r="D1744">
        <v>0.76</v>
      </c>
      <c r="E1744">
        <v>0.05</v>
      </c>
      <c r="F1744">
        <v>0.04</v>
      </c>
      <c r="G1744" t="s">
        <v>99</v>
      </c>
      <c r="H1744">
        <v>0.72</v>
      </c>
      <c r="I1744">
        <v>0.88</v>
      </c>
      <c r="J1744">
        <v>0.9</v>
      </c>
      <c r="K1744">
        <v>0.02</v>
      </c>
      <c r="L1744">
        <v>5</v>
      </c>
      <c r="M1744">
        <v>7389.09</v>
      </c>
      <c r="N1744">
        <v>15</v>
      </c>
      <c r="O1744">
        <v>17</v>
      </c>
      <c r="P1744">
        <v>2</v>
      </c>
      <c r="Q1744">
        <v>0</v>
      </c>
      <c r="R1744">
        <v>220</v>
      </c>
      <c r="S1744">
        <v>175</v>
      </c>
      <c r="T1744">
        <v>12</v>
      </c>
      <c r="U1744">
        <v>0.5</v>
      </c>
      <c r="V1744">
        <v>0</v>
      </c>
      <c r="W1744" t="s">
        <v>6</v>
      </c>
      <c r="X1744" t="s">
        <v>89</v>
      </c>
      <c r="Y1744" t="s">
        <v>96</v>
      </c>
      <c r="Z1744" t="s">
        <v>107</v>
      </c>
      <c r="AA1744">
        <v>0.72199999999999998</v>
      </c>
      <c r="AB1744">
        <v>0.91199999999999992</v>
      </c>
      <c r="AC1744">
        <v>0.21887999999999996</v>
      </c>
      <c r="AD1744">
        <v>0.11</v>
      </c>
      <c r="AE1744" t="s">
        <v>22</v>
      </c>
      <c r="AF1744">
        <v>1.9334157853555113E-2</v>
      </c>
      <c r="AG1744" t="s">
        <v>5</v>
      </c>
      <c r="AH1744" t="s">
        <v>32</v>
      </c>
      <c r="AI1744" t="s">
        <v>38</v>
      </c>
      <c r="AJ1744">
        <v>79.545454545454547</v>
      </c>
      <c r="AK1744" t="s">
        <v>40</v>
      </c>
      <c r="AL1744">
        <v>369.45450000000005</v>
      </c>
      <c r="AM1744">
        <v>3191332.2477750001</v>
      </c>
      <c r="AN1744">
        <v>96.98</v>
      </c>
    </row>
    <row r="1745" spans="1:40" x14ac:dyDescent="0.3">
      <c r="A1745">
        <v>54.96</v>
      </c>
      <c r="B1745">
        <v>6.81</v>
      </c>
      <c r="C1745">
        <v>7</v>
      </c>
      <c r="D1745">
        <v>0.83</v>
      </c>
      <c r="E1745">
        <v>0.03</v>
      </c>
      <c r="F1745">
        <v>0.01</v>
      </c>
      <c r="G1745" t="s">
        <v>92</v>
      </c>
      <c r="H1745">
        <v>1.99</v>
      </c>
      <c r="I1745">
        <v>0.84</v>
      </c>
      <c r="J1745">
        <v>0.94</v>
      </c>
      <c r="K1745">
        <v>0.55000000000000004</v>
      </c>
      <c r="L1745">
        <v>37</v>
      </c>
      <c r="M1745">
        <v>1951.89</v>
      </c>
      <c r="N1745">
        <v>60</v>
      </c>
      <c r="O1745">
        <v>57</v>
      </c>
      <c r="P1745">
        <v>0</v>
      </c>
      <c r="Q1745">
        <v>3</v>
      </c>
      <c r="R1745">
        <v>118</v>
      </c>
      <c r="S1745">
        <v>76</v>
      </c>
      <c r="T1745">
        <v>5</v>
      </c>
      <c r="U1745">
        <v>0.65</v>
      </c>
      <c r="V1745">
        <v>0</v>
      </c>
      <c r="W1745" t="s">
        <v>6</v>
      </c>
      <c r="X1745" t="s">
        <v>103</v>
      </c>
      <c r="Y1745" t="s">
        <v>94</v>
      </c>
      <c r="Z1745" t="s">
        <v>109</v>
      </c>
      <c r="AA1745">
        <v>0.80509999999999993</v>
      </c>
      <c r="AB1745">
        <v>0.96029999999999993</v>
      </c>
      <c r="AC1745">
        <v>0.16325100000000003</v>
      </c>
      <c r="AD1745">
        <v>0.59000000000000008</v>
      </c>
      <c r="AE1745" t="s">
        <v>25</v>
      </c>
      <c r="AF1745">
        <v>0.12390829694323144</v>
      </c>
      <c r="AG1745" t="s">
        <v>9</v>
      </c>
      <c r="AH1745" t="s">
        <v>33</v>
      </c>
      <c r="AI1745" t="s">
        <v>36</v>
      </c>
      <c r="AJ1745">
        <v>64.406779661016941</v>
      </c>
      <c r="AK1745" t="s">
        <v>40</v>
      </c>
      <c r="AL1745">
        <v>39.037800000000004</v>
      </c>
      <c r="AM1745">
        <v>111608.13458400001</v>
      </c>
      <c r="AN1745">
        <v>84.91</v>
      </c>
    </row>
    <row r="1746" spans="1:40" x14ac:dyDescent="0.3">
      <c r="A1746">
        <v>237.27</v>
      </c>
      <c r="B1746">
        <v>2.4</v>
      </c>
      <c r="C1746">
        <v>9</v>
      </c>
      <c r="D1746">
        <v>0.72</v>
      </c>
      <c r="E1746">
        <v>0.02</v>
      </c>
      <c r="F1746">
        <v>0.01</v>
      </c>
      <c r="G1746" t="s">
        <v>92</v>
      </c>
      <c r="H1746">
        <v>0.51</v>
      </c>
      <c r="I1746">
        <v>1</v>
      </c>
      <c r="J1746">
        <v>1.05</v>
      </c>
      <c r="K1746">
        <v>0.63</v>
      </c>
      <c r="L1746">
        <v>2</v>
      </c>
      <c r="M1746">
        <v>1110.92</v>
      </c>
      <c r="N1746">
        <v>45</v>
      </c>
      <c r="O1746">
        <v>13</v>
      </c>
      <c r="P1746">
        <v>0</v>
      </c>
      <c r="Q1746">
        <v>2</v>
      </c>
      <c r="R1746">
        <v>202</v>
      </c>
      <c r="S1746">
        <v>29</v>
      </c>
      <c r="T1746">
        <v>3</v>
      </c>
      <c r="U1746">
        <v>0.06</v>
      </c>
      <c r="V1746">
        <v>0</v>
      </c>
      <c r="W1746" t="s">
        <v>6</v>
      </c>
      <c r="X1746" t="s">
        <v>93</v>
      </c>
      <c r="Y1746" t="s">
        <v>94</v>
      </c>
      <c r="Z1746" t="s">
        <v>98</v>
      </c>
      <c r="AA1746">
        <v>0.7056</v>
      </c>
      <c r="AB1746">
        <v>0.97019999999999995</v>
      </c>
      <c r="AC1746">
        <v>0.27165600000000001</v>
      </c>
      <c r="AD1746">
        <v>0.66</v>
      </c>
      <c r="AE1746" t="s">
        <v>25</v>
      </c>
      <c r="AF1746">
        <v>1.0115058793779238E-2</v>
      </c>
      <c r="AG1746" t="s">
        <v>5</v>
      </c>
      <c r="AH1746" t="s">
        <v>31</v>
      </c>
      <c r="AI1746" t="s">
        <v>38</v>
      </c>
      <c r="AJ1746">
        <v>14.356435643564355</v>
      </c>
      <c r="AK1746" t="s">
        <v>40</v>
      </c>
      <c r="AL1746">
        <v>22.218400000000003</v>
      </c>
      <c r="AM1746">
        <v>271520.26660600002</v>
      </c>
      <c r="AN1746">
        <v>86.69</v>
      </c>
    </row>
    <row r="1747" spans="1:40" x14ac:dyDescent="0.3">
      <c r="A1747">
        <v>266.60000000000002</v>
      </c>
      <c r="B1747">
        <v>5.92</v>
      </c>
      <c r="C1747">
        <v>13</v>
      </c>
      <c r="D1747">
        <v>0.82</v>
      </c>
      <c r="E1747">
        <v>0.02</v>
      </c>
      <c r="F1747">
        <v>0.02</v>
      </c>
      <c r="G1747" t="s">
        <v>88</v>
      </c>
      <c r="H1747">
        <v>1.41</v>
      </c>
      <c r="I1747">
        <v>0.92</v>
      </c>
      <c r="J1747">
        <v>0.9</v>
      </c>
      <c r="K1747">
        <v>0.23</v>
      </c>
      <c r="L1747">
        <v>38</v>
      </c>
      <c r="M1747">
        <v>1110.3499999999999</v>
      </c>
      <c r="N1747">
        <v>90</v>
      </c>
      <c r="O1747">
        <v>33</v>
      </c>
      <c r="P1747">
        <v>2</v>
      </c>
      <c r="Q1747">
        <v>3</v>
      </c>
      <c r="R1747">
        <v>366</v>
      </c>
      <c r="S1747">
        <v>632</v>
      </c>
      <c r="T1747">
        <v>1</v>
      </c>
      <c r="U1747">
        <v>0.35</v>
      </c>
      <c r="V1747">
        <v>0</v>
      </c>
      <c r="W1747" t="s">
        <v>6</v>
      </c>
      <c r="X1747" t="s">
        <v>103</v>
      </c>
      <c r="Y1747" t="s">
        <v>96</v>
      </c>
      <c r="Z1747" t="s">
        <v>97</v>
      </c>
      <c r="AA1747">
        <v>0.80359999999999998</v>
      </c>
      <c r="AB1747">
        <v>0.96039999999999992</v>
      </c>
      <c r="AC1747">
        <v>0.17287200000000005</v>
      </c>
      <c r="AD1747">
        <v>0.27</v>
      </c>
      <c r="AE1747" t="s">
        <v>26</v>
      </c>
      <c r="AF1747">
        <v>2.220555138784696E-2</v>
      </c>
      <c r="AG1747" t="s">
        <v>7</v>
      </c>
      <c r="AH1747" t="s">
        <v>31</v>
      </c>
      <c r="AI1747" t="s">
        <v>36</v>
      </c>
      <c r="AJ1747">
        <v>172.6775956284153</v>
      </c>
      <c r="AK1747" t="s">
        <v>42</v>
      </c>
      <c r="AL1747">
        <v>11.103499999999999</v>
      </c>
      <c r="AM1747">
        <v>307878.70402000006</v>
      </c>
      <c r="AN1747">
        <v>73.59</v>
      </c>
    </row>
    <row r="1748" spans="1:40" x14ac:dyDescent="0.3">
      <c r="A1748">
        <v>58.64</v>
      </c>
      <c r="B1748">
        <v>1.79</v>
      </c>
      <c r="C1748">
        <v>26</v>
      </c>
      <c r="D1748">
        <v>0.92</v>
      </c>
      <c r="E1748">
        <v>7.0000000000000007E-2</v>
      </c>
      <c r="F1748">
        <v>0.01</v>
      </c>
      <c r="G1748" t="s">
        <v>99</v>
      </c>
      <c r="H1748">
        <v>0.44</v>
      </c>
      <c r="I1748">
        <v>0.77</v>
      </c>
      <c r="J1748">
        <v>0.89</v>
      </c>
      <c r="K1748">
        <v>0.54</v>
      </c>
      <c r="L1748">
        <v>7</v>
      </c>
      <c r="M1748">
        <v>3009.3</v>
      </c>
      <c r="N1748">
        <v>90</v>
      </c>
      <c r="O1748">
        <v>43</v>
      </c>
      <c r="P1748">
        <v>1</v>
      </c>
      <c r="Q1748">
        <v>3</v>
      </c>
      <c r="R1748">
        <v>704</v>
      </c>
      <c r="S1748">
        <v>78</v>
      </c>
      <c r="T1748">
        <v>12</v>
      </c>
      <c r="U1748">
        <v>0.65</v>
      </c>
      <c r="V1748">
        <v>1</v>
      </c>
      <c r="W1748" t="s">
        <v>4</v>
      </c>
      <c r="X1748" t="s">
        <v>103</v>
      </c>
      <c r="Y1748" t="s">
        <v>104</v>
      </c>
      <c r="Z1748" t="s">
        <v>107</v>
      </c>
      <c r="AA1748">
        <v>0.85560000000000003</v>
      </c>
      <c r="AB1748">
        <v>0.92069999999999996</v>
      </c>
      <c r="AC1748">
        <v>7.3655999999999958E-2</v>
      </c>
      <c r="AD1748">
        <v>0.62</v>
      </c>
      <c r="AE1748" t="s">
        <v>25</v>
      </c>
      <c r="AF1748">
        <v>3.052523874488404E-2</v>
      </c>
      <c r="AG1748" t="s">
        <v>7</v>
      </c>
      <c r="AH1748" t="s">
        <v>33</v>
      </c>
      <c r="AI1748" t="s">
        <v>38</v>
      </c>
      <c r="AJ1748">
        <v>11.079545454545455</v>
      </c>
      <c r="AK1748" t="s">
        <v>40</v>
      </c>
      <c r="AL1748">
        <v>150.465</v>
      </c>
      <c r="AM1748">
        <v>190733.56119200002</v>
      </c>
      <c r="AN1748">
        <v>97.26</v>
      </c>
    </row>
    <row r="1749" spans="1:40" x14ac:dyDescent="0.3">
      <c r="A1749">
        <v>166.92</v>
      </c>
      <c r="B1749">
        <v>4.4000000000000004</v>
      </c>
      <c r="C1749">
        <v>3</v>
      </c>
      <c r="D1749">
        <v>0.82</v>
      </c>
      <c r="E1749">
        <v>0.06</v>
      </c>
      <c r="F1749">
        <v>0.03</v>
      </c>
      <c r="G1749" t="s">
        <v>92</v>
      </c>
      <c r="H1749">
        <v>4.8499999999999996</v>
      </c>
      <c r="I1749">
        <v>0.87</v>
      </c>
      <c r="J1749">
        <v>0.91</v>
      </c>
      <c r="K1749">
        <v>1</v>
      </c>
      <c r="L1749">
        <v>1</v>
      </c>
      <c r="M1749">
        <v>1626.31</v>
      </c>
      <c r="N1749">
        <v>15</v>
      </c>
      <c r="O1749">
        <v>11</v>
      </c>
      <c r="P1749">
        <v>3</v>
      </c>
      <c r="Q1749">
        <v>0</v>
      </c>
      <c r="R1749">
        <v>530</v>
      </c>
      <c r="S1749">
        <v>463</v>
      </c>
      <c r="T1749">
        <v>2</v>
      </c>
      <c r="U1749">
        <v>0.82</v>
      </c>
      <c r="V1749">
        <v>0</v>
      </c>
      <c r="W1749" t="s">
        <v>6</v>
      </c>
      <c r="X1749" t="s">
        <v>89</v>
      </c>
      <c r="Y1749" t="s">
        <v>90</v>
      </c>
      <c r="Z1749" t="s">
        <v>102</v>
      </c>
      <c r="AA1749">
        <v>0.77079999999999993</v>
      </c>
      <c r="AB1749">
        <v>0.91179999999999994</v>
      </c>
      <c r="AC1749">
        <v>0.16412400000000005</v>
      </c>
      <c r="AD1749">
        <v>1.0900000000000001</v>
      </c>
      <c r="AE1749" t="s">
        <v>25</v>
      </c>
      <c r="AF1749">
        <v>2.6359932901988979E-2</v>
      </c>
      <c r="AG1749" t="s">
        <v>7</v>
      </c>
      <c r="AH1749" t="s">
        <v>31</v>
      </c>
      <c r="AI1749" t="s">
        <v>37</v>
      </c>
      <c r="AJ1749">
        <v>87.358490566037744</v>
      </c>
      <c r="AK1749" t="s">
        <v>41</v>
      </c>
      <c r="AL1749">
        <v>32.526200000000003</v>
      </c>
      <c r="AM1749">
        <v>295944.11250799999</v>
      </c>
      <c r="AN1749">
        <v>80.75</v>
      </c>
    </row>
    <row r="1750" spans="1:40" x14ac:dyDescent="0.3">
      <c r="A1750">
        <v>392.13</v>
      </c>
      <c r="B1750">
        <v>4.72</v>
      </c>
      <c r="C1750">
        <v>3</v>
      </c>
      <c r="D1750">
        <v>0.8</v>
      </c>
      <c r="E1750">
        <v>0.01</v>
      </c>
      <c r="F1750">
        <v>0.02</v>
      </c>
      <c r="G1750" t="s">
        <v>99</v>
      </c>
      <c r="H1750">
        <v>1.98</v>
      </c>
      <c r="I1750">
        <v>0.93</v>
      </c>
      <c r="J1750">
        <v>1.04</v>
      </c>
      <c r="K1750">
        <v>0.89</v>
      </c>
      <c r="L1750">
        <v>3</v>
      </c>
      <c r="M1750">
        <v>5402.85</v>
      </c>
      <c r="N1750">
        <v>45</v>
      </c>
      <c r="O1750">
        <v>14</v>
      </c>
      <c r="P1750">
        <v>0</v>
      </c>
      <c r="Q1750">
        <v>0</v>
      </c>
      <c r="R1750">
        <v>653</v>
      </c>
      <c r="S1750">
        <v>34</v>
      </c>
      <c r="T1750">
        <v>4</v>
      </c>
      <c r="U1750">
        <v>0.98</v>
      </c>
      <c r="V1750">
        <v>0</v>
      </c>
      <c r="W1750" t="s">
        <v>6</v>
      </c>
      <c r="X1750" t="s">
        <v>89</v>
      </c>
      <c r="Y1750" t="s">
        <v>94</v>
      </c>
      <c r="Z1750" t="s">
        <v>105</v>
      </c>
      <c r="AA1750">
        <v>0.79200000000000004</v>
      </c>
      <c r="AB1750">
        <v>0.97019999999999995</v>
      </c>
      <c r="AC1750">
        <v>0.19403999999999996</v>
      </c>
      <c r="AD1750">
        <v>0.92</v>
      </c>
      <c r="AE1750" t="s">
        <v>25</v>
      </c>
      <c r="AF1750">
        <v>1.203682452247979E-2</v>
      </c>
      <c r="AG1750" t="s">
        <v>5</v>
      </c>
      <c r="AH1750" t="s">
        <v>32</v>
      </c>
      <c r="AI1750" t="s">
        <v>36</v>
      </c>
      <c r="AJ1750">
        <v>5.2067381316998471</v>
      </c>
      <c r="AK1750" t="s">
        <v>40</v>
      </c>
      <c r="AL1750">
        <v>270.14250000000004</v>
      </c>
      <c r="AM1750">
        <v>2182463.8284629998</v>
      </c>
      <c r="AN1750">
        <v>97.320000000000007</v>
      </c>
    </row>
    <row r="1751" spans="1:40" x14ac:dyDescent="0.3">
      <c r="A1751">
        <v>111.7</v>
      </c>
      <c r="B1751">
        <v>1.36</v>
      </c>
      <c r="C1751">
        <v>1</v>
      </c>
      <c r="D1751">
        <v>0.88</v>
      </c>
      <c r="E1751">
        <v>0.01</v>
      </c>
      <c r="F1751">
        <v>0.02</v>
      </c>
      <c r="G1751" t="s">
        <v>88</v>
      </c>
      <c r="H1751">
        <v>4.51</v>
      </c>
      <c r="I1751">
        <v>0.81</v>
      </c>
      <c r="J1751">
        <v>1</v>
      </c>
      <c r="K1751">
        <v>0.06</v>
      </c>
      <c r="L1751">
        <v>20</v>
      </c>
      <c r="M1751">
        <v>4426.7</v>
      </c>
      <c r="N1751">
        <v>15</v>
      </c>
      <c r="O1751">
        <v>16</v>
      </c>
      <c r="P1751">
        <v>0</v>
      </c>
      <c r="Q1751">
        <v>2</v>
      </c>
      <c r="R1751">
        <v>435</v>
      </c>
      <c r="S1751">
        <v>866</v>
      </c>
      <c r="T1751">
        <v>4</v>
      </c>
      <c r="U1751">
        <v>0.12</v>
      </c>
      <c r="V1751">
        <v>0</v>
      </c>
      <c r="W1751" t="s">
        <v>6</v>
      </c>
      <c r="X1751" t="s">
        <v>93</v>
      </c>
      <c r="Y1751" t="s">
        <v>94</v>
      </c>
      <c r="Z1751" t="s">
        <v>105</v>
      </c>
      <c r="AA1751">
        <v>0.87119999999999997</v>
      </c>
      <c r="AB1751">
        <v>0.97019999999999995</v>
      </c>
      <c r="AC1751">
        <v>0.11642399999999999</v>
      </c>
      <c r="AD1751">
        <v>0.09</v>
      </c>
      <c r="AE1751" t="s">
        <v>22</v>
      </c>
      <c r="AF1751">
        <v>1.2175470008952551E-2</v>
      </c>
      <c r="AG1751" t="s">
        <v>5</v>
      </c>
      <c r="AH1751" t="s">
        <v>33</v>
      </c>
      <c r="AI1751" t="s">
        <v>37</v>
      </c>
      <c r="AJ1751">
        <v>199.08045977011494</v>
      </c>
      <c r="AK1751" t="s">
        <v>42</v>
      </c>
      <c r="AL1751">
        <v>44.266999999999996</v>
      </c>
      <c r="AM1751">
        <v>509350.60404000001</v>
      </c>
      <c r="AN1751">
        <v>70.789999999999992</v>
      </c>
    </row>
    <row r="1752" spans="1:40" x14ac:dyDescent="0.3">
      <c r="A1752">
        <v>290.89</v>
      </c>
      <c r="B1752">
        <v>3.47</v>
      </c>
      <c r="C1752">
        <v>21</v>
      </c>
      <c r="D1752">
        <v>0.96</v>
      </c>
      <c r="E1752">
        <v>0.01</v>
      </c>
      <c r="F1752">
        <v>0.01</v>
      </c>
      <c r="G1752" t="s">
        <v>92</v>
      </c>
      <c r="H1752">
        <v>4.8600000000000003</v>
      </c>
      <c r="I1752">
        <v>0.71</v>
      </c>
      <c r="J1752">
        <v>1.1399999999999999</v>
      </c>
      <c r="K1752">
        <v>0.13</v>
      </c>
      <c r="L1752">
        <v>2</v>
      </c>
      <c r="M1752">
        <v>8941.36</v>
      </c>
      <c r="N1752">
        <v>15</v>
      </c>
      <c r="O1752">
        <v>43</v>
      </c>
      <c r="P1752">
        <v>1</v>
      </c>
      <c r="Q1752">
        <v>3</v>
      </c>
      <c r="R1752">
        <v>951</v>
      </c>
      <c r="S1752">
        <v>319</v>
      </c>
      <c r="T1752">
        <v>5</v>
      </c>
      <c r="U1752">
        <v>0.63</v>
      </c>
      <c r="V1752">
        <v>1</v>
      </c>
      <c r="W1752" t="s">
        <v>4</v>
      </c>
      <c r="X1752" t="s">
        <v>103</v>
      </c>
      <c r="Y1752" t="s">
        <v>104</v>
      </c>
      <c r="Z1752" t="s">
        <v>109</v>
      </c>
      <c r="AA1752">
        <v>0.95039999999999991</v>
      </c>
      <c r="AB1752">
        <v>0.98009999999999997</v>
      </c>
      <c r="AC1752">
        <v>3.9204000000000037E-2</v>
      </c>
      <c r="AD1752">
        <v>0.15</v>
      </c>
      <c r="AE1752" t="s">
        <v>22</v>
      </c>
      <c r="AF1752">
        <v>1.1928907834576645E-2</v>
      </c>
      <c r="AG1752" t="s">
        <v>5</v>
      </c>
      <c r="AH1752" t="s">
        <v>31</v>
      </c>
      <c r="AI1752" t="s">
        <v>37</v>
      </c>
      <c r="AJ1752">
        <v>33.543638275499475</v>
      </c>
      <c r="AK1752" t="s">
        <v>40</v>
      </c>
      <c r="AL1752">
        <v>178.8272</v>
      </c>
      <c r="AM1752">
        <v>2653178.3563160007</v>
      </c>
      <c r="AN1752">
        <v>82.639999999999986</v>
      </c>
    </row>
    <row r="1753" spans="1:40" x14ac:dyDescent="0.3">
      <c r="A1753">
        <v>146.84</v>
      </c>
      <c r="B1753">
        <v>9.6</v>
      </c>
      <c r="C1753">
        <v>20</v>
      </c>
      <c r="D1753">
        <v>0.71</v>
      </c>
      <c r="E1753">
        <v>7.0000000000000007E-2</v>
      </c>
      <c r="F1753">
        <v>0.01</v>
      </c>
      <c r="G1753" t="s">
        <v>99</v>
      </c>
      <c r="H1753">
        <v>4.55</v>
      </c>
      <c r="I1753">
        <v>0.68</v>
      </c>
      <c r="J1753">
        <v>1.08</v>
      </c>
      <c r="K1753">
        <v>0.49</v>
      </c>
      <c r="L1753">
        <v>42</v>
      </c>
      <c r="M1753">
        <v>7202.28</v>
      </c>
      <c r="N1753">
        <v>15</v>
      </c>
      <c r="O1753">
        <v>32</v>
      </c>
      <c r="P1753">
        <v>1</v>
      </c>
      <c r="Q1753">
        <v>3</v>
      </c>
      <c r="R1753">
        <v>83</v>
      </c>
      <c r="S1753">
        <v>21</v>
      </c>
      <c r="T1753">
        <v>9</v>
      </c>
      <c r="U1753">
        <v>0.89</v>
      </c>
      <c r="V1753">
        <v>0</v>
      </c>
      <c r="W1753" t="s">
        <v>6</v>
      </c>
      <c r="X1753" t="s">
        <v>103</v>
      </c>
      <c r="Y1753" t="s">
        <v>104</v>
      </c>
      <c r="Z1753" t="s">
        <v>91</v>
      </c>
      <c r="AA1753">
        <v>0.66029999999999989</v>
      </c>
      <c r="AB1753">
        <v>0.92069999999999996</v>
      </c>
      <c r="AC1753">
        <v>0.26700299999999999</v>
      </c>
      <c r="AD1753">
        <v>0.56999999999999995</v>
      </c>
      <c r="AE1753" t="s">
        <v>25</v>
      </c>
      <c r="AF1753">
        <v>6.5377281394715339E-2</v>
      </c>
      <c r="AG1753" t="s">
        <v>8</v>
      </c>
      <c r="AH1753" t="s">
        <v>33</v>
      </c>
      <c r="AI1753" t="s">
        <v>37</v>
      </c>
      <c r="AJ1753">
        <v>25.301204819277107</v>
      </c>
      <c r="AK1753" t="s">
        <v>40</v>
      </c>
      <c r="AL1753">
        <v>360.11400000000003</v>
      </c>
      <c r="AM1753">
        <v>1142562.8952560003</v>
      </c>
      <c r="AN1753">
        <v>93.15</v>
      </c>
    </row>
    <row r="1754" spans="1:40" x14ac:dyDescent="0.3">
      <c r="A1754">
        <v>55.45</v>
      </c>
      <c r="B1754">
        <v>9.58</v>
      </c>
      <c r="C1754">
        <v>2</v>
      </c>
      <c r="D1754">
        <v>0.82</v>
      </c>
      <c r="E1754">
        <v>7.0000000000000007E-2</v>
      </c>
      <c r="F1754">
        <v>0.04</v>
      </c>
      <c r="G1754" t="s">
        <v>92</v>
      </c>
      <c r="H1754">
        <v>2.27</v>
      </c>
      <c r="I1754">
        <v>0.72</v>
      </c>
      <c r="J1754">
        <v>1.07</v>
      </c>
      <c r="K1754">
        <v>0.25</v>
      </c>
      <c r="L1754">
        <v>43</v>
      </c>
      <c r="M1754">
        <v>2137.54</v>
      </c>
      <c r="N1754">
        <v>60</v>
      </c>
      <c r="O1754">
        <v>21</v>
      </c>
      <c r="P1754">
        <v>0</v>
      </c>
      <c r="Q1754">
        <v>2</v>
      </c>
      <c r="R1754">
        <v>105</v>
      </c>
      <c r="S1754">
        <v>586</v>
      </c>
      <c r="T1754">
        <v>12</v>
      </c>
      <c r="U1754">
        <v>0.72</v>
      </c>
      <c r="V1754">
        <v>1</v>
      </c>
      <c r="W1754" t="s">
        <v>4</v>
      </c>
      <c r="X1754" t="s">
        <v>93</v>
      </c>
      <c r="Y1754" t="s">
        <v>94</v>
      </c>
      <c r="Z1754" t="s">
        <v>107</v>
      </c>
      <c r="AA1754">
        <v>0.76259999999999994</v>
      </c>
      <c r="AB1754">
        <v>0.89279999999999993</v>
      </c>
      <c r="AC1754">
        <v>0.16070400000000001</v>
      </c>
      <c r="AD1754">
        <v>0.36</v>
      </c>
      <c r="AE1754" t="s">
        <v>24</v>
      </c>
      <c r="AF1754">
        <v>0.1727682596934175</v>
      </c>
      <c r="AG1754" t="s">
        <v>9</v>
      </c>
      <c r="AH1754" t="s">
        <v>33</v>
      </c>
      <c r="AI1754" t="s">
        <v>35</v>
      </c>
      <c r="AJ1754">
        <v>558.09523809523807</v>
      </c>
      <c r="AK1754" t="s">
        <v>42</v>
      </c>
      <c r="AL1754">
        <v>42.750799999999998</v>
      </c>
      <c r="AM1754">
        <v>131609.78646</v>
      </c>
      <c r="AN1754">
        <v>82.83</v>
      </c>
    </row>
    <row r="1755" spans="1:40" x14ac:dyDescent="0.3">
      <c r="A1755">
        <v>158.54</v>
      </c>
      <c r="B1755">
        <v>4.17</v>
      </c>
      <c r="C1755">
        <v>25</v>
      </c>
      <c r="D1755">
        <v>0.75</v>
      </c>
      <c r="E1755">
        <v>0.01</v>
      </c>
      <c r="F1755">
        <v>0.04</v>
      </c>
      <c r="G1755" t="s">
        <v>92</v>
      </c>
      <c r="H1755">
        <v>3.89</v>
      </c>
      <c r="I1755">
        <v>0.94</v>
      </c>
      <c r="J1755">
        <v>0.86</v>
      </c>
      <c r="K1755">
        <v>0.08</v>
      </c>
      <c r="L1755">
        <v>21</v>
      </c>
      <c r="M1755">
        <v>552.70000000000005</v>
      </c>
      <c r="N1755">
        <v>30</v>
      </c>
      <c r="O1755">
        <v>22</v>
      </c>
      <c r="P1755">
        <v>1</v>
      </c>
      <c r="Q1755">
        <v>3</v>
      </c>
      <c r="R1755">
        <v>138</v>
      </c>
      <c r="S1755">
        <v>703</v>
      </c>
      <c r="T1755">
        <v>2</v>
      </c>
      <c r="U1755">
        <v>0.63</v>
      </c>
      <c r="V1755">
        <v>0</v>
      </c>
      <c r="W1755" t="s">
        <v>6</v>
      </c>
      <c r="X1755" t="s">
        <v>103</v>
      </c>
      <c r="Y1755" t="s">
        <v>104</v>
      </c>
      <c r="Z1755" t="s">
        <v>102</v>
      </c>
      <c r="AA1755">
        <v>0.74249999999999994</v>
      </c>
      <c r="AB1755">
        <v>0.95039999999999991</v>
      </c>
      <c r="AC1755">
        <v>0.23759999999999998</v>
      </c>
      <c r="AD1755">
        <v>0.13</v>
      </c>
      <c r="AE1755" t="s">
        <v>22</v>
      </c>
      <c r="AF1755">
        <v>2.6302510407468147E-2</v>
      </c>
      <c r="AG1755" t="s">
        <v>7</v>
      </c>
      <c r="AH1755" t="s">
        <v>31</v>
      </c>
      <c r="AI1755" t="s">
        <v>37</v>
      </c>
      <c r="AJ1755">
        <v>509.42028985507244</v>
      </c>
      <c r="AK1755" t="s">
        <v>42</v>
      </c>
      <c r="AL1755">
        <v>11.054</v>
      </c>
      <c r="AM1755">
        <v>92029.699312000012</v>
      </c>
      <c r="AN1755">
        <v>83.009999999999991</v>
      </c>
    </row>
    <row r="1756" spans="1:40" x14ac:dyDescent="0.3">
      <c r="A1756">
        <v>489.14</v>
      </c>
      <c r="B1756">
        <v>1.39</v>
      </c>
      <c r="C1756">
        <v>3</v>
      </c>
      <c r="D1756">
        <v>0.91</v>
      </c>
      <c r="E1756">
        <v>0.06</v>
      </c>
      <c r="F1756">
        <v>0.01</v>
      </c>
      <c r="G1756" t="s">
        <v>92</v>
      </c>
      <c r="H1756">
        <v>0.77</v>
      </c>
      <c r="I1756">
        <v>0.75</v>
      </c>
      <c r="J1756">
        <v>0.82</v>
      </c>
      <c r="K1756">
        <v>0.25</v>
      </c>
      <c r="L1756">
        <v>45</v>
      </c>
      <c r="M1756">
        <v>7120.64</v>
      </c>
      <c r="N1756">
        <v>60</v>
      </c>
      <c r="O1756">
        <v>35</v>
      </c>
      <c r="P1756">
        <v>1</v>
      </c>
      <c r="Q1756">
        <v>3</v>
      </c>
      <c r="R1756">
        <v>352</v>
      </c>
      <c r="S1756">
        <v>243</v>
      </c>
      <c r="T1756">
        <v>2</v>
      </c>
      <c r="U1756">
        <v>0.21</v>
      </c>
      <c r="V1756">
        <v>1</v>
      </c>
      <c r="W1756" t="s">
        <v>4</v>
      </c>
      <c r="X1756" t="s">
        <v>103</v>
      </c>
      <c r="Y1756" t="s">
        <v>104</v>
      </c>
      <c r="Z1756" t="s">
        <v>102</v>
      </c>
      <c r="AA1756">
        <v>0.85539999999999994</v>
      </c>
      <c r="AB1756">
        <v>0.93059999999999998</v>
      </c>
      <c r="AC1756">
        <v>8.3753999999999967E-2</v>
      </c>
      <c r="AD1756">
        <v>0.32</v>
      </c>
      <c r="AE1756" t="s">
        <v>24</v>
      </c>
      <c r="AF1756">
        <v>2.8417222063212987E-3</v>
      </c>
      <c r="AG1756" t="s">
        <v>5</v>
      </c>
      <c r="AH1756" t="s">
        <v>32</v>
      </c>
      <c r="AI1756" t="s">
        <v>38</v>
      </c>
      <c r="AJ1756">
        <v>69.034090909090907</v>
      </c>
      <c r="AK1756" t="s">
        <v>40</v>
      </c>
      <c r="AL1756">
        <v>142.4128</v>
      </c>
      <c r="AM1756">
        <v>3726949.0846279999</v>
      </c>
      <c r="AN1756">
        <v>85.23</v>
      </c>
    </row>
    <row r="1757" spans="1:40" x14ac:dyDescent="0.3">
      <c r="A1757">
        <v>410.69</v>
      </c>
      <c r="B1757">
        <v>2.61</v>
      </c>
      <c r="C1757">
        <v>15</v>
      </c>
      <c r="D1757">
        <v>0.73</v>
      </c>
      <c r="E1757">
        <v>0.01</v>
      </c>
      <c r="F1757">
        <v>0.01</v>
      </c>
      <c r="G1757" t="s">
        <v>92</v>
      </c>
      <c r="H1757">
        <v>0.47</v>
      </c>
      <c r="I1757">
        <v>0.71</v>
      </c>
      <c r="J1757">
        <v>1</v>
      </c>
      <c r="K1757">
        <v>0.06</v>
      </c>
      <c r="L1757">
        <v>32</v>
      </c>
      <c r="M1757">
        <v>8473.69</v>
      </c>
      <c r="N1757">
        <v>45</v>
      </c>
      <c r="O1757">
        <v>34</v>
      </c>
      <c r="P1757">
        <v>1</v>
      </c>
      <c r="Q1757">
        <v>3</v>
      </c>
      <c r="R1757">
        <v>380</v>
      </c>
      <c r="S1757">
        <v>844</v>
      </c>
      <c r="T1757">
        <v>5</v>
      </c>
      <c r="U1757">
        <v>0.82</v>
      </c>
      <c r="V1757">
        <v>0</v>
      </c>
      <c r="W1757" t="s">
        <v>6</v>
      </c>
      <c r="X1757" t="s">
        <v>103</v>
      </c>
      <c r="Y1757" t="s">
        <v>104</v>
      </c>
      <c r="Z1757" t="s">
        <v>109</v>
      </c>
      <c r="AA1757">
        <v>0.72270000000000001</v>
      </c>
      <c r="AB1757">
        <v>0.98009999999999997</v>
      </c>
      <c r="AC1757">
        <v>0.26462700000000006</v>
      </c>
      <c r="AD1757">
        <v>0.08</v>
      </c>
      <c r="AE1757" t="s">
        <v>22</v>
      </c>
      <c r="AF1757">
        <v>6.355158391974482E-3</v>
      </c>
      <c r="AG1757" t="s">
        <v>5</v>
      </c>
      <c r="AH1757" t="s">
        <v>32</v>
      </c>
      <c r="AI1757" t="s">
        <v>38</v>
      </c>
      <c r="AJ1757">
        <v>222.10526315789471</v>
      </c>
      <c r="AK1757" t="s">
        <v>42</v>
      </c>
      <c r="AL1757">
        <v>169.47380000000001</v>
      </c>
      <c r="AM1757">
        <v>3549834.2753079999</v>
      </c>
      <c r="AN1757">
        <v>87.029999999999987</v>
      </c>
    </row>
    <row r="1758" spans="1:40" x14ac:dyDescent="0.3">
      <c r="A1758">
        <v>481.81</v>
      </c>
      <c r="B1758">
        <v>4.53</v>
      </c>
      <c r="C1758">
        <v>24</v>
      </c>
      <c r="D1758">
        <v>0.9</v>
      </c>
      <c r="E1758">
        <v>0.09</v>
      </c>
      <c r="F1758">
        <v>0</v>
      </c>
      <c r="G1758" t="s">
        <v>88</v>
      </c>
      <c r="H1758">
        <v>4.38</v>
      </c>
      <c r="I1758">
        <v>0.92</v>
      </c>
      <c r="J1758">
        <v>0.83</v>
      </c>
      <c r="K1758">
        <v>0.53</v>
      </c>
      <c r="L1758">
        <v>48</v>
      </c>
      <c r="M1758">
        <v>7039.84</v>
      </c>
      <c r="N1758">
        <v>15</v>
      </c>
      <c r="O1758">
        <v>16</v>
      </c>
      <c r="P1758">
        <v>3</v>
      </c>
      <c r="Q1758">
        <v>3</v>
      </c>
      <c r="R1758">
        <v>410</v>
      </c>
      <c r="S1758">
        <v>926</v>
      </c>
      <c r="T1758">
        <v>12</v>
      </c>
      <c r="U1758">
        <v>0.56000000000000005</v>
      </c>
      <c r="V1758">
        <v>1</v>
      </c>
      <c r="W1758" t="s">
        <v>4</v>
      </c>
      <c r="X1758" t="s">
        <v>103</v>
      </c>
      <c r="Y1758" t="s">
        <v>90</v>
      </c>
      <c r="Z1758" t="s">
        <v>107</v>
      </c>
      <c r="AA1758">
        <v>0.81900000000000006</v>
      </c>
      <c r="AB1758">
        <v>0.91</v>
      </c>
      <c r="AC1758">
        <v>9.0999999999999984E-2</v>
      </c>
      <c r="AD1758">
        <v>0.62</v>
      </c>
      <c r="AE1758" t="s">
        <v>25</v>
      </c>
      <c r="AF1758">
        <v>9.4020464498453752E-3</v>
      </c>
      <c r="AG1758" t="s">
        <v>5</v>
      </c>
      <c r="AH1758" t="s">
        <v>32</v>
      </c>
      <c r="AI1758" t="s">
        <v>37</v>
      </c>
      <c r="AJ1758">
        <v>225.85365853658536</v>
      </c>
      <c r="AK1758" t="s">
        <v>42</v>
      </c>
      <c r="AL1758">
        <v>70.398400000000009</v>
      </c>
      <c r="AM1758">
        <v>3697245.793292</v>
      </c>
      <c r="AN1758">
        <v>68.92</v>
      </c>
    </row>
    <row r="1759" spans="1:40" x14ac:dyDescent="0.3">
      <c r="A1759">
        <v>269.52999999999997</v>
      </c>
      <c r="B1759">
        <v>9.5299999999999994</v>
      </c>
      <c r="C1759">
        <v>6</v>
      </c>
      <c r="D1759">
        <v>0.79</v>
      </c>
      <c r="E1759">
        <v>0.09</v>
      </c>
      <c r="F1759">
        <v>0.03</v>
      </c>
      <c r="G1759" t="s">
        <v>88</v>
      </c>
      <c r="H1759">
        <v>0.16</v>
      </c>
      <c r="I1759">
        <v>0.61</v>
      </c>
      <c r="J1759">
        <v>0.95</v>
      </c>
      <c r="K1759">
        <v>0.49</v>
      </c>
      <c r="L1759">
        <v>20</v>
      </c>
      <c r="M1759">
        <v>6473.56</v>
      </c>
      <c r="N1759">
        <v>15</v>
      </c>
      <c r="O1759">
        <v>46</v>
      </c>
      <c r="P1759">
        <v>3</v>
      </c>
      <c r="Q1759">
        <v>1</v>
      </c>
      <c r="R1759">
        <v>893</v>
      </c>
      <c r="S1759">
        <v>142</v>
      </c>
      <c r="T1759">
        <v>2</v>
      </c>
      <c r="U1759">
        <v>0.11</v>
      </c>
      <c r="V1759">
        <v>1</v>
      </c>
      <c r="W1759" t="s">
        <v>4</v>
      </c>
      <c r="X1759" t="s">
        <v>101</v>
      </c>
      <c r="Y1759" t="s">
        <v>90</v>
      </c>
      <c r="Z1759" t="s">
        <v>102</v>
      </c>
      <c r="AA1759">
        <v>0.71890000000000009</v>
      </c>
      <c r="AB1759">
        <v>0.88270000000000004</v>
      </c>
      <c r="AC1759">
        <v>0.18536699999999995</v>
      </c>
      <c r="AD1759">
        <v>0.61</v>
      </c>
      <c r="AE1759" t="s">
        <v>25</v>
      </c>
      <c r="AF1759">
        <v>3.5357845137832522E-2</v>
      </c>
      <c r="AG1759" t="s">
        <v>7</v>
      </c>
      <c r="AH1759" t="s">
        <v>31</v>
      </c>
      <c r="AI1759" t="s">
        <v>38</v>
      </c>
      <c r="AJ1759">
        <v>15.90145576707727</v>
      </c>
      <c r="AK1759" t="s">
        <v>40</v>
      </c>
      <c r="AL1759">
        <v>64.735600000000005</v>
      </c>
      <c r="AM1759">
        <v>1954262.4601120001</v>
      </c>
      <c r="AN1759">
        <v>72.540000000000006</v>
      </c>
    </row>
    <row r="1760" spans="1:40" x14ac:dyDescent="0.3">
      <c r="A1760">
        <v>99.38</v>
      </c>
      <c r="B1760">
        <v>2.27</v>
      </c>
      <c r="C1760">
        <v>13</v>
      </c>
      <c r="D1760">
        <v>0.76</v>
      </c>
      <c r="E1760">
        <v>7.0000000000000007E-2</v>
      </c>
      <c r="F1760">
        <v>0.04</v>
      </c>
      <c r="G1760" t="s">
        <v>99</v>
      </c>
      <c r="H1760">
        <v>4.8600000000000003</v>
      </c>
      <c r="I1760">
        <v>0.84</v>
      </c>
      <c r="J1760">
        <v>0.81</v>
      </c>
      <c r="K1760">
        <v>0.01</v>
      </c>
      <c r="L1760">
        <v>43</v>
      </c>
      <c r="M1760">
        <v>2568.2199999999998</v>
      </c>
      <c r="N1760">
        <v>30</v>
      </c>
      <c r="O1760">
        <v>57</v>
      </c>
      <c r="P1760">
        <v>3</v>
      </c>
      <c r="Q1760">
        <v>2</v>
      </c>
      <c r="R1760">
        <v>231</v>
      </c>
      <c r="S1760">
        <v>707</v>
      </c>
      <c r="T1760">
        <v>10</v>
      </c>
      <c r="U1760">
        <v>0.94</v>
      </c>
      <c r="V1760">
        <v>1</v>
      </c>
      <c r="W1760" t="s">
        <v>4</v>
      </c>
      <c r="X1760" t="s">
        <v>93</v>
      </c>
      <c r="Y1760" t="s">
        <v>90</v>
      </c>
      <c r="Z1760" t="s">
        <v>108</v>
      </c>
      <c r="AA1760">
        <v>0.70679999999999998</v>
      </c>
      <c r="AB1760">
        <v>0.89279999999999993</v>
      </c>
      <c r="AC1760">
        <v>0.21427199999999996</v>
      </c>
      <c r="AD1760">
        <v>0.12000000000000001</v>
      </c>
      <c r="AE1760" t="s">
        <v>22</v>
      </c>
      <c r="AF1760">
        <v>2.2841618031797142E-2</v>
      </c>
      <c r="AG1760" t="s">
        <v>7</v>
      </c>
      <c r="AH1760" t="s">
        <v>33</v>
      </c>
      <c r="AI1760" t="s">
        <v>37</v>
      </c>
      <c r="AJ1760">
        <v>306.06060606060606</v>
      </c>
      <c r="AK1760" t="s">
        <v>42</v>
      </c>
      <c r="AL1760">
        <v>128.411</v>
      </c>
      <c r="AM1760">
        <v>283443.04173200001</v>
      </c>
      <c r="AN1760">
        <v>92.24</v>
      </c>
    </row>
    <row r="1761" spans="1:40" x14ac:dyDescent="0.3">
      <c r="A1761">
        <v>296.58</v>
      </c>
      <c r="B1761">
        <v>7.87</v>
      </c>
      <c r="C1761">
        <v>21</v>
      </c>
      <c r="D1761">
        <v>0.98</v>
      </c>
      <c r="E1761">
        <v>0.09</v>
      </c>
      <c r="F1761">
        <v>0.02</v>
      </c>
      <c r="G1761" t="s">
        <v>99</v>
      </c>
      <c r="H1761">
        <v>3.36</v>
      </c>
      <c r="I1761">
        <v>0.95</v>
      </c>
      <c r="J1761">
        <v>0.87</v>
      </c>
      <c r="K1761">
        <v>0.48</v>
      </c>
      <c r="L1761">
        <v>31</v>
      </c>
      <c r="M1761">
        <v>4996.57</v>
      </c>
      <c r="N1761">
        <v>90</v>
      </c>
      <c r="O1761">
        <v>10</v>
      </c>
      <c r="P1761">
        <v>1</v>
      </c>
      <c r="Q1761">
        <v>2</v>
      </c>
      <c r="R1761">
        <v>649</v>
      </c>
      <c r="S1761">
        <v>600</v>
      </c>
      <c r="T1761">
        <v>5</v>
      </c>
      <c r="U1761">
        <v>0.99</v>
      </c>
      <c r="V1761">
        <v>1</v>
      </c>
      <c r="W1761" t="s">
        <v>4</v>
      </c>
      <c r="X1761" t="s">
        <v>93</v>
      </c>
      <c r="Y1761" t="s">
        <v>104</v>
      </c>
      <c r="Z1761" t="s">
        <v>109</v>
      </c>
      <c r="AA1761">
        <v>0.89180000000000004</v>
      </c>
      <c r="AB1761">
        <v>0.89180000000000004</v>
      </c>
      <c r="AC1761">
        <v>1.7836000000000019E-2</v>
      </c>
      <c r="AD1761">
        <v>0.59</v>
      </c>
      <c r="AE1761" t="s">
        <v>25</v>
      </c>
      <c r="AF1761">
        <v>2.6535841931350734E-2</v>
      </c>
      <c r="AG1761" t="s">
        <v>7</v>
      </c>
      <c r="AH1761" t="s">
        <v>31</v>
      </c>
      <c r="AI1761" t="s">
        <v>37</v>
      </c>
      <c r="AJ1761">
        <v>92.449922958397536</v>
      </c>
      <c r="AK1761" t="s">
        <v>41</v>
      </c>
      <c r="AL1761">
        <v>249.82849999999999</v>
      </c>
      <c r="AM1761">
        <v>1645159.5896420002</v>
      </c>
      <c r="AN1761">
        <v>93.54</v>
      </c>
    </row>
    <row r="1762" spans="1:40" x14ac:dyDescent="0.3">
      <c r="A1762">
        <v>254.47</v>
      </c>
      <c r="B1762">
        <v>1.98</v>
      </c>
      <c r="C1762">
        <v>1</v>
      </c>
      <c r="D1762">
        <v>0.71</v>
      </c>
      <c r="E1762">
        <v>0.08</v>
      </c>
      <c r="F1762">
        <v>0.03</v>
      </c>
      <c r="G1762" t="s">
        <v>92</v>
      </c>
      <c r="H1762">
        <v>2.1</v>
      </c>
      <c r="I1762">
        <v>0.76</v>
      </c>
      <c r="J1762">
        <v>0.84</v>
      </c>
      <c r="K1762">
        <v>0.52</v>
      </c>
      <c r="L1762">
        <v>43</v>
      </c>
      <c r="M1762">
        <v>7277.12</v>
      </c>
      <c r="N1762">
        <v>15</v>
      </c>
      <c r="O1762">
        <v>52</v>
      </c>
      <c r="P1762">
        <v>1</v>
      </c>
      <c r="Q1762">
        <v>3</v>
      </c>
      <c r="R1762">
        <v>521</v>
      </c>
      <c r="S1762">
        <v>653</v>
      </c>
      <c r="T1762">
        <v>12</v>
      </c>
      <c r="U1762">
        <v>0.54</v>
      </c>
      <c r="V1762">
        <v>0</v>
      </c>
      <c r="W1762" t="s">
        <v>6</v>
      </c>
      <c r="X1762" t="s">
        <v>103</v>
      </c>
      <c r="Y1762" t="s">
        <v>104</v>
      </c>
      <c r="Z1762" t="s">
        <v>107</v>
      </c>
      <c r="AA1762">
        <v>0.6532</v>
      </c>
      <c r="AB1762">
        <v>0.89239999999999997</v>
      </c>
      <c r="AC1762">
        <v>0.25879600000000003</v>
      </c>
      <c r="AD1762">
        <v>0.63</v>
      </c>
      <c r="AE1762" t="s">
        <v>25</v>
      </c>
      <c r="AF1762">
        <v>7.7808779030927025E-3</v>
      </c>
      <c r="AG1762" t="s">
        <v>5</v>
      </c>
      <c r="AH1762" t="s">
        <v>31</v>
      </c>
      <c r="AI1762" t="s">
        <v>35</v>
      </c>
      <c r="AJ1762">
        <v>125.33589251439538</v>
      </c>
      <c r="AK1762" t="s">
        <v>42</v>
      </c>
      <c r="AL1762">
        <v>145.54240000000001</v>
      </c>
      <c r="AM1762">
        <v>2055663.9164439999</v>
      </c>
      <c r="AN1762">
        <v>82.899999999999991</v>
      </c>
    </row>
    <row r="1763" spans="1:40" x14ac:dyDescent="0.3">
      <c r="A1763">
        <v>429.96</v>
      </c>
      <c r="B1763">
        <v>9.83</v>
      </c>
      <c r="C1763">
        <v>20</v>
      </c>
      <c r="D1763">
        <v>0.83</v>
      </c>
      <c r="E1763">
        <v>0.08</v>
      </c>
      <c r="F1763">
        <v>0.04</v>
      </c>
      <c r="G1763" t="s">
        <v>92</v>
      </c>
      <c r="H1763">
        <v>0.71</v>
      </c>
      <c r="I1763">
        <v>0.71</v>
      </c>
      <c r="J1763">
        <v>1.1200000000000001</v>
      </c>
      <c r="K1763">
        <v>0.61</v>
      </c>
      <c r="L1763">
        <v>33</v>
      </c>
      <c r="M1763">
        <v>2014.41</v>
      </c>
      <c r="N1763">
        <v>60</v>
      </c>
      <c r="O1763">
        <v>46</v>
      </c>
      <c r="P1763">
        <v>3</v>
      </c>
      <c r="Q1763">
        <v>2</v>
      </c>
      <c r="R1763">
        <v>868</v>
      </c>
      <c r="S1763">
        <v>284</v>
      </c>
      <c r="T1763">
        <v>5</v>
      </c>
      <c r="U1763">
        <v>0.78</v>
      </c>
      <c r="V1763">
        <v>1</v>
      </c>
      <c r="W1763" t="s">
        <v>4</v>
      </c>
      <c r="X1763" t="s">
        <v>93</v>
      </c>
      <c r="Y1763" t="s">
        <v>90</v>
      </c>
      <c r="Z1763" t="s">
        <v>109</v>
      </c>
      <c r="AA1763">
        <v>0.76359999999999995</v>
      </c>
      <c r="AB1763">
        <v>0.88319999999999999</v>
      </c>
      <c r="AC1763">
        <v>0.15014400000000003</v>
      </c>
      <c r="AD1763">
        <v>0.73</v>
      </c>
      <c r="AE1763" t="s">
        <v>25</v>
      </c>
      <c r="AF1763">
        <v>2.2862591869011073E-2</v>
      </c>
      <c r="AG1763" t="s">
        <v>7</v>
      </c>
      <c r="AH1763" t="s">
        <v>32</v>
      </c>
      <c r="AI1763" t="s">
        <v>38</v>
      </c>
      <c r="AJ1763">
        <v>32.718894009216591</v>
      </c>
      <c r="AK1763" t="s">
        <v>40</v>
      </c>
      <c r="AL1763">
        <v>40.288200000000003</v>
      </c>
      <c r="AM1763">
        <v>970096.00406399998</v>
      </c>
      <c r="AN1763">
        <v>84.09</v>
      </c>
    </row>
    <row r="1764" spans="1:40" x14ac:dyDescent="0.3">
      <c r="A1764">
        <v>94.14</v>
      </c>
      <c r="B1764">
        <v>4.43</v>
      </c>
      <c r="C1764">
        <v>19</v>
      </c>
      <c r="D1764">
        <v>0.71</v>
      </c>
      <c r="E1764">
        <v>0.06</v>
      </c>
      <c r="F1764">
        <v>0.05</v>
      </c>
      <c r="G1764" t="s">
        <v>92</v>
      </c>
      <c r="H1764">
        <v>3.62</v>
      </c>
      <c r="I1764">
        <v>0.8</v>
      </c>
      <c r="J1764">
        <v>0.94</v>
      </c>
      <c r="K1764">
        <v>0.97</v>
      </c>
      <c r="L1764">
        <v>24</v>
      </c>
      <c r="M1764">
        <v>4817.78</v>
      </c>
      <c r="N1764">
        <v>15</v>
      </c>
      <c r="O1764">
        <v>59</v>
      </c>
      <c r="P1764">
        <v>3</v>
      </c>
      <c r="Q1764">
        <v>1</v>
      </c>
      <c r="R1764">
        <v>514</v>
      </c>
      <c r="S1764">
        <v>858</v>
      </c>
      <c r="T1764">
        <v>7</v>
      </c>
      <c r="U1764">
        <v>0.57999999999999996</v>
      </c>
      <c r="V1764">
        <v>1</v>
      </c>
      <c r="W1764" t="s">
        <v>4</v>
      </c>
      <c r="X1764" t="s">
        <v>101</v>
      </c>
      <c r="Y1764" t="s">
        <v>90</v>
      </c>
      <c r="Z1764" t="s">
        <v>106</v>
      </c>
      <c r="AA1764">
        <v>0.66739999999999988</v>
      </c>
      <c r="AB1764">
        <v>0.8929999999999999</v>
      </c>
      <c r="AC1764">
        <v>0.25896999999999998</v>
      </c>
      <c r="AD1764">
        <v>1.08</v>
      </c>
      <c r="AE1764" t="s">
        <v>25</v>
      </c>
      <c r="AF1764">
        <v>4.7057573826216267E-2</v>
      </c>
      <c r="AG1764" t="s">
        <v>7</v>
      </c>
      <c r="AH1764" t="s">
        <v>33</v>
      </c>
      <c r="AI1764" t="s">
        <v>37</v>
      </c>
      <c r="AJ1764">
        <v>166.92607003891052</v>
      </c>
      <c r="AK1764" t="s">
        <v>42</v>
      </c>
      <c r="AL1764">
        <v>96.355599999999995</v>
      </c>
      <c r="AM1764">
        <v>503539.01954799995</v>
      </c>
      <c r="AN1764">
        <v>81.58</v>
      </c>
    </row>
    <row r="1765" spans="1:40" x14ac:dyDescent="0.3">
      <c r="A1765">
        <v>269.70999999999998</v>
      </c>
      <c r="B1765">
        <v>7.98</v>
      </c>
      <c r="C1765">
        <v>1</v>
      </c>
      <c r="D1765">
        <v>0.85</v>
      </c>
      <c r="E1765">
        <v>0.03</v>
      </c>
      <c r="F1765">
        <v>0</v>
      </c>
      <c r="G1765" t="s">
        <v>88</v>
      </c>
      <c r="H1765">
        <v>2.82</v>
      </c>
      <c r="I1765">
        <v>0.89</v>
      </c>
      <c r="J1765">
        <v>0.83</v>
      </c>
      <c r="K1765">
        <v>0.98</v>
      </c>
      <c r="L1765">
        <v>18</v>
      </c>
      <c r="M1765">
        <v>1258.58</v>
      </c>
      <c r="N1765">
        <v>45</v>
      </c>
      <c r="O1765">
        <v>20</v>
      </c>
      <c r="P1765">
        <v>2</v>
      </c>
      <c r="Q1765">
        <v>3</v>
      </c>
      <c r="R1765">
        <v>344</v>
      </c>
      <c r="S1765">
        <v>832</v>
      </c>
      <c r="T1765">
        <v>4</v>
      </c>
      <c r="U1765">
        <v>0.42</v>
      </c>
      <c r="V1765">
        <v>0</v>
      </c>
      <c r="W1765" t="s">
        <v>6</v>
      </c>
      <c r="X1765" t="s">
        <v>103</v>
      </c>
      <c r="Y1765" t="s">
        <v>96</v>
      </c>
      <c r="Z1765" t="s">
        <v>105</v>
      </c>
      <c r="AA1765">
        <v>0.82450000000000001</v>
      </c>
      <c r="AB1765">
        <v>0.97</v>
      </c>
      <c r="AC1765">
        <v>0.14550000000000002</v>
      </c>
      <c r="AD1765">
        <v>1.01</v>
      </c>
      <c r="AE1765" t="s">
        <v>25</v>
      </c>
      <c r="AF1765">
        <v>2.9587334544510773E-2</v>
      </c>
      <c r="AG1765" t="s">
        <v>7</v>
      </c>
      <c r="AH1765" t="s">
        <v>31</v>
      </c>
      <c r="AI1765" t="s">
        <v>35</v>
      </c>
      <c r="AJ1765">
        <v>241.86046511627904</v>
      </c>
      <c r="AK1765" t="s">
        <v>42</v>
      </c>
      <c r="AL1765">
        <v>12.585799999999999</v>
      </c>
      <c r="AM1765">
        <v>349662.95759799995</v>
      </c>
      <c r="AN1765">
        <v>72.28</v>
      </c>
    </row>
    <row r="1766" spans="1:40" x14ac:dyDescent="0.3">
      <c r="A1766">
        <v>117.52</v>
      </c>
      <c r="B1766">
        <v>4.08</v>
      </c>
      <c r="C1766">
        <v>28</v>
      </c>
      <c r="D1766">
        <v>0.85</v>
      </c>
      <c r="E1766">
        <v>0.02</v>
      </c>
      <c r="F1766">
        <v>0.01</v>
      </c>
      <c r="G1766" t="s">
        <v>92</v>
      </c>
      <c r="H1766">
        <v>3.56</v>
      </c>
      <c r="I1766">
        <v>0.81</v>
      </c>
      <c r="J1766">
        <v>0.91</v>
      </c>
      <c r="K1766">
        <v>0.53</v>
      </c>
      <c r="L1766">
        <v>20</v>
      </c>
      <c r="M1766">
        <v>5354.12</v>
      </c>
      <c r="N1766">
        <v>30</v>
      </c>
      <c r="O1766">
        <v>50</v>
      </c>
      <c r="P1766">
        <v>0</v>
      </c>
      <c r="Q1766">
        <v>0</v>
      </c>
      <c r="R1766">
        <v>383</v>
      </c>
      <c r="S1766">
        <v>838</v>
      </c>
      <c r="T1766">
        <v>2</v>
      </c>
      <c r="U1766">
        <v>0.41</v>
      </c>
      <c r="V1766">
        <v>0</v>
      </c>
      <c r="W1766" t="s">
        <v>6</v>
      </c>
      <c r="X1766" t="s">
        <v>89</v>
      </c>
      <c r="Y1766" t="s">
        <v>94</v>
      </c>
      <c r="Z1766" t="s">
        <v>102</v>
      </c>
      <c r="AA1766">
        <v>0.83299999999999996</v>
      </c>
      <c r="AB1766">
        <v>0.97019999999999995</v>
      </c>
      <c r="AC1766">
        <v>0.14553000000000002</v>
      </c>
      <c r="AD1766">
        <v>0.56000000000000005</v>
      </c>
      <c r="AE1766" t="s">
        <v>25</v>
      </c>
      <c r="AF1766">
        <v>3.4717494894486049E-2</v>
      </c>
      <c r="AG1766" t="s">
        <v>7</v>
      </c>
      <c r="AH1766" t="s">
        <v>33</v>
      </c>
      <c r="AI1766" t="s">
        <v>37</v>
      </c>
      <c r="AJ1766">
        <v>218.79895561357702</v>
      </c>
      <c r="AK1766" t="s">
        <v>42</v>
      </c>
      <c r="AL1766">
        <v>107.08240000000001</v>
      </c>
      <c r="AM1766">
        <v>648208.11769599991</v>
      </c>
      <c r="AN1766">
        <v>83.64</v>
      </c>
    </row>
    <row r="1767" spans="1:40" x14ac:dyDescent="0.3">
      <c r="A1767">
        <v>196.1</v>
      </c>
      <c r="B1767">
        <v>6.65</v>
      </c>
      <c r="C1767">
        <v>21</v>
      </c>
      <c r="D1767">
        <v>0.8</v>
      </c>
      <c r="E1767">
        <v>0.03</v>
      </c>
      <c r="F1767">
        <v>0</v>
      </c>
      <c r="G1767" t="s">
        <v>99</v>
      </c>
      <c r="H1767">
        <v>2.09</v>
      </c>
      <c r="I1767">
        <v>0.6</v>
      </c>
      <c r="J1767">
        <v>1.07</v>
      </c>
      <c r="K1767">
        <v>0.85</v>
      </c>
      <c r="L1767">
        <v>32</v>
      </c>
      <c r="M1767">
        <v>5778.02</v>
      </c>
      <c r="N1767">
        <v>90</v>
      </c>
      <c r="O1767">
        <v>39</v>
      </c>
      <c r="P1767">
        <v>3</v>
      </c>
      <c r="Q1767">
        <v>1</v>
      </c>
      <c r="R1767">
        <v>495</v>
      </c>
      <c r="S1767">
        <v>721</v>
      </c>
      <c r="T1767">
        <v>8</v>
      </c>
      <c r="U1767">
        <v>0.96</v>
      </c>
      <c r="V1767">
        <v>1</v>
      </c>
      <c r="W1767" t="s">
        <v>4</v>
      </c>
      <c r="X1767" t="s">
        <v>101</v>
      </c>
      <c r="Y1767" t="s">
        <v>90</v>
      </c>
      <c r="Z1767" t="s">
        <v>110</v>
      </c>
      <c r="AA1767">
        <v>0.77600000000000002</v>
      </c>
      <c r="AB1767">
        <v>0.97</v>
      </c>
      <c r="AC1767">
        <v>0.19399999999999995</v>
      </c>
      <c r="AD1767">
        <v>0.88</v>
      </c>
      <c r="AE1767" t="s">
        <v>25</v>
      </c>
      <c r="AF1767">
        <v>3.3911269760326365E-2</v>
      </c>
      <c r="AG1767" t="s">
        <v>7</v>
      </c>
      <c r="AH1767" t="s">
        <v>31</v>
      </c>
      <c r="AI1767" t="s">
        <v>35</v>
      </c>
      <c r="AJ1767">
        <v>145.65656565656568</v>
      </c>
      <c r="AK1767" t="s">
        <v>42</v>
      </c>
      <c r="AL1767">
        <v>288.90100000000001</v>
      </c>
      <c r="AM1767">
        <v>1167358.9116400001</v>
      </c>
      <c r="AN1767">
        <v>97.009999999999991</v>
      </c>
    </row>
    <row r="1768" spans="1:40" x14ac:dyDescent="0.3">
      <c r="A1768">
        <v>381.81</v>
      </c>
      <c r="B1768">
        <v>2.73</v>
      </c>
      <c r="C1768">
        <v>22</v>
      </c>
      <c r="D1768">
        <v>0.74</v>
      </c>
      <c r="E1768">
        <v>0.06</v>
      </c>
      <c r="F1768">
        <v>0.04</v>
      </c>
      <c r="G1768" t="s">
        <v>92</v>
      </c>
      <c r="H1768">
        <v>0.33</v>
      </c>
      <c r="I1768">
        <v>0.63</v>
      </c>
      <c r="J1768">
        <v>1.1000000000000001</v>
      </c>
      <c r="K1768">
        <v>0.09</v>
      </c>
      <c r="L1768">
        <v>5</v>
      </c>
      <c r="M1768">
        <v>5400.32</v>
      </c>
      <c r="N1768">
        <v>45</v>
      </c>
      <c r="O1768">
        <v>57</v>
      </c>
      <c r="P1768">
        <v>2</v>
      </c>
      <c r="Q1768">
        <v>0</v>
      </c>
      <c r="R1768">
        <v>16</v>
      </c>
      <c r="S1768">
        <v>622</v>
      </c>
      <c r="T1768">
        <v>1</v>
      </c>
      <c r="U1768">
        <v>0.37</v>
      </c>
      <c r="V1768">
        <v>0</v>
      </c>
      <c r="W1768" t="s">
        <v>6</v>
      </c>
      <c r="X1768" t="s">
        <v>89</v>
      </c>
      <c r="Y1768" t="s">
        <v>96</v>
      </c>
      <c r="Z1768" t="s">
        <v>97</v>
      </c>
      <c r="AA1768">
        <v>0.6956</v>
      </c>
      <c r="AB1768">
        <v>0.90239999999999987</v>
      </c>
      <c r="AC1768">
        <v>0.234624</v>
      </c>
      <c r="AD1768">
        <v>0.19</v>
      </c>
      <c r="AE1768" t="s">
        <v>26</v>
      </c>
      <c r="AF1768">
        <v>7.1501532175689475E-3</v>
      </c>
      <c r="AG1768" t="s">
        <v>5</v>
      </c>
      <c r="AH1768" t="s">
        <v>32</v>
      </c>
      <c r="AI1768" t="s">
        <v>38</v>
      </c>
      <c r="AJ1768">
        <v>3887.5</v>
      </c>
      <c r="AK1768" t="s">
        <v>42</v>
      </c>
      <c r="AL1768">
        <v>108.0064</v>
      </c>
      <c r="AM1768">
        <v>2268196.3234660001</v>
      </c>
      <c r="AN1768">
        <v>85.070000000000007</v>
      </c>
    </row>
    <row r="1769" spans="1:40" x14ac:dyDescent="0.3">
      <c r="A1769">
        <v>264.20999999999998</v>
      </c>
      <c r="B1769">
        <v>2.31</v>
      </c>
      <c r="C1769">
        <v>2</v>
      </c>
      <c r="D1769">
        <v>0.81</v>
      </c>
      <c r="E1769">
        <v>0.02</v>
      </c>
      <c r="F1769">
        <v>0.04</v>
      </c>
      <c r="G1769" t="s">
        <v>88</v>
      </c>
      <c r="H1769">
        <v>1.57</v>
      </c>
      <c r="I1769">
        <v>0.89</v>
      </c>
      <c r="J1769">
        <v>0.85</v>
      </c>
      <c r="K1769">
        <v>0.53</v>
      </c>
      <c r="L1769">
        <v>2</v>
      </c>
      <c r="M1769">
        <v>4747.7</v>
      </c>
      <c r="N1769">
        <v>60</v>
      </c>
      <c r="O1769">
        <v>24</v>
      </c>
      <c r="P1769">
        <v>2</v>
      </c>
      <c r="Q1769">
        <v>2</v>
      </c>
      <c r="R1769">
        <v>746</v>
      </c>
      <c r="S1769">
        <v>161</v>
      </c>
      <c r="T1769">
        <v>10</v>
      </c>
      <c r="U1769">
        <v>0.49</v>
      </c>
      <c r="V1769">
        <v>1</v>
      </c>
      <c r="W1769" t="s">
        <v>4</v>
      </c>
      <c r="X1769" t="s">
        <v>93</v>
      </c>
      <c r="Y1769" t="s">
        <v>96</v>
      </c>
      <c r="Z1769" t="s">
        <v>108</v>
      </c>
      <c r="AA1769">
        <v>0.79380000000000006</v>
      </c>
      <c r="AB1769">
        <v>0.94079999999999997</v>
      </c>
      <c r="AC1769">
        <v>0.17875199999999994</v>
      </c>
      <c r="AD1769">
        <v>0.59000000000000008</v>
      </c>
      <c r="AE1769" t="s">
        <v>25</v>
      </c>
      <c r="AF1769">
        <v>8.7430453048711262E-3</v>
      </c>
      <c r="AG1769" t="s">
        <v>5</v>
      </c>
      <c r="AH1769" t="s">
        <v>31</v>
      </c>
      <c r="AI1769" t="s">
        <v>36</v>
      </c>
      <c r="AJ1769">
        <v>21.58176943699732</v>
      </c>
      <c r="AK1769" t="s">
        <v>40</v>
      </c>
      <c r="AL1769">
        <v>47.476999999999997</v>
      </c>
      <c r="AM1769">
        <v>1329708.9792139996</v>
      </c>
      <c r="AN1769">
        <v>73.03</v>
      </c>
    </row>
    <row r="1770" spans="1:40" x14ac:dyDescent="0.3">
      <c r="A1770">
        <v>219.15</v>
      </c>
      <c r="B1770">
        <v>9.44</v>
      </c>
      <c r="C1770">
        <v>15</v>
      </c>
      <c r="D1770">
        <v>0.9</v>
      </c>
      <c r="E1770">
        <v>0.03</v>
      </c>
      <c r="F1770">
        <v>0.03</v>
      </c>
      <c r="G1770" t="s">
        <v>92</v>
      </c>
      <c r="H1770">
        <v>1.58</v>
      </c>
      <c r="I1770">
        <v>0.76</v>
      </c>
      <c r="J1770">
        <v>1.1100000000000001</v>
      </c>
      <c r="K1770">
        <v>0.68</v>
      </c>
      <c r="L1770">
        <v>26</v>
      </c>
      <c r="M1770">
        <v>5915.79</v>
      </c>
      <c r="N1770">
        <v>45</v>
      </c>
      <c r="O1770">
        <v>18</v>
      </c>
      <c r="P1770">
        <v>3</v>
      </c>
      <c r="Q1770">
        <v>2</v>
      </c>
      <c r="R1770">
        <v>398</v>
      </c>
      <c r="S1770">
        <v>461</v>
      </c>
      <c r="T1770">
        <v>1</v>
      </c>
      <c r="U1770">
        <v>0.25</v>
      </c>
      <c r="V1770">
        <v>1</v>
      </c>
      <c r="W1770" t="s">
        <v>4</v>
      </c>
      <c r="X1770" t="s">
        <v>93</v>
      </c>
      <c r="Y1770" t="s">
        <v>90</v>
      </c>
      <c r="Z1770" t="s">
        <v>97</v>
      </c>
      <c r="AA1770">
        <v>0.873</v>
      </c>
      <c r="AB1770">
        <v>0.94089999999999996</v>
      </c>
      <c r="AC1770">
        <v>9.4089999999999979E-2</v>
      </c>
      <c r="AD1770">
        <v>0.74</v>
      </c>
      <c r="AE1770" t="s">
        <v>25</v>
      </c>
      <c r="AF1770">
        <v>4.3075519050878391E-2</v>
      </c>
      <c r="AG1770" t="s">
        <v>7</v>
      </c>
      <c r="AH1770" t="s">
        <v>31</v>
      </c>
      <c r="AI1770" t="s">
        <v>36</v>
      </c>
      <c r="AJ1770">
        <v>115.82914572864323</v>
      </c>
      <c r="AK1770" t="s">
        <v>42</v>
      </c>
      <c r="AL1770">
        <v>118.3158</v>
      </c>
      <c r="AM1770">
        <v>1374357.3421499999</v>
      </c>
      <c r="AN1770">
        <v>84.92</v>
      </c>
    </row>
    <row r="1771" spans="1:40" x14ac:dyDescent="0.3">
      <c r="A1771">
        <v>227.51</v>
      </c>
      <c r="B1771">
        <v>9.26</v>
      </c>
      <c r="C1771">
        <v>14</v>
      </c>
      <c r="D1771">
        <v>0.93</v>
      </c>
      <c r="E1771">
        <v>0.05</v>
      </c>
      <c r="F1771">
        <v>0</v>
      </c>
      <c r="G1771" t="s">
        <v>88</v>
      </c>
      <c r="H1771">
        <v>0.04</v>
      </c>
      <c r="I1771">
        <v>0.91</v>
      </c>
      <c r="J1771">
        <v>0.95</v>
      </c>
      <c r="K1771">
        <v>0.56000000000000005</v>
      </c>
      <c r="L1771">
        <v>25</v>
      </c>
      <c r="M1771">
        <v>9968.32</v>
      </c>
      <c r="N1771">
        <v>15</v>
      </c>
      <c r="O1771">
        <v>16</v>
      </c>
      <c r="P1771">
        <v>2</v>
      </c>
      <c r="Q1771">
        <v>2</v>
      </c>
      <c r="R1771">
        <v>445</v>
      </c>
      <c r="S1771">
        <v>225</v>
      </c>
      <c r="T1771">
        <v>12</v>
      </c>
      <c r="U1771">
        <v>0.25</v>
      </c>
      <c r="V1771">
        <v>1</v>
      </c>
      <c r="W1771" t="s">
        <v>4</v>
      </c>
      <c r="X1771" t="s">
        <v>93</v>
      </c>
      <c r="Y1771" t="s">
        <v>96</v>
      </c>
      <c r="Z1771" t="s">
        <v>107</v>
      </c>
      <c r="AA1771">
        <v>0.88349999999999995</v>
      </c>
      <c r="AB1771">
        <v>0.95</v>
      </c>
      <c r="AC1771">
        <v>6.6499999999999948E-2</v>
      </c>
      <c r="AD1771">
        <v>0.6100000000000001</v>
      </c>
      <c r="AE1771" t="s">
        <v>25</v>
      </c>
      <c r="AF1771">
        <v>4.0701507626038413E-2</v>
      </c>
      <c r="AG1771" t="s">
        <v>7</v>
      </c>
      <c r="AH1771" t="s">
        <v>31</v>
      </c>
      <c r="AI1771" t="s">
        <v>38</v>
      </c>
      <c r="AJ1771">
        <v>50.561797752808992</v>
      </c>
      <c r="AK1771" t="s">
        <v>40</v>
      </c>
      <c r="AL1771">
        <v>99.683199999999999</v>
      </c>
      <c r="AM1771">
        <v>2381386.9725679997</v>
      </c>
      <c r="AN1771">
        <v>74.460000000000008</v>
      </c>
    </row>
    <row r="1772" spans="1:40" x14ac:dyDescent="0.3">
      <c r="A1772">
        <v>256.75</v>
      </c>
      <c r="B1772">
        <v>8.99</v>
      </c>
      <c r="C1772">
        <v>19</v>
      </c>
      <c r="D1772">
        <v>0.86</v>
      </c>
      <c r="E1772">
        <v>0.02</v>
      </c>
      <c r="F1772">
        <v>0.01</v>
      </c>
      <c r="G1772" t="s">
        <v>88</v>
      </c>
      <c r="H1772">
        <v>0.05</v>
      </c>
      <c r="I1772">
        <v>0.86</v>
      </c>
      <c r="J1772">
        <v>1.07</v>
      </c>
      <c r="K1772">
        <v>0.23</v>
      </c>
      <c r="L1772">
        <v>22</v>
      </c>
      <c r="M1772">
        <v>6263.11</v>
      </c>
      <c r="N1772">
        <v>30</v>
      </c>
      <c r="O1772">
        <v>27</v>
      </c>
      <c r="P1772">
        <v>3</v>
      </c>
      <c r="Q1772">
        <v>3</v>
      </c>
      <c r="R1772">
        <v>125</v>
      </c>
      <c r="S1772">
        <v>668</v>
      </c>
      <c r="T1772">
        <v>12</v>
      </c>
      <c r="U1772">
        <v>0.36</v>
      </c>
      <c r="V1772">
        <v>0</v>
      </c>
      <c r="W1772" t="s">
        <v>6</v>
      </c>
      <c r="X1772" t="s">
        <v>103</v>
      </c>
      <c r="Y1772" t="s">
        <v>90</v>
      </c>
      <c r="Z1772" t="s">
        <v>107</v>
      </c>
      <c r="AA1772">
        <v>0.84279999999999999</v>
      </c>
      <c r="AB1772">
        <v>0.97019999999999995</v>
      </c>
      <c r="AC1772">
        <v>0.135828</v>
      </c>
      <c r="AD1772">
        <v>0.26</v>
      </c>
      <c r="AE1772" t="s">
        <v>26</v>
      </c>
      <c r="AF1772">
        <v>3.5014605647517044E-2</v>
      </c>
      <c r="AG1772" t="s">
        <v>7</v>
      </c>
      <c r="AH1772" t="s">
        <v>31</v>
      </c>
      <c r="AI1772" t="s">
        <v>38</v>
      </c>
      <c r="AJ1772">
        <v>534.4</v>
      </c>
      <c r="AK1772" t="s">
        <v>42</v>
      </c>
      <c r="AL1772">
        <v>62.631099999999996</v>
      </c>
      <c r="AM1772">
        <v>1656357.9851250001</v>
      </c>
      <c r="AN1772">
        <v>75.150000000000006</v>
      </c>
    </row>
    <row r="1773" spans="1:40" x14ac:dyDescent="0.3">
      <c r="A1773">
        <v>403.26</v>
      </c>
      <c r="B1773">
        <v>6.63</v>
      </c>
      <c r="C1773">
        <v>11</v>
      </c>
      <c r="D1773">
        <v>0.88</v>
      </c>
      <c r="E1773">
        <v>0.06</v>
      </c>
      <c r="F1773">
        <v>0.01</v>
      </c>
      <c r="G1773" t="s">
        <v>88</v>
      </c>
      <c r="H1773">
        <v>1.65</v>
      </c>
      <c r="I1773">
        <v>0.83</v>
      </c>
      <c r="J1773">
        <v>1.07</v>
      </c>
      <c r="K1773">
        <v>0.06</v>
      </c>
      <c r="L1773">
        <v>39</v>
      </c>
      <c r="M1773">
        <v>7550.42</v>
      </c>
      <c r="N1773">
        <v>15</v>
      </c>
      <c r="O1773">
        <v>39</v>
      </c>
      <c r="P1773">
        <v>0</v>
      </c>
      <c r="Q1773">
        <v>1</v>
      </c>
      <c r="R1773">
        <v>112</v>
      </c>
      <c r="S1773">
        <v>801</v>
      </c>
      <c r="T1773">
        <v>11</v>
      </c>
      <c r="U1773">
        <v>0.92</v>
      </c>
      <c r="V1773">
        <v>0</v>
      </c>
      <c r="W1773" t="s">
        <v>6</v>
      </c>
      <c r="X1773" t="s">
        <v>101</v>
      </c>
      <c r="Y1773" t="s">
        <v>94</v>
      </c>
      <c r="Z1773" t="s">
        <v>95</v>
      </c>
      <c r="AA1773">
        <v>0.82719999999999994</v>
      </c>
      <c r="AB1773">
        <v>0.93059999999999998</v>
      </c>
      <c r="AC1773">
        <v>0.11167199999999998</v>
      </c>
      <c r="AD1773">
        <v>0.13</v>
      </c>
      <c r="AE1773" t="s">
        <v>22</v>
      </c>
      <c r="AF1773">
        <v>1.6441005802707929E-2</v>
      </c>
      <c r="AG1773" t="s">
        <v>5</v>
      </c>
      <c r="AH1773" t="s">
        <v>32</v>
      </c>
      <c r="AI1773" t="s">
        <v>36</v>
      </c>
      <c r="AJ1773">
        <v>715.17857142857144</v>
      </c>
      <c r="AK1773" t="s">
        <v>42</v>
      </c>
      <c r="AL1773">
        <v>75.504199999999997</v>
      </c>
      <c r="AM1773">
        <v>3258005.9468239998</v>
      </c>
      <c r="AN1773">
        <v>72.350000000000009</v>
      </c>
    </row>
    <row r="1774" spans="1:40" x14ac:dyDescent="0.3">
      <c r="A1774">
        <v>451.44</v>
      </c>
      <c r="B1774">
        <v>8.27</v>
      </c>
      <c r="C1774">
        <v>15</v>
      </c>
      <c r="D1774">
        <v>0.76</v>
      </c>
      <c r="E1774">
        <v>0.09</v>
      </c>
      <c r="F1774">
        <v>0.03</v>
      </c>
      <c r="G1774" t="s">
        <v>88</v>
      </c>
      <c r="H1774">
        <v>3.64</v>
      </c>
      <c r="I1774">
        <v>0.96</v>
      </c>
      <c r="J1774">
        <v>1.1200000000000001</v>
      </c>
      <c r="K1774">
        <v>0.39</v>
      </c>
      <c r="L1774">
        <v>22</v>
      </c>
      <c r="M1774">
        <v>2002</v>
      </c>
      <c r="N1774">
        <v>30</v>
      </c>
      <c r="O1774">
        <v>20</v>
      </c>
      <c r="P1774">
        <v>0</v>
      </c>
      <c r="Q1774">
        <v>1</v>
      </c>
      <c r="R1774">
        <v>747</v>
      </c>
      <c r="S1774">
        <v>319</v>
      </c>
      <c r="T1774">
        <v>12</v>
      </c>
      <c r="U1774">
        <v>0.4</v>
      </c>
      <c r="V1774">
        <v>1</v>
      </c>
      <c r="W1774" t="s">
        <v>4</v>
      </c>
      <c r="X1774" t="s">
        <v>101</v>
      </c>
      <c r="Y1774" t="s">
        <v>94</v>
      </c>
      <c r="Z1774" t="s">
        <v>107</v>
      </c>
      <c r="AA1774">
        <v>0.69159999999999999</v>
      </c>
      <c r="AB1774">
        <v>0.88270000000000004</v>
      </c>
      <c r="AC1774">
        <v>0.21184800000000001</v>
      </c>
      <c r="AD1774">
        <v>0.51</v>
      </c>
      <c r="AE1774" t="s">
        <v>25</v>
      </c>
      <c r="AF1774">
        <v>1.8319156477051214E-2</v>
      </c>
      <c r="AG1774" t="s">
        <v>5</v>
      </c>
      <c r="AH1774" t="s">
        <v>32</v>
      </c>
      <c r="AI1774" t="s">
        <v>37</v>
      </c>
      <c r="AJ1774">
        <v>42.704149933065594</v>
      </c>
      <c r="AK1774" t="s">
        <v>40</v>
      </c>
      <c r="AL1774">
        <v>20.02</v>
      </c>
      <c r="AM1774">
        <v>1012289.7104320001</v>
      </c>
      <c r="AN1774">
        <v>69.06</v>
      </c>
    </row>
    <row r="1775" spans="1:40" x14ac:dyDescent="0.3">
      <c r="A1775">
        <v>479.9</v>
      </c>
      <c r="B1775">
        <v>1.62</v>
      </c>
      <c r="C1775">
        <v>6</v>
      </c>
      <c r="D1775">
        <v>0.79</v>
      </c>
      <c r="E1775">
        <v>7.0000000000000007E-2</v>
      </c>
      <c r="F1775">
        <v>0.01</v>
      </c>
      <c r="G1775" t="s">
        <v>99</v>
      </c>
      <c r="H1775">
        <v>3.12</v>
      </c>
      <c r="I1775">
        <v>0.61</v>
      </c>
      <c r="J1775">
        <v>1.08</v>
      </c>
      <c r="K1775">
        <v>0.65</v>
      </c>
      <c r="L1775">
        <v>11</v>
      </c>
      <c r="M1775">
        <v>5347.23</v>
      </c>
      <c r="N1775">
        <v>60</v>
      </c>
      <c r="O1775">
        <v>15</v>
      </c>
      <c r="P1775">
        <v>0</v>
      </c>
      <c r="Q1775">
        <v>3</v>
      </c>
      <c r="R1775">
        <v>574</v>
      </c>
      <c r="S1775">
        <v>242</v>
      </c>
      <c r="T1775">
        <v>7</v>
      </c>
      <c r="U1775">
        <v>0.55000000000000004</v>
      </c>
      <c r="V1775">
        <v>1</v>
      </c>
      <c r="W1775" t="s">
        <v>4</v>
      </c>
      <c r="X1775" t="s">
        <v>103</v>
      </c>
      <c r="Y1775" t="s">
        <v>94</v>
      </c>
      <c r="Z1775" t="s">
        <v>106</v>
      </c>
      <c r="AA1775">
        <v>0.73470000000000002</v>
      </c>
      <c r="AB1775">
        <v>0.92069999999999996</v>
      </c>
      <c r="AC1775">
        <v>0.19334699999999994</v>
      </c>
      <c r="AD1775">
        <v>0.73</v>
      </c>
      <c r="AE1775" t="s">
        <v>25</v>
      </c>
      <c r="AF1775">
        <v>3.3757032715148994E-3</v>
      </c>
      <c r="AG1775" t="s">
        <v>5</v>
      </c>
      <c r="AH1775" t="s">
        <v>32</v>
      </c>
      <c r="AI1775" t="s">
        <v>37</v>
      </c>
      <c r="AJ1775">
        <v>42.160278745644597</v>
      </c>
      <c r="AK1775" t="s">
        <v>40</v>
      </c>
      <c r="AL1775">
        <v>267.36149999999998</v>
      </c>
      <c r="AM1775">
        <v>2771723.8384199999</v>
      </c>
      <c r="AN1775">
        <v>94.58</v>
      </c>
    </row>
    <row r="1776" spans="1:40" x14ac:dyDescent="0.3">
      <c r="A1776">
        <v>404.11</v>
      </c>
      <c r="B1776">
        <v>4.01</v>
      </c>
      <c r="C1776">
        <v>20</v>
      </c>
      <c r="D1776">
        <v>0.75</v>
      </c>
      <c r="E1776">
        <v>7.0000000000000007E-2</v>
      </c>
      <c r="F1776">
        <v>0</v>
      </c>
      <c r="G1776" t="s">
        <v>88</v>
      </c>
      <c r="H1776">
        <v>1.2</v>
      </c>
      <c r="I1776">
        <v>0.66</v>
      </c>
      <c r="J1776">
        <v>0.82</v>
      </c>
      <c r="K1776">
        <v>0.99</v>
      </c>
      <c r="L1776">
        <v>11</v>
      </c>
      <c r="M1776">
        <v>174.3</v>
      </c>
      <c r="N1776">
        <v>45</v>
      </c>
      <c r="O1776">
        <v>32</v>
      </c>
      <c r="P1776">
        <v>3</v>
      </c>
      <c r="Q1776">
        <v>3</v>
      </c>
      <c r="R1776">
        <v>896</v>
      </c>
      <c r="S1776">
        <v>502</v>
      </c>
      <c r="T1776">
        <v>4</v>
      </c>
      <c r="U1776">
        <v>0.55000000000000004</v>
      </c>
      <c r="V1776">
        <v>1</v>
      </c>
      <c r="W1776" t="s">
        <v>4</v>
      </c>
      <c r="X1776" t="s">
        <v>103</v>
      </c>
      <c r="Y1776" t="s">
        <v>90</v>
      </c>
      <c r="Z1776" t="s">
        <v>105</v>
      </c>
      <c r="AA1776">
        <v>0.69750000000000001</v>
      </c>
      <c r="AB1776">
        <v>0.92999999999999994</v>
      </c>
      <c r="AC1776">
        <v>0.23249999999999998</v>
      </c>
      <c r="AD1776">
        <v>1.06</v>
      </c>
      <c r="AE1776" t="s">
        <v>25</v>
      </c>
      <c r="AF1776">
        <v>9.9230407562297378E-3</v>
      </c>
      <c r="AG1776" t="s">
        <v>5</v>
      </c>
      <c r="AH1776" t="s">
        <v>32</v>
      </c>
      <c r="AI1776" t="s">
        <v>36</v>
      </c>
      <c r="AJ1776">
        <v>56.026785714285708</v>
      </c>
      <c r="AK1776" t="s">
        <v>40</v>
      </c>
      <c r="AL1776">
        <v>1.7430000000000001</v>
      </c>
      <c r="AM1776">
        <v>75378.360750000007</v>
      </c>
      <c r="AN1776">
        <v>72.7</v>
      </c>
    </row>
    <row r="1777" spans="1:40" x14ac:dyDescent="0.3">
      <c r="A1777">
        <v>191.93</v>
      </c>
      <c r="B1777">
        <v>3.82</v>
      </c>
      <c r="C1777">
        <v>9</v>
      </c>
      <c r="D1777">
        <v>0.77</v>
      </c>
      <c r="E1777">
        <v>0.06</v>
      </c>
      <c r="F1777">
        <v>0.04</v>
      </c>
      <c r="G1777" t="s">
        <v>99</v>
      </c>
      <c r="H1777">
        <v>3.01</v>
      </c>
      <c r="I1777">
        <v>0.85</v>
      </c>
      <c r="J1777">
        <v>1.01</v>
      </c>
      <c r="K1777">
        <v>0.24</v>
      </c>
      <c r="L1777">
        <v>45</v>
      </c>
      <c r="M1777">
        <v>411.43</v>
      </c>
      <c r="N1777">
        <v>30</v>
      </c>
      <c r="O1777">
        <v>21</v>
      </c>
      <c r="P1777">
        <v>2</v>
      </c>
      <c r="Q1777">
        <v>2</v>
      </c>
      <c r="R1777">
        <v>12</v>
      </c>
      <c r="S1777">
        <v>158</v>
      </c>
      <c r="T1777">
        <v>3</v>
      </c>
      <c r="U1777">
        <v>0.57999999999999996</v>
      </c>
      <c r="V1777">
        <v>0</v>
      </c>
      <c r="W1777" t="s">
        <v>6</v>
      </c>
      <c r="X1777" t="s">
        <v>93</v>
      </c>
      <c r="Y1777" t="s">
        <v>96</v>
      </c>
      <c r="Z1777" t="s">
        <v>98</v>
      </c>
      <c r="AA1777">
        <v>0.7238</v>
      </c>
      <c r="AB1777">
        <v>0.90239999999999987</v>
      </c>
      <c r="AC1777">
        <v>0.20755199999999996</v>
      </c>
      <c r="AD1777">
        <v>0.33999999999999997</v>
      </c>
      <c r="AE1777" t="s">
        <v>24</v>
      </c>
      <c r="AF1777">
        <v>1.9903089668108161E-2</v>
      </c>
      <c r="AG1777" t="s">
        <v>5</v>
      </c>
      <c r="AH1777" t="s">
        <v>31</v>
      </c>
      <c r="AI1777" t="s">
        <v>37</v>
      </c>
      <c r="AJ1777">
        <v>1316.6666666666665</v>
      </c>
      <c r="AK1777" t="s">
        <v>42</v>
      </c>
      <c r="AL1777">
        <v>20.5715</v>
      </c>
      <c r="AM1777">
        <v>86894.461576000002</v>
      </c>
      <c r="AN1777">
        <v>94.389999999999986</v>
      </c>
    </row>
    <row r="1778" spans="1:40" x14ac:dyDescent="0.3">
      <c r="A1778">
        <v>359.66</v>
      </c>
      <c r="B1778">
        <v>6.72</v>
      </c>
      <c r="C1778">
        <v>5</v>
      </c>
      <c r="D1778">
        <v>0.77</v>
      </c>
      <c r="E1778">
        <v>0.05</v>
      </c>
      <c r="F1778">
        <v>0.01</v>
      </c>
      <c r="G1778" t="s">
        <v>99</v>
      </c>
      <c r="H1778">
        <v>3.24</v>
      </c>
      <c r="I1778">
        <v>0.63</v>
      </c>
      <c r="J1778">
        <v>0.87</v>
      </c>
      <c r="K1778">
        <v>0.92</v>
      </c>
      <c r="L1778">
        <v>4</v>
      </c>
      <c r="M1778">
        <v>3292.56</v>
      </c>
      <c r="N1778">
        <v>45</v>
      </c>
      <c r="O1778">
        <v>27</v>
      </c>
      <c r="P1778">
        <v>3</v>
      </c>
      <c r="Q1778">
        <v>1</v>
      </c>
      <c r="R1778">
        <v>839</v>
      </c>
      <c r="S1778">
        <v>346</v>
      </c>
      <c r="T1778">
        <v>1</v>
      </c>
      <c r="U1778">
        <v>0.82</v>
      </c>
      <c r="V1778">
        <v>0</v>
      </c>
      <c r="W1778" t="s">
        <v>6</v>
      </c>
      <c r="X1778" t="s">
        <v>101</v>
      </c>
      <c r="Y1778" t="s">
        <v>90</v>
      </c>
      <c r="Z1778" t="s">
        <v>97</v>
      </c>
      <c r="AA1778">
        <v>0.73149999999999993</v>
      </c>
      <c r="AB1778">
        <v>0.9405</v>
      </c>
      <c r="AC1778">
        <v>0.21631499999999998</v>
      </c>
      <c r="AD1778">
        <v>0.98000000000000009</v>
      </c>
      <c r="AE1778" t="s">
        <v>25</v>
      </c>
      <c r="AF1778">
        <v>1.8684312962242114E-2</v>
      </c>
      <c r="AG1778" t="s">
        <v>5</v>
      </c>
      <c r="AH1778" t="s">
        <v>32</v>
      </c>
      <c r="AI1778" t="s">
        <v>37</v>
      </c>
      <c r="AJ1778">
        <v>41.239570917759238</v>
      </c>
      <c r="AK1778" t="s">
        <v>40</v>
      </c>
      <c r="AL1778">
        <v>164.62800000000001</v>
      </c>
      <c r="AM1778">
        <v>1255442.1913440004</v>
      </c>
      <c r="AN1778">
        <v>95.06</v>
      </c>
    </row>
    <row r="1779" spans="1:40" x14ac:dyDescent="0.3">
      <c r="A1779">
        <v>246.92</v>
      </c>
      <c r="B1779">
        <v>4.2</v>
      </c>
      <c r="C1779">
        <v>20</v>
      </c>
      <c r="D1779">
        <v>0.86</v>
      </c>
      <c r="E1779">
        <v>0.02</v>
      </c>
      <c r="F1779">
        <v>0.02</v>
      </c>
      <c r="G1779" t="s">
        <v>92</v>
      </c>
      <c r="H1779">
        <v>2.61</v>
      </c>
      <c r="I1779">
        <v>0.86</v>
      </c>
      <c r="J1779">
        <v>1.19</v>
      </c>
      <c r="K1779">
        <v>7.0000000000000007E-2</v>
      </c>
      <c r="L1779">
        <v>33</v>
      </c>
      <c r="M1779">
        <v>4719.34</v>
      </c>
      <c r="N1779">
        <v>30</v>
      </c>
      <c r="O1779">
        <v>28</v>
      </c>
      <c r="P1779">
        <v>0</v>
      </c>
      <c r="Q1779">
        <v>2</v>
      </c>
      <c r="R1779">
        <v>553</v>
      </c>
      <c r="S1779">
        <v>465</v>
      </c>
      <c r="T1779">
        <v>12</v>
      </c>
      <c r="U1779">
        <v>0.9</v>
      </c>
      <c r="V1779">
        <v>0</v>
      </c>
      <c r="W1779" t="s">
        <v>6</v>
      </c>
      <c r="X1779" t="s">
        <v>93</v>
      </c>
      <c r="Y1779" t="s">
        <v>94</v>
      </c>
      <c r="Z1779" t="s">
        <v>107</v>
      </c>
      <c r="AA1779">
        <v>0.84279999999999999</v>
      </c>
      <c r="AB1779">
        <v>0.96039999999999992</v>
      </c>
      <c r="AC1779">
        <v>0.13445600000000002</v>
      </c>
      <c r="AD1779">
        <v>0.11000000000000001</v>
      </c>
      <c r="AE1779" t="s">
        <v>22</v>
      </c>
      <c r="AF1779">
        <v>1.7009557751498462E-2</v>
      </c>
      <c r="AG1779" t="s">
        <v>5</v>
      </c>
      <c r="AH1779" t="s">
        <v>31</v>
      </c>
      <c r="AI1779" t="s">
        <v>35</v>
      </c>
      <c r="AJ1779">
        <v>84.086799276672693</v>
      </c>
      <c r="AK1779" t="s">
        <v>44</v>
      </c>
      <c r="AL1779">
        <v>94.386800000000008</v>
      </c>
      <c r="AM1779">
        <v>1212018.6861360001</v>
      </c>
      <c r="AN1779">
        <v>84.39</v>
      </c>
    </row>
    <row r="1780" spans="1:40" x14ac:dyDescent="0.3">
      <c r="A1780">
        <v>164.6</v>
      </c>
      <c r="B1780">
        <v>2.34</v>
      </c>
      <c r="C1780">
        <v>2</v>
      </c>
      <c r="D1780">
        <v>0.87</v>
      </c>
      <c r="E1780">
        <v>0.09</v>
      </c>
      <c r="F1780">
        <v>0.01</v>
      </c>
      <c r="G1780" t="s">
        <v>92</v>
      </c>
      <c r="H1780">
        <v>2.61</v>
      </c>
      <c r="I1780">
        <v>0.99</v>
      </c>
      <c r="J1780">
        <v>0.9</v>
      </c>
      <c r="K1780">
        <v>0.93</v>
      </c>
      <c r="L1780">
        <v>18</v>
      </c>
      <c r="M1780">
        <v>5798.8</v>
      </c>
      <c r="N1780">
        <v>15</v>
      </c>
      <c r="O1780">
        <v>52</v>
      </c>
      <c r="P1780">
        <v>2</v>
      </c>
      <c r="Q1780">
        <v>1</v>
      </c>
      <c r="R1780">
        <v>779</v>
      </c>
      <c r="S1780">
        <v>488</v>
      </c>
      <c r="T1780">
        <v>8</v>
      </c>
      <c r="U1780">
        <v>0.21</v>
      </c>
      <c r="V1780">
        <v>0</v>
      </c>
      <c r="W1780" t="s">
        <v>6</v>
      </c>
      <c r="X1780" t="s">
        <v>101</v>
      </c>
      <c r="Y1780" t="s">
        <v>96</v>
      </c>
      <c r="Z1780" t="s">
        <v>110</v>
      </c>
      <c r="AA1780">
        <v>0.79170000000000007</v>
      </c>
      <c r="AB1780">
        <v>0.90090000000000003</v>
      </c>
      <c r="AC1780">
        <v>0.117117</v>
      </c>
      <c r="AD1780">
        <v>1.03</v>
      </c>
      <c r="AE1780" t="s">
        <v>25</v>
      </c>
      <c r="AF1780">
        <v>1.4216281895504253E-2</v>
      </c>
      <c r="AG1780" t="s">
        <v>5</v>
      </c>
      <c r="AH1780" t="s">
        <v>31</v>
      </c>
      <c r="AI1780" t="s">
        <v>35</v>
      </c>
      <c r="AJ1780">
        <v>62.644415917843389</v>
      </c>
      <c r="AK1780" t="s">
        <v>40</v>
      </c>
      <c r="AL1780">
        <v>115.976</v>
      </c>
      <c r="AM1780">
        <v>1050055.2961199998</v>
      </c>
      <c r="AN1780">
        <v>82.489999999999981</v>
      </c>
    </row>
    <row r="1781" spans="1:40" x14ac:dyDescent="0.3">
      <c r="A1781">
        <v>428.39</v>
      </c>
      <c r="B1781">
        <v>6.37</v>
      </c>
      <c r="C1781">
        <v>6</v>
      </c>
      <c r="D1781">
        <v>0.98</v>
      </c>
      <c r="E1781">
        <v>0.02</v>
      </c>
      <c r="F1781">
        <v>0.04</v>
      </c>
      <c r="G1781" t="s">
        <v>88</v>
      </c>
      <c r="H1781">
        <v>1.85</v>
      </c>
      <c r="I1781">
        <v>0.95</v>
      </c>
      <c r="J1781">
        <v>0.97</v>
      </c>
      <c r="K1781">
        <v>0.83</v>
      </c>
      <c r="L1781">
        <v>31</v>
      </c>
      <c r="M1781">
        <v>8891.24</v>
      </c>
      <c r="N1781">
        <v>30</v>
      </c>
      <c r="O1781">
        <v>47</v>
      </c>
      <c r="P1781">
        <v>1</v>
      </c>
      <c r="Q1781">
        <v>3</v>
      </c>
      <c r="R1781">
        <v>89</v>
      </c>
      <c r="S1781">
        <v>516</v>
      </c>
      <c r="T1781">
        <v>8</v>
      </c>
      <c r="U1781">
        <v>0.86</v>
      </c>
      <c r="V1781">
        <v>1</v>
      </c>
      <c r="W1781" t="s">
        <v>4</v>
      </c>
      <c r="X1781" t="s">
        <v>103</v>
      </c>
      <c r="Y1781" t="s">
        <v>104</v>
      </c>
      <c r="Z1781" t="s">
        <v>110</v>
      </c>
      <c r="AA1781">
        <v>0.96039999999999992</v>
      </c>
      <c r="AB1781">
        <v>0.94079999999999997</v>
      </c>
      <c r="AC1781">
        <v>1.8816000000000017E-2</v>
      </c>
      <c r="AD1781">
        <v>0.8899999999999999</v>
      </c>
      <c r="AE1781" t="s">
        <v>25</v>
      </c>
      <c r="AF1781">
        <v>1.486962814258036E-2</v>
      </c>
      <c r="AG1781" t="s">
        <v>5</v>
      </c>
      <c r="AH1781" t="s">
        <v>32</v>
      </c>
      <c r="AI1781" t="s">
        <v>36</v>
      </c>
      <c r="AJ1781">
        <v>579.77528089887642</v>
      </c>
      <c r="AK1781" t="s">
        <v>42</v>
      </c>
      <c r="AL1781">
        <v>88.912400000000005</v>
      </c>
      <c r="AM1781">
        <v>4037558.1646459997</v>
      </c>
      <c r="AN1781">
        <v>72.75</v>
      </c>
    </row>
    <row r="1782" spans="1:40" x14ac:dyDescent="0.3">
      <c r="A1782">
        <v>67.290000000000006</v>
      </c>
      <c r="B1782">
        <v>8.33</v>
      </c>
      <c r="C1782">
        <v>26</v>
      </c>
      <c r="D1782">
        <v>0.76</v>
      </c>
      <c r="E1782">
        <v>0.01</v>
      </c>
      <c r="F1782">
        <v>0.03</v>
      </c>
      <c r="G1782" t="s">
        <v>92</v>
      </c>
      <c r="H1782">
        <v>0.62</v>
      </c>
      <c r="I1782">
        <v>0.84</v>
      </c>
      <c r="J1782">
        <v>0.88</v>
      </c>
      <c r="K1782">
        <v>0.02</v>
      </c>
      <c r="L1782">
        <v>44</v>
      </c>
      <c r="M1782">
        <v>7740.39</v>
      </c>
      <c r="N1782">
        <v>30</v>
      </c>
      <c r="O1782">
        <v>49</v>
      </c>
      <c r="P1782">
        <v>0</v>
      </c>
      <c r="Q1782">
        <v>2</v>
      </c>
      <c r="R1782">
        <v>645</v>
      </c>
      <c r="S1782">
        <v>284</v>
      </c>
      <c r="T1782">
        <v>12</v>
      </c>
      <c r="U1782">
        <v>0.55000000000000004</v>
      </c>
      <c r="V1782">
        <v>1</v>
      </c>
      <c r="W1782" t="s">
        <v>4</v>
      </c>
      <c r="X1782" t="s">
        <v>93</v>
      </c>
      <c r="Y1782" t="s">
        <v>94</v>
      </c>
      <c r="Z1782" t="s">
        <v>107</v>
      </c>
      <c r="AA1782">
        <v>0.75239999999999996</v>
      </c>
      <c r="AB1782">
        <v>0.96029999999999993</v>
      </c>
      <c r="AC1782">
        <v>0.23047199999999998</v>
      </c>
      <c r="AD1782">
        <v>0.06</v>
      </c>
      <c r="AE1782" t="s">
        <v>22</v>
      </c>
      <c r="AF1782">
        <v>0.12379253975330658</v>
      </c>
      <c r="AG1782" t="s">
        <v>9</v>
      </c>
      <c r="AH1782" t="s">
        <v>33</v>
      </c>
      <c r="AI1782" t="s">
        <v>38</v>
      </c>
      <c r="AJ1782">
        <v>44.031007751937985</v>
      </c>
      <c r="AK1782" t="s">
        <v>40</v>
      </c>
      <c r="AL1782">
        <v>154.80780000000001</v>
      </c>
      <c r="AM1782">
        <v>541840.51902000012</v>
      </c>
      <c r="AN1782">
        <v>86.47999999999999</v>
      </c>
    </row>
    <row r="1783" spans="1:40" x14ac:dyDescent="0.3">
      <c r="A1783">
        <v>455.79</v>
      </c>
      <c r="B1783">
        <v>4.4400000000000004</v>
      </c>
      <c r="C1783">
        <v>18</v>
      </c>
      <c r="D1783">
        <v>0.89</v>
      </c>
      <c r="E1783">
        <v>0.08</v>
      </c>
      <c r="F1783">
        <v>0.05</v>
      </c>
      <c r="G1783" t="s">
        <v>88</v>
      </c>
      <c r="H1783">
        <v>1.93</v>
      </c>
      <c r="I1783">
        <v>0.96</v>
      </c>
      <c r="J1783">
        <v>0.85</v>
      </c>
      <c r="K1783">
        <v>0.3</v>
      </c>
      <c r="L1783">
        <v>28</v>
      </c>
      <c r="M1783">
        <v>3069.77</v>
      </c>
      <c r="N1783">
        <v>90</v>
      </c>
      <c r="O1783">
        <v>11</v>
      </c>
      <c r="P1783">
        <v>3</v>
      </c>
      <c r="Q1783">
        <v>1</v>
      </c>
      <c r="R1783">
        <v>858</v>
      </c>
      <c r="S1783">
        <v>980</v>
      </c>
      <c r="T1783">
        <v>4</v>
      </c>
      <c r="U1783">
        <v>0.92</v>
      </c>
      <c r="V1783">
        <v>1</v>
      </c>
      <c r="W1783" t="s">
        <v>4</v>
      </c>
      <c r="X1783" t="s">
        <v>101</v>
      </c>
      <c r="Y1783" t="s">
        <v>90</v>
      </c>
      <c r="Z1783" t="s">
        <v>105</v>
      </c>
      <c r="AA1783">
        <v>0.81880000000000008</v>
      </c>
      <c r="AB1783">
        <v>0.874</v>
      </c>
      <c r="AC1783">
        <v>9.6139999999999989E-2</v>
      </c>
      <c r="AD1783">
        <v>0.43</v>
      </c>
      <c r="AE1783" t="s">
        <v>24</v>
      </c>
      <c r="AF1783">
        <v>9.7413282432699273E-3</v>
      </c>
      <c r="AG1783" t="s">
        <v>5</v>
      </c>
      <c r="AH1783" t="s">
        <v>32</v>
      </c>
      <c r="AI1783" t="s">
        <v>36</v>
      </c>
      <c r="AJ1783">
        <v>114.21911421911422</v>
      </c>
      <c r="AK1783" t="s">
        <v>42</v>
      </c>
      <c r="AL1783">
        <v>30.697700000000001</v>
      </c>
      <c r="AM1783">
        <v>1581110.9203729997</v>
      </c>
      <c r="AN1783">
        <v>70.670000000000016</v>
      </c>
    </row>
    <row r="1784" spans="1:40" x14ac:dyDescent="0.3">
      <c r="A1784">
        <v>257.66000000000003</v>
      </c>
      <c r="B1784">
        <v>2.19</v>
      </c>
      <c r="C1784">
        <v>28</v>
      </c>
      <c r="D1784">
        <v>0.95</v>
      </c>
      <c r="E1784">
        <v>0.02</v>
      </c>
      <c r="F1784">
        <v>0.02</v>
      </c>
      <c r="G1784" t="s">
        <v>92</v>
      </c>
      <c r="H1784">
        <v>1.73</v>
      </c>
      <c r="I1784">
        <v>0.65</v>
      </c>
      <c r="J1784">
        <v>1.04</v>
      </c>
      <c r="K1784">
        <v>0.05</v>
      </c>
      <c r="L1784">
        <v>42</v>
      </c>
      <c r="M1784">
        <v>7460.49</v>
      </c>
      <c r="N1784">
        <v>60</v>
      </c>
      <c r="O1784">
        <v>50</v>
      </c>
      <c r="P1784">
        <v>3</v>
      </c>
      <c r="Q1784">
        <v>3</v>
      </c>
      <c r="R1784">
        <v>830</v>
      </c>
      <c r="S1784">
        <v>190</v>
      </c>
      <c r="T1784">
        <v>2</v>
      </c>
      <c r="U1784">
        <v>0.92</v>
      </c>
      <c r="V1784">
        <v>1</v>
      </c>
      <c r="W1784" t="s">
        <v>4</v>
      </c>
      <c r="X1784" t="s">
        <v>103</v>
      </c>
      <c r="Y1784" t="s">
        <v>90</v>
      </c>
      <c r="Z1784" t="s">
        <v>102</v>
      </c>
      <c r="AA1784">
        <v>0.93099999999999994</v>
      </c>
      <c r="AB1784">
        <v>0.96039999999999992</v>
      </c>
      <c r="AC1784">
        <v>4.8020000000000042E-2</v>
      </c>
      <c r="AD1784">
        <v>0.09</v>
      </c>
      <c r="AE1784" t="s">
        <v>22</v>
      </c>
      <c r="AF1784">
        <v>8.4995730808041601E-3</v>
      </c>
      <c r="AG1784" t="s">
        <v>5</v>
      </c>
      <c r="AH1784" t="s">
        <v>31</v>
      </c>
      <c r="AI1784" t="s">
        <v>36</v>
      </c>
      <c r="AJ1784">
        <v>22.891566265060241</v>
      </c>
      <c r="AK1784" t="s">
        <v>40</v>
      </c>
      <c r="AL1784">
        <v>149.2098</v>
      </c>
      <c r="AM1784">
        <v>1999318.7723720002</v>
      </c>
      <c r="AN1784">
        <v>85.27</v>
      </c>
    </row>
    <row r="1785" spans="1:40" x14ac:dyDescent="0.3">
      <c r="A1785">
        <v>336.74</v>
      </c>
      <c r="B1785">
        <v>2.77</v>
      </c>
      <c r="C1785">
        <v>29</v>
      </c>
      <c r="D1785">
        <v>0.87</v>
      </c>
      <c r="E1785">
        <v>0.04</v>
      </c>
      <c r="F1785">
        <v>0.05</v>
      </c>
      <c r="G1785" t="s">
        <v>88</v>
      </c>
      <c r="H1785">
        <v>2.96</v>
      </c>
      <c r="I1785">
        <v>0.78</v>
      </c>
      <c r="J1785">
        <v>1</v>
      </c>
      <c r="K1785">
        <v>1</v>
      </c>
      <c r="L1785">
        <v>22</v>
      </c>
      <c r="M1785">
        <v>5538.97</v>
      </c>
      <c r="N1785">
        <v>15</v>
      </c>
      <c r="O1785">
        <v>22</v>
      </c>
      <c r="P1785">
        <v>3</v>
      </c>
      <c r="Q1785">
        <v>0</v>
      </c>
      <c r="R1785">
        <v>405</v>
      </c>
      <c r="S1785">
        <v>443</v>
      </c>
      <c r="T1785">
        <v>4</v>
      </c>
      <c r="U1785">
        <v>0.39</v>
      </c>
      <c r="V1785">
        <v>0</v>
      </c>
      <c r="W1785" t="s">
        <v>6</v>
      </c>
      <c r="X1785" t="s">
        <v>89</v>
      </c>
      <c r="Y1785" t="s">
        <v>90</v>
      </c>
      <c r="Z1785" t="s">
        <v>105</v>
      </c>
      <c r="AA1785">
        <v>0.83519999999999994</v>
      </c>
      <c r="AB1785">
        <v>0.91199999999999992</v>
      </c>
      <c r="AC1785">
        <v>0.11855999999999998</v>
      </c>
      <c r="AD1785">
        <v>1.0900000000000001</v>
      </c>
      <c r="AE1785" t="s">
        <v>25</v>
      </c>
      <c r="AF1785">
        <v>8.2259309853299281E-3</v>
      </c>
      <c r="AG1785" t="s">
        <v>5</v>
      </c>
      <c r="AH1785" t="s">
        <v>32</v>
      </c>
      <c r="AI1785" t="s">
        <v>35</v>
      </c>
      <c r="AJ1785">
        <v>109.38271604938272</v>
      </c>
      <c r="AK1785" t="s">
        <v>42</v>
      </c>
      <c r="AL1785">
        <v>55.389700000000005</v>
      </c>
      <c r="AM1785">
        <v>2033135.4307099998</v>
      </c>
      <c r="AN1785">
        <v>70.84</v>
      </c>
    </row>
    <row r="1786" spans="1:40" x14ac:dyDescent="0.3">
      <c r="A1786">
        <v>346.71</v>
      </c>
      <c r="B1786">
        <v>3.14</v>
      </c>
      <c r="C1786">
        <v>23</v>
      </c>
      <c r="D1786">
        <v>0.78</v>
      </c>
      <c r="E1786">
        <v>0</v>
      </c>
      <c r="F1786">
        <v>0.04</v>
      </c>
      <c r="G1786" t="s">
        <v>92</v>
      </c>
      <c r="H1786">
        <v>4.28</v>
      </c>
      <c r="I1786">
        <v>0.77</v>
      </c>
      <c r="J1786">
        <v>0.95</v>
      </c>
      <c r="K1786">
        <v>0.43</v>
      </c>
      <c r="L1786">
        <v>40</v>
      </c>
      <c r="M1786">
        <v>7813.89</v>
      </c>
      <c r="N1786">
        <v>15</v>
      </c>
      <c r="O1786">
        <v>58</v>
      </c>
      <c r="P1786">
        <v>1</v>
      </c>
      <c r="Q1786">
        <v>2</v>
      </c>
      <c r="R1786">
        <v>901</v>
      </c>
      <c r="S1786">
        <v>160</v>
      </c>
      <c r="T1786">
        <v>7</v>
      </c>
      <c r="U1786">
        <v>0.65</v>
      </c>
      <c r="V1786">
        <v>1</v>
      </c>
      <c r="W1786" t="s">
        <v>4</v>
      </c>
      <c r="X1786" t="s">
        <v>93</v>
      </c>
      <c r="Y1786" t="s">
        <v>104</v>
      </c>
      <c r="Z1786" t="s">
        <v>106</v>
      </c>
      <c r="AA1786">
        <v>0.78</v>
      </c>
      <c r="AB1786">
        <v>0.96</v>
      </c>
      <c r="AC1786">
        <v>0.21119999999999997</v>
      </c>
      <c r="AD1786">
        <v>0.47</v>
      </c>
      <c r="AE1786" t="s">
        <v>24</v>
      </c>
      <c r="AF1786">
        <v>9.0565602376626014E-3</v>
      </c>
      <c r="AG1786" t="s">
        <v>5</v>
      </c>
      <c r="AH1786" t="s">
        <v>32</v>
      </c>
      <c r="AI1786" t="s">
        <v>37</v>
      </c>
      <c r="AJ1786">
        <v>17.758046614872363</v>
      </c>
      <c r="AK1786" t="s">
        <v>40</v>
      </c>
      <c r="AL1786">
        <v>156.27780000000001</v>
      </c>
      <c r="AM1786">
        <v>2817705.9101519994</v>
      </c>
      <c r="AN1786">
        <v>82.92</v>
      </c>
    </row>
    <row r="1787" spans="1:40" x14ac:dyDescent="0.3">
      <c r="A1787">
        <v>452.8</v>
      </c>
      <c r="B1787">
        <v>3.7</v>
      </c>
      <c r="C1787">
        <v>19</v>
      </c>
      <c r="D1787">
        <v>0.78</v>
      </c>
      <c r="E1787">
        <v>0.01</v>
      </c>
      <c r="F1787">
        <v>0.03</v>
      </c>
      <c r="G1787" t="s">
        <v>92</v>
      </c>
      <c r="H1787">
        <v>1.88</v>
      </c>
      <c r="I1787">
        <v>0.73</v>
      </c>
      <c r="J1787">
        <v>0.83</v>
      </c>
      <c r="K1787">
        <v>0.66</v>
      </c>
      <c r="L1787">
        <v>3</v>
      </c>
      <c r="M1787">
        <v>4169.3900000000003</v>
      </c>
      <c r="N1787">
        <v>45</v>
      </c>
      <c r="O1787">
        <v>41</v>
      </c>
      <c r="P1787">
        <v>2</v>
      </c>
      <c r="Q1787">
        <v>1</v>
      </c>
      <c r="R1787">
        <v>398</v>
      </c>
      <c r="S1787">
        <v>814</v>
      </c>
      <c r="T1787">
        <v>4</v>
      </c>
      <c r="U1787">
        <v>0.87</v>
      </c>
      <c r="V1787">
        <v>0</v>
      </c>
      <c r="W1787" t="s">
        <v>6</v>
      </c>
      <c r="X1787" t="s">
        <v>101</v>
      </c>
      <c r="Y1787" t="s">
        <v>96</v>
      </c>
      <c r="Z1787" t="s">
        <v>105</v>
      </c>
      <c r="AA1787">
        <v>0.7722</v>
      </c>
      <c r="AB1787">
        <v>0.96029999999999993</v>
      </c>
      <c r="AC1787">
        <v>0.21126599999999995</v>
      </c>
      <c r="AD1787">
        <v>0.70000000000000007</v>
      </c>
      <c r="AE1787" t="s">
        <v>25</v>
      </c>
      <c r="AF1787">
        <v>8.1713780918727923E-3</v>
      </c>
      <c r="AG1787" t="s">
        <v>5</v>
      </c>
      <c r="AH1787" t="s">
        <v>32</v>
      </c>
      <c r="AI1787" t="s">
        <v>36</v>
      </c>
      <c r="AJ1787">
        <v>204.52261306532665</v>
      </c>
      <c r="AK1787" t="s">
        <v>42</v>
      </c>
      <c r="AL1787">
        <v>83.387800000000013</v>
      </c>
      <c r="AM1787">
        <v>1963516.19676</v>
      </c>
      <c r="AN1787">
        <v>85.22</v>
      </c>
    </row>
    <row r="1788" spans="1:40" x14ac:dyDescent="0.3">
      <c r="A1788">
        <v>336.5</v>
      </c>
      <c r="B1788">
        <v>6.79</v>
      </c>
      <c r="C1788">
        <v>9</v>
      </c>
      <c r="D1788">
        <v>0.71</v>
      </c>
      <c r="E1788">
        <v>0.02</v>
      </c>
      <c r="F1788">
        <v>0.05</v>
      </c>
      <c r="G1788" t="s">
        <v>99</v>
      </c>
      <c r="H1788">
        <v>3.55</v>
      </c>
      <c r="I1788">
        <v>0.6</v>
      </c>
      <c r="J1788">
        <v>1.0900000000000001</v>
      </c>
      <c r="K1788">
        <v>0.23</v>
      </c>
      <c r="L1788">
        <v>7</v>
      </c>
      <c r="M1788">
        <v>1009.74</v>
      </c>
      <c r="N1788">
        <v>30</v>
      </c>
      <c r="O1788">
        <v>11</v>
      </c>
      <c r="P1788">
        <v>3</v>
      </c>
      <c r="Q1788">
        <v>1</v>
      </c>
      <c r="R1788">
        <v>269</v>
      </c>
      <c r="S1788">
        <v>805</v>
      </c>
      <c r="T1788">
        <v>11</v>
      </c>
      <c r="U1788">
        <v>0.38</v>
      </c>
      <c r="V1788">
        <v>0</v>
      </c>
      <c r="W1788" t="s">
        <v>6</v>
      </c>
      <c r="X1788" t="s">
        <v>101</v>
      </c>
      <c r="Y1788" t="s">
        <v>90</v>
      </c>
      <c r="Z1788" t="s">
        <v>95</v>
      </c>
      <c r="AA1788">
        <v>0.69579999999999997</v>
      </c>
      <c r="AB1788">
        <v>0.93099999999999994</v>
      </c>
      <c r="AC1788">
        <v>0.26999000000000001</v>
      </c>
      <c r="AD1788">
        <v>0.30000000000000004</v>
      </c>
      <c r="AE1788" t="s">
        <v>24</v>
      </c>
      <c r="AF1788">
        <v>2.0178306092124815E-2</v>
      </c>
      <c r="AG1788" t="s">
        <v>7</v>
      </c>
      <c r="AH1788" t="s">
        <v>32</v>
      </c>
      <c r="AI1788" t="s">
        <v>37</v>
      </c>
      <c r="AJ1788">
        <v>299.25650557620821</v>
      </c>
      <c r="AK1788" t="s">
        <v>42</v>
      </c>
      <c r="AL1788">
        <v>50.487000000000002</v>
      </c>
      <c r="AM1788">
        <v>363636.31420000008</v>
      </c>
      <c r="AN1788">
        <v>94.85</v>
      </c>
    </row>
    <row r="1789" spans="1:40" x14ac:dyDescent="0.3">
      <c r="A1789">
        <v>326.27</v>
      </c>
      <c r="B1789">
        <v>6.41</v>
      </c>
      <c r="C1789">
        <v>27</v>
      </c>
      <c r="D1789">
        <v>0.79</v>
      </c>
      <c r="E1789">
        <v>0.01</v>
      </c>
      <c r="F1789">
        <v>0.02</v>
      </c>
      <c r="G1789" t="s">
        <v>92</v>
      </c>
      <c r="H1789">
        <v>4.0599999999999996</v>
      </c>
      <c r="I1789">
        <v>0.96</v>
      </c>
      <c r="J1789">
        <v>0.8</v>
      </c>
      <c r="K1789">
        <v>0.93</v>
      </c>
      <c r="L1789">
        <v>20</v>
      </c>
      <c r="M1789">
        <v>6223.03</v>
      </c>
      <c r="N1789">
        <v>30</v>
      </c>
      <c r="O1789">
        <v>32</v>
      </c>
      <c r="P1789">
        <v>3</v>
      </c>
      <c r="Q1789">
        <v>2</v>
      </c>
      <c r="R1789">
        <v>321</v>
      </c>
      <c r="S1789">
        <v>480</v>
      </c>
      <c r="T1789">
        <v>11</v>
      </c>
      <c r="U1789">
        <v>0.04</v>
      </c>
      <c r="V1789">
        <v>0</v>
      </c>
      <c r="W1789" t="s">
        <v>6</v>
      </c>
      <c r="X1789" t="s">
        <v>93</v>
      </c>
      <c r="Y1789" t="s">
        <v>90</v>
      </c>
      <c r="Z1789" t="s">
        <v>95</v>
      </c>
      <c r="AA1789">
        <v>0.78210000000000002</v>
      </c>
      <c r="AB1789">
        <v>0.97019999999999995</v>
      </c>
      <c r="AC1789">
        <v>0.20374199999999998</v>
      </c>
      <c r="AD1789">
        <v>0.96000000000000008</v>
      </c>
      <c r="AE1789" t="s">
        <v>25</v>
      </c>
      <c r="AF1789">
        <v>1.9646305207343614E-2</v>
      </c>
      <c r="AG1789" t="s">
        <v>5</v>
      </c>
      <c r="AH1789" t="s">
        <v>32</v>
      </c>
      <c r="AI1789" t="s">
        <v>37</v>
      </c>
      <c r="AJ1789">
        <v>149.53271028037383</v>
      </c>
      <c r="AK1789" t="s">
        <v>42</v>
      </c>
      <c r="AL1789">
        <v>124.4606</v>
      </c>
      <c r="AM1789">
        <v>2091450.5917669998</v>
      </c>
      <c r="AN1789">
        <v>83.24</v>
      </c>
    </row>
    <row r="1790" spans="1:40" x14ac:dyDescent="0.3">
      <c r="A1790">
        <v>79.989999999999995</v>
      </c>
      <c r="B1790">
        <v>7.26</v>
      </c>
      <c r="C1790">
        <v>21</v>
      </c>
      <c r="D1790">
        <v>0.92</v>
      </c>
      <c r="E1790">
        <v>7.0000000000000007E-2</v>
      </c>
      <c r="F1790">
        <v>0.02</v>
      </c>
      <c r="G1790" t="s">
        <v>92</v>
      </c>
      <c r="H1790">
        <v>1.06</v>
      </c>
      <c r="I1790">
        <v>0.91</v>
      </c>
      <c r="J1790">
        <v>0.98</v>
      </c>
      <c r="K1790">
        <v>0.27</v>
      </c>
      <c r="L1790">
        <v>43</v>
      </c>
      <c r="M1790">
        <v>5614.67</v>
      </c>
      <c r="N1790">
        <v>30</v>
      </c>
      <c r="O1790">
        <v>32</v>
      </c>
      <c r="P1790">
        <v>3</v>
      </c>
      <c r="Q1790">
        <v>1</v>
      </c>
      <c r="R1790">
        <v>345</v>
      </c>
      <c r="S1790">
        <v>213</v>
      </c>
      <c r="T1790">
        <v>3</v>
      </c>
      <c r="U1790">
        <v>0.36</v>
      </c>
      <c r="V1790">
        <v>1</v>
      </c>
      <c r="W1790" t="s">
        <v>4</v>
      </c>
      <c r="X1790" t="s">
        <v>101</v>
      </c>
      <c r="Y1790" t="s">
        <v>90</v>
      </c>
      <c r="Z1790" t="s">
        <v>98</v>
      </c>
      <c r="AA1790">
        <v>0.85560000000000003</v>
      </c>
      <c r="AB1790">
        <v>0.91139999999999988</v>
      </c>
      <c r="AC1790">
        <v>7.2911999999999949E-2</v>
      </c>
      <c r="AD1790">
        <v>0.36000000000000004</v>
      </c>
      <c r="AE1790" t="s">
        <v>24</v>
      </c>
      <c r="AF1790">
        <v>9.0761345168146018E-2</v>
      </c>
      <c r="AG1790" t="s">
        <v>8</v>
      </c>
      <c r="AH1790" t="s">
        <v>33</v>
      </c>
      <c r="AI1790" t="s">
        <v>36</v>
      </c>
      <c r="AJ1790">
        <v>61.739130434782609</v>
      </c>
      <c r="AK1790" t="s">
        <v>40</v>
      </c>
      <c r="AL1790">
        <v>112.29340000000001</v>
      </c>
      <c r="AM1790">
        <v>489652.01328500005</v>
      </c>
      <c r="AN1790">
        <v>84.44</v>
      </c>
    </row>
    <row r="1791" spans="1:40" x14ac:dyDescent="0.3">
      <c r="A1791">
        <v>283.27999999999997</v>
      </c>
      <c r="B1791">
        <v>4.26</v>
      </c>
      <c r="C1791">
        <v>24</v>
      </c>
      <c r="D1791">
        <v>0.71</v>
      </c>
      <c r="E1791">
        <v>0.08</v>
      </c>
      <c r="F1791">
        <v>0</v>
      </c>
      <c r="G1791" t="s">
        <v>88</v>
      </c>
      <c r="H1791">
        <v>4.51</v>
      </c>
      <c r="I1791">
        <v>0.86</v>
      </c>
      <c r="J1791">
        <v>1.05</v>
      </c>
      <c r="K1791">
        <v>0.26</v>
      </c>
      <c r="L1791">
        <v>7</v>
      </c>
      <c r="M1791">
        <v>9540.67</v>
      </c>
      <c r="N1791">
        <v>15</v>
      </c>
      <c r="O1791">
        <v>57</v>
      </c>
      <c r="P1791">
        <v>0</v>
      </c>
      <c r="Q1791">
        <v>0</v>
      </c>
      <c r="R1791">
        <v>219</v>
      </c>
      <c r="S1791">
        <v>601</v>
      </c>
      <c r="T1791">
        <v>10</v>
      </c>
      <c r="U1791">
        <v>0.37</v>
      </c>
      <c r="V1791">
        <v>1</v>
      </c>
      <c r="W1791" t="s">
        <v>4</v>
      </c>
      <c r="X1791" t="s">
        <v>89</v>
      </c>
      <c r="Y1791" t="s">
        <v>94</v>
      </c>
      <c r="Z1791" t="s">
        <v>108</v>
      </c>
      <c r="AA1791">
        <v>0.6532</v>
      </c>
      <c r="AB1791">
        <v>0.92</v>
      </c>
      <c r="AC1791">
        <v>0.26680000000000004</v>
      </c>
      <c r="AD1791">
        <v>0.34</v>
      </c>
      <c r="AE1791" t="s">
        <v>24</v>
      </c>
      <c r="AF1791">
        <v>1.5038124823496188E-2</v>
      </c>
      <c r="AG1791" t="s">
        <v>5</v>
      </c>
      <c r="AH1791" t="s">
        <v>31</v>
      </c>
      <c r="AI1791" t="s">
        <v>37</v>
      </c>
      <c r="AJ1791">
        <v>274.42922374429224</v>
      </c>
      <c r="AK1791" t="s">
        <v>42</v>
      </c>
      <c r="AL1791">
        <v>95.406700000000001</v>
      </c>
      <c r="AM1791">
        <v>2919016.4359639999</v>
      </c>
      <c r="AN1791">
        <v>69.09</v>
      </c>
    </row>
    <row r="1792" spans="1:40" x14ac:dyDescent="0.3">
      <c r="A1792">
        <v>117.58</v>
      </c>
      <c r="B1792">
        <v>8.42</v>
      </c>
      <c r="C1792">
        <v>27</v>
      </c>
      <c r="D1792">
        <v>0.77</v>
      </c>
      <c r="E1792">
        <v>0.04</v>
      </c>
      <c r="F1792">
        <v>0.03</v>
      </c>
      <c r="G1792" t="s">
        <v>99</v>
      </c>
      <c r="H1792">
        <v>0.35</v>
      </c>
      <c r="I1792">
        <v>0.65</v>
      </c>
      <c r="J1792">
        <v>0.97</v>
      </c>
      <c r="K1792">
        <v>0.31</v>
      </c>
      <c r="L1792">
        <v>7</v>
      </c>
      <c r="M1792">
        <v>1705.09</v>
      </c>
      <c r="N1792">
        <v>90</v>
      </c>
      <c r="O1792">
        <v>11</v>
      </c>
      <c r="P1792">
        <v>0</v>
      </c>
      <c r="Q1792">
        <v>0</v>
      </c>
      <c r="R1792">
        <v>520</v>
      </c>
      <c r="S1792">
        <v>473</v>
      </c>
      <c r="T1792">
        <v>12</v>
      </c>
      <c r="U1792">
        <v>0.81</v>
      </c>
      <c r="V1792">
        <v>1</v>
      </c>
      <c r="W1792" t="s">
        <v>4</v>
      </c>
      <c r="X1792" t="s">
        <v>89</v>
      </c>
      <c r="Y1792" t="s">
        <v>94</v>
      </c>
      <c r="Z1792" t="s">
        <v>107</v>
      </c>
      <c r="AA1792">
        <v>0.73919999999999997</v>
      </c>
      <c r="AB1792">
        <v>0.93119999999999992</v>
      </c>
      <c r="AC1792">
        <v>0.21417599999999995</v>
      </c>
      <c r="AD1792">
        <v>0.38</v>
      </c>
      <c r="AE1792" t="s">
        <v>24</v>
      </c>
      <c r="AF1792">
        <v>7.1610818166354825E-2</v>
      </c>
      <c r="AG1792" t="s">
        <v>8</v>
      </c>
      <c r="AH1792" t="s">
        <v>33</v>
      </c>
      <c r="AI1792" t="s">
        <v>38</v>
      </c>
      <c r="AJ1792">
        <v>90.961538461538467</v>
      </c>
      <c r="AK1792" t="s">
        <v>41</v>
      </c>
      <c r="AL1792">
        <v>85.254500000000007</v>
      </c>
      <c r="AM1792">
        <v>214604.47351400001</v>
      </c>
      <c r="AN1792">
        <v>97.85</v>
      </c>
    </row>
    <row r="1793" spans="1:40" x14ac:dyDescent="0.3">
      <c r="A1793">
        <v>381.85</v>
      </c>
      <c r="B1793">
        <v>2.84</v>
      </c>
      <c r="C1793">
        <v>6</v>
      </c>
      <c r="D1793">
        <v>0.91</v>
      </c>
      <c r="E1793">
        <v>0.09</v>
      </c>
      <c r="F1793">
        <v>0.04</v>
      </c>
      <c r="G1793" t="s">
        <v>88</v>
      </c>
      <c r="H1793">
        <v>4.51</v>
      </c>
      <c r="I1793">
        <v>0.75</v>
      </c>
      <c r="J1793">
        <v>0.85</v>
      </c>
      <c r="K1793">
        <v>0.46</v>
      </c>
      <c r="L1793">
        <v>29</v>
      </c>
      <c r="M1793">
        <v>6595.72</v>
      </c>
      <c r="N1793">
        <v>45</v>
      </c>
      <c r="O1793">
        <v>56</v>
      </c>
      <c r="P1793">
        <v>1</v>
      </c>
      <c r="Q1793">
        <v>1</v>
      </c>
      <c r="R1793">
        <v>457</v>
      </c>
      <c r="S1793">
        <v>983</v>
      </c>
      <c r="T1793">
        <v>1</v>
      </c>
      <c r="U1793">
        <v>0.31</v>
      </c>
      <c r="V1793">
        <v>1</v>
      </c>
      <c r="W1793" t="s">
        <v>4</v>
      </c>
      <c r="X1793" t="s">
        <v>101</v>
      </c>
      <c r="Y1793" t="s">
        <v>104</v>
      </c>
      <c r="Z1793" t="s">
        <v>97</v>
      </c>
      <c r="AA1793">
        <v>0.82810000000000006</v>
      </c>
      <c r="AB1793">
        <v>0.87360000000000004</v>
      </c>
      <c r="AC1793">
        <v>7.8623999999999972E-2</v>
      </c>
      <c r="AD1793">
        <v>0.59000000000000008</v>
      </c>
      <c r="AE1793" t="s">
        <v>25</v>
      </c>
      <c r="AF1793">
        <v>7.4374754484745308E-3</v>
      </c>
      <c r="AG1793" t="s">
        <v>5</v>
      </c>
      <c r="AH1793" t="s">
        <v>32</v>
      </c>
      <c r="AI1793" t="s">
        <v>37</v>
      </c>
      <c r="AJ1793">
        <v>215.09846827133478</v>
      </c>
      <c r="AK1793" t="s">
        <v>42</v>
      </c>
      <c r="AL1793">
        <v>65.9572</v>
      </c>
      <c r="AM1793">
        <v>2846090.9207299999</v>
      </c>
      <c r="AN1793">
        <v>67.989999999999995</v>
      </c>
    </row>
    <row r="1794" spans="1:40" x14ac:dyDescent="0.3">
      <c r="A1794">
        <v>280.5</v>
      </c>
      <c r="B1794">
        <v>5.22</v>
      </c>
      <c r="C1794">
        <v>14</v>
      </c>
      <c r="D1794">
        <v>0.93</v>
      </c>
      <c r="E1794">
        <v>0.02</v>
      </c>
      <c r="F1794">
        <v>0.04</v>
      </c>
      <c r="G1794" t="s">
        <v>92</v>
      </c>
      <c r="H1794">
        <v>0.82</v>
      </c>
      <c r="I1794">
        <v>0.97</v>
      </c>
      <c r="J1794">
        <v>1.1100000000000001</v>
      </c>
      <c r="K1794">
        <v>0.02</v>
      </c>
      <c r="L1794">
        <v>26</v>
      </c>
      <c r="M1794">
        <v>4793.33</v>
      </c>
      <c r="N1794">
        <v>30</v>
      </c>
      <c r="O1794">
        <v>42</v>
      </c>
      <c r="P1794">
        <v>2</v>
      </c>
      <c r="Q1794">
        <v>2</v>
      </c>
      <c r="R1794">
        <v>54</v>
      </c>
      <c r="S1794">
        <v>336</v>
      </c>
      <c r="T1794">
        <v>9</v>
      </c>
      <c r="U1794">
        <v>0.89</v>
      </c>
      <c r="V1794">
        <v>1</v>
      </c>
      <c r="W1794" t="s">
        <v>4</v>
      </c>
      <c r="X1794" t="s">
        <v>93</v>
      </c>
      <c r="Y1794" t="s">
        <v>96</v>
      </c>
      <c r="Z1794" t="s">
        <v>91</v>
      </c>
      <c r="AA1794">
        <v>0.91139999999999999</v>
      </c>
      <c r="AB1794">
        <v>0.94079999999999997</v>
      </c>
      <c r="AC1794">
        <v>6.5855999999999956E-2</v>
      </c>
      <c r="AD1794">
        <v>0.08</v>
      </c>
      <c r="AE1794" t="s">
        <v>22</v>
      </c>
      <c r="AF1794">
        <v>1.8609625668449196E-2</v>
      </c>
      <c r="AG1794" t="s">
        <v>5</v>
      </c>
      <c r="AH1794" t="s">
        <v>31</v>
      </c>
      <c r="AI1794" t="s">
        <v>38</v>
      </c>
      <c r="AJ1794">
        <v>622.22222222222229</v>
      </c>
      <c r="AK1794" t="s">
        <v>42</v>
      </c>
      <c r="AL1794">
        <v>95.866600000000005</v>
      </c>
      <c r="AM1794">
        <v>1425301.2756999999</v>
      </c>
      <c r="AN1794">
        <v>85.78</v>
      </c>
    </row>
    <row r="1795" spans="1:40" x14ac:dyDescent="0.3">
      <c r="A1795">
        <v>356.1</v>
      </c>
      <c r="B1795">
        <v>8.2100000000000009</v>
      </c>
      <c r="C1795">
        <v>28</v>
      </c>
      <c r="D1795">
        <v>0.84</v>
      </c>
      <c r="E1795">
        <v>0.03</v>
      </c>
      <c r="F1795">
        <v>0.01</v>
      </c>
      <c r="G1795" t="s">
        <v>88</v>
      </c>
      <c r="H1795">
        <v>1.69</v>
      </c>
      <c r="I1795">
        <v>0.85</v>
      </c>
      <c r="J1795">
        <v>0.93</v>
      </c>
      <c r="K1795">
        <v>0.6</v>
      </c>
      <c r="L1795">
        <v>41</v>
      </c>
      <c r="M1795">
        <v>3851.33</v>
      </c>
      <c r="N1795">
        <v>90</v>
      </c>
      <c r="O1795">
        <v>30</v>
      </c>
      <c r="P1795">
        <v>2</v>
      </c>
      <c r="Q1795">
        <v>1</v>
      </c>
      <c r="R1795">
        <v>965</v>
      </c>
      <c r="S1795">
        <v>158</v>
      </c>
      <c r="T1795">
        <v>5</v>
      </c>
      <c r="U1795">
        <v>0.55000000000000004</v>
      </c>
      <c r="V1795">
        <v>0</v>
      </c>
      <c r="W1795" t="s">
        <v>6</v>
      </c>
      <c r="X1795" t="s">
        <v>101</v>
      </c>
      <c r="Y1795" t="s">
        <v>96</v>
      </c>
      <c r="Z1795" t="s">
        <v>109</v>
      </c>
      <c r="AA1795">
        <v>0.81479999999999997</v>
      </c>
      <c r="AB1795">
        <v>0.96029999999999993</v>
      </c>
      <c r="AC1795">
        <v>0.15364800000000003</v>
      </c>
      <c r="AD1795">
        <v>0.64</v>
      </c>
      <c r="AE1795" t="s">
        <v>25</v>
      </c>
      <c r="AF1795">
        <v>2.3055321538893569E-2</v>
      </c>
      <c r="AG1795" t="s">
        <v>7</v>
      </c>
      <c r="AH1795" t="s">
        <v>32</v>
      </c>
      <c r="AI1795" t="s">
        <v>36</v>
      </c>
      <c r="AJ1795">
        <v>16.373056994818651</v>
      </c>
      <c r="AK1795" t="s">
        <v>40</v>
      </c>
      <c r="AL1795">
        <v>38.513300000000001</v>
      </c>
      <c r="AM1795">
        <v>1426367.5070000002</v>
      </c>
      <c r="AN1795">
        <v>73.209999999999994</v>
      </c>
    </row>
    <row r="1796" spans="1:40" x14ac:dyDescent="0.3">
      <c r="A1796">
        <v>68.75</v>
      </c>
      <c r="B1796">
        <v>2.62</v>
      </c>
      <c r="C1796">
        <v>26</v>
      </c>
      <c r="D1796">
        <v>0.91</v>
      </c>
      <c r="E1796">
        <v>0.02</v>
      </c>
      <c r="F1796">
        <v>0.02</v>
      </c>
      <c r="G1796" t="s">
        <v>99</v>
      </c>
      <c r="H1796">
        <v>3.03</v>
      </c>
      <c r="I1796">
        <v>0.84</v>
      </c>
      <c r="J1796">
        <v>0.85</v>
      </c>
      <c r="K1796">
        <v>0.03</v>
      </c>
      <c r="L1796">
        <v>3</v>
      </c>
      <c r="M1796">
        <v>7966.22</v>
      </c>
      <c r="N1796">
        <v>60</v>
      </c>
      <c r="O1796">
        <v>21</v>
      </c>
      <c r="P1796">
        <v>3</v>
      </c>
      <c r="Q1796">
        <v>1</v>
      </c>
      <c r="R1796">
        <v>413</v>
      </c>
      <c r="S1796">
        <v>286</v>
      </c>
      <c r="T1796">
        <v>2</v>
      </c>
      <c r="U1796">
        <v>0.59</v>
      </c>
      <c r="V1796">
        <v>1</v>
      </c>
      <c r="W1796" t="s">
        <v>4</v>
      </c>
      <c r="X1796" t="s">
        <v>101</v>
      </c>
      <c r="Y1796" t="s">
        <v>90</v>
      </c>
      <c r="Z1796" t="s">
        <v>102</v>
      </c>
      <c r="AA1796">
        <v>0.89180000000000004</v>
      </c>
      <c r="AB1796">
        <v>0.96039999999999992</v>
      </c>
      <c r="AC1796">
        <v>8.6435999999999971E-2</v>
      </c>
      <c r="AD1796">
        <v>7.0000000000000007E-2</v>
      </c>
      <c r="AE1796" t="s">
        <v>22</v>
      </c>
      <c r="AF1796">
        <v>3.8109090909090912E-2</v>
      </c>
      <c r="AG1796" t="s">
        <v>7</v>
      </c>
      <c r="AH1796" t="s">
        <v>33</v>
      </c>
      <c r="AI1796" t="s">
        <v>37</v>
      </c>
      <c r="AJ1796">
        <v>69.24939467312349</v>
      </c>
      <c r="AK1796" t="s">
        <v>40</v>
      </c>
      <c r="AL1796">
        <v>398.31100000000004</v>
      </c>
      <c r="AM1796">
        <v>569987.20724999998</v>
      </c>
      <c r="AN1796">
        <v>95.969999999999985</v>
      </c>
    </row>
    <row r="1797" spans="1:40" x14ac:dyDescent="0.3">
      <c r="A1797">
        <v>88.16</v>
      </c>
      <c r="B1797">
        <v>1.99</v>
      </c>
      <c r="C1797">
        <v>24</v>
      </c>
      <c r="D1797">
        <v>0.82</v>
      </c>
      <c r="E1797">
        <v>0.06</v>
      </c>
      <c r="F1797">
        <v>0.01</v>
      </c>
      <c r="G1797" t="s">
        <v>88</v>
      </c>
      <c r="H1797">
        <v>4.53</v>
      </c>
      <c r="I1797">
        <v>0.97</v>
      </c>
      <c r="J1797">
        <v>1.02</v>
      </c>
      <c r="K1797">
        <v>0.54</v>
      </c>
      <c r="L1797">
        <v>43</v>
      </c>
      <c r="M1797">
        <v>8125.44</v>
      </c>
      <c r="N1797">
        <v>15</v>
      </c>
      <c r="O1797">
        <v>36</v>
      </c>
      <c r="P1797">
        <v>3</v>
      </c>
      <c r="Q1797">
        <v>0</v>
      </c>
      <c r="R1797">
        <v>318</v>
      </c>
      <c r="S1797">
        <v>946</v>
      </c>
      <c r="T1797">
        <v>6</v>
      </c>
      <c r="U1797">
        <v>0.81</v>
      </c>
      <c r="V1797">
        <v>1</v>
      </c>
      <c r="W1797" t="s">
        <v>4</v>
      </c>
      <c r="X1797" t="s">
        <v>89</v>
      </c>
      <c r="Y1797" t="s">
        <v>90</v>
      </c>
      <c r="Z1797" t="s">
        <v>100</v>
      </c>
      <c r="AA1797">
        <v>0.77079999999999993</v>
      </c>
      <c r="AB1797">
        <v>0.93059999999999998</v>
      </c>
      <c r="AC1797">
        <v>0.16750800000000005</v>
      </c>
      <c r="AD1797">
        <v>0.61</v>
      </c>
      <c r="AE1797" t="s">
        <v>25</v>
      </c>
      <c r="AF1797">
        <v>2.2572595281306715E-2</v>
      </c>
      <c r="AG1797" t="s">
        <v>7</v>
      </c>
      <c r="AH1797" t="s">
        <v>33</v>
      </c>
      <c r="AI1797" t="s">
        <v>37</v>
      </c>
      <c r="AJ1797">
        <v>297.48427672955972</v>
      </c>
      <c r="AK1797" t="s">
        <v>42</v>
      </c>
      <c r="AL1797">
        <v>81.254400000000004</v>
      </c>
      <c r="AM1797">
        <v>766571.74742399994</v>
      </c>
      <c r="AN1797">
        <v>69.47</v>
      </c>
    </row>
    <row r="1798" spans="1:40" x14ac:dyDescent="0.3">
      <c r="A1798">
        <v>372.35</v>
      </c>
      <c r="B1798">
        <v>8.9499999999999993</v>
      </c>
      <c r="C1798">
        <v>29</v>
      </c>
      <c r="D1798">
        <v>0.75</v>
      </c>
      <c r="E1798">
        <v>0.04</v>
      </c>
      <c r="F1798">
        <v>0.03</v>
      </c>
      <c r="G1798" t="s">
        <v>92</v>
      </c>
      <c r="H1798">
        <v>1.28</v>
      </c>
      <c r="I1798">
        <v>0.82</v>
      </c>
      <c r="J1798">
        <v>0.81</v>
      </c>
      <c r="K1798">
        <v>0.46</v>
      </c>
      <c r="L1798">
        <v>17</v>
      </c>
      <c r="M1798">
        <v>7174.55</v>
      </c>
      <c r="N1798">
        <v>60</v>
      </c>
      <c r="O1798">
        <v>11</v>
      </c>
      <c r="P1798">
        <v>0</v>
      </c>
      <c r="Q1798">
        <v>3</v>
      </c>
      <c r="R1798">
        <v>850</v>
      </c>
      <c r="S1798">
        <v>44</v>
      </c>
      <c r="T1798">
        <v>2</v>
      </c>
      <c r="U1798">
        <v>0.13</v>
      </c>
      <c r="V1798">
        <v>1</v>
      </c>
      <c r="W1798" t="s">
        <v>4</v>
      </c>
      <c r="X1798" t="s">
        <v>103</v>
      </c>
      <c r="Y1798" t="s">
        <v>94</v>
      </c>
      <c r="Z1798" t="s">
        <v>102</v>
      </c>
      <c r="AA1798">
        <v>0.72</v>
      </c>
      <c r="AB1798">
        <v>0.93119999999999992</v>
      </c>
      <c r="AC1798">
        <v>0.23279999999999998</v>
      </c>
      <c r="AD1798">
        <v>0.53</v>
      </c>
      <c r="AE1798" t="s">
        <v>25</v>
      </c>
      <c r="AF1798">
        <v>2.4036524775077207E-2</v>
      </c>
      <c r="AG1798" t="s">
        <v>7</v>
      </c>
      <c r="AH1798" t="s">
        <v>32</v>
      </c>
      <c r="AI1798" t="s">
        <v>36</v>
      </c>
      <c r="AJ1798">
        <v>5.1764705882352944</v>
      </c>
      <c r="AK1798" t="s">
        <v>40</v>
      </c>
      <c r="AL1798">
        <v>143.49100000000001</v>
      </c>
      <c r="AM1798">
        <v>2858597.7741350005</v>
      </c>
      <c r="AN1798">
        <v>84.92</v>
      </c>
    </row>
    <row r="1799" spans="1:40" x14ac:dyDescent="0.3">
      <c r="A1799">
        <v>82.44</v>
      </c>
      <c r="B1799">
        <v>4.09</v>
      </c>
      <c r="C1799">
        <v>13</v>
      </c>
      <c r="D1799">
        <v>0.82</v>
      </c>
      <c r="E1799">
        <v>0.06</v>
      </c>
      <c r="F1799">
        <v>0.01</v>
      </c>
      <c r="G1799" t="s">
        <v>88</v>
      </c>
      <c r="H1799">
        <v>3.82</v>
      </c>
      <c r="I1799">
        <v>0.84</v>
      </c>
      <c r="J1799">
        <v>0.93</v>
      </c>
      <c r="K1799">
        <v>0.24</v>
      </c>
      <c r="L1799">
        <v>40</v>
      </c>
      <c r="M1799">
        <v>927.65</v>
      </c>
      <c r="N1799">
        <v>15</v>
      </c>
      <c r="O1799">
        <v>46</v>
      </c>
      <c r="P1799">
        <v>0</v>
      </c>
      <c r="Q1799">
        <v>3</v>
      </c>
      <c r="R1799">
        <v>793</v>
      </c>
      <c r="S1799">
        <v>887</v>
      </c>
      <c r="T1799">
        <v>12</v>
      </c>
      <c r="U1799">
        <v>0.02</v>
      </c>
      <c r="V1799">
        <v>1</v>
      </c>
      <c r="W1799" t="s">
        <v>4</v>
      </c>
      <c r="X1799" t="s">
        <v>103</v>
      </c>
      <c r="Y1799" t="s">
        <v>94</v>
      </c>
      <c r="Z1799" t="s">
        <v>107</v>
      </c>
      <c r="AA1799">
        <v>0.77079999999999993</v>
      </c>
      <c r="AB1799">
        <v>0.93059999999999998</v>
      </c>
      <c r="AC1799">
        <v>0.16750800000000005</v>
      </c>
      <c r="AD1799">
        <v>0.31</v>
      </c>
      <c r="AE1799" t="s">
        <v>24</v>
      </c>
      <c r="AF1799">
        <v>4.9611838913148958E-2</v>
      </c>
      <c r="AG1799" t="s">
        <v>7</v>
      </c>
      <c r="AH1799" t="s">
        <v>33</v>
      </c>
      <c r="AI1799" t="s">
        <v>37</v>
      </c>
      <c r="AJ1799">
        <v>111.85372005044137</v>
      </c>
      <c r="AK1799" t="s">
        <v>42</v>
      </c>
      <c r="AL1799">
        <v>9.2765000000000004</v>
      </c>
      <c r="AM1799">
        <v>81844.323536000011</v>
      </c>
      <c r="AN1799">
        <v>70.179999999999993</v>
      </c>
    </row>
    <row r="1800" spans="1:40" x14ac:dyDescent="0.3">
      <c r="A1800">
        <v>82.07</v>
      </c>
      <c r="B1800">
        <v>7.15</v>
      </c>
      <c r="C1800">
        <v>11</v>
      </c>
      <c r="D1800">
        <v>0.87</v>
      </c>
      <c r="E1800">
        <v>0.08</v>
      </c>
      <c r="F1800">
        <v>0.05</v>
      </c>
      <c r="G1800" t="s">
        <v>92</v>
      </c>
      <c r="H1800">
        <v>3.55</v>
      </c>
      <c r="I1800">
        <v>0.74</v>
      </c>
      <c r="J1800">
        <v>1.1000000000000001</v>
      </c>
      <c r="K1800">
        <v>0.33</v>
      </c>
      <c r="L1800">
        <v>20</v>
      </c>
      <c r="M1800">
        <v>3516.6</v>
      </c>
      <c r="N1800">
        <v>45</v>
      </c>
      <c r="O1800">
        <v>54</v>
      </c>
      <c r="P1800">
        <v>0</v>
      </c>
      <c r="Q1800">
        <v>1</v>
      </c>
      <c r="R1800">
        <v>236</v>
      </c>
      <c r="S1800">
        <v>225</v>
      </c>
      <c r="T1800">
        <v>6</v>
      </c>
      <c r="U1800">
        <v>0.06</v>
      </c>
      <c r="V1800">
        <v>0</v>
      </c>
      <c r="W1800" t="s">
        <v>6</v>
      </c>
      <c r="X1800" t="s">
        <v>101</v>
      </c>
      <c r="Y1800" t="s">
        <v>94</v>
      </c>
      <c r="Z1800" t="s">
        <v>100</v>
      </c>
      <c r="AA1800">
        <v>0.8004</v>
      </c>
      <c r="AB1800">
        <v>0.874</v>
      </c>
      <c r="AC1800">
        <v>0.11362000000000001</v>
      </c>
      <c r="AD1800">
        <v>0.46</v>
      </c>
      <c r="AE1800" t="s">
        <v>24</v>
      </c>
      <c r="AF1800">
        <v>8.7120750578774234E-2</v>
      </c>
      <c r="AG1800" t="s">
        <v>8</v>
      </c>
      <c r="AH1800" t="s">
        <v>33</v>
      </c>
      <c r="AI1800" t="s">
        <v>37</v>
      </c>
      <c r="AJ1800">
        <v>95.33898305084746</v>
      </c>
      <c r="AK1800" t="s">
        <v>45</v>
      </c>
      <c r="AL1800">
        <v>70.331999999999994</v>
      </c>
      <c r="AM1800">
        <v>326202.47803</v>
      </c>
      <c r="AN1800">
        <v>81.05</v>
      </c>
    </row>
    <row r="1801" spans="1:40" x14ac:dyDescent="0.3">
      <c r="A1801">
        <v>55.45</v>
      </c>
      <c r="B1801">
        <v>1.23</v>
      </c>
      <c r="C1801">
        <v>12</v>
      </c>
      <c r="D1801">
        <v>0.98</v>
      </c>
      <c r="E1801">
        <v>0.05</v>
      </c>
      <c r="F1801">
        <v>0.01</v>
      </c>
      <c r="G1801" t="s">
        <v>99</v>
      </c>
      <c r="H1801">
        <v>0.8</v>
      </c>
      <c r="I1801">
        <v>0.75</v>
      </c>
      <c r="J1801">
        <v>1.17</v>
      </c>
      <c r="K1801">
        <v>0.71</v>
      </c>
      <c r="L1801">
        <v>34</v>
      </c>
      <c r="M1801">
        <v>562.83000000000004</v>
      </c>
      <c r="N1801">
        <v>60</v>
      </c>
      <c r="O1801">
        <v>28</v>
      </c>
      <c r="P1801">
        <v>0</v>
      </c>
      <c r="Q1801">
        <v>2</v>
      </c>
      <c r="R1801">
        <v>358</v>
      </c>
      <c r="S1801">
        <v>10</v>
      </c>
      <c r="T1801">
        <v>9</v>
      </c>
      <c r="U1801">
        <v>0.03</v>
      </c>
      <c r="V1801">
        <v>0</v>
      </c>
      <c r="W1801" t="s">
        <v>6</v>
      </c>
      <c r="X1801" t="s">
        <v>93</v>
      </c>
      <c r="Y1801" t="s">
        <v>94</v>
      </c>
      <c r="Z1801" t="s">
        <v>91</v>
      </c>
      <c r="AA1801">
        <v>0.93099999999999994</v>
      </c>
      <c r="AB1801">
        <v>0.9405</v>
      </c>
      <c r="AC1801">
        <v>1.8810000000000018E-2</v>
      </c>
      <c r="AD1801">
        <v>0.77</v>
      </c>
      <c r="AE1801" t="s">
        <v>25</v>
      </c>
      <c r="AF1801">
        <v>2.218214607754734E-2</v>
      </c>
      <c r="AG1801" t="s">
        <v>7</v>
      </c>
      <c r="AH1801" t="s">
        <v>33</v>
      </c>
      <c r="AI1801" t="s">
        <v>38</v>
      </c>
      <c r="AJ1801">
        <v>2.7932960893854748</v>
      </c>
      <c r="AK1801" t="s">
        <v>40</v>
      </c>
      <c r="AL1801">
        <v>28.141500000000004</v>
      </c>
      <c r="AM1801">
        <v>33110.487610000004</v>
      </c>
      <c r="AN1801">
        <v>97.5</v>
      </c>
    </row>
    <row r="1802" spans="1:40" x14ac:dyDescent="0.3">
      <c r="A1802">
        <v>480.43</v>
      </c>
      <c r="B1802">
        <v>7.21</v>
      </c>
      <c r="C1802">
        <v>19</v>
      </c>
      <c r="D1802">
        <v>0.72</v>
      </c>
      <c r="E1802">
        <v>0.06</v>
      </c>
      <c r="F1802">
        <v>0.01</v>
      </c>
      <c r="G1802" t="s">
        <v>99</v>
      </c>
      <c r="H1802">
        <v>2.4</v>
      </c>
      <c r="I1802">
        <v>0.87</v>
      </c>
      <c r="J1802">
        <v>1.04</v>
      </c>
      <c r="K1802">
        <v>0.01</v>
      </c>
      <c r="L1802">
        <v>33</v>
      </c>
      <c r="M1802">
        <v>3502.44</v>
      </c>
      <c r="N1802">
        <v>45</v>
      </c>
      <c r="O1802">
        <v>39</v>
      </c>
      <c r="P1802">
        <v>3</v>
      </c>
      <c r="Q1802">
        <v>0</v>
      </c>
      <c r="R1802">
        <v>122</v>
      </c>
      <c r="S1802">
        <v>727</v>
      </c>
      <c r="T1802">
        <v>2</v>
      </c>
      <c r="U1802">
        <v>0.7</v>
      </c>
      <c r="V1802">
        <v>0</v>
      </c>
      <c r="W1802" t="s">
        <v>6</v>
      </c>
      <c r="X1802" t="s">
        <v>89</v>
      </c>
      <c r="Y1802" t="s">
        <v>90</v>
      </c>
      <c r="Z1802" t="s">
        <v>102</v>
      </c>
      <c r="AA1802">
        <v>0.67679999999999996</v>
      </c>
      <c r="AB1802">
        <v>0.93059999999999998</v>
      </c>
      <c r="AC1802">
        <v>0.26056799999999997</v>
      </c>
      <c r="AD1802">
        <v>7.9999999999999988E-2</v>
      </c>
      <c r="AE1802" t="s">
        <v>22</v>
      </c>
      <c r="AF1802">
        <v>1.5007389213829278E-2</v>
      </c>
      <c r="AG1802" t="s">
        <v>5</v>
      </c>
      <c r="AH1802" t="s">
        <v>32</v>
      </c>
      <c r="AI1802" t="s">
        <v>35</v>
      </c>
      <c r="AJ1802">
        <v>595.90163934426221</v>
      </c>
      <c r="AK1802" t="s">
        <v>42</v>
      </c>
      <c r="AL1802">
        <v>175.12200000000001</v>
      </c>
      <c r="AM1802">
        <v>1800662.8392839998</v>
      </c>
      <c r="AN1802">
        <v>95.6</v>
      </c>
    </row>
    <row r="1803" spans="1:40" x14ac:dyDescent="0.3">
      <c r="A1803">
        <v>381.88</v>
      </c>
      <c r="B1803">
        <v>3.84</v>
      </c>
      <c r="C1803">
        <v>19</v>
      </c>
      <c r="D1803">
        <v>0.85</v>
      </c>
      <c r="E1803">
        <v>0.09</v>
      </c>
      <c r="F1803">
        <v>0.04</v>
      </c>
      <c r="G1803" t="s">
        <v>88</v>
      </c>
      <c r="H1803">
        <v>2.41</v>
      </c>
      <c r="I1803">
        <v>0.73</v>
      </c>
      <c r="J1803">
        <v>0.89</v>
      </c>
      <c r="K1803">
        <v>0.32</v>
      </c>
      <c r="L1803">
        <v>16</v>
      </c>
      <c r="M1803">
        <v>6514.39</v>
      </c>
      <c r="N1803">
        <v>45</v>
      </c>
      <c r="O1803">
        <v>11</v>
      </c>
      <c r="P1803">
        <v>0</v>
      </c>
      <c r="Q1803">
        <v>3</v>
      </c>
      <c r="R1803">
        <v>39</v>
      </c>
      <c r="S1803">
        <v>477</v>
      </c>
      <c r="T1803">
        <v>1</v>
      </c>
      <c r="U1803">
        <v>0.24</v>
      </c>
      <c r="V1803">
        <v>1</v>
      </c>
      <c r="W1803" t="s">
        <v>4</v>
      </c>
      <c r="X1803" t="s">
        <v>103</v>
      </c>
      <c r="Y1803" t="s">
        <v>94</v>
      </c>
      <c r="Z1803" t="s">
        <v>97</v>
      </c>
      <c r="AA1803">
        <v>0.77349999999999997</v>
      </c>
      <c r="AB1803">
        <v>0.87360000000000004</v>
      </c>
      <c r="AC1803">
        <v>0.13104000000000005</v>
      </c>
      <c r="AD1803">
        <v>0.45</v>
      </c>
      <c r="AE1803" t="s">
        <v>24</v>
      </c>
      <c r="AF1803">
        <v>1.0055514821409867E-2</v>
      </c>
      <c r="AG1803" t="s">
        <v>5</v>
      </c>
      <c r="AH1803" t="s">
        <v>32</v>
      </c>
      <c r="AI1803" t="s">
        <v>35</v>
      </c>
      <c r="AJ1803">
        <v>1223.0769230769231</v>
      </c>
      <c r="AK1803" t="s">
        <v>42</v>
      </c>
      <c r="AL1803">
        <v>65.143900000000002</v>
      </c>
      <c r="AM1803">
        <v>2811201.786632</v>
      </c>
      <c r="AN1803">
        <v>70.09</v>
      </c>
    </row>
    <row r="1804" spans="1:40" x14ac:dyDescent="0.3">
      <c r="A1804">
        <v>208.96</v>
      </c>
      <c r="B1804">
        <v>1.5</v>
      </c>
      <c r="C1804">
        <v>21</v>
      </c>
      <c r="D1804">
        <v>0.8</v>
      </c>
      <c r="E1804">
        <v>0.03</v>
      </c>
      <c r="F1804">
        <v>0.02</v>
      </c>
      <c r="G1804" t="s">
        <v>99</v>
      </c>
      <c r="H1804">
        <v>1.52</v>
      </c>
      <c r="I1804">
        <v>0.82</v>
      </c>
      <c r="J1804">
        <v>0.89</v>
      </c>
      <c r="K1804">
        <v>0.68</v>
      </c>
      <c r="L1804">
        <v>23</v>
      </c>
      <c r="M1804">
        <v>5235.2</v>
      </c>
      <c r="N1804">
        <v>45</v>
      </c>
      <c r="O1804">
        <v>38</v>
      </c>
      <c r="P1804">
        <v>2</v>
      </c>
      <c r="Q1804">
        <v>1</v>
      </c>
      <c r="R1804">
        <v>285</v>
      </c>
      <c r="S1804">
        <v>613</v>
      </c>
      <c r="T1804">
        <v>7</v>
      </c>
      <c r="U1804">
        <v>0.86</v>
      </c>
      <c r="V1804">
        <v>0</v>
      </c>
      <c r="W1804" t="s">
        <v>6</v>
      </c>
      <c r="X1804" t="s">
        <v>101</v>
      </c>
      <c r="Y1804" t="s">
        <v>96</v>
      </c>
      <c r="Z1804" t="s">
        <v>106</v>
      </c>
      <c r="AA1804">
        <v>0.77600000000000002</v>
      </c>
      <c r="AB1804">
        <v>0.9506</v>
      </c>
      <c r="AC1804">
        <v>0.19011999999999996</v>
      </c>
      <c r="AD1804">
        <v>0.73000000000000009</v>
      </c>
      <c r="AE1804" t="s">
        <v>25</v>
      </c>
      <c r="AF1804">
        <v>7.1784073506891265E-3</v>
      </c>
      <c r="AG1804" t="s">
        <v>5</v>
      </c>
      <c r="AH1804" t="s">
        <v>31</v>
      </c>
      <c r="AI1804" t="s">
        <v>36</v>
      </c>
      <c r="AJ1804">
        <v>215.08771929824562</v>
      </c>
      <c r="AK1804" t="s">
        <v>42</v>
      </c>
      <c r="AL1804">
        <v>261.76</v>
      </c>
      <c r="AM1804">
        <v>1148912.8739840002</v>
      </c>
      <c r="AN1804">
        <v>97.18</v>
      </c>
    </row>
    <row r="1805" spans="1:40" x14ac:dyDescent="0.3">
      <c r="A1805">
        <v>183.44</v>
      </c>
      <c r="B1805">
        <v>6.49</v>
      </c>
      <c r="C1805">
        <v>27</v>
      </c>
      <c r="D1805">
        <v>0.85</v>
      </c>
      <c r="E1805">
        <v>0.04</v>
      </c>
      <c r="F1805">
        <v>0</v>
      </c>
      <c r="G1805" t="s">
        <v>88</v>
      </c>
      <c r="H1805">
        <v>3.9</v>
      </c>
      <c r="I1805">
        <v>0.71</v>
      </c>
      <c r="J1805">
        <v>1.04</v>
      </c>
      <c r="K1805">
        <v>0.15</v>
      </c>
      <c r="L1805">
        <v>4</v>
      </c>
      <c r="M1805">
        <v>7059.07</v>
      </c>
      <c r="N1805">
        <v>60</v>
      </c>
      <c r="O1805">
        <v>56</v>
      </c>
      <c r="P1805">
        <v>0</v>
      </c>
      <c r="Q1805">
        <v>2</v>
      </c>
      <c r="R1805">
        <v>371</v>
      </c>
      <c r="S1805">
        <v>475</v>
      </c>
      <c r="T1805">
        <v>8</v>
      </c>
      <c r="U1805">
        <v>0.88</v>
      </c>
      <c r="V1805">
        <v>1</v>
      </c>
      <c r="W1805" t="s">
        <v>4</v>
      </c>
      <c r="X1805" t="s">
        <v>93</v>
      </c>
      <c r="Y1805" t="s">
        <v>94</v>
      </c>
      <c r="Z1805" t="s">
        <v>110</v>
      </c>
      <c r="AA1805">
        <v>0.81599999999999995</v>
      </c>
      <c r="AB1805">
        <v>0.96</v>
      </c>
      <c r="AC1805">
        <v>0.14400000000000002</v>
      </c>
      <c r="AD1805">
        <v>0.19</v>
      </c>
      <c r="AE1805" t="s">
        <v>26</v>
      </c>
      <c r="AF1805">
        <v>3.5379415612734409E-2</v>
      </c>
      <c r="AG1805" t="s">
        <v>7</v>
      </c>
      <c r="AH1805" t="s">
        <v>31</v>
      </c>
      <c r="AI1805" t="s">
        <v>37</v>
      </c>
      <c r="AJ1805">
        <v>128.03234501347708</v>
      </c>
      <c r="AK1805" t="s">
        <v>42</v>
      </c>
      <c r="AL1805">
        <v>70.590699999999998</v>
      </c>
      <c r="AM1805">
        <v>1346797.331852</v>
      </c>
      <c r="AN1805">
        <v>70.900000000000006</v>
      </c>
    </row>
    <row r="1806" spans="1:40" x14ac:dyDescent="0.3">
      <c r="A1806">
        <v>207.37</v>
      </c>
      <c r="B1806">
        <v>3.17</v>
      </c>
      <c r="C1806">
        <v>26</v>
      </c>
      <c r="D1806">
        <v>0.71</v>
      </c>
      <c r="E1806">
        <v>7.0000000000000007E-2</v>
      </c>
      <c r="F1806">
        <v>0.02</v>
      </c>
      <c r="G1806" t="s">
        <v>92</v>
      </c>
      <c r="H1806">
        <v>4.63</v>
      </c>
      <c r="I1806">
        <v>0.67</v>
      </c>
      <c r="J1806">
        <v>0.96</v>
      </c>
      <c r="K1806">
        <v>0.56000000000000005</v>
      </c>
      <c r="L1806">
        <v>41</v>
      </c>
      <c r="M1806">
        <v>5559.47</v>
      </c>
      <c r="N1806">
        <v>60</v>
      </c>
      <c r="O1806">
        <v>54</v>
      </c>
      <c r="P1806">
        <v>1</v>
      </c>
      <c r="Q1806">
        <v>0</v>
      </c>
      <c r="R1806">
        <v>735</v>
      </c>
      <c r="S1806">
        <v>460</v>
      </c>
      <c r="T1806">
        <v>2</v>
      </c>
      <c r="U1806">
        <v>0.36</v>
      </c>
      <c r="V1806">
        <v>0</v>
      </c>
      <c r="W1806" t="s">
        <v>6</v>
      </c>
      <c r="X1806" t="s">
        <v>89</v>
      </c>
      <c r="Y1806" t="s">
        <v>104</v>
      </c>
      <c r="Z1806" t="s">
        <v>102</v>
      </c>
      <c r="AA1806">
        <v>0.66029999999999989</v>
      </c>
      <c r="AB1806">
        <v>0.91139999999999988</v>
      </c>
      <c r="AC1806">
        <v>0.26430599999999999</v>
      </c>
      <c r="AD1806">
        <v>0.65</v>
      </c>
      <c r="AE1806" t="s">
        <v>25</v>
      </c>
      <c r="AF1806">
        <v>1.5286685634373342E-2</v>
      </c>
      <c r="AG1806" t="s">
        <v>5</v>
      </c>
      <c r="AH1806" t="s">
        <v>31</v>
      </c>
      <c r="AI1806" t="s">
        <v>37</v>
      </c>
      <c r="AJ1806">
        <v>62.585034013605444</v>
      </c>
      <c r="AK1806" t="s">
        <v>40</v>
      </c>
      <c r="AL1806">
        <v>111.18940000000001</v>
      </c>
      <c r="AM1806">
        <v>1256755.7422130003</v>
      </c>
      <c r="AN1806">
        <v>80.86999999999999</v>
      </c>
    </row>
    <row r="1807" spans="1:40" x14ac:dyDescent="0.3">
      <c r="A1807">
        <v>398.59</v>
      </c>
      <c r="B1807">
        <v>4.4800000000000004</v>
      </c>
      <c r="C1807">
        <v>19</v>
      </c>
      <c r="D1807">
        <v>0.79</v>
      </c>
      <c r="E1807">
        <v>0.06</v>
      </c>
      <c r="F1807">
        <v>0</v>
      </c>
      <c r="G1807" t="s">
        <v>88</v>
      </c>
      <c r="H1807">
        <v>3.58</v>
      </c>
      <c r="I1807">
        <v>0.78</v>
      </c>
      <c r="J1807">
        <v>0.87</v>
      </c>
      <c r="K1807">
        <v>0.17</v>
      </c>
      <c r="L1807">
        <v>40</v>
      </c>
      <c r="M1807">
        <v>5602.56</v>
      </c>
      <c r="N1807">
        <v>60</v>
      </c>
      <c r="O1807">
        <v>29</v>
      </c>
      <c r="P1807">
        <v>0</v>
      </c>
      <c r="Q1807">
        <v>3</v>
      </c>
      <c r="R1807">
        <v>96</v>
      </c>
      <c r="S1807">
        <v>612</v>
      </c>
      <c r="T1807">
        <v>4</v>
      </c>
      <c r="U1807">
        <v>0.19</v>
      </c>
      <c r="V1807">
        <v>1</v>
      </c>
      <c r="W1807" t="s">
        <v>4</v>
      </c>
      <c r="X1807" t="s">
        <v>103</v>
      </c>
      <c r="Y1807" t="s">
        <v>94</v>
      </c>
      <c r="Z1807" t="s">
        <v>105</v>
      </c>
      <c r="AA1807">
        <v>0.74260000000000004</v>
      </c>
      <c r="AB1807">
        <v>0.94</v>
      </c>
      <c r="AC1807">
        <v>0.19739999999999996</v>
      </c>
      <c r="AD1807">
        <v>0.23</v>
      </c>
      <c r="AE1807" t="s">
        <v>26</v>
      </c>
      <c r="AF1807">
        <v>1.1239619659299031E-2</v>
      </c>
      <c r="AG1807" t="s">
        <v>5</v>
      </c>
      <c r="AH1807" t="s">
        <v>32</v>
      </c>
      <c r="AI1807" t="s">
        <v>37</v>
      </c>
      <c r="AJ1807">
        <v>637.5</v>
      </c>
      <c r="AK1807" t="s">
        <v>42</v>
      </c>
      <c r="AL1807">
        <v>56.025600000000004</v>
      </c>
      <c r="AM1807">
        <v>2367196.4184679999</v>
      </c>
      <c r="AN1807">
        <v>70.62</v>
      </c>
    </row>
    <row r="1808" spans="1:40" x14ac:dyDescent="0.3">
      <c r="A1808">
        <v>347.62</v>
      </c>
      <c r="B1808">
        <v>1.73</v>
      </c>
      <c r="C1808">
        <v>24</v>
      </c>
      <c r="D1808">
        <v>0.95</v>
      </c>
      <c r="E1808">
        <v>0.02</v>
      </c>
      <c r="F1808">
        <v>0.05</v>
      </c>
      <c r="G1808" t="s">
        <v>92</v>
      </c>
      <c r="H1808">
        <v>4.8600000000000003</v>
      </c>
      <c r="I1808">
        <v>0.69</v>
      </c>
      <c r="J1808">
        <v>1.1100000000000001</v>
      </c>
      <c r="K1808">
        <v>0.15</v>
      </c>
      <c r="L1808">
        <v>33</v>
      </c>
      <c r="M1808">
        <v>5158.5600000000004</v>
      </c>
      <c r="N1808">
        <v>30</v>
      </c>
      <c r="O1808">
        <v>16</v>
      </c>
      <c r="P1808">
        <v>3</v>
      </c>
      <c r="Q1808">
        <v>3</v>
      </c>
      <c r="R1808">
        <v>445</v>
      </c>
      <c r="S1808">
        <v>79</v>
      </c>
      <c r="T1808">
        <v>8</v>
      </c>
      <c r="U1808">
        <v>0.5</v>
      </c>
      <c r="V1808">
        <v>1</v>
      </c>
      <c r="W1808" t="s">
        <v>4</v>
      </c>
      <c r="X1808" t="s">
        <v>103</v>
      </c>
      <c r="Y1808" t="s">
        <v>90</v>
      </c>
      <c r="Z1808" t="s">
        <v>110</v>
      </c>
      <c r="AA1808">
        <v>0.93099999999999994</v>
      </c>
      <c r="AB1808">
        <v>0.93099999999999994</v>
      </c>
      <c r="AC1808">
        <v>4.6550000000000036E-2</v>
      </c>
      <c r="AD1808">
        <v>0.22</v>
      </c>
      <c r="AE1808" t="s">
        <v>26</v>
      </c>
      <c r="AF1808">
        <v>4.9766986939761811E-3</v>
      </c>
      <c r="AG1808" t="s">
        <v>5</v>
      </c>
      <c r="AH1808" t="s">
        <v>32</v>
      </c>
      <c r="AI1808" t="s">
        <v>37</v>
      </c>
      <c r="AJ1808">
        <v>17.752808988764045</v>
      </c>
      <c r="AK1808" t="s">
        <v>40</v>
      </c>
      <c r="AL1808">
        <v>103.17120000000001</v>
      </c>
      <c r="AM1808">
        <v>1918880.8909680003</v>
      </c>
      <c r="AN1808">
        <v>81.540000000000006</v>
      </c>
    </row>
    <row r="1809" spans="1:40" x14ac:dyDescent="0.3">
      <c r="A1809">
        <v>133.34</v>
      </c>
      <c r="B1809">
        <v>2.3199999999999998</v>
      </c>
      <c r="C1809">
        <v>26</v>
      </c>
      <c r="D1809">
        <v>0.87</v>
      </c>
      <c r="E1809">
        <v>0.04</v>
      </c>
      <c r="F1809">
        <v>0.03</v>
      </c>
      <c r="G1809" t="s">
        <v>99</v>
      </c>
      <c r="H1809">
        <v>0.25</v>
      </c>
      <c r="I1809">
        <v>0.96</v>
      </c>
      <c r="J1809">
        <v>0.88</v>
      </c>
      <c r="K1809">
        <v>0.77</v>
      </c>
      <c r="L1809">
        <v>8</v>
      </c>
      <c r="M1809">
        <v>3706.82</v>
      </c>
      <c r="N1809">
        <v>45</v>
      </c>
      <c r="O1809">
        <v>42</v>
      </c>
      <c r="P1809">
        <v>3</v>
      </c>
      <c r="Q1809">
        <v>3</v>
      </c>
      <c r="R1809">
        <v>813</v>
      </c>
      <c r="S1809">
        <v>653</v>
      </c>
      <c r="T1809">
        <v>12</v>
      </c>
      <c r="U1809">
        <v>0.82</v>
      </c>
      <c r="V1809">
        <v>0</v>
      </c>
      <c r="W1809" t="s">
        <v>6</v>
      </c>
      <c r="X1809" t="s">
        <v>103</v>
      </c>
      <c r="Y1809" t="s">
        <v>90</v>
      </c>
      <c r="Z1809" t="s">
        <v>107</v>
      </c>
      <c r="AA1809">
        <v>0.83519999999999994</v>
      </c>
      <c r="AB1809">
        <v>0.93119999999999992</v>
      </c>
      <c r="AC1809">
        <v>0.121056</v>
      </c>
      <c r="AD1809">
        <v>0.84000000000000008</v>
      </c>
      <c r="AE1809" t="s">
        <v>25</v>
      </c>
      <c r="AF1809">
        <v>1.7399130043497822E-2</v>
      </c>
      <c r="AG1809" t="s">
        <v>5</v>
      </c>
      <c r="AH1809" t="s">
        <v>33</v>
      </c>
      <c r="AI1809" t="s">
        <v>38</v>
      </c>
      <c r="AJ1809">
        <v>80.319803198031977</v>
      </c>
      <c r="AK1809" t="s">
        <v>44</v>
      </c>
      <c r="AL1809">
        <v>185.34100000000001</v>
      </c>
      <c r="AM1809">
        <v>529052.10301600001</v>
      </c>
      <c r="AN1809">
        <v>97.949999999999989</v>
      </c>
    </row>
    <row r="1810" spans="1:40" x14ac:dyDescent="0.3">
      <c r="A1810">
        <v>128.35</v>
      </c>
      <c r="B1810">
        <v>3.68</v>
      </c>
      <c r="C1810">
        <v>13</v>
      </c>
      <c r="D1810">
        <v>0.84</v>
      </c>
      <c r="E1810">
        <v>0.05</v>
      </c>
      <c r="F1810">
        <v>0.01</v>
      </c>
      <c r="G1810" t="s">
        <v>92</v>
      </c>
      <c r="H1810">
        <v>0.19</v>
      </c>
      <c r="I1810">
        <v>0.72</v>
      </c>
      <c r="J1810">
        <v>0.93</v>
      </c>
      <c r="K1810">
        <v>0.27</v>
      </c>
      <c r="L1810">
        <v>5</v>
      </c>
      <c r="M1810">
        <v>4520.99</v>
      </c>
      <c r="N1810">
        <v>30</v>
      </c>
      <c r="O1810">
        <v>56</v>
      </c>
      <c r="P1810">
        <v>3</v>
      </c>
      <c r="Q1810">
        <v>2</v>
      </c>
      <c r="R1810">
        <v>31</v>
      </c>
      <c r="S1810">
        <v>266</v>
      </c>
      <c r="T1810">
        <v>4</v>
      </c>
      <c r="U1810">
        <v>0.68</v>
      </c>
      <c r="V1810">
        <v>0</v>
      </c>
      <c r="W1810" t="s">
        <v>6</v>
      </c>
      <c r="X1810" t="s">
        <v>93</v>
      </c>
      <c r="Y1810" t="s">
        <v>90</v>
      </c>
      <c r="Z1810" t="s">
        <v>105</v>
      </c>
      <c r="AA1810">
        <v>0.79799999999999993</v>
      </c>
      <c r="AB1810">
        <v>0.9405</v>
      </c>
      <c r="AC1810">
        <v>0.15048000000000003</v>
      </c>
      <c r="AD1810">
        <v>0.33</v>
      </c>
      <c r="AE1810" t="s">
        <v>24</v>
      </c>
      <c r="AF1810">
        <v>2.8671601090767437E-2</v>
      </c>
      <c r="AG1810" t="s">
        <v>7</v>
      </c>
      <c r="AH1810" t="s">
        <v>33</v>
      </c>
      <c r="AI1810" t="s">
        <v>38</v>
      </c>
      <c r="AJ1810">
        <v>858.0645161290322</v>
      </c>
      <c r="AK1810" t="s">
        <v>42</v>
      </c>
      <c r="AL1810">
        <v>90.419799999999995</v>
      </c>
      <c r="AM1810">
        <v>615176.11802000005</v>
      </c>
      <c r="AN1810">
        <v>86.109999999999985</v>
      </c>
    </row>
    <row r="1811" spans="1:40" x14ac:dyDescent="0.3">
      <c r="A1811">
        <v>94.28</v>
      </c>
      <c r="B1811">
        <v>1.81</v>
      </c>
      <c r="C1811">
        <v>28</v>
      </c>
      <c r="D1811">
        <v>0.79</v>
      </c>
      <c r="E1811">
        <v>0.04</v>
      </c>
      <c r="F1811">
        <v>0.03</v>
      </c>
      <c r="G1811" t="s">
        <v>92</v>
      </c>
      <c r="H1811">
        <v>4.47</v>
      </c>
      <c r="I1811">
        <v>0.84</v>
      </c>
      <c r="J1811">
        <v>0.82</v>
      </c>
      <c r="K1811">
        <v>0.38</v>
      </c>
      <c r="L1811">
        <v>33</v>
      </c>
      <c r="M1811">
        <v>1213.1300000000001</v>
      </c>
      <c r="N1811">
        <v>15</v>
      </c>
      <c r="O1811">
        <v>23</v>
      </c>
      <c r="P1811">
        <v>0</v>
      </c>
      <c r="Q1811">
        <v>2</v>
      </c>
      <c r="R1811">
        <v>394</v>
      </c>
      <c r="S1811">
        <v>926</v>
      </c>
      <c r="T1811">
        <v>12</v>
      </c>
      <c r="U1811">
        <v>0.03</v>
      </c>
      <c r="V1811">
        <v>0</v>
      </c>
      <c r="W1811" t="s">
        <v>6</v>
      </c>
      <c r="X1811" t="s">
        <v>93</v>
      </c>
      <c r="Y1811" t="s">
        <v>94</v>
      </c>
      <c r="Z1811" t="s">
        <v>107</v>
      </c>
      <c r="AA1811">
        <v>0.75839999999999996</v>
      </c>
      <c r="AB1811">
        <v>0.93119999999999992</v>
      </c>
      <c r="AC1811">
        <v>0.19555199999999995</v>
      </c>
      <c r="AD1811">
        <v>0.45</v>
      </c>
      <c r="AE1811" t="s">
        <v>24</v>
      </c>
      <c r="AF1811">
        <v>1.9198133220195163E-2</v>
      </c>
      <c r="AG1811" t="s">
        <v>5</v>
      </c>
      <c r="AH1811" t="s">
        <v>33</v>
      </c>
      <c r="AI1811" t="s">
        <v>37</v>
      </c>
      <c r="AJ1811">
        <v>235.02538071065987</v>
      </c>
      <c r="AK1811" t="s">
        <v>42</v>
      </c>
      <c r="AL1811">
        <v>24.262600000000003</v>
      </c>
      <c r="AM1811">
        <v>122412.76038000001</v>
      </c>
      <c r="AN1811">
        <v>81.73</v>
      </c>
    </row>
    <row r="1812" spans="1:40" x14ac:dyDescent="0.3">
      <c r="A1812">
        <v>347.14</v>
      </c>
      <c r="B1812">
        <v>9.1999999999999993</v>
      </c>
      <c r="C1812">
        <v>14</v>
      </c>
      <c r="D1812">
        <v>0.79</v>
      </c>
      <c r="E1812">
        <v>0.02</v>
      </c>
      <c r="F1812">
        <v>0</v>
      </c>
      <c r="G1812" t="s">
        <v>92</v>
      </c>
      <c r="H1812">
        <v>4.49</v>
      </c>
      <c r="I1812">
        <v>0.71</v>
      </c>
      <c r="J1812">
        <v>1.08</v>
      </c>
      <c r="K1812">
        <v>0.73</v>
      </c>
      <c r="L1812">
        <v>25</v>
      </c>
      <c r="M1812">
        <v>8361.6299999999992</v>
      </c>
      <c r="N1812">
        <v>60</v>
      </c>
      <c r="O1812">
        <v>59</v>
      </c>
      <c r="P1812">
        <v>2</v>
      </c>
      <c r="Q1812">
        <v>2</v>
      </c>
      <c r="R1812">
        <v>30</v>
      </c>
      <c r="S1812">
        <v>876</v>
      </c>
      <c r="T1812">
        <v>9</v>
      </c>
      <c r="U1812">
        <v>0.01</v>
      </c>
      <c r="V1812">
        <v>1</v>
      </c>
      <c r="W1812" t="s">
        <v>4</v>
      </c>
      <c r="X1812" t="s">
        <v>93</v>
      </c>
      <c r="Y1812" t="s">
        <v>96</v>
      </c>
      <c r="Z1812" t="s">
        <v>91</v>
      </c>
      <c r="AA1812">
        <v>0.7742</v>
      </c>
      <c r="AB1812">
        <v>0.98</v>
      </c>
      <c r="AC1812">
        <v>0.20579999999999996</v>
      </c>
      <c r="AD1812">
        <v>0.75</v>
      </c>
      <c r="AE1812" t="s">
        <v>25</v>
      </c>
      <c r="AF1812">
        <v>2.6502275738894968E-2</v>
      </c>
      <c r="AG1812" t="s">
        <v>7</v>
      </c>
      <c r="AH1812" t="s">
        <v>32</v>
      </c>
      <c r="AI1812" t="s">
        <v>37</v>
      </c>
      <c r="AJ1812">
        <v>2920</v>
      </c>
      <c r="AK1812" t="s">
        <v>42</v>
      </c>
      <c r="AL1812">
        <v>167.23259999999999</v>
      </c>
      <c r="AM1812">
        <v>2960907.7687359997</v>
      </c>
      <c r="AN1812">
        <v>82.910000000000011</v>
      </c>
    </row>
    <row r="1813" spans="1:40" x14ac:dyDescent="0.3">
      <c r="A1813">
        <v>393.97</v>
      </c>
      <c r="B1813">
        <v>1.05</v>
      </c>
      <c r="C1813">
        <v>24</v>
      </c>
      <c r="D1813">
        <v>0.81</v>
      </c>
      <c r="E1813">
        <v>0.09</v>
      </c>
      <c r="F1813">
        <v>0.04</v>
      </c>
      <c r="G1813" t="s">
        <v>92</v>
      </c>
      <c r="H1813">
        <v>0.54</v>
      </c>
      <c r="I1813">
        <v>0.7</v>
      </c>
      <c r="J1813">
        <v>0.91</v>
      </c>
      <c r="K1813">
        <v>0.18</v>
      </c>
      <c r="L1813">
        <v>7</v>
      </c>
      <c r="M1813">
        <v>8903.2000000000007</v>
      </c>
      <c r="N1813">
        <v>90</v>
      </c>
      <c r="O1813">
        <v>33</v>
      </c>
      <c r="P1813">
        <v>3</v>
      </c>
      <c r="Q1813">
        <v>1</v>
      </c>
      <c r="R1813">
        <v>697</v>
      </c>
      <c r="S1813">
        <v>101</v>
      </c>
      <c r="T1813">
        <v>1</v>
      </c>
      <c r="U1813">
        <v>0.11</v>
      </c>
      <c r="V1813">
        <v>1</v>
      </c>
      <c r="W1813" t="s">
        <v>4</v>
      </c>
      <c r="X1813" t="s">
        <v>101</v>
      </c>
      <c r="Y1813" t="s">
        <v>90</v>
      </c>
      <c r="Z1813" t="s">
        <v>97</v>
      </c>
      <c r="AA1813">
        <v>0.73710000000000009</v>
      </c>
      <c r="AB1813">
        <v>0.87360000000000004</v>
      </c>
      <c r="AC1813">
        <v>0.16598399999999996</v>
      </c>
      <c r="AD1813">
        <v>0.31</v>
      </c>
      <c r="AE1813" t="s">
        <v>24</v>
      </c>
      <c r="AF1813">
        <v>2.6651775515902226E-3</v>
      </c>
      <c r="AG1813" t="s">
        <v>5</v>
      </c>
      <c r="AH1813" t="s">
        <v>32</v>
      </c>
      <c r="AI1813" t="s">
        <v>38</v>
      </c>
      <c r="AJ1813">
        <v>14.490674318507891</v>
      </c>
      <c r="AK1813" t="s">
        <v>40</v>
      </c>
      <c r="AL1813">
        <v>178.06400000000002</v>
      </c>
      <c r="AM1813">
        <v>3963763.2043960001</v>
      </c>
      <c r="AN1813">
        <v>83.96</v>
      </c>
    </row>
    <row r="1814" spans="1:40" x14ac:dyDescent="0.3">
      <c r="A1814">
        <v>169.27</v>
      </c>
      <c r="B1814">
        <v>5.35</v>
      </c>
      <c r="C1814">
        <v>18</v>
      </c>
      <c r="D1814">
        <v>0.95</v>
      </c>
      <c r="E1814">
        <v>0.08</v>
      </c>
      <c r="F1814">
        <v>0.05</v>
      </c>
      <c r="G1814" t="s">
        <v>92</v>
      </c>
      <c r="H1814">
        <v>1.79</v>
      </c>
      <c r="I1814">
        <v>0.74</v>
      </c>
      <c r="J1814">
        <v>0.89</v>
      </c>
      <c r="K1814">
        <v>0.53</v>
      </c>
      <c r="L1814">
        <v>47</v>
      </c>
      <c r="M1814">
        <v>7686.08</v>
      </c>
      <c r="N1814">
        <v>15</v>
      </c>
      <c r="O1814">
        <v>51</v>
      </c>
      <c r="P1814">
        <v>2</v>
      </c>
      <c r="Q1814">
        <v>0</v>
      </c>
      <c r="R1814">
        <v>500</v>
      </c>
      <c r="S1814">
        <v>603</v>
      </c>
      <c r="T1814">
        <v>10</v>
      </c>
      <c r="U1814">
        <v>0.34</v>
      </c>
      <c r="V1814">
        <v>1</v>
      </c>
      <c r="W1814" t="s">
        <v>4</v>
      </c>
      <c r="X1814" t="s">
        <v>89</v>
      </c>
      <c r="Y1814" t="s">
        <v>96</v>
      </c>
      <c r="Z1814" t="s">
        <v>108</v>
      </c>
      <c r="AA1814">
        <v>0.874</v>
      </c>
      <c r="AB1814">
        <v>0.874</v>
      </c>
      <c r="AC1814">
        <v>4.3700000000000037E-2</v>
      </c>
      <c r="AD1814">
        <v>0.66</v>
      </c>
      <c r="AE1814" t="s">
        <v>25</v>
      </c>
      <c r="AF1814">
        <v>3.1606309446446504E-2</v>
      </c>
      <c r="AG1814" t="s">
        <v>7</v>
      </c>
      <c r="AH1814" t="s">
        <v>31</v>
      </c>
      <c r="AI1814" t="s">
        <v>36</v>
      </c>
      <c r="AJ1814">
        <v>120.6</v>
      </c>
      <c r="AK1814" t="s">
        <v>42</v>
      </c>
      <c r="AL1814">
        <v>153.7216</v>
      </c>
      <c r="AM1814">
        <v>1470315.502074</v>
      </c>
      <c r="AN1814">
        <v>82.81</v>
      </c>
    </row>
    <row r="1815" spans="1:40" x14ac:dyDescent="0.3">
      <c r="A1815">
        <v>59.43</v>
      </c>
      <c r="B1815">
        <v>2.11</v>
      </c>
      <c r="C1815">
        <v>12</v>
      </c>
      <c r="D1815">
        <v>0.99</v>
      </c>
      <c r="E1815">
        <v>0.05</v>
      </c>
      <c r="F1815">
        <v>0.04</v>
      </c>
      <c r="G1815" t="s">
        <v>88</v>
      </c>
      <c r="H1815">
        <v>4.18</v>
      </c>
      <c r="I1815">
        <v>0.97</v>
      </c>
      <c r="J1815">
        <v>0.92</v>
      </c>
      <c r="K1815">
        <v>0.92</v>
      </c>
      <c r="L1815">
        <v>7</v>
      </c>
      <c r="M1815">
        <v>5877.5</v>
      </c>
      <c r="N1815">
        <v>45</v>
      </c>
      <c r="O1815">
        <v>14</v>
      </c>
      <c r="P1815">
        <v>3</v>
      </c>
      <c r="Q1815">
        <v>1</v>
      </c>
      <c r="R1815">
        <v>476</v>
      </c>
      <c r="S1815">
        <v>381</v>
      </c>
      <c r="T1815">
        <v>7</v>
      </c>
      <c r="U1815">
        <v>0.54</v>
      </c>
      <c r="V1815">
        <v>1</v>
      </c>
      <c r="W1815" t="s">
        <v>4</v>
      </c>
      <c r="X1815" t="s">
        <v>101</v>
      </c>
      <c r="Y1815" t="s">
        <v>90</v>
      </c>
      <c r="Z1815" t="s">
        <v>106</v>
      </c>
      <c r="AA1815">
        <v>0.9405</v>
      </c>
      <c r="AB1815">
        <v>0.91199999999999992</v>
      </c>
      <c r="AC1815">
        <v>9.1200000000000083E-3</v>
      </c>
      <c r="AD1815">
        <v>1.01</v>
      </c>
      <c r="AE1815" t="s">
        <v>25</v>
      </c>
      <c r="AF1815">
        <v>3.5503954231869424E-2</v>
      </c>
      <c r="AG1815" t="s">
        <v>7</v>
      </c>
      <c r="AH1815" t="s">
        <v>33</v>
      </c>
      <c r="AI1815" t="s">
        <v>37</v>
      </c>
      <c r="AJ1815">
        <v>80.0420168067227</v>
      </c>
      <c r="AK1815" t="s">
        <v>44</v>
      </c>
      <c r="AL1815">
        <v>58.774999999999999</v>
      </c>
      <c r="AM1815">
        <v>380800.5525980001</v>
      </c>
      <c r="AN1815">
        <v>69.52000000000001</v>
      </c>
    </row>
    <row r="1816" spans="1:40" x14ac:dyDescent="0.3">
      <c r="A1816">
        <v>86.98</v>
      </c>
      <c r="B1816">
        <v>3.77</v>
      </c>
      <c r="C1816">
        <v>4</v>
      </c>
      <c r="D1816">
        <v>0.83</v>
      </c>
      <c r="E1816">
        <v>7.0000000000000007E-2</v>
      </c>
      <c r="F1816">
        <v>0.02</v>
      </c>
      <c r="G1816" t="s">
        <v>92</v>
      </c>
      <c r="H1816">
        <v>0.64</v>
      </c>
      <c r="I1816">
        <v>0.76</v>
      </c>
      <c r="J1816">
        <v>1.1499999999999999</v>
      </c>
      <c r="K1816">
        <v>0.55000000000000004</v>
      </c>
      <c r="L1816">
        <v>33</v>
      </c>
      <c r="M1816">
        <v>5734.87</v>
      </c>
      <c r="N1816">
        <v>45</v>
      </c>
      <c r="O1816">
        <v>46</v>
      </c>
      <c r="P1816">
        <v>3</v>
      </c>
      <c r="Q1816">
        <v>0</v>
      </c>
      <c r="R1816">
        <v>465</v>
      </c>
      <c r="S1816">
        <v>902</v>
      </c>
      <c r="T1816">
        <v>3</v>
      </c>
      <c r="U1816">
        <v>0.82</v>
      </c>
      <c r="V1816">
        <v>1</v>
      </c>
      <c r="W1816" t="s">
        <v>4</v>
      </c>
      <c r="X1816" t="s">
        <v>89</v>
      </c>
      <c r="Y1816" t="s">
        <v>90</v>
      </c>
      <c r="Z1816" t="s">
        <v>98</v>
      </c>
      <c r="AA1816">
        <v>0.77189999999999992</v>
      </c>
      <c r="AB1816">
        <v>0.91139999999999988</v>
      </c>
      <c r="AC1816">
        <v>0.15493800000000002</v>
      </c>
      <c r="AD1816">
        <v>0.64</v>
      </c>
      <c r="AE1816" t="s">
        <v>25</v>
      </c>
      <c r="AF1816">
        <v>4.3343297309726372E-2</v>
      </c>
      <c r="AG1816" t="s">
        <v>7</v>
      </c>
      <c r="AH1816" t="s">
        <v>33</v>
      </c>
      <c r="AI1816" t="s">
        <v>38</v>
      </c>
      <c r="AJ1816">
        <v>193.97849462365591</v>
      </c>
      <c r="AK1816" t="s">
        <v>42</v>
      </c>
      <c r="AL1816">
        <v>114.6974</v>
      </c>
      <c r="AM1816">
        <v>543828.51267800003</v>
      </c>
      <c r="AN1816">
        <v>84.859999999999985</v>
      </c>
    </row>
    <row r="1817" spans="1:40" x14ac:dyDescent="0.3">
      <c r="A1817">
        <v>485.54</v>
      </c>
      <c r="B1817">
        <v>9.33</v>
      </c>
      <c r="C1817">
        <v>10</v>
      </c>
      <c r="D1817">
        <v>0.82</v>
      </c>
      <c r="E1817">
        <v>0.09</v>
      </c>
      <c r="F1817">
        <v>0.02</v>
      </c>
      <c r="G1817" t="s">
        <v>92</v>
      </c>
      <c r="H1817">
        <v>1.34</v>
      </c>
      <c r="I1817">
        <v>0.93</v>
      </c>
      <c r="J1817">
        <v>1.01</v>
      </c>
      <c r="K1817">
        <v>0.05</v>
      </c>
      <c r="L1817">
        <v>41</v>
      </c>
      <c r="M1817">
        <v>4756.2</v>
      </c>
      <c r="N1817">
        <v>30</v>
      </c>
      <c r="O1817">
        <v>50</v>
      </c>
      <c r="P1817">
        <v>2</v>
      </c>
      <c r="Q1817">
        <v>2</v>
      </c>
      <c r="R1817">
        <v>782</v>
      </c>
      <c r="S1817">
        <v>829</v>
      </c>
      <c r="T1817">
        <v>11</v>
      </c>
      <c r="U1817">
        <v>0.14000000000000001</v>
      </c>
      <c r="V1817">
        <v>0</v>
      </c>
      <c r="W1817" t="s">
        <v>6</v>
      </c>
      <c r="X1817" t="s">
        <v>93</v>
      </c>
      <c r="Y1817" t="s">
        <v>96</v>
      </c>
      <c r="Z1817" t="s">
        <v>95</v>
      </c>
      <c r="AA1817">
        <v>0.74619999999999997</v>
      </c>
      <c r="AB1817">
        <v>0.89180000000000004</v>
      </c>
      <c r="AC1817">
        <v>0.16052400000000006</v>
      </c>
      <c r="AD1817">
        <v>0.16</v>
      </c>
      <c r="AE1817" t="s">
        <v>26</v>
      </c>
      <c r="AF1817">
        <v>1.9215718581373317E-2</v>
      </c>
      <c r="AG1817" t="s">
        <v>5</v>
      </c>
      <c r="AH1817" t="s">
        <v>32</v>
      </c>
      <c r="AI1817" t="s">
        <v>36</v>
      </c>
      <c r="AJ1817">
        <v>106.01023017902813</v>
      </c>
      <c r="AK1817" t="s">
        <v>42</v>
      </c>
      <c r="AL1817">
        <v>95.123999999999995</v>
      </c>
      <c r="AM1817">
        <v>2563459.272752</v>
      </c>
      <c r="AN1817">
        <v>83.559999999999988</v>
      </c>
    </row>
    <row r="1818" spans="1:40" x14ac:dyDescent="0.3">
      <c r="A1818">
        <v>182.95</v>
      </c>
      <c r="B1818">
        <v>2.46</v>
      </c>
      <c r="C1818">
        <v>29</v>
      </c>
      <c r="D1818">
        <v>0.95</v>
      </c>
      <c r="E1818">
        <v>0.01</v>
      </c>
      <c r="F1818">
        <v>0</v>
      </c>
      <c r="G1818" t="s">
        <v>92</v>
      </c>
      <c r="H1818">
        <v>3.4</v>
      </c>
      <c r="I1818">
        <v>0.68</v>
      </c>
      <c r="J1818">
        <v>0.86</v>
      </c>
      <c r="K1818">
        <v>0.59</v>
      </c>
      <c r="L1818">
        <v>33</v>
      </c>
      <c r="M1818">
        <v>2390.33</v>
      </c>
      <c r="N1818">
        <v>60</v>
      </c>
      <c r="O1818">
        <v>56</v>
      </c>
      <c r="P1818">
        <v>1</v>
      </c>
      <c r="Q1818">
        <v>3</v>
      </c>
      <c r="R1818">
        <v>897</v>
      </c>
      <c r="S1818">
        <v>108</v>
      </c>
      <c r="T1818">
        <v>12</v>
      </c>
      <c r="U1818">
        <v>0.15</v>
      </c>
      <c r="V1818">
        <v>1</v>
      </c>
      <c r="W1818" t="s">
        <v>4</v>
      </c>
      <c r="X1818" t="s">
        <v>103</v>
      </c>
      <c r="Y1818" t="s">
        <v>104</v>
      </c>
      <c r="Z1818" t="s">
        <v>107</v>
      </c>
      <c r="AA1818">
        <v>0.9405</v>
      </c>
      <c r="AB1818">
        <v>0.99</v>
      </c>
      <c r="AC1818">
        <v>4.9500000000000044E-2</v>
      </c>
      <c r="AD1818">
        <v>0.6</v>
      </c>
      <c r="AE1818" t="s">
        <v>25</v>
      </c>
      <c r="AF1818">
        <v>1.344629680240503E-2</v>
      </c>
      <c r="AG1818" t="s">
        <v>5</v>
      </c>
      <c r="AH1818" t="s">
        <v>31</v>
      </c>
      <c r="AI1818" t="s">
        <v>37</v>
      </c>
      <c r="AJ1818">
        <v>12.040133779264215</v>
      </c>
      <c r="AK1818" t="s">
        <v>40</v>
      </c>
      <c r="AL1818">
        <v>47.806600000000003</v>
      </c>
      <c r="AM1818">
        <v>441744.22943499999</v>
      </c>
      <c r="AN1818">
        <v>84.3</v>
      </c>
    </row>
    <row r="1819" spans="1:40" x14ac:dyDescent="0.3">
      <c r="A1819">
        <v>396.15</v>
      </c>
      <c r="B1819">
        <v>9.69</v>
      </c>
      <c r="C1819">
        <v>17</v>
      </c>
      <c r="D1819">
        <v>0.83</v>
      </c>
      <c r="E1819">
        <v>0.03</v>
      </c>
      <c r="F1819">
        <v>0.03</v>
      </c>
      <c r="G1819" t="s">
        <v>92</v>
      </c>
      <c r="H1819">
        <v>4.91</v>
      </c>
      <c r="I1819">
        <v>0.62</v>
      </c>
      <c r="J1819">
        <v>1.1100000000000001</v>
      </c>
      <c r="K1819">
        <v>0.09</v>
      </c>
      <c r="L1819">
        <v>29</v>
      </c>
      <c r="M1819">
        <v>3899.66</v>
      </c>
      <c r="N1819">
        <v>60</v>
      </c>
      <c r="O1819">
        <v>12</v>
      </c>
      <c r="P1819">
        <v>3</v>
      </c>
      <c r="Q1819">
        <v>2</v>
      </c>
      <c r="R1819">
        <v>689</v>
      </c>
      <c r="S1819">
        <v>519</v>
      </c>
      <c r="T1819">
        <v>10</v>
      </c>
      <c r="U1819">
        <v>0.86</v>
      </c>
      <c r="V1819">
        <v>1</v>
      </c>
      <c r="W1819" t="s">
        <v>4</v>
      </c>
      <c r="X1819" t="s">
        <v>93</v>
      </c>
      <c r="Y1819" t="s">
        <v>90</v>
      </c>
      <c r="Z1819" t="s">
        <v>108</v>
      </c>
      <c r="AA1819">
        <v>0.80509999999999993</v>
      </c>
      <c r="AB1819">
        <v>0.94089999999999996</v>
      </c>
      <c r="AC1819">
        <v>0.15995300000000004</v>
      </c>
      <c r="AD1819">
        <v>0.15</v>
      </c>
      <c r="AE1819" t="s">
        <v>22</v>
      </c>
      <c r="AF1819">
        <v>2.4460431654676259E-2</v>
      </c>
      <c r="AG1819" t="s">
        <v>7</v>
      </c>
      <c r="AH1819" t="s">
        <v>32</v>
      </c>
      <c r="AI1819" t="s">
        <v>37</v>
      </c>
      <c r="AJ1819">
        <v>75.326560232220601</v>
      </c>
      <c r="AK1819" t="s">
        <v>40</v>
      </c>
      <c r="AL1819">
        <v>77.993200000000002</v>
      </c>
      <c r="AM1819">
        <v>1637658.2226699998</v>
      </c>
      <c r="AN1819">
        <v>81.589999999999989</v>
      </c>
    </row>
    <row r="1820" spans="1:40" x14ac:dyDescent="0.3">
      <c r="A1820">
        <v>331.1</v>
      </c>
      <c r="B1820">
        <v>2.85</v>
      </c>
      <c r="C1820">
        <v>4</v>
      </c>
      <c r="D1820">
        <v>0.87</v>
      </c>
      <c r="E1820">
        <v>0.05</v>
      </c>
      <c r="F1820">
        <v>0.03</v>
      </c>
      <c r="G1820" t="s">
        <v>92</v>
      </c>
      <c r="H1820">
        <v>3.99</v>
      </c>
      <c r="I1820">
        <v>0.91</v>
      </c>
      <c r="J1820">
        <v>0.88</v>
      </c>
      <c r="K1820">
        <v>0.28000000000000003</v>
      </c>
      <c r="L1820">
        <v>44</v>
      </c>
      <c r="M1820">
        <v>9900.07</v>
      </c>
      <c r="N1820">
        <v>15</v>
      </c>
      <c r="O1820">
        <v>13</v>
      </c>
      <c r="P1820">
        <v>2</v>
      </c>
      <c r="Q1820">
        <v>1</v>
      </c>
      <c r="R1820">
        <v>230</v>
      </c>
      <c r="S1820">
        <v>574</v>
      </c>
      <c r="T1820">
        <v>11</v>
      </c>
      <c r="U1820">
        <v>0.92</v>
      </c>
      <c r="V1820">
        <v>0</v>
      </c>
      <c r="W1820" t="s">
        <v>6</v>
      </c>
      <c r="X1820" t="s">
        <v>101</v>
      </c>
      <c r="Y1820" t="s">
        <v>96</v>
      </c>
      <c r="Z1820" t="s">
        <v>95</v>
      </c>
      <c r="AA1820">
        <v>0.82650000000000001</v>
      </c>
      <c r="AB1820">
        <v>0.92149999999999999</v>
      </c>
      <c r="AC1820">
        <v>0.119795</v>
      </c>
      <c r="AD1820">
        <v>0.36000000000000004</v>
      </c>
      <c r="AE1820" t="s">
        <v>24</v>
      </c>
      <c r="AF1820">
        <v>8.6076713983690729E-3</v>
      </c>
      <c r="AG1820" t="s">
        <v>5</v>
      </c>
      <c r="AH1820" t="s">
        <v>32</v>
      </c>
      <c r="AI1820" t="s">
        <v>37</v>
      </c>
      <c r="AJ1820">
        <v>249.56521739130432</v>
      </c>
      <c r="AK1820" t="s">
        <v>42</v>
      </c>
      <c r="AL1820">
        <v>198.00139999999999</v>
      </c>
      <c r="AM1820">
        <v>3540370.6543399999</v>
      </c>
      <c r="AN1820">
        <v>81.91</v>
      </c>
    </row>
    <row r="1821" spans="1:40" x14ac:dyDescent="0.3">
      <c r="A1821">
        <v>221.87</v>
      </c>
      <c r="B1821">
        <v>7.67</v>
      </c>
      <c r="C1821">
        <v>12</v>
      </c>
      <c r="D1821">
        <v>0.77</v>
      </c>
      <c r="E1821">
        <v>0.08</v>
      </c>
      <c r="F1821">
        <v>0.02</v>
      </c>
      <c r="G1821" t="s">
        <v>92</v>
      </c>
      <c r="H1821">
        <v>3.89</v>
      </c>
      <c r="I1821">
        <v>0.82</v>
      </c>
      <c r="J1821">
        <v>0.96</v>
      </c>
      <c r="K1821">
        <v>0.85</v>
      </c>
      <c r="L1821">
        <v>39</v>
      </c>
      <c r="M1821">
        <v>1543.45</v>
      </c>
      <c r="N1821">
        <v>15</v>
      </c>
      <c r="O1821">
        <v>32</v>
      </c>
      <c r="P1821">
        <v>3</v>
      </c>
      <c r="Q1821">
        <v>2</v>
      </c>
      <c r="R1821">
        <v>603</v>
      </c>
      <c r="S1821">
        <v>862</v>
      </c>
      <c r="T1821">
        <v>11</v>
      </c>
      <c r="U1821">
        <v>0.55000000000000004</v>
      </c>
      <c r="V1821">
        <v>0</v>
      </c>
      <c r="W1821" t="s">
        <v>6</v>
      </c>
      <c r="X1821" t="s">
        <v>93</v>
      </c>
      <c r="Y1821" t="s">
        <v>90</v>
      </c>
      <c r="Z1821" t="s">
        <v>95</v>
      </c>
      <c r="AA1821">
        <v>0.70840000000000003</v>
      </c>
      <c r="AB1821">
        <v>0.90160000000000007</v>
      </c>
      <c r="AC1821">
        <v>0.20736799999999997</v>
      </c>
      <c r="AD1821">
        <v>0.95</v>
      </c>
      <c r="AE1821" t="s">
        <v>25</v>
      </c>
      <c r="AF1821">
        <v>3.4569793122098527E-2</v>
      </c>
      <c r="AG1821" t="s">
        <v>7</v>
      </c>
      <c r="AH1821" t="s">
        <v>31</v>
      </c>
      <c r="AI1821" t="s">
        <v>37</v>
      </c>
      <c r="AJ1821">
        <v>142.95190713101161</v>
      </c>
      <c r="AK1821" t="s">
        <v>42</v>
      </c>
      <c r="AL1821">
        <v>30.869000000000003</v>
      </c>
      <c r="AM1821">
        <v>376737.90713599999</v>
      </c>
      <c r="AN1821">
        <v>81.31</v>
      </c>
    </row>
    <row r="1822" spans="1:40" x14ac:dyDescent="0.3">
      <c r="A1822">
        <v>142.56</v>
      </c>
      <c r="B1822">
        <v>5.92</v>
      </c>
      <c r="C1822">
        <v>13</v>
      </c>
      <c r="D1822">
        <v>0.92</v>
      </c>
      <c r="E1822">
        <v>0</v>
      </c>
      <c r="F1822">
        <v>0.05</v>
      </c>
      <c r="G1822" t="s">
        <v>99</v>
      </c>
      <c r="H1822">
        <v>1.71</v>
      </c>
      <c r="I1822">
        <v>0.8</v>
      </c>
      <c r="J1822">
        <v>1.03</v>
      </c>
      <c r="K1822">
        <v>0.01</v>
      </c>
      <c r="L1822">
        <v>41</v>
      </c>
      <c r="M1822">
        <v>5472.56</v>
      </c>
      <c r="N1822">
        <v>15</v>
      </c>
      <c r="O1822">
        <v>23</v>
      </c>
      <c r="P1822">
        <v>0</v>
      </c>
      <c r="Q1822">
        <v>2</v>
      </c>
      <c r="R1822">
        <v>998</v>
      </c>
      <c r="S1822">
        <v>601</v>
      </c>
      <c r="T1822">
        <v>3</v>
      </c>
      <c r="U1822">
        <v>0.78</v>
      </c>
      <c r="V1822">
        <v>1</v>
      </c>
      <c r="W1822" t="s">
        <v>4</v>
      </c>
      <c r="X1822" t="s">
        <v>93</v>
      </c>
      <c r="Y1822" t="s">
        <v>94</v>
      </c>
      <c r="Z1822" t="s">
        <v>98</v>
      </c>
      <c r="AA1822">
        <v>0.92</v>
      </c>
      <c r="AB1822">
        <v>0.95</v>
      </c>
      <c r="AC1822">
        <v>7.5999999999999956E-2</v>
      </c>
      <c r="AD1822">
        <v>6.0000000000000005E-2</v>
      </c>
      <c r="AE1822" t="s">
        <v>22</v>
      </c>
      <c r="AF1822">
        <v>4.1526374859708191E-2</v>
      </c>
      <c r="AG1822" t="s">
        <v>7</v>
      </c>
      <c r="AH1822" t="s">
        <v>33</v>
      </c>
      <c r="AI1822" t="s">
        <v>36</v>
      </c>
      <c r="AJ1822">
        <v>60.220440881763523</v>
      </c>
      <c r="AK1822" t="s">
        <v>40</v>
      </c>
      <c r="AL1822">
        <v>273.62800000000004</v>
      </c>
      <c r="AM1822">
        <v>819455.06483200006</v>
      </c>
      <c r="AN1822">
        <v>97.289999999999992</v>
      </c>
    </row>
    <row r="1823" spans="1:40" x14ac:dyDescent="0.3">
      <c r="A1823">
        <v>104.62</v>
      </c>
      <c r="B1823">
        <v>8.9600000000000009</v>
      </c>
      <c r="C1823">
        <v>29</v>
      </c>
      <c r="D1823">
        <v>0.86</v>
      </c>
      <c r="E1823">
        <v>0.1</v>
      </c>
      <c r="F1823">
        <v>0.01</v>
      </c>
      <c r="G1823" t="s">
        <v>88</v>
      </c>
      <c r="H1823">
        <v>3.31</v>
      </c>
      <c r="I1823">
        <v>0.71</v>
      </c>
      <c r="J1823">
        <v>1.03</v>
      </c>
      <c r="K1823">
        <v>0.08</v>
      </c>
      <c r="L1823">
        <v>32</v>
      </c>
      <c r="M1823">
        <v>8678.61</v>
      </c>
      <c r="N1823">
        <v>90</v>
      </c>
      <c r="O1823">
        <v>43</v>
      </c>
      <c r="P1823">
        <v>2</v>
      </c>
      <c r="Q1823">
        <v>2</v>
      </c>
      <c r="R1823">
        <v>600</v>
      </c>
      <c r="S1823">
        <v>833</v>
      </c>
      <c r="T1823">
        <v>11</v>
      </c>
      <c r="U1823">
        <v>0.34</v>
      </c>
      <c r="V1823">
        <v>1</v>
      </c>
      <c r="W1823" t="s">
        <v>4</v>
      </c>
      <c r="X1823" t="s">
        <v>93</v>
      </c>
      <c r="Y1823" t="s">
        <v>96</v>
      </c>
      <c r="Z1823" t="s">
        <v>95</v>
      </c>
      <c r="AA1823">
        <v>0.77400000000000002</v>
      </c>
      <c r="AB1823">
        <v>0.89100000000000001</v>
      </c>
      <c r="AC1823">
        <v>0.12474000000000003</v>
      </c>
      <c r="AD1823">
        <v>0.19</v>
      </c>
      <c r="AE1823" t="s">
        <v>26</v>
      </c>
      <c r="AF1823">
        <v>8.5643280443509856E-2</v>
      </c>
      <c r="AG1823" t="s">
        <v>8</v>
      </c>
      <c r="AH1823" t="s">
        <v>33</v>
      </c>
      <c r="AI1823" t="s">
        <v>37</v>
      </c>
      <c r="AJ1823">
        <v>138.83333333333334</v>
      </c>
      <c r="AK1823" t="s">
        <v>42</v>
      </c>
      <c r="AL1823">
        <v>86.786100000000005</v>
      </c>
      <c r="AM1823">
        <v>1007925.0697460001</v>
      </c>
      <c r="AN1823">
        <v>69.490000000000009</v>
      </c>
    </row>
    <row r="1824" spans="1:40" x14ac:dyDescent="0.3">
      <c r="A1824">
        <v>326.76</v>
      </c>
      <c r="B1824">
        <v>5.99</v>
      </c>
      <c r="C1824">
        <v>27</v>
      </c>
      <c r="D1824">
        <v>0.94</v>
      </c>
      <c r="E1824">
        <v>0.05</v>
      </c>
      <c r="F1824">
        <v>0</v>
      </c>
      <c r="G1824" t="s">
        <v>92</v>
      </c>
      <c r="H1824">
        <v>0.56999999999999995</v>
      </c>
      <c r="I1824">
        <v>0.63</v>
      </c>
      <c r="J1824">
        <v>0.83</v>
      </c>
      <c r="K1824">
        <v>0.36</v>
      </c>
      <c r="L1824">
        <v>37</v>
      </c>
      <c r="M1824">
        <v>4584.72</v>
      </c>
      <c r="N1824">
        <v>90</v>
      </c>
      <c r="O1824">
        <v>29</v>
      </c>
      <c r="P1824">
        <v>3</v>
      </c>
      <c r="Q1824">
        <v>3</v>
      </c>
      <c r="R1824">
        <v>507</v>
      </c>
      <c r="S1824">
        <v>995</v>
      </c>
      <c r="T1824">
        <v>7</v>
      </c>
      <c r="U1824">
        <v>0.95</v>
      </c>
      <c r="V1824">
        <v>1</v>
      </c>
      <c r="W1824" t="s">
        <v>4</v>
      </c>
      <c r="X1824" t="s">
        <v>103</v>
      </c>
      <c r="Y1824" t="s">
        <v>90</v>
      </c>
      <c r="Z1824" t="s">
        <v>106</v>
      </c>
      <c r="AA1824">
        <v>0.8929999999999999</v>
      </c>
      <c r="AB1824">
        <v>0.95</v>
      </c>
      <c r="AC1824">
        <v>5.7000000000000051E-2</v>
      </c>
      <c r="AD1824">
        <v>0.41</v>
      </c>
      <c r="AE1824" t="s">
        <v>24</v>
      </c>
      <c r="AF1824">
        <v>1.8331497123270903E-2</v>
      </c>
      <c r="AG1824" t="s">
        <v>5</v>
      </c>
      <c r="AH1824" t="s">
        <v>32</v>
      </c>
      <c r="AI1824" t="s">
        <v>38</v>
      </c>
      <c r="AJ1824">
        <v>196.25246548323472</v>
      </c>
      <c r="AK1824" t="s">
        <v>42</v>
      </c>
      <c r="AL1824">
        <v>91.694400000000002</v>
      </c>
      <c r="AM1824">
        <v>1573103.682024</v>
      </c>
      <c r="AN1824">
        <v>85.929999999999993</v>
      </c>
    </row>
    <row r="1825" spans="1:40" x14ac:dyDescent="0.3">
      <c r="A1825">
        <v>398.59</v>
      </c>
      <c r="B1825">
        <v>5.81</v>
      </c>
      <c r="C1825">
        <v>29</v>
      </c>
      <c r="D1825">
        <v>0.93</v>
      </c>
      <c r="E1825">
        <v>0.04</v>
      </c>
      <c r="F1825">
        <v>0</v>
      </c>
      <c r="G1825" t="s">
        <v>88</v>
      </c>
      <c r="H1825">
        <v>4.96</v>
      </c>
      <c r="I1825">
        <v>0.79</v>
      </c>
      <c r="J1825">
        <v>1.1299999999999999</v>
      </c>
      <c r="K1825">
        <v>1</v>
      </c>
      <c r="L1825">
        <v>44</v>
      </c>
      <c r="M1825">
        <v>6095.54</v>
      </c>
      <c r="N1825">
        <v>45</v>
      </c>
      <c r="O1825">
        <v>33</v>
      </c>
      <c r="P1825">
        <v>1</v>
      </c>
      <c r="Q1825">
        <v>0</v>
      </c>
      <c r="R1825">
        <v>822</v>
      </c>
      <c r="S1825">
        <v>880</v>
      </c>
      <c r="T1825">
        <v>6</v>
      </c>
      <c r="U1825">
        <v>0.9</v>
      </c>
      <c r="V1825">
        <v>1</v>
      </c>
      <c r="W1825" t="s">
        <v>4</v>
      </c>
      <c r="X1825" t="s">
        <v>89</v>
      </c>
      <c r="Y1825" t="s">
        <v>104</v>
      </c>
      <c r="Z1825" t="s">
        <v>100</v>
      </c>
      <c r="AA1825">
        <v>0.89280000000000004</v>
      </c>
      <c r="AB1825">
        <v>0.96</v>
      </c>
      <c r="AC1825">
        <v>6.7199999999999954E-2</v>
      </c>
      <c r="AD1825">
        <v>1.04</v>
      </c>
      <c r="AE1825" t="s">
        <v>25</v>
      </c>
      <c r="AF1825">
        <v>1.4576381745653429E-2</v>
      </c>
      <c r="AG1825" t="s">
        <v>5</v>
      </c>
      <c r="AH1825" t="s">
        <v>32</v>
      </c>
      <c r="AI1825" t="s">
        <v>37</v>
      </c>
      <c r="AJ1825">
        <v>107.05596107055962</v>
      </c>
      <c r="AK1825" t="s">
        <v>42</v>
      </c>
      <c r="AL1825">
        <v>60.955399999999997</v>
      </c>
      <c r="AM1825">
        <v>2526906.6356719998</v>
      </c>
      <c r="AN1825">
        <v>69.84</v>
      </c>
    </row>
    <row r="1826" spans="1:40" x14ac:dyDescent="0.3">
      <c r="A1826">
        <v>339.76</v>
      </c>
      <c r="B1826">
        <v>2.76</v>
      </c>
      <c r="C1826">
        <v>4</v>
      </c>
      <c r="D1826">
        <v>0.76</v>
      </c>
      <c r="E1826">
        <v>0.03</v>
      </c>
      <c r="F1826">
        <v>0.01</v>
      </c>
      <c r="G1826" t="s">
        <v>99</v>
      </c>
      <c r="H1826">
        <v>2.4</v>
      </c>
      <c r="I1826">
        <v>0.95</v>
      </c>
      <c r="J1826">
        <v>0.99</v>
      </c>
      <c r="K1826">
        <v>0.28999999999999998</v>
      </c>
      <c r="L1826">
        <v>29</v>
      </c>
      <c r="M1826">
        <v>8295.15</v>
      </c>
      <c r="N1826">
        <v>45</v>
      </c>
      <c r="O1826">
        <v>57</v>
      </c>
      <c r="P1826">
        <v>0</v>
      </c>
      <c r="Q1826">
        <v>0</v>
      </c>
      <c r="R1826">
        <v>168</v>
      </c>
      <c r="S1826">
        <v>516</v>
      </c>
      <c r="T1826">
        <v>3</v>
      </c>
      <c r="U1826">
        <v>0.85</v>
      </c>
      <c r="V1826">
        <v>1</v>
      </c>
      <c r="W1826" t="s">
        <v>4</v>
      </c>
      <c r="X1826" t="s">
        <v>89</v>
      </c>
      <c r="Y1826" t="s">
        <v>94</v>
      </c>
      <c r="Z1826" t="s">
        <v>98</v>
      </c>
      <c r="AA1826">
        <v>0.73719999999999997</v>
      </c>
      <c r="AB1826">
        <v>0.96029999999999993</v>
      </c>
      <c r="AC1826">
        <v>0.23047199999999998</v>
      </c>
      <c r="AD1826">
        <v>0.32999999999999996</v>
      </c>
      <c r="AE1826" t="s">
        <v>24</v>
      </c>
      <c r="AF1826">
        <v>8.1233812102660691E-3</v>
      </c>
      <c r="AG1826" t="s">
        <v>5</v>
      </c>
      <c r="AH1826" t="s">
        <v>32</v>
      </c>
      <c r="AI1826" t="s">
        <v>35</v>
      </c>
      <c r="AJ1826">
        <v>307.14285714285717</v>
      </c>
      <c r="AK1826" t="s">
        <v>42</v>
      </c>
      <c r="AL1826">
        <v>414.75749999999999</v>
      </c>
      <c r="AM1826">
        <v>2931525.6365399999</v>
      </c>
      <c r="AN1826">
        <v>96.500000000000014</v>
      </c>
    </row>
    <row r="1827" spans="1:40" x14ac:dyDescent="0.3">
      <c r="A1827">
        <v>288.64</v>
      </c>
      <c r="B1827">
        <v>2.5</v>
      </c>
      <c r="C1827">
        <v>10</v>
      </c>
      <c r="D1827">
        <v>0.91</v>
      </c>
      <c r="E1827">
        <v>0.02</v>
      </c>
      <c r="F1827">
        <v>0</v>
      </c>
      <c r="G1827" t="s">
        <v>99</v>
      </c>
      <c r="H1827">
        <v>3.19</v>
      </c>
      <c r="I1827">
        <v>0.65</v>
      </c>
      <c r="J1827">
        <v>1.2</v>
      </c>
      <c r="K1827">
        <v>0.16</v>
      </c>
      <c r="L1827">
        <v>22</v>
      </c>
      <c r="M1827">
        <v>5520.86</v>
      </c>
      <c r="N1827">
        <v>45</v>
      </c>
      <c r="O1827">
        <v>46</v>
      </c>
      <c r="P1827">
        <v>3</v>
      </c>
      <c r="Q1827">
        <v>1</v>
      </c>
      <c r="R1827">
        <v>152</v>
      </c>
      <c r="S1827">
        <v>978</v>
      </c>
      <c r="T1827">
        <v>2</v>
      </c>
      <c r="U1827">
        <v>0.01</v>
      </c>
      <c r="V1827">
        <v>0</v>
      </c>
      <c r="W1827" t="s">
        <v>6</v>
      </c>
      <c r="X1827" t="s">
        <v>101</v>
      </c>
      <c r="Y1827" t="s">
        <v>90</v>
      </c>
      <c r="Z1827" t="s">
        <v>102</v>
      </c>
      <c r="AA1827">
        <v>0.89180000000000004</v>
      </c>
      <c r="AB1827">
        <v>0.98</v>
      </c>
      <c r="AC1827">
        <v>8.8199999999999973E-2</v>
      </c>
      <c r="AD1827">
        <v>0.18</v>
      </c>
      <c r="AE1827" t="s">
        <v>26</v>
      </c>
      <c r="AF1827">
        <v>8.6613082039911308E-3</v>
      </c>
      <c r="AG1827" t="s">
        <v>5</v>
      </c>
      <c r="AH1827" t="s">
        <v>31</v>
      </c>
      <c r="AI1827" t="s">
        <v>37</v>
      </c>
      <c r="AJ1827">
        <v>643.42105263157896</v>
      </c>
      <c r="AK1827" t="s">
        <v>42</v>
      </c>
      <c r="AL1827">
        <v>276.04300000000001</v>
      </c>
      <c r="AM1827">
        <v>1625706.3092399999</v>
      </c>
      <c r="AN1827">
        <v>96.21</v>
      </c>
    </row>
    <row r="1828" spans="1:40" x14ac:dyDescent="0.3">
      <c r="A1828">
        <v>68.88</v>
      </c>
      <c r="B1828">
        <v>9.25</v>
      </c>
      <c r="C1828">
        <v>25</v>
      </c>
      <c r="D1828">
        <v>0.94</v>
      </c>
      <c r="E1828">
        <v>0.08</v>
      </c>
      <c r="F1828">
        <v>0.03</v>
      </c>
      <c r="G1828" t="s">
        <v>92</v>
      </c>
      <c r="H1828">
        <v>4.38</v>
      </c>
      <c r="I1828">
        <v>0.97</v>
      </c>
      <c r="J1828">
        <v>1.0900000000000001</v>
      </c>
      <c r="K1828">
        <v>0.55000000000000004</v>
      </c>
      <c r="L1828">
        <v>2</v>
      </c>
      <c r="M1828">
        <v>7341.54</v>
      </c>
      <c r="N1828">
        <v>60</v>
      </c>
      <c r="O1828">
        <v>25</v>
      </c>
      <c r="P1828">
        <v>0</v>
      </c>
      <c r="Q1828">
        <v>0</v>
      </c>
      <c r="R1828">
        <v>835</v>
      </c>
      <c r="S1828">
        <v>352</v>
      </c>
      <c r="T1828">
        <v>11</v>
      </c>
      <c r="U1828">
        <v>0.52</v>
      </c>
      <c r="V1828">
        <v>1</v>
      </c>
      <c r="W1828" t="s">
        <v>4</v>
      </c>
      <c r="X1828" t="s">
        <v>89</v>
      </c>
      <c r="Y1828" t="s">
        <v>94</v>
      </c>
      <c r="Z1828" t="s">
        <v>95</v>
      </c>
      <c r="AA1828">
        <v>0.86480000000000001</v>
      </c>
      <c r="AB1828">
        <v>0.89239999999999997</v>
      </c>
      <c r="AC1828">
        <v>5.354400000000005E-2</v>
      </c>
      <c r="AD1828">
        <v>0.66</v>
      </c>
      <c r="AE1828" t="s">
        <v>25</v>
      </c>
      <c r="AF1828">
        <v>0.13429152148664344</v>
      </c>
      <c r="AG1828" t="s">
        <v>9</v>
      </c>
      <c r="AH1828" t="s">
        <v>33</v>
      </c>
      <c r="AI1828" t="s">
        <v>37</v>
      </c>
      <c r="AJ1828">
        <v>42.155688622754489</v>
      </c>
      <c r="AK1828" t="s">
        <v>40</v>
      </c>
      <c r="AL1828">
        <v>146.83080000000001</v>
      </c>
      <c r="AM1828">
        <v>561463.52015999996</v>
      </c>
      <c r="AN1828">
        <v>80.62</v>
      </c>
    </row>
    <row r="1829" spans="1:40" x14ac:dyDescent="0.3">
      <c r="A1829">
        <v>485.82</v>
      </c>
      <c r="B1829">
        <v>3.95</v>
      </c>
      <c r="C1829">
        <v>3</v>
      </c>
      <c r="D1829">
        <v>0.8</v>
      </c>
      <c r="E1829">
        <v>0.1</v>
      </c>
      <c r="F1829">
        <v>0.02</v>
      </c>
      <c r="G1829" t="s">
        <v>88</v>
      </c>
      <c r="H1829">
        <v>0</v>
      </c>
      <c r="I1829">
        <v>0.71</v>
      </c>
      <c r="J1829">
        <v>1.2</v>
      </c>
      <c r="K1829">
        <v>0.52</v>
      </c>
      <c r="L1829">
        <v>9</v>
      </c>
      <c r="M1829">
        <v>3538</v>
      </c>
      <c r="N1829">
        <v>45</v>
      </c>
      <c r="O1829">
        <v>33</v>
      </c>
      <c r="P1829">
        <v>1</v>
      </c>
      <c r="Q1829">
        <v>2</v>
      </c>
      <c r="R1829">
        <v>958</v>
      </c>
      <c r="S1829">
        <v>971</v>
      </c>
      <c r="T1829">
        <v>11</v>
      </c>
      <c r="U1829">
        <v>0.03</v>
      </c>
      <c r="V1829">
        <v>0</v>
      </c>
      <c r="W1829" t="s">
        <v>6</v>
      </c>
      <c r="X1829" t="s">
        <v>93</v>
      </c>
      <c r="Y1829" t="s">
        <v>104</v>
      </c>
      <c r="Z1829" t="s">
        <v>95</v>
      </c>
      <c r="AA1829">
        <v>0.72000000000000008</v>
      </c>
      <c r="AB1829">
        <v>0.88200000000000001</v>
      </c>
      <c r="AC1829">
        <v>0.17639999999999997</v>
      </c>
      <c r="AD1829">
        <v>0.64</v>
      </c>
      <c r="AE1829" t="s">
        <v>25</v>
      </c>
      <c r="AF1829">
        <v>8.1305833436252119E-3</v>
      </c>
      <c r="AG1829" t="s">
        <v>5</v>
      </c>
      <c r="AH1829" t="s">
        <v>32</v>
      </c>
      <c r="AI1829" t="s">
        <v>38</v>
      </c>
      <c r="AJ1829">
        <v>101.35699373695198</v>
      </c>
      <c r="AK1829" t="s">
        <v>42</v>
      </c>
      <c r="AL1829">
        <v>35.380000000000003</v>
      </c>
      <c r="AM1829">
        <v>1925126.2791999998</v>
      </c>
      <c r="AN1829">
        <v>72.600000000000009</v>
      </c>
    </row>
    <row r="1830" spans="1:40" x14ac:dyDescent="0.3">
      <c r="A1830">
        <v>409.42</v>
      </c>
      <c r="B1830">
        <v>4.3499999999999996</v>
      </c>
      <c r="C1830">
        <v>15</v>
      </c>
      <c r="D1830">
        <v>0.75</v>
      </c>
      <c r="E1830">
        <v>0.04</v>
      </c>
      <c r="F1830">
        <v>0.01</v>
      </c>
      <c r="G1830" t="s">
        <v>92</v>
      </c>
      <c r="H1830">
        <v>4.88</v>
      </c>
      <c r="I1830">
        <v>0.81</v>
      </c>
      <c r="J1830">
        <v>0.98</v>
      </c>
      <c r="K1830">
        <v>0.45</v>
      </c>
      <c r="L1830">
        <v>29</v>
      </c>
      <c r="M1830">
        <v>7356.93</v>
      </c>
      <c r="N1830">
        <v>30</v>
      </c>
      <c r="O1830">
        <v>31</v>
      </c>
      <c r="P1830">
        <v>2</v>
      </c>
      <c r="Q1830">
        <v>3</v>
      </c>
      <c r="R1830">
        <v>54</v>
      </c>
      <c r="S1830">
        <v>972</v>
      </c>
      <c r="T1830">
        <v>6</v>
      </c>
      <c r="U1830">
        <v>0.68</v>
      </c>
      <c r="V1830">
        <v>0</v>
      </c>
      <c r="W1830" t="s">
        <v>6</v>
      </c>
      <c r="X1830" t="s">
        <v>103</v>
      </c>
      <c r="Y1830" t="s">
        <v>96</v>
      </c>
      <c r="Z1830" t="s">
        <v>100</v>
      </c>
      <c r="AA1830">
        <v>0.72</v>
      </c>
      <c r="AB1830">
        <v>0.95039999999999991</v>
      </c>
      <c r="AC1830">
        <v>0.23759999999999998</v>
      </c>
      <c r="AD1830">
        <v>0.5</v>
      </c>
      <c r="AE1830" t="s">
        <v>24</v>
      </c>
      <c r="AF1830">
        <v>1.0624786283034536E-2</v>
      </c>
      <c r="AG1830" t="s">
        <v>5</v>
      </c>
      <c r="AH1830" t="s">
        <v>32</v>
      </c>
      <c r="AI1830" t="s">
        <v>37</v>
      </c>
      <c r="AJ1830">
        <v>1800</v>
      </c>
      <c r="AK1830" t="s">
        <v>42</v>
      </c>
      <c r="AL1830">
        <v>147.1386</v>
      </c>
      <c r="AM1830">
        <v>3162865.0926220007</v>
      </c>
      <c r="AN1830">
        <v>81.72</v>
      </c>
    </row>
    <row r="1831" spans="1:40" x14ac:dyDescent="0.3">
      <c r="A1831">
        <v>181.77</v>
      </c>
      <c r="B1831">
        <v>7.84</v>
      </c>
      <c r="C1831">
        <v>2</v>
      </c>
      <c r="D1831">
        <v>0.7</v>
      </c>
      <c r="E1831">
        <v>0.1</v>
      </c>
      <c r="F1831">
        <v>0.04</v>
      </c>
      <c r="G1831" t="s">
        <v>99</v>
      </c>
      <c r="H1831">
        <v>1.8</v>
      </c>
      <c r="I1831">
        <v>0.63</v>
      </c>
      <c r="J1831">
        <v>0.86</v>
      </c>
      <c r="K1831">
        <v>0.95</v>
      </c>
      <c r="L1831">
        <v>33</v>
      </c>
      <c r="M1831">
        <v>506.11</v>
      </c>
      <c r="N1831">
        <v>15</v>
      </c>
      <c r="O1831">
        <v>46</v>
      </c>
      <c r="P1831">
        <v>3</v>
      </c>
      <c r="Q1831">
        <v>2</v>
      </c>
      <c r="R1831">
        <v>460</v>
      </c>
      <c r="S1831">
        <v>255</v>
      </c>
      <c r="T1831">
        <v>10</v>
      </c>
      <c r="U1831">
        <v>0.18</v>
      </c>
      <c r="V1831">
        <v>1</v>
      </c>
      <c r="W1831" t="s">
        <v>4</v>
      </c>
      <c r="X1831" t="s">
        <v>93</v>
      </c>
      <c r="Y1831" t="s">
        <v>90</v>
      </c>
      <c r="Z1831" t="s">
        <v>108</v>
      </c>
      <c r="AA1831">
        <v>0.63</v>
      </c>
      <c r="AB1831">
        <v>0.86399999999999999</v>
      </c>
      <c r="AC1831">
        <v>0.25920000000000004</v>
      </c>
      <c r="AD1831">
        <v>1.0899999999999999</v>
      </c>
      <c r="AE1831" t="s">
        <v>25</v>
      </c>
      <c r="AF1831">
        <v>4.3131429828904659E-2</v>
      </c>
      <c r="AG1831" t="s">
        <v>7</v>
      </c>
      <c r="AH1831" t="s">
        <v>31</v>
      </c>
      <c r="AI1831" t="s">
        <v>36</v>
      </c>
      <c r="AJ1831">
        <v>55.434782608695656</v>
      </c>
      <c r="AK1831" t="s">
        <v>40</v>
      </c>
      <c r="AL1831">
        <v>25.305500000000002</v>
      </c>
      <c r="AM1831">
        <v>104906.84997800001</v>
      </c>
      <c r="AN1831">
        <v>94.40000000000002</v>
      </c>
    </row>
    <row r="1832" spans="1:40" x14ac:dyDescent="0.3">
      <c r="A1832">
        <v>490.99</v>
      </c>
      <c r="B1832">
        <v>4.05</v>
      </c>
      <c r="C1832">
        <v>25</v>
      </c>
      <c r="D1832">
        <v>0.84</v>
      </c>
      <c r="E1832">
        <v>0.08</v>
      </c>
      <c r="F1832">
        <v>0.01</v>
      </c>
      <c r="G1832" t="s">
        <v>99</v>
      </c>
      <c r="H1832">
        <v>1.7</v>
      </c>
      <c r="I1832">
        <v>0.77</v>
      </c>
      <c r="J1832">
        <v>1.0900000000000001</v>
      </c>
      <c r="K1832">
        <v>0.28000000000000003</v>
      </c>
      <c r="L1832">
        <v>10</v>
      </c>
      <c r="M1832">
        <v>1613.7</v>
      </c>
      <c r="N1832">
        <v>60</v>
      </c>
      <c r="O1832">
        <v>31</v>
      </c>
      <c r="P1832">
        <v>2</v>
      </c>
      <c r="Q1832">
        <v>2</v>
      </c>
      <c r="R1832">
        <v>245</v>
      </c>
      <c r="S1832">
        <v>810</v>
      </c>
      <c r="T1832">
        <v>7</v>
      </c>
      <c r="U1832">
        <v>0.64</v>
      </c>
      <c r="V1832">
        <v>0</v>
      </c>
      <c r="W1832" t="s">
        <v>6</v>
      </c>
      <c r="X1832" t="s">
        <v>93</v>
      </c>
      <c r="Y1832" t="s">
        <v>96</v>
      </c>
      <c r="Z1832" t="s">
        <v>106</v>
      </c>
      <c r="AA1832">
        <v>0.77280000000000004</v>
      </c>
      <c r="AB1832">
        <v>0.91080000000000005</v>
      </c>
      <c r="AC1832">
        <v>0.14572800000000002</v>
      </c>
      <c r="AD1832">
        <v>0.37</v>
      </c>
      <c r="AE1832" t="s">
        <v>24</v>
      </c>
      <c r="AF1832">
        <v>8.2486405018432143E-3</v>
      </c>
      <c r="AG1832" t="s">
        <v>5</v>
      </c>
      <c r="AH1832" t="s">
        <v>32</v>
      </c>
      <c r="AI1832" t="s">
        <v>36</v>
      </c>
      <c r="AJ1832">
        <v>330.61224489795921</v>
      </c>
      <c r="AK1832" t="s">
        <v>42</v>
      </c>
      <c r="AL1832">
        <v>80.685000000000002</v>
      </c>
      <c r="AM1832">
        <v>863715.89233000018</v>
      </c>
      <c r="AN1832">
        <v>95.7</v>
      </c>
    </row>
    <row r="1833" spans="1:40" x14ac:dyDescent="0.3">
      <c r="A1833">
        <v>320.85000000000002</v>
      </c>
      <c r="B1833">
        <v>9.57</v>
      </c>
      <c r="C1833">
        <v>25</v>
      </c>
      <c r="D1833">
        <v>0.81</v>
      </c>
      <c r="E1833">
        <v>0.05</v>
      </c>
      <c r="F1833">
        <v>0.03</v>
      </c>
      <c r="G1833" t="s">
        <v>88</v>
      </c>
      <c r="H1833">
        <v>0.73</v>
      </c>
      <c r="I1833">
        <v>0.65</v>
      </c>
      <c r="J1833">
        <v>1.1100000000000001</v>
      </c>
      <c r="K1833">
        <v>0.28999999999999998</v>
      </c>
      <c r="L1833">
        <v>28</v>
      </c>
      <c r="M1833">
        <v>6409.23</v>
      </c>
      <c r="N1833">
        <v>90</v>
      </c>
      <c r="O1833">
        <v>27</v>
      </c>
      <c r="P1833">
        <v>3</v>
      </c>
      <c r="Q1833">
        <v>1</v>
      </c>
      <c r="R1833">
        <v>691</v>
      </c>
      <c r="S1833">
        <v>481</v>
      </c>
      <c r="T1833">
        <v>9</v>
      </c>
      <c r="U1833">
        <v>0.1</v>
      </c>
      <c r="V1833">
        <v>1</v>
      </c>
      <c r="W1833" t="s">
        <v>4</v>
      </c>
      <c r="X1833" t="s">
        <v>101</v>
      </c>
      <c r="Y1833" t="s">
        <v>90</v>
      </c>
      <c r="Z1833" t="s">
        <v>91</v>
      </c>
      <c r="AA1833">
        <v>0.76949999999999996</v>
      </c>
      <c r="AB1833">
        <v>0.92149999999999999</v>
      </c>
      <c r="AC1833">
        <v>0.17508499999999994</v>
      </c>
      <c r="AD1833">
        <v>0.37</v>
      </c>
      <c r="AE1833" t="s">
        <v>24</v>
      </c>
      <c r="AF1833">
        <v>2.9827021972884525E-2</v>
      </c>
      <c r="AG1833" t="s">
        <v>7</v>
      </c>
      <c r="AH1833" t="s">
        <v>32</v>
      </c>
      <c r="AI1833" t="s">
        <v>38</v>
      </c>
      <c r="AJ1833">
        <v>69.609261939218527</v>
      </c>
      <c r="AK1833" t="s">
        <v>40</v>
      </c>
      <c r="AL1833">
        <v>64.092299999999994</v>
      </c>
      <c r="AM1833">
        <v>2220982.3378499998</v>
      </c>
      <c r="AN1833">
        <v>73.17</v>
      </c>
    </row>
    <row r="1834" spans="1:40" x14ac:dyDescent="0.3">
      <c r="A1834">
        <v>312.08999999999997</v>
      </c>
      <c r="B1834">
        <v>7.64</v>
      </c>
      <c r="C1834">
        <v>17</v>
      </c>
      <c r="D1834">
        <v>0.87</v>
      </c>
      <c r="E1834">
        <v>7.0000000000000007E-2</v>
      </c>
      <c r="F1834">
        <v>0.02</v>
      </c>
      <c r="G1834" t="s">
        <v>92</v>
      </c>
      <c r="H1834">
        <v>4.29</v>
      </c>
      <c r="I1834">
        <v>0.62</v>
      </c>
      <c r="J1834">
        <v>1.1399999999999999</v>
      </c>
      <c r="K1834">
        <v>0.14000000000000001</v>
      </c>
      <c r="L1834">
        <v>46</v>
      </c>
      <c r="M1834">
        <v>4544.6499999999996</v>
      </c>
      <c r="N1834">
        <v>15</v>
      </c>
      <c r="O1834">
        <v>31</v>
      </c>
      <c r="P1834">
        <v>3</v>
      </c>
      <c r="Q1834">
        <v>2</v>
      </c>
      <c r="R1834">
        <v>234</v>
      </c>
      <c r="S1834">
        <v>288</v>
      </c>
      <c r="T1834">
        <v>9</v>
      </c>
      <c r="U1834">
        <v>0.76</v>
      </c>
      <c r="V1834">
        <v>1</v>
      </c>
      <c r="W1834" t="s">
        <v>4</v>
      </c>
      <c r="X1834" t="s">
        <v>93</v>
      </c>
      <c r="Y1834" t="s">
        <v>90</v>
      </c>
      <c r="Z1834" t="s">
        <v>91</v>
      </c>
      <c r="AA1834">
        <v>0.80909999999999993</v>
      </c>
      <c r="AB1834">
        <v>0.91139999999999988</v>
      </c>
      <c r="AC1834">
        <v>0.11848199999999999</v>
      </c>
      <c r="AD1834">
        <v>0.23000000000000004</v>
      </c>
      <c r="AE1834" t="s">
        <v>26</v>
      </c>
      <c r="AF1834">
        <v>2.4480117914704093E-2</v>
      </c>
      <c r="AG1834" t="s">
        <v>7</v>
      </c>
      <c r="AH1834" t="s">
        <v>32</v>
      </c>
      <c r="AI1834" t="s">
        <v>37</v>
      </c>
      <c r="AJ1834">
        <v>123.07692307692308</v>
      </c>
      <c r="AK1834" t="s">
        <v>42</v>
      </c>
      <c r="AL1834">
        <v>90.893000000000001</v>
      </c>
      <c r="AM1834">
        <v>1546108.0724869994</v>
      </c>
      <c r="AN1834">
        <v>81.209999999999994</v>
      </c>
    </row>
    <row r="1835" spans="1:40" x14ac:dyDescent="0.3">
      <c r="A1835">
        <v>386.63</v>
      </c>
      <c r="B1835">
        <v>6.38</v>
      </c>
      <c r="C1835">
        <v>6</v>
      </c>
      <c r="D1835">
        <v>0.76</v>
      </c>
      <c r="E1835">
        <v>0.04</v>
      </c>
      <c r="F1835">
        <v>0.03</v>
      </c>
      <c r="G1835" t="s">
        <v>88</v>
      </c>
      <c r="H1835">
        <v>4.3499999999999996</v>
      </c>
      <c r="I1835">
        <v>0.99</v>
      </c>
      <c r="J1835">
        <v>0.92</v>
      </c>
      <c r="K1835">
        <v>0.7</v>
      </c>
      <c r="L1835">
        <v>46</v>
      </c>
      <c r="M1835">
        <v>8300.65</v>
      </c>
      <c r="N1835">
        <v>45</v>
      </c>
      <c r="O1835">
        <v>57</v>
      </c>
      <c r="P1835">
        <v>2</v>
      </c>
      <c r="Q1835">
        <v>2</v>
      </c>
      <c r="R1835">
        <v>417</v>
      </c>
      <c r="S1835">
        <v>783</v>
      </c>
      <c r="T1835">
        <v>9</v>
      </c>
      <c r="U1835">
        <v>0.73</v>
      </c>
      <c r="V1835">
        <v>0</v>
      </c>
      <c r="W1835" t="s">
        <v>6</v>
      </c>
      <c r="X1835" t="s">
        <v>93</v>
      </c>
      <c r="Y1835" t="s">
        <v>96</v>
      </c>
      <c r="Z1835" t="s">
        <v>91</v>
      </c>
      <c r="AA1835">
        <v>0.72960000000000003</v>
      </c>
      <c r="AB1835">
        <v>0.93119999999999992</v>
      </c>
      <c r="AC1835">
        <v>0.22348799999999999</v>
      </c>
      <c r="AD1835">
        <v>0.77</v>
      </c>
      <c r="AE1835" t="s">
        <v>25</v>
      </c>
      <c r="AF1835">
        <v>1.6501564803558959E-2</v>
      </c>
      <c r="AG1835" t="s">
        <v>5</v>
      </c>
      <c r="AH1835" t="s">
        <v>32</v>
      </c>
      <c r="AI1835" t="s">
        <v>37</v>
      </c>
      <c r="AJ1835">
        <v>187.76978417266187</v>
      </c>
      <c r="AK1835" t="s">
        <v>42</v>
      </c>
      <c r="AL1835">
        <v>83.006500000000003</v>
      </c>
      <c r="AM1835">
        <v>3434046.5744750001</v>
      </c>
      <c r="AN1835">
        <v>69.849999999999994</v>
      </c>
    </row>
    <row r="1836" spans="1:40" x14ac:dyDescent="0.3">
      <c r="A1836">
        <v>415.3</v>
      </c>
      <c r="B1836">
        <v>8.93</v>
      </c>
      <c r="C1836">
        <v>26</v>
      </c>
      <c r="D1836">
        <v>0.96</v>
      </c>
      <c r="E1836">
        <v>0.06</v>
      </c>
      <c r="F1836">
        <v>0.05</v>
      </c>
      <c r="G1836" t="s">
        <v>88</v>
      </c>
      <c r="H1836">
        <v>0.1</v>
      </c>
      <c r="I1836">
        <v>0.89</v>
      </c>
      <c r="J1836">
        <v>1</v>
      </c>
      <c r="K1836">
        <v>0.32</v>
      </c>
      <c r="L1836">
        <v>39</v>
      </c>
      <c r="M1836">
        <v>3485.55</v>
      </c>
      <c r="N1836">
        <v>90</v>
      </c>
      <c r="O1836">
        <v>13</v>
      </c>
      <c r="P1836">
        <v>2</v>
      </c>
      <c r="Q1836">
        <v>1</v>
      </c>
      <c r="R1836">
        <v>303</v>
      </c>
      <c r="S1836">
        <v>862</v>
      </c>
      <c r="T1836">
        <v>11</v>
      </c>
      <c r="U1836">
        <v>0</v>
      </c>
      <c r="V1836">
        <v>0</v>
      </c>
      <c r="W1836" t="s">
        <v>6</v>
      </c>
      <c r="X1836" t="s">
        <v>101</v>
      </c>
      <c r="Y1836" t="s">
        <v>96</v>
      </c>
      <c r="Z1836" t="s">
        <v>95</v>
      </c>
      <c r="AA1836">
        <v>0.90239999999999987</v>
      </c>
      <c r="AB1836">
        <v>0.8929999999999999</v>
      </c>
      <c r="AC1836">
        <v>3.572000000000003E-2</v>
      </c>
      <c r="AD1836">
        <v>0.43</v>
      </c>
      <c r="AE1836" t="s">
        <v>24</v>
      </c>
      <c r="AF1836">
        <v>2.1502528292800385E-2</v>
      </c>
      <c r="AG1836" t="s">
        <v>7</v>
      </c>
      <c r="AH1836" t="s">
        <v>32</v>
      </c>
      <c r="AI1836" t="s">
        <v>38</v>
      </c>
      <c r="AJ1836">
        <v>284.48844884488449</v>
      </c>
      <c r="AK1836" t="s">
        <v>42</v>
      </c>
      <c r="AL1836">
        <v>34.855499999999999</v>
      </c>
      <c r="AM1836">
        <v>1606814.98175</v>
      </c>
      <c r="AN1836">
        <v>73.099999999999994</v>
      </c>
    </row>
    <row r="1837" spans="1:40" x14ac:dyDescent="0.3">
      <c r="A1837">
        <v>345.42</v>
      </c>
      <c r="B1837">
        <v>1.45</v>
      </c>
      <c r="C1837">
        <v>8</v>
      </c>
      <c r="D1837">
        <v>0.78</v>
      </c>
      <c r="E1837">
        <v>0.01</v>
      </c>
      <c r="F1837">
        <v>0</v>
      </c>
      <c r="G1837" t="s">
        <v>99</v>
      </c>
      <c r="H1837">
        <v>0.28000000000000003</v>
      </c>
      <c r="I1837">
        <v>0.89</v>
      </c>
      <c r="J1837">
        <v>1.1399999999999999</v>
      </c>
      <c r="K1837">
        <v>0.8</v>
      </c>
      <c r="L1837">
        <v>12</v>
      </c>
      <c r="M1837">
        <v>7695.36</v>
      </c>
      <c r="N1837">
        <v>90</v>
      </c>
      <c r="O1837">
        <v>41</v>
      </c>
      <c r="P1837">
        <v>3</v>
      </c>
      <c r="Q1837">
        <v>0</v>
      </c>
      <c r="R1837">
        <v>828</v>
      </c>
      <c r="S1837">
        <v>519</v>
      </c>
      <c r="T1837">
        <v>10</v>
      </c>
      <c r="U1837">
        <v>0.79</v>
      </c>
      <c r="V1837">
        <v>0</v>
      </c>
      <c r="W1837" t="s">
        <v>6</v>
      </c>
      <c r="X1837" t="s">
        <v>89</v>
      </c>
      <c r="Y1837" t="s">
        <v>90</v>
      </c>
      <c r="Z1837" t="s">
        <v>108</v>
      </c>
      <c r="AA1837">
        <v>0.7722</v>
      </c>
      <c r="AB1837">
        <v>0.99</v>
      </c>
      <c r="AC1837">
        <v>0.21779999999999997</v>
      </c>
      <c r="AD1837">
        <v>0.81</v>
      </c>
      <c r="AE1837" t="s">
        <v>25</v>
      </c>
      <c r="AF1837">
        <v>4.1977881998726185E-3</v>
      </c>
      <c r="AG1837" t="s">
        <v>5</v>
      </c>
      <c r="AH1837" t="s">
        <v>32</v>
      </c>
      <c r="AI1837" t="s">
        <v>38</v>
      </c>
      <c r="AJ1837">
        <v>62.681159420289859</v>
      </c>
      <c r="AK1837" t="s">
        <v>40</v>
      </c>
      <c r="AL1837">
        <v>384.76800000000003</v>
      </c>
      <c r="AM1837">
        <v>2685099.2660639999</v>
      </c>
      <c r="AN1837">
        <v>99.42</v>
      </c>
    </row>
    <row r="1838" spans="1:40" x14ac:dyDescent="0.3">
      <c r="A1838">
        <v>107.64</v>
      </c>
      <c r="B1838">
        <v>3.31</v>
      </c>
      <c r="C1838">
        <v>3</v>
      </c>
      <c r="D1838">
        <v>0.77</v>
      </c>
      <c r="E1838">
        <v>7.0000000000000007E-2</v>
      </c>
      <c r="F1838">
        <v>0.03</v>
      </c>
      <c r="G1838" t="s">
        <v>88</v>
      </c>
      <c r="H1838">
        <v>4.59</v>
      </c>
      <c r="I1838">
        <v>0.64</v>
      </c>
      <c r="J1838">
        <v>1.1499999999999999</v>
      </c>
      <c r="K1838">
        <v>0.97</v>
      </c>
      <c r="L1838">
        <v>22</v>
      </c>
      <c r="M1838">
        <v>1477.22</v>
      </c>
      <c r="N1838">
        <v>90</v>
      </c>
      <c r="O1838">
        <v>12</v>
      </c>
      <c r="P1838">
        <v>1</v>
      </c>
      <c r="Q1838">
        <v>0</v>
      </c>
      <c r="R1838">
        <v>289</v>
      </c>
      <c r="S1838">
        <v>440</v>
      </c>
      <c r="T1838">
        <v>1</v>
      </c>
      <c r="U1838">
        <v>0.16</v>
      </c>
      <c r="V1838">
        <v>1</v>
      </c>
      <c r="W1838" t="s">
        <v>4</v>
      </c>
      <c r="X1838" t="s">
        <v>89</v>
      </c>
      <c r="Y1838" t="s">
        <v>104</v>
      </c>
      <c r="Z1838" t="s">
        <v>97</v>
      </c>
      <c r="AA1838">
        <v>0.71609999999999996</v>
      </c>
      <c r="AB1838">
        <v>0.9020999999999999</v>
      </c>
      <c r="AC1838">
        <v>0.20748299999999997</v>
      </c>
      <c r="AD1838">
        <v>1.07</v>
      </c>
      <c r="AE1838" t="s">
        <v>25</v>
      </c>
      <c r="AF1838">
        <v>3.0750650315867708E-2</v>
      </c>
      <c r="AG1838" t="s">
        <v>7</v>
      </c>
      <c r="AH1838" t="s">
        <v>33</v>
      </c>
      <c r="AI1838" t="s">
        <v>37</v>
      </c>
      <c r="AJ1838">
        <v>152.24913494809689</v>
      </c>
      <c r="AK1838" t="s">
        <v>42</v>
      </c>
      <c r="AL1838">
        <v>14.7722</v>
      </c>
      <c r="AM1838">
        <v>174933.410432</v>
      </c>
      <c r="AN1838">
        <v>68.710000000000008</v>
      </c>
    </row>
    <row r="1839" spans="1:40" x14ac:dyDescent="0.3">
      <c r="A1839">
        <v>202.22</v>
      </c>
      <c r="B1839">
        <v>5.19</v>
      </c>
      <c r="C1839">
        <v>27</v>
      </c>
      <c r="D1839">
        <v>0.84</v>
      </c>
      <c r="E1839">
        <v>0.01</v>
      </c>
      <c r="F1839">
        <v>0.04</v>
      </c>
      <c r="G1839" t="s">
        <v>99</v>
      </c>
      <c r="H1839">
        <v>0.61</v>
      </c>
      <c r="I1839">
        <v>0.97</v>
      </c>
      <c r="J1839">
        <v>0.81</v>
      </c>
      <c r="K1839">
        <v>0.04</v>
      </c>
      <c r="L1839">
        <v>6</v>
      </c>
      <c r="M1839">
        <v>9308.4500000000007</v>
      </c>
      <c r="N1839">
        <v>15</v>
      </c>
      <c r="O1839">
        <v>46</v>
      </c>
      <c r="P1839">
        <v>1</v>
      </c>
      <c r="Q1839">
        <v>0</v>
      </c>
      <c r="R1839">
        <v>982</v>
      </c>
      <c r="S1839">
        <v>451</v>
      </c>
      <c r="T1839">
        <v>4</v>
      </c>
      <c r="U1839">
        <v>0.11</v>
      </c>
      <c r="V1839">
        <v>0</v>
      </c>
      <c r="W1839" t="s">
        <v>6</v>
      </c>
      <c r="X1839" t="s">
        <v>89</v>
      </c>
      <c r="Y1839" t="s">
        <v>104</v>
      </c>
      <c r="Z1839" t="s">
        <v>105</v>
      </c>
      <c r="AA1839">
        <v>0.83160000000000001</v>
      </c>
      <c r="AB1839">
        <v>0.95039999999999991</v>
      </c>
      <c r="AC1839">
        <v>0.15206400000000003</v>
      </c>
      <c r="AD1839">
        <v>0.09</v>
      </c>
      <c r="AE1839" t="s">
        <v>22</v>
      </c>
      <c r="AF1839">
        <v>2.5665117199090103E-2</v>
      </c>
      <c r="AG1839" t="s">
        <v>7</v>
      </c>
      <c r="AH1839" t="s">
        <v>31</v>
      </c>
      <c r="AI1839" t="s">
        <v>38</v>
      </c>
      <c r="AJ1839">
        <v>45.926680244399186</v>
      </c>
      <c r="AK1839" t="s">
        <v>40</v>
      </c>
      <c r="AL1839">
        <v>465.42250000000007</v>
      </c>
      <c r="AM1839">
        <v>1976940.3865340003</v>
      </c>
      <c r="AN1839">
        <v>98.29</v>
      </c>
    </row>
    <row r="1840" spans="1:40" x14ac:dyDescent="0.3">
      <c r="A1840">
        <v>467.64</v>
      </c>
      <c r="B1840">
        <v>3.04</v>
      </c>
      <c r="C1840">
        <v>25</v>
      </c>
      <c r="D1840">
        <v>0.85</v>
      </c>
      <c r="E1840">
        <v>0.08</v>
      </c>
      <c r="F1840">
        <v>0.03</v>
      </c>
      <c r="G1840" t="s">
        <v>92</v>
      </c>
      <c r="H1840">
        <v>3.1</v>
      </c>
      <c r="I1840">
        <v>0.79</v>
      </c>
      <c r="J1840">
        <v>1.07</v>
      </c>
      <c r="K1840">
        <v>0.99</v>
      </c>
      <c r="L1840">
        <v>45</v>
      </c>
      <c r="M1840">
        <v>4242.55</v>
      </c>
      <c r="N1840">
        <v>60</v>
      </c>
      <c r="O1840">
        <v>56</v>
      </c>
      <c r="P1840">
        <v>3</v>
      </c>
      <c r="Q1840">
        <v>1</v>
      </c>
      <c r="R1840">
        <v>612</v>
      </c>
      <c r="S1840">
        <v>270</v>
      </c>
      <c r="T1840">
        <v>4</v>
      </c>
      <c r="U1840">
        <v>0.5</v>
      </c>
      <c r="V1840">
        <v>0</v>
      </c>
      <c r="W1840" t="s">
        <v>6</v>
      </c>
      <c r="X1840" t="s">
        <v>101</v>
      </c>
      <c r="Y1840" t="s">
        <v>90</v>
      </c>
      <c r="Z1840" t="s">
        <v>105</v>
      </c>
      <c r="AA1840">
        <v>0.78200000000000003</v>
      </c>
      <c r="AB1840">
        <v>0.89239999999999997</v>
      </c>
      <c r="AC1840">
        <v>0.13386000000000003</v>
      </c>
      <c r="AD1840">
        <v>1.1000000000000001</v>
      </c>
      <c r="AE1840" t="s">
        <v>25</v>
      </c>
      <c r="AF1840">
        <v>6.500727054999573E-3</v>
      </c>
      <c r="AG1840" t="s">
        <v>5</v>
      </c>
      <c r="AH1840" t="s">
        <v>32</v>
      </c>
      <c r="AI1840" t="s">
        <v>37</v>
      </c>
      <c r="AJ1840">
        <v>44.117647058823529</v>
      </c>
      <c r="AK1840" t="s">
        <v>40</v>
      </c>
      <c r="AL1840">
        <v>84.850999999999999</v>
      </c>
      <c r="AM1840">
        <v>2202338.3956999998</v>
      </c>
      <c r="AN1840">
        <v>81.899999999999991</v>
      </c>
    </row>
    <row r="1841" spans="1:40" x14ac:dyDescent="0.3">
      <c r="A1841">
        <v>151.08000000000001</v>
      </c>
      <c r="B1841">
        <v>7.7</v>
      </c>
      <c r="C1841">
        <v>18</v>
      </c>
      <c r="D1841">
        <v>0.76</v>
      </c>
      <c r="E1841">
        <v>0.08</v>
      </c>
      <c r="F1841">
        <v>0.01</v>
      </c>
      <c r="G1841" t="s">
        <v>88</v>
      </c>
      <c r="H1841">
        <v>3.1</v>
      </c>
      <c r="I1841">
        <v>0.94</v>
      </c>
      <c r="J1841">
        <v>1.04</v>
      </c>
      <c r="K1841">
        <v>0.25</v>
      </c>
      <c r="L1841">
        <v>40</v>
      </c>
      <c r="M1841">
        <v>2385.9299999999998</v>
      </c>
      <c r="N1841">
        <v>15</v>
      </c>
      <c r="O1841">
        <v>21</v>
      </c>
      <c r="P1841">
        <v>2</v>
      </c>
      <c r="Q1841">
        <v>1</v>
      </c>
      <c r="R1841">
        <v>426</v>
      </c>
      <c r="S1841">
        <v>854</v>
      </c>
      <c r="T1841">
        <v>10</v>
      </c>
      <c r="U1841">
        <v>0.59</v>
      </c>
      <c r="V1841">
        <v>0</v>
      </c>
      <c r="W1841" t="s">
        <v>6</v>
      </c>
      <c r="X1841" t="s">
        <v>101</v>
      </c>
      <c r="Y1841" t="s">
        <v>96</v>
      </c>
      <c r="Z1841" t="s">
        <v>108</v>
      </c>
      <c r="AA1841">
        <v>0.69920000000000004</v>
      </c>
      <c r="AB1841">
        <v>0.91080000000000005</v>
      </c>
      <c r="AC1841">
        <v>0.21859199999999998</v>
      </c>
      <c r="AD1841">
        <v>0.33999999999999997</v>
      </c>
      <c r="AE1841" t="s">
        <v>24</v>
      </c>
      <c r="AF1841">
        <v>5.0966375430235633E-2</v>
      </c>
      <c r="AG1841" t="s">
        <v>8</v>
      </c>
      <c r="AH1841" t="s">
        <v>31</v>
      </c>
      <c r="AI1841" t="s">
        <v>37</v>
      </c>
      <c r="AJ1841">
        <v>200.46948356807511</v>
      </c>
      <c r="AK1841" t="s">
        <v>42</v>
      </c>
      <c r="AL1841">
        <v>23.859299999999998</v>
      </c>
      <c r="AM1841">
        <v>392941.49805600004</v>
      </c>
      <c r="AN1841">
        <v>70.300000000000011</v>
      </c>
    </row>
    <row r="1842" spans="1:40" x14ac:dyDescent="0.3">
      <c r="A1842">
        <v>217.48</v>
      </c>
      <c r="B1842">
        <v>9.27</v>
      </c>
      <c r="C1842">
        <v>22</v>
      </c>
      <c r="D1842">
        <v>0.78</v>
      </c>
      <c r="E1842">
        <v>0.02</v>
      </c>
      <c r="F1842">
        <v>0.02</v>
      </c>
      <c r="G1842" t="s">
        <v>88</v>
      </c>
      <c r="H1842">
        <v>4.3499999999999996</v>
      </c>
      <c r="I1842">
        <v>0.61</v>
      </c>
      <c r="J1842">
        <v>0.83</v>
      </c>
      <c r="K1842">
        <v>0.42</v>
      </c>
      <c r="L1842">
        <v>23</v>
      </c>
      <c r="M1842">
        <v>7912.61</v>
      </c>
      <c r="N1842">
        <v>30</v>
      </c>
      <c r="O1842">
        <v>30</v>
      </c>
      <c r="P1842">
        <v>1</v>
      </c>
      <c r="Q1842">
        <v>3</v>
      </c>
      <c r="R1842">
        <v>156</v>
      </c>
      <c r="S1842">
        <v>753</v>
      </c>
      <c r="T1842">
        <v>8</v>
      </c>
      <c r="U1842">
        <v>0.1</v>
      </c>
      <c r="V1842">
        <v>0</v>
      </c>
      <c r="W1842" t="s">
        <v>6</v>
      </c>
      <c r="X1842" t="s">
        <v>103</v>
      </c>
      <c r="Y1842" t="s">
        <v>104</v>
      </c>
      <c r="Z1842" t="s">
        <v>110</v>
      </c>
      <c r="AA1842">
        <v>0.76439999999999997</v>
      </c>
      <c r="AB1842">
        <v>0.96039999999999992</v>
      </c>
      <c r="AC1842">
        <v>0.21128799999999995</v>
      </c>
      <c r="AD1842">
        <v>0.45999999999999996</v>
      </c>
      <c r="AE1842" t="s">
        <v>24</v>
      </c>
      <c r="AF1842">
        <v>4.2624609159462937E-2</v>
      </c>
      <c r="AG1842" t="s">
        <v>7</v>
      </c>
      <c r="AH1842" t="s">
        <v>31</v>
      </c>
      <c r="AI1842" t="s">
        <v>37</v>
      </c>
      <c r="AJ1842">
        <v>482.69230769230768</v>
      </c>
      <c r="AK1842" t="s">
        <v>42</v>
      </c>
      <c r="AL1842">
        <v>79.126099999999994</v>
      </c>
      <c r="AM1842">
        <v>1789765.8465719998</v>
      </c>
      <c r="AN1842">
        <v>70.650000000000006</v>
      </c>
    </row>
    <row r="1843" spans="1:40" x14ac:dyDescent="0.3">
      <c r="A1843">
        <v>244.43</v>
      </c>
      <c r="B1843">
        <v>4.8099999999999996</v>
      </c>
      <c r="C1843">
        <v>1</v>
      </c>
      <c r="D1843">
        <v>0.75</v>
      </c>
      <c r="E1843">
        <v>0.03</v>
      </c>
      <c r="F1843">
        <v>0.03</v>
      </c>
      <c r="G1843" t="s">
        <v>92</v>
      </c>
      <c r="H1843">
        <v>2.86</v>
      </c>
      <c r="I1843">
        <v>0.72</v>
      </c>
      <c r="J1843">
        <v>1.17</v>
      </c>
      <c r="K1843">
        <v>0.78</v>
      </c>
      <c r="L1843">
        <v>34</v>
      </c>
      <c r="M1843">
        <v>9484.07</v>
      </c>
      <c r="N1843">
        <v>45</v>
      </c>
      <c r="O1843">
        <v>55</v>
      </c>
      <c r="P1843">
        <v>3</v>
      </c>
      <c r="Q1843">
        <v>3</v>
      </c>
      <c r="R1843">
        <v>802</v>
      </c>
      <c r="S1843">
        <v>769</v>
      </c>
      <c r="T1843">
        <v>3</v>
      </c>
      <c r="U1843">
        <v>0.3</v>
      </c>
      <c r="V1843">
        <v>0</v>
      </c>
      <c r="W1843" t="s">
        <v>6</v>
      </c>
      <c r="X1843" t="s">
        <v>103</v>
      </c>
      <c r="Y1843" t="s">
        <v>90</v>
      </c>
      <c r="Z1843" t="s">
        <v>98</v>
      </c>
      <c r="AA1843">
        <v>0.72750000000000004</v>
      </c>
      <c r="AB1843">
        <v>0.94089999999999996</v>
      </c>
      <c r="AC1843">
        <v>0.23522499999999999</v>
      </c>
      <c r="AD1843">
        <v>0.84000000000000008</v>
      </c>
      <c r="AE1843" t="s">
        <v>25</v>
      </c>
      <c r="AF1843">
        <v>1.9678435543918502E-2</v>
      </c>
      <c r="AG1843" t="s">
        <v>5</v>
      </c>
      <c r="AH1843" t="s">
        <v>31</v>
      </c>
      <c r="AI1843" t="s">
        <v>35</v>
      </c>
      <c r="AJ1843">
        <v>95.885286783042389</v>
      </c>
      <c r="AK1843" t="s">
        <v>45</v>
      </c>
      <c r="AL1843">
        <v>189.6814</v>
      </c>
      <c r="AM1843">
        <v>2457486.3667020001</v>
      </c>
      <c r="AN1843">
        <v>83.639999999999986</v>
      </c>
    </row>
    <row r="1844" spans="1:40" x14ac:dyDescent="0.3">
      <c r="A1844">
        <v>247.73</v>
      </c>
      <c r="B1844">
        <v>4.08</v>
      </c>
      <c r="C1844">
        <v>29</v>
      </c>
      <c r="D1844">
        <v>0.92</v>
      </c>
      <c r="E1844">
        <v>0.05</v>
      </c>
      <c r="F1844">
        <v>0.04</v>
      </c>
      <c r="G1844" t="s">
        <v>88</v>
      </c>
      <c r="H1844">
        <v>2.17</v>
      </c>
      <c r="I1844">
        <v>1</v>
      </c>
      <c r="J1844">
        <v>0.98</v>
      </c>
      <c r="K1844">
        <v>0.67</v>
      </c>
      <c r="L1844">
        <v>42</v>
      </c>
      <c r="M1844">
        <v>9189.01</v>
      </c>
      <c r="N1844">
        <v>60</v>
      </c>
      <c r="O1844">
        <v>10</v>
      </c>
      <c r="P1844">
        <v>0</v>
      </c>
      <c r="Q1844">
        <v>2</v>
      </c>
      <c r="R1844">
        <v>591</v>
      </c>
      <c r="S1844">
        <v>264</v>
      </c>
      <c r="T1844">
        <v>1</v>
      </c>
      <c r="U1844">
        <v>0.41</v>
      </c>
      <c r="V1844">
        <v>0</v>
      </c>
      <c r="W1844" t="s">
        <v>6</v>
      </c>
      <c r="X1844" t="s">
        <v>93</v>
      </c>
      <c r="Y1844" t="s">
        <v>94</v>
      </c>
      <c r="Z1844" t="s">
        <v>97</v>
      </c>
      <c r="AA1844">
        <v>0.874</v>
      </c>
      <c r="AB1844">
        <v>0.91199999999999992</v>
      </c>
      <c r="AC1844">
        <v>7.2959999999999955E-2</v>
      </c>
      <c r="AD1844">
        <v>0.76</v>
      </c>
      <c r="AE1844" t="s">
        <v>25</v>
      </c>
      <c r="AF1844">
        <v>1.6469543454567474E-2</v>
      </c>
      <c r="AG1844" t="s">
        <v>5</v>
      </c>
      <c r="AH1844" t="s">
        <v>31</v>
      </c>
      <c r="AI1844" t="s">
        <v>35</v>
      </c>
      <c r="AJ1844">
        <v>44.670050761421322</v>
      </c>
      <c r="AK1844" t="s">
        <v>40</v>
      </c>
      <c r="AL1844">
        <v>91.890100000000004</v>
      </c>
      <c r="AM1844">
        <v>2481371.4991390002</v>
      </c>
      <c r="AN1844">
        <v>71.53</v>
      </c>
    </row>
    <row r="1845" spans="1:40" x14ac:dyDescent="0.3">
      <c r="A1845">
        <v>325.82</v>
      </c>
      <c r="B1845">
        <v>9.65</v>
      </c>
      <c r="C1845">
        <v>16</v>
      </c>
      <c r="D1845">
        <v>0.93</v>
      </c>
      <c r="E1845">
        <v>0.06</v>
      </c>
      <c r="F1845">
        <v>0</v>
      </c>
      <c r="G1845" t="s">
        <v>92</v>
      </c>
      <c r="H1845">
        <v>4.87</v>
      </c>
      <c r="I1845">
        <v>0.77</v>
      </c>
      <c r="J1845">
        <v>1.07</v>
      </c>
      <c r="K1845">
        <v>0.78</v>
      </c>
      <c r="L1845">
        <v>38</v>
      </c>
      <c r="M1845">
        <v>2455.6</v>
      </c>
      <c r="N1845">
        <v>60</v>
      </c>
      <c r="O1845">
        <v>13</v>
      </c>
      <c r="P1845">
        <v>3</v>
      </c>
      <c r="Q1845">
        <v>2</v>
      </c>
      <c r="R1845">
        <v>994</v>
      </c>
      <c r="S1845">
        <v>470</v>
      </c>
      <c r="T1845">
        <v>3</v>
      </c>
      <c r="U1845">
        <v>0.94</v>
      </c>
      <c r="V1845">
        <v>0</v>
      </c>
      <c r="W1845" t="s">
        <v>6</v>
      </c>
      <c r="X1845" t="s">
        <v>93</v>
      </c>
      <c r="Y1845" t="s">
        <v>90</v>
      </c>
      <c r="Z1845" t="s">
        <v>98</v>
      </c>
      <c r="AA1845">
        <v>0.87419999999999998</v>
      </c>
      <c r="AB1845">
        <v>0.94</v>
      </c>
      <c r="AC1845">
        <v>6.5799999999999956E-2</v>
      </c>
      <c r="AD1845">
        <v>0.84000000000000008</v>
      </c>
      <c r="AE1845" t="s">
        <v>25</v>
      </c>
      <c r="AF1845">
        <v>2.9617580259038736E-2</v>
      </c>
      <c r="AG1845" t="s">
        <v>7</v>
      </c>
      <c r="AH1845" t="s">
        <v>32</v>
      </c>
      <c r="AI1845" t="s">
        <v>37</v>
      </c>
      <c r="AJ1845">
        <v>47.283702213279675</v>
      </c>
      <c r="AK1845" t="s">
        <v>40</v>
      </c>
      <c r="AL1845">
        <v>49.112000000000002</v>
      </c>
      <c r="AM1845">
        <v>848169.45438799995</v>
      </c>
      <c r="AN1845">
        <v>81.33</v>
      </c>
    </row>
    <row r="1846" spans="1:40" x14ac:dyDescent="0.3">
      <c r="A1846">
        <v>474.38</v>
      </c>
      <c r="B1846">
        <v>5</v>
      </c>
      <c r="C1846">
        <v>7</v>
      </c>
      <c r="D1846">
        <v>0.84</v>
      </c>
      <c r="E1846">
        <v>0.03</v>
      </c>
      <c r="F1846">
        <v>0</v>
      </c>
      <c r="G1846" t="s">
        <v>99</v>
      </c>
      <c r="H1846">
        <v>1.1399999999999999</v>
      </c>
      <c r="I1846">
        <v>0.96</v>
      </c>
      <c r="J1846">
        <v>1.1499999999999999</v>
      </c>
      <c r="K1846">
        <v>0.47</v>
      </c>
      <c r="L1846">
        <v>16</v>
      </c>
      <c r="M1846">
        <v>6752.88</v>
      </c>
      <c r="N1846">
        <v>45</v>
      </c>
      <c r="O1846">
        <v>36</v>
      </c>
      <c r="P1846">
        <v>2</v>
      </c>
      <c r="Q1846">
        <v>1</v>
      </c>
      <c r="R1846">
        <v>480</v>
      </c>
      <c r="S1846">
        <v>604</v>
      </c>
      <c r="T1846">
        <v>6</v>
      </c>
      <c r="U1846">
        <v>0.25</v>
      </c>
      <c r="V1846">
        <v>0</v>
      </c>
      <c r="W1846" t="s">
        <v>6</v>
      </c>
      <c r="X1846" t="s">
        <v>101</v>
      </c>
      <c r="Y1846" t="s">
        <v>96</v>
      </c>
      <c r="Z1846" t="s">
        <v>100</v>
      </c>
      <c r="AA1846">
        <v>0.81479999999999997</v>
      </c>
      <c r="AB1846">
        <v>0.97</v>
      </c>
      <c r="AC1846">
        <v>0.15520000000000003</v>
      </c>
      <c r="AD1846">
        <v>0.5</v>
      </c>
      <c r="AE1846" t="s">
        <v>24</v>
      </c>
      <c r="AF1846">
        <v>1.0540073358910579E-2</v>
      </c>
      <c r="AG1846" t="s">
        <v>5</v>
      </c>
      <c r="AH1846" t="s">
        <v>32</v>
      </c>
      <c r="AI1846" t="s">
        <v>36</v>
      </c>
      <c r="AJ1846">
        <v>125.83333333333333</v>
      </c>
      <c r="AK1846" t="s">
        <v>42</v>
      </c>
      <c r="AL1846">
        <v>337.64400000000001</v>
      </c>
      <c r="AM1846">
        <v>3299882.6106959996</v>
      </c>
      <c r="AN1846">
        <v>97.960000000000008</v>
      </c>
    </row>
    <row r="1847" spans="1:40" x14ac:dyDescent="0.3">
      <c r="A1847">
        <v>158.31</v>
      </c>
      <c r="B1847">
        <v>5.4</v>
      </c>
      <c r="C1847">
        <v>3</v>
      </c>
      <c r="D1847">
        <v>0.91</v>
      </c>
      <c r="E1847">
        <v>0.06</v>
      </c>
      <c r="F1847">
        <v>0.02</v>
      </c>
      <c r="G1847" t="s">
        <v>99</v>
      </c>
      <c r="H1847">
        <v>1.31</v>
      </c>
      <c r="I1847">
        <v>0.73</v>
      </c>
      <c r="J1847">
        <v>0.85</v>
      </c>
      <c r="K1847">
        <v>0.92</v>
      </c>
      <c r="L1847">
        <v>10</v>
      </c>
      <c r="M1847">
        <v>5513.89</v>
      </c>
      <c r="N1847">
        <v>30</v>
      </c>
      <c r="O1847">
        <v>23</v>
      </c>
      <c r="P1847">
        <v>3</v>
      </c>
      <c r="Q1847">
        <v>1</v>
      </c>
      <c r="R1847">
        <v>58</v>
      </c>
      <c r="S1847">
        <v>274</v>
      </c>
      <c r="T1847">
        <v>7</v>
      </c>
      <c r="U1847">
        <v>0.26</v>
      </c>
      <c r="V1847">
        <v>1</v>
      </c>
      <c r="W1847" t="s">
        <v>4</v>
      </c>
      <c r="X1847" t="s">
        <v>101</v>
      </c>
      <c r="Y1847" t="s">
        <v>90</v>
      </c>
      <c r="Z1847" t="s">
        <v>106</v>
      </c>
      <c r="AA1847">
        <v>0.85539999999999994</v>
      </c>
      <c r="AB1847">
        <v>0.92119999999999991</v>
      </c>
      <c r="AC1847">
        <v>8.2907999999999968E-2</v>
      </c>
      <c r="AD1847">
        <v>1</v>
      </c>
      <c r="AE1847" t="s">
        <v>25</v>
      </c>
      <c r="AF1847">
        <v>3.4110289937464469E-2</v>
      </c>
      <c r="AG1847" t="s">
        <v>7</v>
      </c>
      <c r="AH1847" t="s">
        <v>31</v>
      </c>
      <c r="AI1847" t="s">
        <v>36</v>
      </c>
      <c r="AJ1847">
        <v>472.41379310344831</v>
      </c>
      <c r="AK1847" t="s">
        <v>42</v>
      </c>
      <c r="AL1847">
        <v>275.69450000000001</v>
      </c>
      <c r="AM1847">
        <v>943016.08219400002</v>
      </c>
      <c r="AN1847">
        <v>96.489999999999981</v>
      </c>
    </row>
    <row r="1848" spans="1:40" x14ac:dyDescent="0.3">
      <c r="A1848">
        <v>104.68</v>
      </c>
      <c r="B1848">
        <v>4.16</v>
      </c>
      <c r="C1848">
        <v>23</v>
      </c>
      <c r="D1848">
        <v>0.92</v>
      </c>
      <c r="E1848">
        <v>0.03</v>
      </c>
      <c r="F1848">
        <v>0.01</v>
      </c>
      <c r="G1848" t="s">
        <v>88</v>
      </c>
      <c r="H1848">
        <v>0.42</v>
      </c>
      <c r="I1848">
        <v>0.81</v>
      </c>
      <c r="J1848">
        <v>1.1399999999999999</v>
      </c>
      <c r="K1848">
        <v>0.79</v>
      </c>
      <c r="L1848">
        <v>47</v>
      </c>
      <c r="M1848">
        <v>7278.53</v>
      </c>
      <c r="N1848">
        <v>90</v>
      </c>
      <c r="O1848">
        <v>44</v>
      </c>
      <c r="P1848">
        <v>0</v>
      </c>
      <c r="Q1848">
        <v>3</v>
      </c>
      <c r="R1848">
        <v>26</v>
      </c>
      <c r="S1848">
        <v>524</v>
      </c>
      <c r="T1848">
        <v>9</v>
      </c>
      <c r="U1848">
        <v>0.66</v>
      </c>
      <c r="V1848">
        <v>1</v>
      </c>
      <c r="W1848" t="s">
        <v>4</v>
      </c>
      <c r="X1848" t="s">
        <v>103</v>
      </c>
      <c r="Y1848" t="s">
        <v>94</v>
      </c>
      <c r="Z1848" t="s">
        <v>91</v>
      </c>
      <c r="AA1848">
        <v>0.89239999999999997</v>
      </c>
      <c r="AB1848">
        <v>0.96029999999999993</v>
      </c>
      <c r="AC1848">
        <v>7.6823999999999962E-2</v>
      </c>
      <c r="AD1848">
        <v>0.83000000000000007</v>
      </c>
      <c r="AE1848" t="s">
        <v>25</v>
      </c>
      <c r="AF1848">
        <v>3.9740160489109666E-2</v>
      </c>
      <c r="AG1848" t="s">
        <v>7</v>
      </c>
      <c r="AH1848" t="s">
        <v>33</v>
      </c>
      <c r="AI1848" t="s">
        <v>38</v>
      </c>
      <c r="AJ1848">
        <v>2015.3846153846152</v>
      </c>
      <c r="AK1848" t="s">
        <v>42</v>
      </c>
      <c r="AL1848">
        <v>72.785299999999992</v>
      </c>
      <c r="AM1848">
        <v>792466.84582799999</v>
      </c>
      <c r="AN1848">
        <v>74.48</v>
      </c>
    </row>
    <row r="1849" spans="1:40" x14ac:dyDescent="0.3">
      <c r="A1849">
        <v>138.86000000000001</v>
      </c>
      <c r="B1849">
        <v>9.19</v>
      </c>
      <c r="C1849">
        <v>4</v>
      </c>
      <c r="D1849">
        <v>0.74</v>
      </c>
      <c r="E1849">
        <v>0.01</v>
      </c>
      <c r="F1849">
        <v>0.01</v>
      </c>
      <c r="G1849" t="s">
        <v>99</v>
      </c>
      <c r="H1849">
        <v>4.88</v>
      </c>
      <c r="I1849">
        <v>0.94</v>
      </c>
      <c r="J1849">
        <v>1.0900000000000001</v>
      </c>
      <c r="K1849">
        <v>0.31</v>
      </c>
      <c r="L1849">
        <v>21</v>
      </c>
      <c r="M1849">
        <v>4920.6400000000003</v>
      </c>
      <c r="N1849">
        <v>45</v>
      </c>
      <c r="O1849">
        <v>36</v>
      </c>
      <c r="P1849">
        <v>0</v>
      </c>
      <c r="Q1849">
        <v>2</v>
      </c>
      <c r="R1849">
        <v>158</v>
      </c>
      <c r="S1849">
        <v>454</v>
      </c>
      <c r="T1849">
        <v>5</v>
      </c>
      <c r="U1849">
        <v>0.73</v>
      </c>
      <c r="V1849">
        <v>0</v>
      </c>
      <c r="W1849" t="s">
        <v>6</v>
      </c>
      <c r="X1849" t="s">
        <v>93</v>
      </c>
      <c r="Y1849" t="s">
        <v>94</v>
      </c>
      <c r="Z1849" t="s">
        <v>109</v>
      </c>
      <c r="AA1849">
        <v>0.73260000000000003</v>
      </c>
      <c r="AB1849">
        <v>0.98009999999999997</v>
      </c>
      <c r="AC1849">
        <v>0.254826</v>
      </c>
      <c r="AD1849">
        <v>0.33</v>
      </c>
      <c r="AE1849" t="s">
        <v>24</v>
      </c>
      <c r="AF1849">
        <v>6.6181765807287907E-2</v>
      </c>
      <c r="AG1849" t="s">
        <v>8</v>
      </c>
      <c r="AH1849" t="s">
        <v>33</v>
      </c>
      <c r="AI1849" t="s">
        <v>37</v>
      </c>
      <c r="AJ1849">
        <v>287.34177215189874</v>
      </c>
      <c r="AK1849" t="s">
        <v>42</v>
      </c>
      <c r="AL1849">
        <v>246.03200000000004</v>
      </c>
      <c r="AM1849">
        <v>697205.25654400024</v>
      </c>
      <c r="AN1849">
        <v>94.62</v>
      </c>
    </row>
    <row r="1850" spans="1:40" x14ac:dyDescent="0.3">
      <c r="A1850">
        <v>449.12</v>
      </c>
      <c r="B1850">
        <v>6.12</v>
      </c>
      <c r="C1850">
        <v>9</v>
      </c>
      <c r="D1850">
        <v>0.99</v>
      </c>
      <c r="E1850">
        <v>0</v>
      </c>
      <c r="F1850">
        <v>0.01</v>
      </c>
      <c r="G1850" t="s">
        <v>99</v>
      </c>
      <c r="H1850">
        <v>3.53</v>
      </c>
      <c r="I1850">
        <v>0.84</v>
      </c>
      <c r="J1850">
        <v>1.1399999999999999</v>
      </c>
      <c r="K1850">
        <v>0.95</v>
      </c>
      <c r="L1850">
        <v>10</v>
      </c>
      <c r="M1850">
        <v>4750.66</v>
      </c>
      <c r="N1850">
        <v>90</v>
      </c>
      <c r="O1850">
        <v>51</v>
      </c>
      <c r="P1850">
        <v>3</v>
      </c>
      <c r="Q1850">
        <v>2</v>
      </c>
      <c r="R1850">
        <v>564</v>
      </c>
      <c r="S1850">
        <v>232</v>
      </c>
      <c r="T1850">
        <v>5</v>
      </c>
      <c r="U1850">
        <v>0.01</v>
      </c>
      <c r="V1850">
        <v>1</v>
      </c>
      <c r="W1850" t="s">
        <v>4</v>
      </c>
      <c r="X1850" t="s">
        <v>93</v>
      </c>
      <c r="Y1850" t="s">
        <v>90</v>
      </c>
      <c r="Z1850" t="s">
        <v>109</v>
      </c>
      <c r="AA1850">
        <v>0.99</v>
      </c>
      <c r="AB1850">
        <v>0.99</v>
      </c>
      <c r="AC1850">
        <v>9.9000000000000095E-3</v>
      </c>
      <c r="AD1850">
        <v>0.96</v>
      </c>
      <c r="AE1850" t="s">
        <v>25</v>
      </c>
      <c r="AF1850">
        <v>1.3626647666547916E-2</v>
      </c>
      <c r="AG1850" t="s">
        <v>5</v>
      </c>
      <c r="AH1850" t="s">
        <v>32</v>
      </c>
      <c r="AI1850" t="s">
        <v>37</v>
      </c>
      <c r="AJ1850">
        <v>41.134751773049643</v>
      </c>
      <c r="AK1850" t="s">
        <v>40</v>
      </c>
      <c r="AL1850">
        <v>237.53300000000002</v>
      </c>
      <c r="AM1850">
        <v>2155221.8242639997</v>
      </c>
      <c r="AN1850">
        <v>96.269999999999982</v>
      </c>
    </row>
    <row r="1851" spans="1:40" x14ac:dyDescent="0.3">
      <c r="A1851">
        <v>340.61</v>
      </c>
      <c r="B1851">
        <v>7.86</v>
      </c>
      <c r="C1851">
        <v>5</v>
      </c>
      <c r="D1851">
        <v>0.95</v>
      </c>
      <c r="E1851">
        <v>0.01</v>
      </c>
      <c r="F1851">
        <v>0.01</v>
      </c>
      <c r="G1851" t="s">
        <v>92</v>
      </c>
      <c r="H1851">
        <v>0.06</v>
      </c>
      <c r="I1851">
        <v>0.89</v>
      </c>
      <c r="J1851">
        <v>1</v>
      </c>
      <c r="K1851">
        <v>0.96</v>
      </c>
      <c r="L1851">
        <v>11</v>
      </c>
      <c r="M1851">
        <v>8838.7999999999993</v>
      </c>
      <c r="N1851">
        <v>45</v>
      </c>
      <c r="O1851">
        <v>45</v>
      </c>
      <c r="P1851">
        <v>0</v>
      </c>
      <c r="Q1851">
        <v>2</v>
      </c>
      <c r="R1851">
        <v>221</v>
      </c>
      <c r="S1851">
        <v>771</v>
      </c>
      <c r="T1851">
        <v>3</v>
      </c>
      <c r="U1851">
        <v>0.13</v>
      </c>
      <c r="V1851">
        <v>1</v>
      </c>
      <c r="W1851" t="s">
        <v>4</v>
      </c>
      <c r="X1851" t="s">
        <v>93</v>
      </c>
      <c r="Y1851" t="s">
        <v>94</v>
      </c>
      <c r="Z1851" t="s">
        <v>98</v>
      </c>
      <c r="AA1851">
        <v>0.9405</v>
      </c>
      <c r="AB1851">
        <v>0.98009999999999997</v>
      </c>
      <c r="AC1851">
        <v>4.9005000000000042E-2</v>
      </c>
      <c r="AD1851">
        <v>0.98</v>
      </c>
      <c r="AE1851" t="s">
        <v>25</v>
      </c>
      <c r="AF1851">
        <v>2.3076245559437481E-2</v>
      </c>
      <c r="AG1851" t="s">
        <v>7</v>
      </c>
      <c r="AH1851" t="s">
        <v>32</v>
      </c>
      <c r="AI1851" t="s">
        <v>38</v>
      </c>
      <c r="AJ1851">
        <v>348.86877828054298</v>
      </c>
      <c r="AK1851" t="s">
        <v>42</v>
      </c>
      <c r="AL1851">
        <v>176.77599999999998</v>
      </c>
      <c r="AM1851">
        <v>3070972.5260920003</v>
      </c>
      <c r="AN1851">
        <v>87.44</v>
      </c>
    </row>
    <row r="1852" spans="1:40" x14ac:dyDescent="0.3">
      <c r="A1852">
        <v>178.66</v>
      </c>
      <c r="B1852">
        <v>8.31</v>
      </c>
      <c r="C1852">
        <v>19</v>
      </c>
      <c r="D1852">
        <v>0.76</v>
      </c>
      <c r="E1852">
        <v>0.08</v>
      </c>
      <c r="F1852">
        <v>0.01</v>
      </c>
      <c r="G1852" t="s">
        <v>99</v>
      </c>
      <c r="H1852">
        <v>3.52</v>
      </c>
      <c r="I1852">
        <v>0.69</v>
      </c>
      <c r="J1852">
        <v>0.81</v>
      </c>
      <c r="K1852">
        <v>0.42</v>
      </c>
      <c r="L1852">
        <v>21</v>
      </c>
      <c r="M1852">
        <v>8725.44</v>
      </c>
      <c r="N1852">
        <v>15</v>
      </c>
      <c r="O1852">
        <v>15</v>
      </c>
      <c r="P1852">
        <v>3</v>
      </c>
      <c r="Q1852">
        <v>0</v>
      </c>
      <c r="R1852">
        <v>725</v>
      </c>
      <c r="S1852">
        <v>201</v>
      </c>
      <c r="T1852">
        <v>12</v>
      </c>
      <c r="U1852">
        <v>0.36</v>
      </c>
      <c r="V1852">
        <v>1</v>
      </c>
      <c r="W1852" t="s">
        <v>4</v>
      </c>
      <c r="X1852" t="s">
        <v>89</v>
      </c>
      <c r="Y1852" t="s">
        <v>90</v>
      </c>
      <c r="Z1852" t="s">
        <v>107</v>
      </c>
      <c r="AA1852">
        <v>0.69920000000000004</v>
      </c>
      <c r="AB1852">
        <v>0.91080000000000005</v>
      </c>
      <c r="AC1852">
        <v>0.21859199999999998</v>
      </c>
      <c r="AD1852">
        <v>0.51</v>
      </c>
      <c r="AE1852" t="s">
        <v>25</v>
      </c>
      <c r="AF1852">
        <v>4.6512929586924892E-2</v>
      </c>
      <c r="AG1852" t="s">
        <v>7</v>
      </c>
      <c r="AH1852" t="s">
        <v>31</v>
      </c>
      <c r="AI1852" t="s">
        <v>37</v>
      </c>
      <c r="AJ1852">
        <v>27.72413793103448</v>
      </c>
      <c r="AK1852" t="s">
        <v>40</v>
      </c>
      <c r="AL1852">
        <v>436.27200000000005</v>
      </c>
      <c r="AM1852">
        <v>1699635.8</v>
      </c>
      <c r="AN1852">
        <v>93.88000000000001</v>
      </c>
    </row>
    <row r="1853" spans="1:40" x14ac:dyDescent="0.3">
      <c r="A1853">
        <v>417.18</v>
      </c>
      <c r="B1853">
        <v>4.08</v>
      </c>
      <c r="C1853">
        <v>15</v>
      </c>
      <c r="D1853">
        <v>0.76</v>
      </c>
      <c r="E1853">
        <v>0.1</v>
      </c>
      <c r="F1853">
        <v>0.05</v>
      </c>
      <c r="G1853" t="s">
        <v>99</v>
      </c>
      <c r="H1853">
        <v>2.02</v>
      </c>
      <c r="I1853">
        <v>0.66</v>
      </c>
      <c r="J1853">
        <v>1.07</v>
      </c>
      <c r="K1853">
        <v>0.65</v>
      </c>
      <c r="L1853">
        <v>25</v>
      </c>
      <c r="M1853">
        <v>7897.2</v>
      </c>
      <c r="N1853">
        <v>30</v>
      </c>
      <c r="O1853">
        <v>25</v>
      </c>
      <c r="P1853">
        <v>2</v>
      </c>
      <c r="Q1853">
        <v>3</v>
      </c>
      <c r="R1853">
        <v>726</v>
      </c>
      <c r="S1853">
        <v>567</v>
      </c>
      <c r="T1853">
        <v>3</v>
      </c>
      <c r="U1853">
        <v>0.63</v>
      </c>
      <c r="V1853">
        <v>0</v>
      </c>
      <c r="W1853" t="s">
        <v>6</v>
      </c>
      <c r="X1853" t="s">
        <v>103</v>
      </c>
      <c r="Y1853" t="s">
        <v>96</v>
      </c>
      <c r="Z1853" t="s">
        <v>98</v>
      </c>
      <c r="AA1853">
        <v>0.68400000000000005</v>
      </c>
      <c r="AB1853">
        <v>0.85499999999999998</v>
      </c>
      <c r="AC1853">
        <v>0.20519999999999999</v>
      </c>
      <c r="AD1853">
        <v>0.8</v>
      </c>
      <c r="AE1853" t="s">
        <v>25</v>
      </c>
      <c r="AF1853">
        <v>9.7799511002444987E-3</v>
      </c>
      <c r="AG1853" t="s">
        <v>5</v>
      </c>
      <c r="AH1853" t="s">
        <v>32</v>
      </c>
      <c r="AI1853" t="s">
        <v>35</v>
      </c>
      <c r="AJ1853">
        <v>78.099173553718998</v>
      </c>
      <c r="AK1853" t="s">
        <v>40</v>
      </c>
      <c r="AL1853">
        <v>394.86</v>
      </c>
      <c r="AM1853">
        <v>3789148.694472</v>
      </c>
      <c r="AN1853">
        <v>93.98</v>
      </c>
    </row>
    <row r="1854" spans="1:40" x14ac:dyDescent="0.3">
      <c r="A1854">
        <v>437.62</v>
      </c>
      <c r="B1854">
        <v>4.9000000000000004</v>
      </c>
      <c r="C1854">
        <v>8</v>
      </c>
      <c r="D1854">
        <v>0.74</v>
      </c>
      <c r="E1854">
        <v>0.04</v>
      </c>
      <c r="F1854">
        <v>0.01</v>
      </c>
      <c r="G1854" t="s">
        <v>99</v>
      </c>
      <c r="H1854">
        <v>4.84</v>
      </c>
      <c r="I1854">
        <v>0.69</v>
      </c>
      <c r="J1854">
        <v>0.95</v>
      </c>
      <c r="K1854">
        <v>0.81</v>
      </c>
      <c r="L1854">
        <v>34</v>
      </c>
      <c r="M1854">
        <v>7078.46</v>
      </c>
      <c r="N1854">
        <v>30</v>
      </c>
      <c r="O1854">
        <v>58</v>
      </c>
      <c r="P1854">
        <v>2</v>
      </c>
      <c r="Q1854">
        <v>0</v>
      </c>
      <c r="R1854">
        <v>859</v>
      </c>
      <c r="S1854">
        <v>449</v>
      </c>
      <c r="T1854">
        <v>9</v>
      </c>
      <c r="U1854">
        <v>0.13</v>
      </c>
      <c r="V1854">
        <v>1</v>
      </c>
      <c r="W1854" t="s">
        <v>4</v>
      </c>
      <c r="X1854" t="s">
        <v>89</v>
      </c>
      <c r="Y1854" t="s">
        <v>96</v>
      </c>
      <c r="Z1854" t="s">
        <v>91</v>
      </c>
      <c r="AA1854">
        <v>0.71039999999999992</v>
      </c>
      <c r="AB1854">
        <v>0.95039999999999991</v>
      </c>
      <c r="AC1854">
        <v>0.24710399999999999</v>
      </c>
      <c r="AD1854">
        <v>0.8600000000000001</v>
      </c>
      <c r="AE1854" t="s">
        <v>25</v>
      </c>
      <c r="AF1854">
        <v>1.1196928842374663E-2</v>
      </c>
      <c r="AG1854" t="s">
        <v>5</v>
      </c>
      <c r="AH1854" t="s">
        <v>32</v>
      </c>
      <c r="AI1854" t="s">
        <v>37</v>
      </c>
      <c r="AJ1854">
        <v>52.270081490104772</v>
      </c>
      <c r="AK1854" t="s">
        <v>40</v>
      </c>
      <c r="AL1854">
        <v>353.923</v>
      </c>
      <c r="AM1854">
        <v>3252955.7330760001</v>
      </c>
      <c r="AN1854">
        <v>93.759999999999991</v>
      </c>
    </row>
    <row r="1855" spans="1:40" x14ac:dyDescent="0.3">
      <c r="A1855">
        <v>430.93</v>
      </c>
      <c r="B1855">
        <v>8.64</v>
      </c>
      <c r="C1855">
        <v>6</v>
      </c>
      <c r="D1855">
        <v>0.74</v>
      </c>
      <c r="E1855">
        <v>0.05</v>
      </c>
      <c r="F1855">
        <v>0.01</v>
      </c>
      <c r="G1855" t="s">
        <v>92</v>
      </c>
      <c r="H1855">
        <v>1.39</v>
      </c>
      <c r="I1855">
        <v>0.8</v>
      </c>
      <c r="J1855">
        <v>0.96</v>
      </c>
      <c r="K1855">
        <v>0.82</v>
      </c>
      <c r="L1855">
        <v>31</v>
      </c>
      <c r="M1855">
        <v>6815.83</v>
      </c>
      <c r="N1855">
        <v>45</v>
      </c>
      <c r="O1855">
        <v>19</v>
      </c>
      <c r="P1855">
        <v>2</v>
      </c>
      <c r="Q1855">
        <v>2</v>
      </c>
      <c r="R1855">
        <v>927</v>
      </c>
      <c r="S1855">
        <v>816</v>
      </c>
      <c r="T1855">
        <v>3</v>
      </c>
      <c r="U1855">
        <v>0.36</v>
      </c>
      <c r="V1855">
        <v>1</v>
      </c>
      <c r="W1855" t="s">
        <v>4</v>
      </c>
      <c r="X1855" t="s">
        <v>93</v>
      </c>
      <c r="Y1855" t="s">
        <v>96</v>
      </c>
      <c r="Z1855" t="s">
        <v>98</v>
      </c>
      <c r="AA1855">
        <v>0.70299999999999996</v>
      </c>
      <c r="AB1855">
        <v>0.9405</v>
      </c>
      <c r="AC1855">
        <v>0.24453</v>
      </c>
      <c r="AD1855">
        <v>0.88</v>
      </c>
      <c r="AE1855" t="s">
        <v>25</v>
      </c>
      <c r="AF1855">
        <v>2.0049660037593113E-2</v>
      </c>
      <c r="AG1855" t="s">
        <v>7</v>
      </c>
      <c r="AH1855" t="s">
        <v>32</v>
      </c>
      <c r="AI1855" t="s">
        <v>36</v>
      </c>
      <c r="AJ1855">
        <v>88.025889967637539</v>
      </c>
      <c r="AK1855" t="s">
        <v>41</v>
      </c>
      <c r="AL1855">
        <v>136.31659999999999</v>
      </c>
      <c r="AM1855">
        <v>3113522.6556679998</v>
      </c>
      <c r="AN1855">
        <v>84.91</v>
      </c>
    </row>
    <row r="1856" spans="1:40" x14ac:dyDescent="0.3">
      <c r="A1856">
        <v>463.52</v>
      </c>
      <c r="B1856">
        <v>4.2699999999999996</v>
      </c>
      <c r="C1856">
        <v>18</v>
      </c>
      <c r="D1856">
        <v>0.92</v>
      </c>
      <c r="E1856">
        <v>0.01</v>
      </c>
      <c r="F1856">
        <v>0.01</v>
      </c>
      <c r="G1856" t="s">
        <v>88</v>
      </c>
      <c r="H1856">
        <v>3.55</v>
      </c>
      <c r="I1856">
        <v>0.92</v>
      </c>
      <c r="J1856">
        <v>0.98</v>
      </c>
      <c r="K1856">
        <v>0.01</v>
      </c>
      <c r="L1856">
        <v>27</v>
      </c>
      <c r="M1856">
        <v>656.2</v>
      </c>
      <c r="N1856">
        <v>30</v>
      </c>
      <c r="O1856">
        <v>53</v>
      </c>
      <c r="P1856">
        <v>1</v>
      </c>
      <c r="Q1856">
        <v>1</v>
      </c>
      <c r="R1856">
        <v>72</v>
      </c>
      <c r="S1856">
        <v>278</v>
      </c>
      <c r="T1856">
        <v>3</v>
      </c>
      <c r="U1856">
        <v>0.08</v>
      </c>
      <c r="V1856">
        <v>0</v>
      </c>
      <c r="W1856" t="s">
        <v>6</v>
      </c>
      <c r="X1856" t="s">
        <v>101</v>
      </c>
      <c r="Y1856" t="s">
        <v>104</v>
      </c>
      <c r="Z1856" t="s">
        <v>98</v>
      </c>
      <c r="AA1856">
        <v>0.91080000000000005</v>
      </c>
      <c r="AB1856">
        <v>0.98009999999999997</v>
      </c>
      <c r="AC1856">
        <v>7.8407999999999964E-2</v>
      </c>
      <c r="AD1856">
        <v>0.03</v>
      </c>
      <c r="AE1856" t="s">
        <v>22</v>
      </c>
      <c r="AF1856">
        <v>9.2121159820503958E-3</v>
      </c>
      <c r="AG1856" t="s">
        <v>5</v>
      </c>
      <c r="AH1856" t="s">
        <v>32</v>
      </c>
      <c r="AI1856" t="s">
        <v>37</v>
      </c>
      <c r="AJ1856">
        <v>386.11111111111114</v>
      </c>
      <c r="AK1856" t="s">
        <v>42</v>
      </c>
      <c r="AL1856">
        <v>6.5620000000000003</v>
      </c>
      <c r="AM1856">
        <v>310284.53239999997</v>
      </c>
      <c r="AN1856">
        <v>71.95</v>
      </c>
    </row>
    <row r="1857" spans="1:40" x14ac:dyDescent="0.3">
      <c r="A1857">
        <v>163.51</v>
      </c>
      <c r="B1857">
        <v>8.15</v>
      </c>
      <c r="C1857">
        <v>19</v>
      </c>
      <c r="D1857">
        <v>0.84</v>
      </c>
      <c r="E1857">
        <v>0.06</v>
      </c>
      <c r="F1857">
        <v>0.05</v>
      </c>
      <c r="G1857" t="s">
        <v>92</v>
      </c>
      <c r="H1857">
        <v>3.14</v>
      </c>
      <c r="I1857">
        <v>0.74</v>
      </c>
      <c r="J1857">
        <v>1</v>
      </c>
      <c r="K1857">
        <v>0.63</v>
      </c>
      <c r="L1857">
        <v>25</v>
      </c>
      <c r="M1857">
        <v>7520.41</v>
      </c>
      <c r="N1857">
        <v>90</v>
      </c>
      <c r="O1857">
        <v>55</v>
      </c>
      <c r="P1857">
        <v>3</v>
      </c>
      <c r="Q1857">
        <v>3</v>
      </c>
      <c r="R1857">
        <v>545</v>
      </c>
      <c r="S1857">
        <v>50</v>
      </c>
      <c r="T1857">
        <v>9</v>
      </c>
      <c r="U1857">
        <v>0.56999999999999995</v>
      </c>
      <c r="V1857">
        <v>0</v>
      </c>
      <c r="W1857" t="s">
        <v>6</v>
      </c>
      <c r="X1857" t="s">
        <v>103</v>
      </c>
      <c r="Y1857" t="s">
        <v>90</v>
      </c>
      <c r="Z1857" t="s">
        <v>91</v>
      </c>
      <c r="AA1857">
        <v>0.78959999999999997</v>
      </c>
      <c r="AB1857">
        <v>0.8929999999999999</v>
      </c>
      <c r="AC1857">
        <v>0.14288000000000003</v>
      </c>
      <c r="AD1857">
        <v>0.74</v>
      </c>
      <c r="AE1857" t="s">
        <v>25</v>
      </c>
      <c r="AF1857">
        <v>4.9844046235704244E-2</v>
      </c>
      <c r="AG1857" t="s">
        <v>7</v>
      </c>
      <c r="AH1857" t="s">
        <v>31</v>
      </c>
      <c r="AI1857" t="s">
        <v>37</v>
      </c>
      <c r="AJ1857">
        <v>9.1743119266055047</v>
      </c>
      <c r="AK1857" t="s">
        <v>40</v>
      </c>
      <c r="AL1857">
        <v>150.40819999999999</v>
      </c>
      <c r="AM1857">
        <v>1365085.7620289999</v>
      </c>
      <c r="AN1857">
        <v>82.06</v>
      </c>
    </row>
    <row r="1858" spans="1:40" x14ac:dyDescent="0.3">
      <c r="A1858">
        <v>389.77</v>
      </c>
      <c r="B1858">
        <v>9.4700000000000006</v>
      </c>
      <c r="C1858">
        <v>24</v>
      </c>
      <c r="D1858">
        <v>0.93</v>
      </c>
      <c r="E1858">
        <v>0.01</v>
      </c>
      <c r="F1858">
        <v>0.04</v>
      </c>
      <c r="G1858" t="s">
        <v>88</v>
      </c>
      <c r="H1858">
        <v>0.06</v>
      </c>
      <c r="I1858">
        <v>0.83</v>
      </c>
      <c r="J1858">
        <v>1.06</v>
      </c>
      <c r="K1858">
        <v>0.97</v>
      </c>
      <c r="L1858">
        <v>42</v>
      </c>
      <c r="M1858">
        <v>6417.23</v>
      </c>
      <c r="N1858">
        <v>30</v>
      </c>
      <c r="O1858">
        <v>43</v>
      </c>
      <c r="P1858">
        <v>2</v>
      </c>
      <c r="Q1858">
        <v>0</v>
      </c>
      <c r="R1858">
        <v>554</v>
      </c>
      <c r="S1858">
        <v>660</v>
      </c>
      <c r="T1858">
        <v>4</v>
      </c>
      <c r="U1858">
        <v>0.43</v>
      </c>
      <c r="V1858">
        <v>1</v>
      </c>
      <c r="W1858" t="s">
        <v>4</v>
      </c>
      <c r="X1858" t="s">
        <v>89</v>
      </c>
      <c r="Y1858" t="s">
        <v>96</v>
      </c>
      <c r="Z1858" t="s">
        <v>105</v>
      </c>
      <c r="AA1858">
        <v>0.92070000000000007</v>
      </c>
      <c r="AB1858">
        <v>0.95039999999999991</v>
      </c>
      <c r="AC1858">
        <v>6.6527999999999948E-2</v>
      </c>
      <c r="AD1858">
        <v>1.02</v>
      </c>
      <c r="AE1858" t="s">
        <v>25</v>
      </c>
      <c r="AF1858">
        <v>2.4296379916360935E-2</v>
      </c>
      <c r="AG1858" t="s">
        <v>7</v>
      </c>
      <c r="AH1858" t="s">
        <v>32</v>
      </c>
      <c r="AI1858" t="s">
        <v>38</v>
      </c>
      <c r="AJ1858">
        <v>119.13357400722022</v>
      </c>
      <c r="AK1858" t="s">
        <v>42</v>
      </c>
      <c r="AL1858">
        <v>64.172299999999993</v>
      </c>
      <c r="AM1858">
        <v>2626370.5639789999</v>
      </c>
      <c r="AN1858">
        <v>74.84</v>
      </c>
    </row>
    <row r="1859" spans="1:40" x14ac:dyDescent="0.3">
      <c r="A1859">
        <v>257.24</v>
      </c>
      <c r="B1859">
        <v>6.61</v>
      </c>
      <c r="C1859">
        <v>15</v>
      </c>
      <c r="D1859">
        <v>0.92</v>
      </c>
      <c r="E1859">
        <v>0.06</v>
      </c>
      <c r="F1859">
        <v>0.04</v>
      </c>
      <c r="G1859" t="s">
        <v>88</v>
      </c>
      <c r="H1859">
        <v>4.43</v>
      </c>
      <c r="I1859">
        <v>0.92</v>
      </c>
      <c r="J1859">
        <v>1.0900000000000001</v>
      </c>
      <c r="K1859">
        <v>0.23</v>
      </c>
      <c r="L1859">
        <v>32</v>
      </c>
      <c r="M1859">
        <v>3093.87</v>
      </c>
      <c r="N1859">
        <v>30</v>
      </c>
      <c r="O1859">
        <v>25</v>
      </c>
      <c r="P1859">
        <v>3</v>
      </c>
      <c r="Q1859">
        <v>2</v>
      </c>
      <c r="R1859">
        <v>972</v>
      </c>
      <c r="S1859">
        <v>50</v>
      </c>
      <c r="T1859">
        <v>6</v>
      </c>
      <c r="U1859">
        <v>0.79</v>
      </c>
      <c r="V1859">
        <v>1</v>
      </c>
      <c r="W1859" t="s">
        <v>4</v>
      </c>
      <c r="X1859" t="s">
        <v>93</v>
      </c>
      <c r="Y1859" t="s">
        <v>90</v>
      </c>
      <c r="Z1859" t="s">
        <v>100</v>
      </c>
      <c r="AA1859">
        <v>0.86480000000000001</v>
      </c>
      <c r="AB1859">
        <v>0.90239999999999987</v>
      </c>
      <c r="AC1859">
        <v>7.2191999999999965E-2</v>
      </c>
      <c r="AD1859">
        <v>0.33</v>
      </c>
      <c r="AE1859" t="s">
        <v>24</v>
      </c>
      <c r="AF1859">
        <v>2.5695848235111181E-2</v>
      </c>
      <c r="AG1859" t="s">
        <v>7</v>
      </c>
      <c r="AH1859" t="s">
        <v>31</v>
      </c>
      <c r="AI1859" t="s">
        <v>37</v>
      </c>
      <c r="AJ1859">
        <v>5.1440329218106999</v>
      </c>
      <c r="AK1859" t="s">
        <v>40</v>
      </c>
      <c r="AL1859">
        <v>30.938700000000001</v>
      </c>
      <c r="AM1859">
        <v>875507.5608440002</v>
      </c>
      <c r="AN1859">
        <v>68.97</v>
      </c>
    </row>
    <row r="1860" spans="1:40" x14ac:dyDescent="0.3">
      <c r="A1860">
        <v>428.9</v>
      </c>
      <c r="B1860">
        <v>7.67</v>
      </c>
      <c r="C1860">
        <v>26</v>
      </c>
      <c r="D1860">
        <v>0.88</v>
      </c>
      <c r="E1860">
        <v>0.09</v>
      </c>
      <c r="F1860">
        <v>0.01</v>
      </c>
      <c r="G1860" t="s">
        <v>99</v>
      </c>
      <c r="H1860">
        <v>0.7</v>
      </c>
      <c r="I1860">
        <v>0.7</v>
      </c>
      <c r="J1860">
        <v>1.1100000000000001</v>
      </c>
      <c r="K1860">
        <v>0.8</v>
      </c>
      <c r="L1860">
        <v>44</v>
      </c>
      <c r="M1860">
        <v>8219</v>
      </c>
      <c r="N1860">
        <v>30</v>
      </c>
      <c r="O1860">
        <v>12</v>
      </c>
      <c r="P1860">
        <v>0</v>
      </c>
      <c r="Q1860">
        <v>0</v>
      </c>
      <c r="R1860">
        <v>730</v>
      </c>
      <c r="S1860">
        <v>340</v>
      </c>
      <c r="T1860">
        <v>1</v>
      </c>
      <c r="U1860">
        <v>0.56999999999999995</v>
      </c>
      <c r="V1860">
        <v>1</v>
      </c>
      <c r="W1860" t="s">
        <v>4</v>
      </c>
      <c r="X1860" t="s">
        <v>89</v>
      </c>
      <c r="Y1860" t="s">
        <v>94</v>
      </c>
      <c r="Z1860" t="s">
        <v>97</v>
      </c>
      <c r="AA1860">
        <v>0.80080000000000007</v>
      </c>
      <c r="AB1860">
        <v>0.90090000000000003</v>
      </c>
      <c r="AC1860">
        <v>0.10810800000000001</v>
      </c>
      <c r="AD1860">
        <v>0.9</v>
      </c>
      <c r="AE1860" t="s">
        <v>25</v>
      </c>
      <c r="AF1860">
        <v>1.7882956400093263E-2</v>
      </c>
      <c r="AG1860" t="s">
        <v>5</v>
      </c>
      <c r="AH1860" t="s">
        <v>32</v>
      </c>
      <c r="AI1860" t="s">
        <v>38</v>
      </c>
      <c r="AJ1860">
        <v>46.575342465753423</v>
      </c>
      <c r="AK1860" t="s">
        <v>40</v>
      </c>
      <c r="AL1860">
        <v>410.95000000000005</v>
      </c>
      <c r="AM1860">
        <v>3878058.9646000001</v>
      </c>
      <c r="AN1860">
        <v>96.399999999999991</v>
      </c>
    </row>
    <row r="1861" spans="1:40" x14ac:dyDescent="0.3">
      <c r="A1861">
        <v>377.82</v>
      </c>
      <c r="B1861">
        <v>8.25</v>
      </c>
      <c r="C1861">
        <v>7</v>
      </c>
      <c r="D1861">
        <v>0.91</v>
      </c>
      <c r="E1861">
        <v>0.02</v>
      </c>
      <c r="F1861">
        <v>0.04</v>
      </c>
      <c r="G1861" t="s">
        <v>99</v>
      </c>
      <c r="H1861">
        <v>3.32</v>
      </c>
      <c r="I1861">
        <v>0.95</v>
      </c>
      <c r="J1861">
        <v>1.07</v>
      </c>
      <c r="K1861">
        <v>0.53</v>
      </c>
      <c r="L1861">
        <v>11</v>
      </c>
      <c r="M1861">
        <v>8341.23</v>
      </c>
      <c r="N1861">
        <v>60</v>
      </c>
      <c r="O1861">
        <v>18</v>
      </c>
      <c r="P1861">
        <v>2</v>
      </c>
      <c r="Q1861">
        <v>1</v>
      </c>
      <c r="R1861">
        <v>496</v>
      </c>
      <c r="S1861">
        <v>184</v>
      </c>
      <c r="T1861">
        <v>11</v>
      </c>
      <c r="U1861">
        <v>0.66</v>
      </c>
      <c r="V1861">
        <v>0</v>
      </c>
      <c r="W1861" t="s">
        <v>6</v>
      </c>
      <c r="X1861" t="s">
        <v>101</v>
      </c>
      <c r="Y1861" t="s">
        <v>96</v>
      </c>
      <c r="Z1861" t="s">
        <v>95</v>
      </c>
      <c r="AA1861">
        <v>0.89180000000000004</v>
      </c>
      <c r="AB1861">
        <v>0.94079999999999997</v>
      </c>
      <c r="AC1861">
        <v>8.467199999999997E-2</v>
      </c>
      <c r="AD1861">
        <v>0.59000000000000008</v>
      </c>
      <c r="AE1861" t="s">
        <v>25</v>
      </c>
      <c r="AF1861">
        <v>2.1835794822931555E-2</v>
      </c>
      <c r="AG1861" t="s">
        <v>7</v>
      </c>
      <c r="AH1861" t="s">
        <v>32</v>
      </c>
      <c r="AI1861" t="s">
        <v>37</v>
      </c>
      <c r="AJ1861">
        <v>37.096774193548384</v>
      </c>
      <c r="AK1861" t="s">
        <v>40</v>
      </c>
      <c r="AL1861">
        <v>417.06150000000002</v>
      </c>
      <c r="AM1861">
        <v>3341014.6784639992</v>
      </c>
      <c r="AN1861">
        <v>95.279999999999987</v>
      </c>
    </row>
    <row r="1862" spans="1:40" x14ac:dyDescent="0.3">
      <c r="A1862">
        <v>399.4</v>
      </c>
      <c r="B1862">
        <v>8.61</v>
      </c>
      <c r="C1862">
        <v>10</v>
      </c>
      <c r="D1862">
        <v>0.71</v>
      </c>
      <c r="E1862">
        <v>0.08</v>
      </c>
      <c r="F1862">
        <v>0.02</v>
      </c>
      <c r="G1862" t="s">
        <v>92</v>
      </c>
      <c r="H1862">
        <v>3.88</v>
      </c>
      <c r="I1862">
        <v>0.98</v>
      </c>
      <c r="J1862">
        <v>1.1200000000000001</v>
      </c>
      <c r="K1862">
        <v>0.22</v>
      </c>
      <c r="L1862">
        <v>47</v>
      </c>
      <c r="M1862">
        <v>9328.69</v>
      </c>
      <c r="N1862">
        <v>45</v>
      </c>
      <c r="O1862">
        <v>21</v>
      </c>
      <c r="P1862">
        <v>1</v>
      </c>
      <c r="Q1862">
        <v>3</v>
      </c>
      <c r="R1862">
        <v>489</v>
      </c>
      <c r="S1862">
        <v>442</v>
      </c>
      <c r="T1862">
        <v>2</v>
      </c>
      <c r="U1862">
        <v>0.67</v>
      </c>
      <c r="V1862">
        <v>0</v>
      </c>
      <c r="W1862" t="s">
        <v>6</v>
      </c>
      <c r="X1862" t="s">
        <v>103</v>
      </c>
      <c r="Y1862" t="s">
        <v>104</v>
      </c>
      <c r="Z1862" t="s">
        <v>102</v>
      </c>
      <c r="AA1862">
        <v>0.6532</v>
      </c>
      <c r="AB1862">
        <v>0.90160000000000007</v>
      </c>
      <c r="AC1862">
        <v>0.26146400000000003</v>
      </c>
      <c r="AD1862">
        <v>0.32</v>
      </c>
      <c r="AE1862" t="s">
        <v>24</v>
      </c>
      <c r="AF1862">
        <v>2.1557336004006007E-2</v>
      </c>
      <c r="AG1862" t="s">
        <v>7</v>
      </c>
      <c r="AH1862" t="s">
        <v>32</v>
      </c>
      <c r="AI1862" t="s">
        <v>37</v>
      </c>
      <c r="AJ1862">
        <v>90.388548057259712</v>
      </c>
      <c r="AK1862" t="s">
        <v>41</v>
      </c>
      <c r="AL1862">
        <v>186.57380000000001</v>
      </c>
      <c r="AM1862">
        <v>4098684.2318399996</v>
      </c>
      <c r="AN1862">
        <v>81.320000000000007</v>
      </c>
    </row>
    <row r="1863" spans="1:40" x14ac:dyDescent="0.3">
      <c r="A1863">
        <v>345.27</v>
      </c>
      <c r="B1863">
        <v>4.5599999999999996</v>
      </c>
      <c r="C1863">
        <v>6</v>
      </c>
      <c r="D1863">
        <v>0.79</v>
      </c>
      <c r="E1863">
        <v>0</v>
      </c>
      <c r="F1863">
        <v>0.01</v>
      </c>
      <c r="G1863" t="s">
        <v>92</v>
      </c>
      <c r="H1863">
        <v>3.15</v>
      </c>
      <c r="I1863">
        <v>0.62</v>
      </c>
      <c r="J1863">
        <v>0.85</v>
      </c>
      <c r="K1863">
        <v>0.05</v>
      </c>
      <c r="L1863">
        <v>26</v>
      </c>
      <c r="M1863">
        <v>4241.74</v>
      </c>
      <c r="N1863">
        <v>15</v>
      </c>
      <c r="O1863">
        <v>53</v>
      </c>
      <c r="P1863">
        <v>2</v>
      </c>
      <c r="Q1863">
        <v>1</v>
      </c>
      <c r="R1863">
        <v>794</v>
      </c>
      <c r="S1863">
        <v>458</v>
      </c>
      <c r="T1863">
        <v>11</v>
      </c>
      <c r="U1863">
        <v>0.59</v>
      </c>
      <c r="V1863">
        <v>1</v>
      </c>
      <c r="W1863" t="s">
        <v>4</v>
      </c>
      <c r="X1863" t="s">
        <v>101</v>
      </c>
      <c r="Y1863" t="s">
        <v>96</v>
      </c>
      <c r="Z1863" t="s">
        <v>95</v>
      </c>
      <c r="AA1863">
        <v>0.79</v>
      </c>
      <c r="AB1863">
        <v>0.99</v>
      </c>
      <c r="AC1863">
        <v>0.20789999999999997</v>
      </c>
      <c r="AD1863">
        <v>6.0000000000000005E-2</v>
      </c>
      <c r="AE1863" t="s">
        <v>22</v>
      </c>
      <c r="AF1863">
        <v>1.3207055347988531E-2</v>
      </c>
      <c r="AG1863" t="s">
        <v>5</v>
      </c>
      <c r="AH1863" t="s">
        <v>32</v>
      </c>
      <c r="AI1863" t="s">
        <v>37</v>
      </c>
      <c r="AJ1863">
        <v>57.68261964735516</v>
      </c>
      <c r="AK1863" t="s">
        <v>40</v>
      </c>
      <c r="AL1863">
        <v>84.834800000000001</v>
      </c>
      <c r="AM1863">
        <v>1479297.612308</v>
      </c>
      <c r="AN1863">
        <v>84.65</v>
      </c>
    </row>
    <row r="1864" spans="1:40" x14ac:dyDescent="0.3">
      <c r="A1864">
        <v>129.84</v>
      </c>
      <c r="B1864">
        <v>1.46</v>
      </c>
      <c r="C1864">
        <v>14</v>
      </c>
      <c r="D1864">
        <v>0.89</v>
      </c>
      <c r="E1864">
        <v>0.04</v>
      </c>
      <c r="F1864">
        <v>0.03</v>
      </c>
      <c r="G1864" t="s">
        <v>92</v>
      </c>
      <c r="H1864">
        <v>0.49</v>
      </c>
      <c r="I1864">
        <v>0.62</v>
      </c>
      <c r="J1864">
        <v>1.1299999999999999</v>
      </c>
      <c r="K1864">
        <v>0.76</v>
      </c>
      <c r="L1864">
        <v>36</v>
      </c>
      <c r="M1864">
        <v>5557.37</v>
      </c>
      <c r="N1864">
        <v>15</v>
      </c>
      <c r="O1864">
        <v>9</v>
      </c>
      <c r="P1864">
        <v>1</v>
      </c>
      <c r="Q1864">
        <v>1</v>
      </c>
      <c r="R1864">
        <v>697</v>
      </c>
      <c r="S1864">
        <v>812</v>
      </c>
      <c r="T1864">
        <v>3</v>
      </c>
      <c r="U1864">
        <v>0.02</v>
      </c>
      <c r="V1864">
        <v>1</v>
      </c>
      <c r="W1864" t="s">
        <v>4</v>
      </c>
      <c r="X1864" t="s">
        <v>101</v>
      </c>
      <c r="Y1864" t="s">
        <v>104</v>
      </c>
      <c r="Z1864" t="s">
        <v>98</v>
      </c>
      <c r="AA1864">
        <v>0.85439999999999994</v>
      </c>
      <c r="AB1864">
        <v>0.93119999999999992</v>
      </c>
      <c r="AC1864">
        <v>0.10243199999999998</v>
      </c>
      <c r="AD1864">
        <v>0.83000000000000007</v>
      </c>
      <c r="AE1864" t="s">
        <v>25</v>
      </c>
      <c r="AF1864">
        <v>1.124460874922982E-2</v>
      </c>
      <c r="AG1864" t="s">
        <v>5</v>
      </c>
      <c r="AH1864" t="s">
        <v>33</v>
      </c>
      <c r="AI1864" t="s">
        <v>38</v>
      </c>
      <c r="AJ1864">
        <v>116.49928263988522</v>
      </c>
      <c r="AK1864" t="s">
        <v>42</v>
      </c>
      <c r="AL1864">
        <v>111.1474</v>
      </c>
      <c r="AM1864">
        <v>772191.16508800001</v>
      </c>
      <c r="AN1864">
        <v>85.71</v>
      </c>
    </row>
    <row r="1865" spans="1:40" x14ac:dyDescent="0.3">
      <c r="A1865">
        <v>295.26</v>
      </c>
      <c r="B1865">
        <v>4.62</v>
      </c>
      <c r="C1865">
        <v>17</v>
      </c>
      <c r="D1865">
        <v>0.7</v>
      </c>
      <c r="E1865">
        <v>0.01</v>
      </c>
      <c r="F1865">
        <v>0.04</v>
      </c>
      <c r="G1865" t="s">
        <v>99</v>
      </c>
      <c r="H1865">
        <v>4.88</v>
      </c>
      <c r="I1865">
        <v>0.64</v>
      </c>
      <c r="J1865">
        <v>0.95</v>
      </c>
      <c r="K1865">
        <v>0.32</v>
      </c>
      <c r="L1865">
        <v>37</v>
      </c>
      <c r="M1865">
        <v>9068.9500000000007</v>
      </c>
      <c r="N1865">
        <v>60</v>
      </c>
      <c r="O1865">
        <v>10</v>
      </c>
      <c r="P1865">
        <v>0</v>
      </c>
      <c r="Q1865">
        <v>3</v>
      </c>
      <c r="R1865">
        <v>53</v>
      </c>
      <c r="S1865">
        <v>940</v>
      </c>
      <c r="T1865">
        <v>2</v>
      </c>
      <c r="U1865">
        <v>0.83</v>
      </c>
      <c r="V1865">
        <v>0</v>
      </c>
      <c r="W1865" t="s">
        <v>6</v>
      </c>
      <c r="X1865" t="s">
        <v>103</v>
      </c>
      <c r="Y1865" t="s">
        <v>94</v>
      </c>
      <c r="Z1865" t="s">
        <v>102</v>
      </c>
      <c r="AA1865">
        <v>0.69299999999999995</v>
      </c>
      <c r="AB1865">
        <v>0.95039999999999991</v>
      </c>
      <c r="AC1865">
        <v>0.28512000000000004</v>
      </c>
      <c r="AD1865">
        <v>0.37</v>
      </c>
      <c r="AE1865" t="s">
        <v>24</v>
      </c>
      <c r="AF1865">
        <v>1.5647226173541962E-2</v>
      </c>
      <c r="AG1865" t="s">
        <v>5</v>
      </c>
      <c r="AH1865" t="s">
        <v>31</v>
      </c>
      <c r="AI1865" t="s">
        <v>37</v>
      </c>
      <c r="AJ1865">
        <v>1773.5849056603772</v>
      </c>
      <c r="AK1865" t="s">
        <v>42</v>
      </c>
      <c r="AL1865">
        <v>453.44750000000005</v>
      </c>
      <c r="AM1865">
        <v>2812065.3507259996</v>
      </c>
      <c r="AN1865">
        <v>94.02000000000001</v>
      </c>
    </row>
    <row r="1866" spans="1:40" x14ac:dyDescent="0.3">
      <c r="A1866">
        <v>493.1</v>
      </c>
      <c r="B1866">
        <v>7.06</v>
      </c>
      <c r="C1866">
        <v>9</v>
      </c>
      <c r="D1866">
        <v>0.71</v>
      </c>
      <c r="E1866">
        <v>0.04</v>
      </c>
      <c r="F1866">
        <v>0.04</v>
      </c>
      <c r="G1866" t="s">
        <v>88</v>
      </c>
      <c r="H1866">
        <v>1.18</v>
      </c>
      <c r="I1866">
        <v>0.91</v>
      </c>
      <c r="J1866">
        <v>1.01</v>
      </c>
      <c r="K1866">
        <v>0.38</v>
      </c>
      <c r="L1866">
        <v>33</v>
      </c>
      <c r="M1866">
        <v>3236.33</v>
      </c>
      <c r="N1866">
        <v>60</v>
      </c>
      <c r="O1866">
        <v>43</v>
      </c>
      <c r="P1866">
        <v>3</v>
      </c>
      <c r="Q1866">
        <v>2</v>
      </c>
      <c r="R1866">
        <v>674</v>
      </c>
      <c r="S1866">
        <v>332</v>
      </c>
      <c r="T1866">
        <v>11</v>
      </c>
      <c r="U1866">
        <v>0.92</v>
      </c>
      <c r="V1866">
        <v>0</v>
      </c>
      <c r="W1866" t="s">
        <v>6</v>
      </c>
      <c r="X1866" t="s">
        <v>93</v>
      </c>
      <c r="Y1866" t="s">
        <v>90</v>
      </c>
      <c r="Z1866" t="s">
        <v>95</v>
      </c>
      <c r="AA1866">
        <v>0.68159999999999998</v>
      </c>
      <c r="AB1866">
        <v>0.92159999999999997</v>
      </c>
      <c r="AC1866">
        <v>0.267264</v>
      </c>
      <c r="AD1866">
        <v>0.46</v>
      </c>
      <c r="AE1866" t="s">
        <v>24</v>
      </c>
      <c r="AF1866">
        <v>1.4317582640438043E-2</v>
      </c>
      <c r="AG1866" t="s">
        <v>5</v>
      </c>
      <c r="AH1866" t="s">
        <v>32</v>
      </c>
      <c r="AI1866" t="s">
        <v>36</v>
      </c>
      <c r="AJ1866">
        <v>49.258160237388729</v>
      </c>
      <c r="AK1866" t="s">
        <v>40</v>
      </c>
      <c r="AL1866">
        <v>32.363300000000002</v>
      </c>
      <c r="AM1866">
        <v>1723545.0693000001</v>
      </c>
      <c r="AN1866">
        <v>72.819999999999993</v>
      </c>
    </row>
    <row r="1867" spans="1:40" x14ac:dyDescent="0.3">
      <c r="A1867">
        <v>471.82</v>
      </c>
      <c r="B1867">
        <v>5.05</v>
      </c>
      <c r="C1867">
        <v>19</v>
      </c>
      <c r="D1867">
        <v>0.96</v>
      </c>
      <c r="E1867">
        <v>0.02</v>
      </c>
      <c r="F1867">
        <v>0.04</v>
      </c>
      <c r="G1867" t="s">
        <v>92</v>
      </c>
      <c r="H1867">
        <v>3.14</v>
      </c>
      <c r="I1867">
        <v>0.68</v>
      </c>
      <c r="J1867">
        <v>0.97</v>
      </c>
      <c r="K1867">
        <v>0.49</v>
      </c>
      <c r="L1867">
        <v>33</v>
      </c>
      <c r="M1867">
        <v>7986.76</v>
      </c>
      <c r="N1867">
        <v>15</v>
      </c>
      <c r="O1867">
        <v>44</v>
      </c>
      <c r="P1867">
        <v>0</v>
      </c>
      <c r="Q1867">
        <v>2</v>
      </c>
      <c r="R1867">
        <v>465</v>
      </c>
      <c r="S1867">
        <v>909</v>
      </c>
      <c r="T1867">
        <v>10</v>
      </c>
      <c r="U1867">
        <v>0.53</v>
      </c>
      <c r="V1867">
        <v>0</v>
      </c>
      <c r="W1867" t="s">
        <v>6</v>
      </c>
      <c r="X1867" t="s">
        <v>93</v>
      </c>
      <c r="Y1867" t="s">
        <v>94</v>
      </c>
      <c r="Z1867" t="s">
        <v>108</v>
      </c>
      <c r="AA1867">
        <v>0.94079999999999997</v>
      </c>
      <c r="AB1867">
        <v>0.94079999999999997</v>
      </c>
      <c r="AC1867">
        <v>3.7632000000000033E-2</v>
      </c>
      <c r="AD1867">
        <v>0.55000000000000004</v>
      </c>
      <c r="AE1867" t="s">
        <v>25</v>
      </c>
      <c r="AF1867">
        <v>1.0703234284260947E-2</v>
      </c>
      <c r="AG1867" t="s">
        <v>5</v>
      </c>
      <c r="AH1867" t="s">
        <v>32</v>
      </c>
      <c r="AI1867" t="s">
        <v>37</v>
      </c>
      <c r="AJ1867">
        <v>195.48387096774192</v>
      </c>
      <c r="AK1867" t="s">
        <v>42</v>
      </c>
      <c r="AL1867">
        <v>159.73520000000002</v>
      </c>
      <c r="AM1867">
        <v>3994601.2548880004</v>
      </c>
      <c r="AN1867">
        <v>83.460000000000008</v>
      </c>
    </row>
    <row r="1868" spans="1:40" x14ac:dyDescent="0.3">
      <c r="A1868">
        <v>69.430000000000007</v>
      </c>
      <c r="B1868">
        <v>7.74</v>
      </c>
      <c r="C1868">
        <v>5</v>
      </c>
      <c r="D1868">
        <v>0.91</v>
      </c>
      <c r="E1868">
        <v>0.04</v>
      </c>
      <c r="F1868">
        <v>0.05</v>
      </c>
      <c r="G1868" t="s">
        <v>88</v>
      </c>
      <c r="H1868">
        <v>3.99</v>
      </c>
      <c r="I1868">
        <v>0.89</v>
      </c>
      <c r="J1868">
        <v>0.99</v>
      </c>
      <c r="K1868">
        <v>0.51</v>
      </c>
      <c r="L1868">
        <v>42</v>
      </c>
      <c r="M1868">
        <v>9920.4699999999993</v>
      </c>
      <c r="N1868">
        <v>90</v>
      </c>
      <c r="O1868">
        <v>12</v>
      </c>
      <c r="P1868">
        <v>0</v>
      </c>
      <c r="Q1868">
        <v>0</v>
      </c>
      <c r="R1868">
        <v>520</v>
      </c>
      <c r="S1868">
        <v>289</v>
      </c>
      <c r="T1868">
        <v>3</v>
      </c>
      <c r="U1868">
        <v>0.11</v>
      </c>
      <c r="V1868">
        <v>1</v>
      </c>
      <c r="W1868" t="s">
        <v>4</v>
      </c>
      <c r="X1868" t="s">
        <v>89</v>
      </c>
      <c r="Y1868" t="s">
        <v>94</v>
      </c>
      <c r="Z1868" t="s">
        <v>98</v>
      </c>
      <c r="AA1868">
        <v>0.87360000000000004</v>
      </c>
      <c r="AB1868">
        <v>0.91199999999999992</v>
      </c>
      <c r="AC1868">
        <v>8.2079999999999959E-2</v>
      </c>
      <c r="AD1868">
        <v>0.6</v>
      </c>
      <c r="AE1868" t="s">
        <v>25</v>
      </c>
      <c r="AF1868">
        <v>0.11147918767103557</v>
      </c>
      <c r="AG1868" t="s">
        <v>9</v>
      </c>
      <c r="AH1868" t="s">
        <v>33</v>
      </c>
      <c r="AI1868" t="s">
        <v>37</v>
      </c>
      <c r="AJ1868">
        <v>55.57692307692308</v>
      </c>
      <c r="AK1868" t="s">
        <v>40</v>
      </c>
      <c r="AL1868">
        <v>99.204700000000003</v>
      </c>
      <c r="AM1868">
        <v>750873.01820300007</v>
      </c>
      <c r="AN1868">
        <v>69.81</v>
      </c>
    </row>
    <row r="1869" spans="1:40" x14ac:dyDescent="0.3">
      <c r="A1869">
        <v>124.17</v>
      </c>
      <c r="B1869">
        <v>4.21</v>
      </c>
      <c r="C1869">
        <v>23</v>
      </c>
      <c r="D1869">
        <v>0.78</v>
      </c>
      <c r="E1869">
        <v>0.04</v>
      </c>
      <c r="F1869">
        <v>0.01</v>
      </c>
      <c r="G1869" t="s">
        <v>99</v>
      </c>
      <c r="H1869">
        <v>4.7</v>
      </c>
      <c r="I1869">
        <v>0.78</v>
      </c>
      <c r="J1869">
        <v>0.91</v>
      </c>
      <c r="K1869">
        <v>0.21</v>
      </c>
      <c r="L1869">
        <v>36</v>
      </c>
      <c r="M1869">
        <v>6554.16</v>
      </c>
      <c r="N1869">
        <v>15</v>
      </c>
      <c r="O1869">
        <v>55</v>
      </c>
      <c r="P1869">
        <v>0</v>
      </c>
      <c r="Q1869">
        <v>2</v>
      </c>
      <c r="R1869">
        <v>884</v>
      </c>
      <c r="S1869">
        <v>103</v>
      </c>
      <c r="T1869">
        <v>12</v>
      </c>
      <c r="U1869">
        <v>0.65</v>
      </c>
      <c r="V1869">
        <v>1</v>
      </c>
      <c r="W1869" t="s">
        <v>4</v>
      </c>
      <c r="X1869" t="s">
        <v>93</v>
      </c>
      <c r="Y1869" t="s">
        <v>94</v>
      </c>
      <c r="Z1869" t="s">
        <v>107</v>
      </c>
      <c r="AA1869">
        <v>0.74880000000000002</v>
      </c>
      <c r="AB1869">
        <v>0.95039999999999991</v>
      </c>
      <c r="AC1869">
        <v>0.20908799999999997</v>
      </c>
      <c r="AD1869">
        <v>0.26</v>
      </c>
      <c r="AE1869" t="s">
        <v>26</v>
      </c>
      <c r="AF1869">
        <v>3.3905130063622453E-2</v>
      </c>
      <c r="AG1869" t="s">
        <v>7</v>
      </c>
      <c r="AH1869" t="s">
        <v>33</v>
      </c>
      <c r="AI1869" t="s">
        <v>37</v>
      </c>
      <c r="AJ1869">
        <v>11.651583710407239</v>
      </c>
      <c r="AK1869" t="s">
        <v>40</v>
      </c>
      <c r="AL1869">
        <v>327.70800000000003</v>
      </c>
      <c r="AM1869">
        <v>854860.92954000004</v>
      </c>
      <c r="AN1869">
        <v>93.899999999999991</v>
      </c>
    </row>
    <row r="1870" spans="1:40" x14ac:dyDescent="0.3">
      <c r="A1870">
        <v>109.28</v>
      </c>
      <c r="B1870">
        <v>6.71</v>
      </c>
      <c r="C1870">
        <v>7</v>
      </c>
      <c r="D1870">
        <v>0.91</v>
      </c>
      <c r="E1870">
        <v>0.03</v>
      </c>
      <c r="F1870">
        <v>0.02</v>
      </c>
      <c r="G1870" t="s">
        <v>99</v>
      </c>
      <c r="H1870">
        <v>3.02</v>
      </c>
      <c r="I1870">
        <v>0.93</v>
      </c>
      <c r="J1870">
        <v>0.87</v>
      </c>
      <c r="K1870">
        <v>0.67</v>
      </c>
      <c r="L1870">
        <v>13</v>
      </c>
      <c r="M1870">
        <v>9838.67</v>
      </c>
      <c r="N1870">
        <v>15</v>
      </c>
      <c r="O1870">
        <v>34</v>
      </c>
      <c r="P1870">
        <v>0</v>
      </c>
      <c r="Q1870">
        <v>2</v>
      </c>
      <c r="R1870">
        <v>364</v>
      </c>
      <c r="S1870">
        <v>873</v>
      </c>
      <c r="T1870">
        <v>5</v>
      </c>
      <c r="U1870">
        <v>0.36</v>
      </c>
      <c r="V1870">
        <v>0</v>
      </c>
      <c r="W1870" t="s">
        <v>6</v>
      </c>
      <c r="X1870" t="s">
        <v>93</v>
      </c>
      <c r="Y1870" t="s">
        <v>94</v>
      </c>
      <c r="Z1870" t="s">
        <v>109</v>
      </c>
      <c r="AA1870">
        <v>0.88270000000000004</v>
      </c>
      <c r="AB1870">
        <v>0.9506</v>
      </c>
      <c r="AC1870">
        <v>8.5553999999999963E-2</v>
      </c>
      <c r="AD1870">
        <v>0.72000000000000008</v>
      </c>
      <c r="AE1870" t="s">
        <v>25</v>
      </c>
      <c r="AF1870">
        <v>6.140190336749634E-2</v>
      </c>
      <c r="AG1870" t="s">
        <v>8</v>
      </c>
      <c r="AH1870" t="s">
        <v>33</v>
      </c>
      <c r="AI1870" t="s">
        <v>37</v>
      </c>
      <c r="AJ1870">
        <v>239.83516483516482</v>
      </c>
      <c r="AK1870" t="s">
        <v>42</v>
      </c>
      <c r="AL1870">
        <v>491.93350000000004</v>
      </c>
      <c r="AM1870">
        <v>1129426.8844920001</v>
      </c>
      <c r="AN1870">
        <v>95.679999999999993</v>
      </c>
    </row>
    <row r="1871" spans="1:40" x14ac:dyDescent="0.3">
      <c r="A1871">
        <v>376.69</v>
      </c>
      <c r="B1871">
        <v>2.68</v>
      </c>
      <c r="C1871">
        <v>19</v>
      </c>
      <c r="D1871">
        <v>0.94</v>
      </c>
      <c r="E1871">
        <v>7.0000000000000007E-2</v>
      </c>
      <c r="F1871">
        <v>0</v>
      </c>
      <c r="G1871" t="s">
        <v>99</v>
      </c>
      <c r="H1871">
        <v>1.3</v>
      </c>
      <c r="I1871">
        <v>0.92</v>
      </c>
      <c r="J1871">
        <v>0.84</v>
      </c>
      <c r="K1871">
        <v>0.69</v>
      </c>
      <c r="L1871">
        <v>14</v>
      </c>
      <c r="M1871">
        <v>5206.54</v>
      </c>
      <c r="N1871">
        <v>45</v>
      </c>
      <c r="O1871">
        <v>14</v>
      </c>
      <c r="P1871">
        <v>0</v>
      </c>
      <c r="Q1871">
        <v>2</v>
      </c>
      <c r="R1871">
        <v>709</v>
      </c>
      <c r="S1871">
        <v>890</v>
      </c>
      <c r="T1871">
        <v>12</v>
      </c>
      <c r="U1871">
        <v>7.0000000000000007E-2</v>
      </c>
      <c r="V1871">
        <v>0</v>
      </c>
      <c r="W1871" t="s">
        <v>6</v>
      </c>
      <c r="X1871" t="s">
        <v>93</v>
      </c>
      <c r="Y1871" t="s">
        <v>94</v>
      </c>
      <c r="Z1871" t="s">
        <v>107</v>
      </c>
      <c r="AA1871">
        <v>0.87419999999999987</v>
      </c>
      <c r="AB1871">
        <v>0.92999999999999994</v>
      </c>
      <c r="AC1871">
        <v>5.5800000000000044E-2</v>
      </c>
      <c r="AD1871">
        <v>0.76</v>
      </c>
      <c r="AE1871" t="s">
        <v>25</v>
      </c>
      <c r="AF1871">
        <v>7.114603520135921E-3</v>
      </c>
      <c r="AG1871" t="s">
        <v>5</v>
      </c>
      <c r="AH1871" t="s">
        <v>32</v>
      </c>
      <c r="AI1871" t="s">
        <v>36</v>
      </c>
      <c r="AJ1871">
        <v>125.52891396332863</v>
      </c>
      <c r="AK1871" t="s">
        <v>42</v>
      </c>
      <c r="AL1871">
        <v>260.327</v>
      </c>
      <c r="AM1871">
        <v>2098809.282222</v>
      </c>
      <c r="AN1871">
        <v>96.6</v>
      </c>
    </row>
    <row r="1872" spans="1:40" x14ac:dyDescent="0.3">
      <c r="A1872">
        <v>418</v>
      </c>
      <c r="B1872">
        <v>7.74</v>
      </c>
      <c r="C1872">
        <v>20</v>
      </c>
      <c r="D1872">
        <v>0.79</v>
      </c>
      <c r="E1872">
        <v>0.09</v>
      </c>
      <c r="F1872">
        <v>0.04</v>
      </c>
      <c r="G1872" t="s">
        <v>99</v>
      </c>
      <c r="H1872">
        <v>4.18</v>
      </c>
      <c r="I1872">
        <v>0.98</v>
      </c>
      <c r="J1872">
        <v>0.98</v>
      </c>
      <c r="K1872">
        <v>0.14000000000000001</v>
      </c>
      <c r="L1872">
        <v>37</v>
      </c>
      <c r="M1872">
        <v>1615.23</v>
      </c>
      <c r="N1872">
        <v>15</v>
      </c>
      <c r="O1872">
        <v>57</v>
      </c>
      <c r="P1872">
        <v>3</v>
      </c>
      <c r="Q1872">
        <v>0</v>
      </c>
      <c r="R1872">
        <v>806</v>
      </c>
      <c r="S1872">
        <v>349</v>
      </c>
      <c r="T1872">
        <v>1</v>
      </c>
      <c r="U1872">
        <v>0.85</v>
      </c>
      <c r="V1872">
        <v>1</v>
      </c>
      <c r="W1872" t="s">
        <v>4</v>
      </c>
      <c r="X1872" t="s">
        <v>89</v>
      </c>
      <c r="Y1872" t="s">
        <v>90</v>
      </c>
      <c r="Z1872" t="s">
        <v>97</v>
      </c>
      <c r="AA1872">
        <v>0.71890000000000009</v>
      </c>
      <c r="AB1872">
        <v>0.87360000000000004</v>
      </c>
      <c r="AC1872">
        <v>0.18345599999999995</v>
      </c>
      <c r="AD1872">
        <v>0.27</v>
      </c>
      <c r="AE1872" t="s">
        <v>26</v>
      </c>
      <c r="AF1872">
        <v>1.8516746411483254E-2</v>
      </c>
      <c r="AG1872" t="s">
        <v>5</v>
      </c>
      <c r="AH1872" t="s">
        <v>32</v>
      </c>
      <c r="AI1872" t="s">
        <v>37</v>
      </c>
      <c r="AJ1872">
        <v>43.300248138957812</v>
      </c>
      <c r="AK1872" t="s">
        <v>40</v>
      </c>
      <c r="AL1872">
        <v>80.761500000000012</v>
      </c>
      <c r="AM1872">
        <v>763053.4445000001</v>
      </c>
      <c r="AN1872">
        <v>92.320000000000007</v>
      </c>
    </row>
    <row r="1873" spans="1:40" x14ac:dyDescent="0.3">
      <c r="A1873">
        <v>146.08000000000001</v>
      </c>
      <c r="B1873">
        <v>5.91</v>
      </c>
      <c r="C1873">
        <v>26</v>
      </c>
      <c r="D1873">
        <v>0.71</v>
      </c>
      <c r="E1873">
        <v>0.04</v>
      </c>
      <c r="F1873">
        <v>0.01</v>
      </c>
      <c r="G1873" t="s">
        <v>88</v>
      </c>
      <c r="H1873">
        <v>0.82</v>
      </c>
      <c r="I1873">
        <v>0.7</v>
      </c>
      <c r="J1873">
        <v>0.85</v>
      </c>
      <c r="K1873">
        <v>0.53</v>
      </c>
      <c r="L1873">
        <v>43</v>
      </c>
      <c r="M1873">
        <v>1838.4</v>
      </c>
      <c r="N1873">
        <v>15</v>
      </c>
      <c r="O1873">
        <v>58</v>
      </c>
      <c r="P1873">
        <v>1</v>
      </c>
      <c r="Q1873">
        <v>3</v>
      </c>
      <c r="R1873">
        <v>21</v>
      </c>
      <c r="S1873">
        <v>429</v>
      </c>
      <c r="T1873">
        <v>1</v>
      </c>
      <c r="U1873">
        <v>0.71</v>
      </c>
      <c r="V1873">
        <v>1</v>
      </c>
      <c r="W1873" t="s">
        <v>4</v>
      </c>
      <c r="X1873" t="s">
        <v>103</v>
      </c>
      <c r="Y1873" t="s">
        <v>104</v>
      </c>
      <c r="Z1873" t="s">
        <v>97</v>
      </c>
      <c r="AA1873">
        <v>0.68159999999999998</v>
      </c>
      <c r="AB1873">
        <v>0.95039999999999991</v>
      </c>
      <c r="AC1873">
        <v>0.27561600000000003</v>
      </c>
      <c r="AD1873">
        <v>0.58000000000000007</v>
      </c>
      <c r="AE1873" t="s">
        <v>25</v>
      </c>
      <c r="AF1873">
        <v>4.0457283680175246E-2</v>
      </c>
      <c r="AG1873" t="s">
        <v>7</v>
      </c>
      <c r="AH1873" t="s">
        <v>33</v>
      </c>
      <c r="AI1873" t="s">
        <v>38</v>
      </c>
      <c r="AJ1873">
        <v>2042.8571428571427</v>
      </c>
      <c r="AK1873" t="s">
        <v>42</v>
      </c>
      <c r="AL1873">
        <v>18.384</v>
      </c>
      <c r="AM1873">
        <v>282001.92531200004</v>
      </c>
      <c r="AN1873">
        <v>73.78</v>
      </c>
    </row>
    <row r="1874" spans="1:40" x14ac:dyDescent="0.3">
      <c r="A1874">
        <v>277.63</v>
      </c>
      <c r="B1874">
        <v>2.84</v>
      </c>
      <c r="C1874">
        <v>7</v>
      </c>
      <c r="D1874">
        <v>0.98</v>
      </c>
      <c r="E1874">
        <v>0.02</v>
      </c>
      <c r="F1874">
        <v>0.04</v>
      </c>
      <c r="G1874" t="s">
        <v>88</v>
      </c>
      <c r="H1874">
        <v>0.11</v>
      </c>
      <c r="I1874">
        <v>0.69</v>
      </c>
      <c r="J1874">
        <v>0.9</v>
      </c>
      <c r="K1874">
        <v>0.61</v>
      </c>
      <c r="L1874">
        <v>40</v>
      </c>
      <c r="M1874">
        <v>7340.61</v>
      </c>
      <c r="N1874">
        <v>30</v>
      </c>
      <c r="O1874">
        <v>37</v>
      </c>
      <c r="P1874">
        <v>0</v>
      </c>
      <c r="Q1874">
        <v>2</v>
      </c>
      <c r="R1874">
        <v>365</v>
      </c>
      <c r="S1874">
        <v>214</v>
      </c>
      <c r="T1874">
        <v>11</v>
      </c>
      <c r="U1874">
        <v>0.8</v>
      </c>
      <c r="V1874">
        <v>1</v>
      </c>
      <c r="W1874" t="s">
        <v>4</v>
      </c>
      <c r="X1874" t="s">
        <v>93</v>
      </c>
      <c r="Y1874" t="s">
        <v>94</v>
      </c>
      <c r="Z1874" t="s">
        <v>95</v>
      </c>
      <c r="AA1874">
        <v>0.96039999999999992</v>
      </c>
      <c r="AB1874">
        <v>0.94079999999999997</v>
      </c>
      <c r="AC1874">
        <v>1.8816000000000017E-2</v>
      </c>
      <c r="AD1874">
        <v>0.66999999999999993</v>
      </c>
      <c r="AE1874" t="s">
        <v>25</v>
      </c>
      <c r="AF1874">
        <v>1.0229442063177611E-2</v>
      </c>
      <c r="AG1874" t="s">
        <v>5</v>
      </c>
      <c r="AH1874" t="s">
        <v>31</v>
      </c>
      <c r="AI1874" t="s">
        <v>38</v>
      </c>
      <c r="AJ1874">
        <v>58.630136986301373</v>
      </c>
      <c r="AK1874" t="s">
        <v>40</v>
      </c>
      <c r="AL1874">
        <v>73.406099999999995</v>
      </c>
      <c r="AM1874">
        <v>2160325.9844439998</v>
      </c>
      <c r="AN1874">
        <v>74.489999999999995</v>
      </c>
    </row>
    <row r="1875" spans="1:40" x14ac:dyDescent="0.3">
      <c r="A1875">
        <v>428.32</v>
      </c>
      <c r="B1875">
        <v>3.63</v>
      </c>
      <c r="C1875">
        <v>24</v>
      </c>
      <c r="D1875">
        <v>0.8</v>
      </c>
      <c r="E1875">
        <v>0.03</v>
      </c>
      <c r="F1875">
        <v>0.02</v>
      </c>
      <c r="G1875" t="s">
        <v>92</v>
      </c>
      <c r="H1875">
        <v>4.54</v>
      </c>
      <c r="I1875">
        <v>0.61</v>
      </c>
      <c r="J1875">
        <v>0.85</v>
      </c>
      <c r="K1875">
        <v>0.19</v>
      </c>
      <c r="L1875">
        <v>1</v>
      </c>
      <c r="M1875">
        <v>109</v>
      </c>
      <c r="N1875">
        <v>60</v>
      </c>
      <c r="O1875">
        <v>27</v>
      </c>
      <c r="P1875">
        <v>2</v>
      </c>
      <c r="Q1875">
        <v>1</v>
      </c>
      <c r="R1875">
        <v>904</v>
      </c>
      <c r="S1875">
        <v>577</v>
      </c>
      <c r="T1875">
        <v>7</v>
      </c>
      <c r="U1875">
        <v>0.8</v>
      </c>
      <c r="V1875">
        <v>1</v>
      </c>
      <c r="W1875" t="s">
        <v>4</v>
      </c>
      <c r="X1875" t="s">
        <v>101</v>
      </c>
      <c r="Y1875" t="s">
        <v>96</v>
      </c>
      <c r="Z1875" t="s">
        <v>106</v>
      </c>
      <c r="AA1875">
        <v>0.77600000000000002</v>
      </c>
      <c r="AB1875">
        <v>0.9506</v>
      </c>
      <c r="AC1875">
        <v>0.19011999999999996</v>
      </c>
      <c r="AD1875">
        <v>0.24</v>
      </c>
      <c r="AE1875" t="s">
        <v>26</v>
      </c>
      <c r="AF1875">
        <v>8.4749719835636901E-3</v>
      </c>
      <c r="AG1875" t="s">
        <v>5</v>
      </c>
      <c r="AH1875" t="s">
        <v>32</v>
      </c>
      <c r="AI1875" t="s">
        <v>37</v>
      </c>
      <c r="AJ1875">
        <v>63.827433628318587</v>
      </c>
      <c r="AK1875" t="s">
        <v>40</v>
      </c>
      <c r="AL1875">
        <v>2.1800000000000002</v>
      </c>
      <c r="AM1875">
        <v>49062.295455999993</v>
      </c>
      <c r="AN1875">
        <v>82.159999999999982</v>
      </c>
    </row>
    <row r="1876" spans="1:40" x14ac:dyDescent="0.3">
      <c r="A1876">
        <v>379.76</v>
      </c>
      <c r="B1876">
        <v>7.74</v>
      </c>
      <c r="C1876">
        <v>2</v>
      </c>
      <c r="D1876">
        <v>0.73</v>
      </c>
      <c r="E1876">
        <v>0.09</v>
      </c>
      <c r="F1876">
        <v>0.02</v>
      </c>
      <c r="G1876" t="s">
        <v>88</v>
      </c>
      <c r="H1876">
        <v>2.88</v>
      </c>
      <c r="I1876">
        <v>0.76</v>
      </c>
      <c r="J1876">
        <v>0.84</v>
      </c>
      <c r="K1876">
        <v>0.89</v>
      </c>
      <c r="L1876">
        <v>5</v>
      </c>
      <c r="M1876">
        <v>6652.69</v>
      </c>
      <c r="N1876">
        <v>15</v>
      </c>
      <c r="O1876">
        <v>51</v>
      </c>
      <c r="P1876">
        <v>1</v>
      </c>
      <c r="Q1876">
        <v>2</v>
      </c>
      <c r="R1876">
        <v>146</v>
      </c>
      <c r="S1876">
        <v>752</v>
      </c>
      <c r="T1876">
        <v>9</v>
      </c>
      <c r="U1876">
        <v>0.36</v>
      </c>
      <c r="V1876">
        <v>1</v>
      </c>
      <c r="W1876" t="s">
        <v>4</v>
      </c>
      <c r="X1876" t="s">
        <v>93</v>
      </c>
      <c r="Y1876" t="s">
        <v>104</v>
      </c>
      <c r="Z1876" t="s">
        <v>91</v>
      </c>
      <c r="AA1876">
        <v>0.6643</v>
      </c>
      <c r="AB1876">
        <v>0.89180000000000004</v>
      </c>
      <c r="AC1876">
        <v>0.24078600000000003</v>
      </c>
      <c r="AD1876">
        <v>1</v>
      </c>
      <c r="AE1876" t="s">
        <v>25</v>
      </c>
      <c r="AF1876">
        <v>2.0381293448493785E-2</v>
      </c>
      <c r="AG1876" t="s">
        <v>7</v>
      </c>
      <c r="AH1876" t="s">
        <v>32</v>
      </c>
      <c r="AI1876" t="s">
        <v>35</v>
      </c>
      <c r="AJ1876">
        <v>515.06849315068496</v>
      </c>
      <c r="AK1876" t="s">
        <v>42</v>
      </c>
      <c r="AL1876">
        <v>66.526899999999998</v>
      </c>
      <c r="AM1876">
        <v>2804420.7664599996</v>
      </c>
      <c r="AN1876">
        <v>70.02000000000001</v>
      </c>
    </row>
    <row r="1877" spans="1:40" x14ac:dyDescent="0.3">
      <c r="A1877">
        <v>294.01</v>
      </c>
      <c r="B1877">
        <v>5.34</v>
      </c>
      <c r="C1877">
        <v>25</v>
      </c>
      <c r="D1877">
        <v>0.85</v>
      </c>
      <c r="E1877">
        <v>0.06</v>
      </c>
      <c r="F1877">
        <v>0</v>
      </c>
      <c r="G1877" t="s">
        <v>88</v>
      </c>
      <c r="H1877">
        <v>0.35</v>
      </c>
      <c r="I1877">
        <v>0.78</v>
      </c>
      <c r="J1877">
        <v>1.1499999999999999</v>
      </c>
      <c r="K1877">
        <v>0.48</v>
      </c>
      <c r="L1877">
        <v>30</v>
      </c>
      <c r="M1877">
        <v>1597.59</v>
      </c>
      <c r="N1877">
        <v>15</v>
      </c>
      <c r="O1877">
        <v>35</v>
      </c>
      <c r="P1877">
        <v>1</v>
      </c>
      <c r="Q1877">
        <v>2</v>
      </c>
      <c r="R1877">
        <v>483</v>
      </c>
      <c r="S1877">
        <v>269</v>
      </c>
      <c r="T1877">
        <v>9</v>
      </c>
      <c r="U1877">
        <v>0.48</v>
      </c>
      <c r="V1877">
        <v>1</v>
      </c>
      <c r="W1877" t="s">
        <v>4</v>
      </c>
      <c r="X1877" t="s">
        <v>93</v>
      </c>
      <c r="Y1877" t="s">
        <v>104</v>
      </c>
      <c r="Z1877" t="s">
        <v>91</v>
      </c>
      <c r="AA1877">
        <v>0.79899999999999993</v>
      </c>
      <c r="AB1877">
        <v>0.94</v>
      </c>
      <c r="AC1877">
        <v>0.14100000000000001</v>
      </c>
      <c r="AD1877">
        <v>0.54</v>
      </c>
      <c r="AE1877" t="s">
        <v>25</v>
      </c>
      <c r="AF1877">
        <v>1.8162647528995612E-2</v>
      </c>
      <c r="AG1877" t="s">
        <v>5</v>
      </c>
      <c r="AH1877" t="s">
        <v>31</v>
      </c>
      <c r="AI1877" t="s">
        <v>38</v>
      </c>
      <c r="AJ1877">
        <v>55.693581780538302</v>
      </c>
      <c r="AK1877" t="s">
        <v>40</v>
      </c>
      <c r="AL1877">
        <v>15.975899999999999</v>
      </c>
      <c r="AM1877">
        <v>497907.91602400003</v>
      </c>
      <c r="AN1877">
        <v>73.850000000000009</v>
      </c>
    </row>
    <row r="1878" spans="1:40" x14ac:dyDescent="0.3">
      <c r="A1878">
        <v>315.66000000000003</v>
      </c>
      <c r="B1878">
        <v>2.94</v>
      </c>
      <c r="C1878">
        <v>23</v>
      </c>
      <c r="D1878">
        <v>0.93</v>
      </c>
      <c r="E1878">
        <v>0.05</v>
      </c>
      <c r="F1878">
        <v>0.02</v>
      </c>
      <c r="G1878" t="s">
        <v>88</v>
      </c>
      <c r="H1878">
        <v>2.9</v>
      </c>
      <c r="I1878">
        <v>0.99</v>
      </c>
      <c r="J1878">
        <v>1.07</v>
      </c>
      <c r="K1878">
        <v>0.12</v>
      </c>
      <c r="L1878">
        <v>18</v>
      </c>
      <c r="M1878">
        <v>9845.25</v>
      </c>
      <c r="N1878">
        <v>90</v>
      </c>
      <c r="O1878">
        <v>21</v>
      </c>
      <c r="P1878">
        <v>2</v>
      </c>
      <c r="Q1878">
        <v>3</v>
      </c>
      <c r="R1878">
        <v>607</v>
      </c>
      <c r="S1878">
        <v>741</v>
      </c>
      <c r="T1878">
        <v>7</v>
      </c>
      <c r="U1878">
        <v>0.23</v>
      </c>
      <c r="V1878">
        <v>0</v>
      </c>
      <c r="W1878" t="s">
        <v>6</v>
      </c>
      <c r="X1878" t="s">
        <v>103</v>
      </c>
      <c r="Y1878" t="s">
        <v>96</v>
      </c>
      <c r="Z1878" t="s">
        <v>106</v>
      </c>
      <c r="AA1878">
        <v>0.88349999999999995</v>
      </c>
      <c r="AB1878">
        <v>0.93099999999999994</v>
      </c>
      <c r="AC1878">
        <v>6.516999999999995E-2</v>
      </c>
      <c r="AD1878">
        <v>0.19</v>
      </c>
      <c r="AE1878" t="s">
        <v>26</v>
      </c>
      <c r="AF1878">
        <v>9.3138186656529162E-3</v>
      </c>
      <c r="AG1878" t="s">
        <v>5</v>
      </c>
      <c r="AH1878" t="s">
        <v>32</v>
      </c>
      <c r="AI1878" t="s">
        <v>35</v>
      </c>
      <c r="AJ1878">
        <v>122.07578253706754</v>
      </c>
      <c r="AK1878" t="s">
        <v>42</v>
      </c>
      <c r="AL1878">
        <v>98.452500000000001</v>
      </c>
      <c r="AM1878">
        <v>3325410.9888300006</v>
      </c>
      <c r="AN1878">
        <v>71.2</v>
      </c>
    </row>
    <row r="1879" spans="1:40" x14ac:dyDescent="0.3">
      <c r="A1879">
        <v>278.76</v>
      </c>
      <c r="B1879">
        <v>9.7100000000000009</v>
      </c>
      <c r="C1879">
        <v>16</v>
      </c>
      <c r="D1879">
        <v>0.77</v>
      </c>
      <c r="E1879">
        <v>0.01</v>
      </c>
      <c r="F1879">
        <v>0.04</v>
      </c>
      <c r="G1879" t="s">
        <v>92</v>
      </c>
      <c r="H1879">
        <v>0.73</v>
      </c>
      <c r="I1879">
        <v>0.93</v>
      </c>
      <c r="J1879">
        <v>1.17</v>
      </c>
      <c r="K1879">
        <v>0.33</v>
      </c>
      <c r="L1879">
        <v>45</v>
      </c>
      <c r="M1879">
        <v>1714.96</v>
      </c>
      <c r="N1879">
        <v>15</v>
      </c>
      <c r="O1879">
        <v>55</v>
      </c>
      <c r="P1879">
        <v>2</v>
      </c>
      <c r="Q1879">
        <v>1</v>
      </c>
      <c r="R1879">
        <v>62</v>
      </c>
      <c r="S1879">
        <v>689</v>
      </c>
      <c r="T1879">
        <v>11</v>
      </c>
      <c r="U1879">
        <v>0.75</v>
      </c>
      <c r="V1879">
        <v>0</v>
      </c>
      <c r="W1879" t="s">
        <v>6</v>
      </c>
      <c r="X1879" t="s">
        <v>101</v>
      </c>
      <c r="Y1879" t="s">
        <v>96</v>
      </c>
      <c r="Z1879" t="s">
        <v>95</v>
      </c>
      <c r="AA1879">
        <v>0.76229999999999998</v>
      </c>
      <c r="AB1879">
        <v>0.95039999999999991</v>
      </c>
      <c r="AC1879">
        <v>0.21859199999999998</v>
      </c>
      <c r="AD1879">
        <v>0.38</v>
      </c>
      <c r="AE1879" t="s">
        <v>24</v>
      </c>
      <c r="AF1879">
        <v>3.4832831109197882E-2</v>
      </c>
      <c r="AG1879" t="s">
        <v>7</v>
      </c>
      <c r="AH1879" t="s">
        <v>31</v>
      </c>
      <c r="AI1879" t="s">
        <v>38</v>
      </c>
      <c r="AJ1879">
        <v>1111.2903225806451</v>
      </c>
      <c r="AK1879" t="s">
        <v>42</v>
      </c>
      <c r="AL1879">
        <v>34.299199999999999</v>
      </c>
      <c r="AM1879">
        <v>502003.73117599997</v>
      </c>
      <c r="AN1879">
        <v>86.169999999999987</v>
      </c>
    </row>
    <row r="1880" spans="1:40" x14ac:dyDescent="0.3">
      <c r="A1880">
        <v>183.9</v>
      </c>
      <c r="B1880">
        <v>7.44</v>
      </c>
      <c r="C1880">
        <v>13</v>
      </c>
      <c r="D1880">
        <v>0.78</v>
      </c>
      <c r="E1880">
        <v>0.04</v>
      </c>
      <c r="F1880">
        <v>0</v>
      </c>
      <c r="G1880" t="s">
        <v>88</v>
      </c>
      <c r="H1880">
        <v>0.16</v>
      </c>
      <c r="I1880">
        <v>0.67</v>
      </c>
      <c r="J1880">
        <v>1.06</v>
      </c>
      <c r="K1880">
        <v>0.48</v>
      </c>
      <c r="L1880">
        <v>37</v>
      </c>
      <c r="M1880">
        <v>5569.39</v>
      </c>
      <c r="N1880">
        <v>45</v>
      </c>
      <c r="O1880">
        <v>30</v>
      </c>
      <c r="P1880">
        <v>2</v>
      </c>
      <c r="Q1880">
        <v>0</v>
      </c>
      <c r="R1880">
        <v>582</v>
      </c>
      <c r="S1880">
        <v>692</v>
      </c>
      <c r="T1880">
        <v>11</v>
      </c>
      <c r="U1880">
        <v>0.52</v>
      </c>
      <c r="V1880">
        <v>0</v>
      </c>
      <c r="W1880" t="s">
        <v>6</v>
      </c>
      <c r="X1880" t="s">
        <v>89</v>
      </c>
      <c r="Y1880" t="s">
        <v>96</v>
      </c>
      <c r="Z1880" t="s">
        <v>95</v>
      </c>
      <c r="AA1880">
        <v>0.74880000000000002</v>
      </c>
      <c r="AB1880">
        <v>0.96</v>
      </c>
      <c r="AC1880">
        <v>0.21119999999999997</v>
      </c>
      <c r="AD1880">
        <v>0.52</v>
      </c>
      <c r="AE1880" t="s">
        <v>25</v>
      </c>
      <c r="AF1880">
        <v>4.0456769983686788E-2</v>
      </c>
      <c r="AG1880" t="s">
        <v>7</v>
      </c>
      <c r="AH1880" t="s">
        <v>31</v>
      </c>
      <c r="AI1880" t="s">
        <v>38</v>
      </c>
      <c r="AJ1880">
        <v>118.90034364261169</v>
      </c>
      <c r="AK1880" t="s">
        <v>42</v>
      </c>
      <c r="AL1880">
        <v>55.693900000000006</v>
      </c>
      <c r="AM1880">
        <v>1065235.5362199999</v>
      </c>
      <c r="AN1880">
        <v>74.64</v>
      </c>
    </row>
    <row r="1881" spans="1:40" x14ac:dyDescent="0.3">
      <c r="A1881">
        <v>304.26</v>
      </c>
      <c r="B1881">
        <v>9.61</v>
      </c>
      <c r="C1881">
        <v>8</v>
      </c>
      <c r="D1881">
        <v>0.77</v>
      </c>
      <c r="E1881">
        <v>0.03</v>
      </c>
      <c r="F1881">
        <v>0.02</v>
      </c>
      <c r="G1881" t="s">
        <v>88</v>
      </c>
      <c r="H1881">
        <v>0.57999999999999996</v>
      </c>
      <c r="I1881">
        <v>0.92</v>
      </c>
      <c r="J1881">
        <v>1.1399999999999999</v>
      </c>
      <c r="K1881">
        <v>0.01</v>
      </c>
      <c r="L1881">
        <v>39</v>
      </c>
      <c r="M1881">
        <v>6727.51</v>
      </c>
      <c r="N1881">
        <v>90</v>
      </c>
      <c r="O1881">
        <v>27</v>
      </c>
      <c r="P1881">
        <v>2</v>
      </c>
      <c r="Q1881">
        <v>2</v>
      </c>
      <c r="R1881">
        <v>936</v>
      </c>
      <c r="S1881">
        <v>835</v>
      </c>
      <c r="T1881">
        <v>2</v>
      </c>
      <c r="U1881">
        <v>0.65</v>
      </c>
      <c r="V1881">
        <v>1</v>
      </c>
      <c r="W1881" t="s">
        <v>4</v>
      </c>
      <c r="X1881" t="s">
        <v>93</v>
      </c>
      <c r="Y1881" t="s">
        <v>96</v>
      </c>
      <c r="Z1881" t="s">
        <v>102</v>
      </c>
      <c r="AA1881">
        <v>0.74690000000000001</v>
      </c>
      <c r="AB1881">
        <v>0.9506</v>
      </c>
      <c r="AC1881">
        <v>0.21863799999999997</v>
      </c>
      <c r="AD1881">
        <v>6.0000000000000005E-2</v>
      </c>
      <c r="AE1881" t="s">
        <v>22</v>
      </c>
      <c r="AF1881">
        <v>3.1584828764872147E-2</v>
      </c>
      <c r="AG1881" t="s">
        <v>7</v>
      </c>
      <c r="AH1881" t="s">
        <v>32</v>
      </c>
      <c r="AI1881" t="s">
        <v>38</v>
      </c>
      <c r="AJ1881">
        <v>89.209401709401718</v>
      </c>
      <c r="AK1881" t="s">
        <v>41</v>
      </c>
      <c r="AL1881">
        <v>67.275100000000009</v>
      </c>
      <c r="AM1881">
        <v>2149328.6067460002</v>
      </c>
      <c r="AN1881">
        <v>74.12</v>
      </c>
    </row>
    <row r="1882" spans="1:40" x14ac:dyDescent="0.3">
      <c r="A1882">
        <v>360</v>
      </c>
      <c r="B1882">
        <v>4.84</v>
      </c>
      <c r="C1882">
        <v>6</v>
      </c>
      <c r="D1882">
        <v>1</v>
      </c>
      <c r="E1882">
        <v>0.09</v>
      </c>
      <c r="F1882">
        <v>0</v>
      </c>
      <c r="G1882" t="s">
        <v>88</v>
      </c>
      <c r="H1882">
        <v>3.88</v>
      </c>
      <c r="I1882">
        <v>0.67</v>
      </c>
      <c r="J1882">
        <v>1.02</v>
      </c>
      <c r="K1882">
        <v>0.03</v>
      </c>
      <c r="L1882">
        <v>12</v>
      </c>
      <c r="M1882">
        <v>8213.01</v>
      </c>
      <c r="N1882">
        <v>15</v>
      </c>
      <c r="O1882">
        <v>55</v>
      </c>
      <c r="P1882">
        <v>2</v>
      </c>
      <c r="Q1882">
        <v>2</v>
      </c>
      <c r="R1882">
        <v>122</v>
      </c>
      <c r="S1882">
        <v>839</v>
      </c>
      <c r="T1882">
        <v>11</v>
      </c>
      <c r="U1882">
        <v>0.36</v>
      </c>
      <c r="V1882">
        <v>1</v>
      </c>
      <c r="W1882" t="s">
        <v>4</v>
      </c>
      <c r="X1882" t="s">
        <v>93</v>
      </c>
      <c r="Y1882" t="s">
        <v>96</v>
      </c>
      <c r="Z1882" t="s">
        <v>95</v>
      </c>
      <c r="AA1882">
        <v>0.91</v>
      </c>
      <c r="AB1882">
        <v>0.91</v>
      </c>
      <c r="AC1882">
        <v>0</v>
      </c>
      <c r="AD1882">
        <v>0.12</v>
      </c>
      <c r="AE1882" t="s">
        <v>22</v>
      </c>
      <c r="AF1882">
        <v>1.3444444444444445E-2</v>
      </c>
      <c r="AG1882" t="s">
        <v>5</v>
      </c>
      <c r="AH1882" t="s">
        <v>32</v>
      </c>
      <c r="AI1882" t="s">
        <v>37</v>
      </c>
      <c r="AJ1882">
        <v>687.70491803278685</v>
      </c>
      <c r="AK1882" t="s">
        <v>42</v>
      </c>
      <c r="AL1882">
        <v>82.130099999999999</v>
      </c>
      <c r="AM1882">
        <v>3222895.1901000007</v>
      </c>
      <c r="AN1882">
        <v>69.42</v>
      </c>
    </row>
    <row r="1883" spans="1:40" x14ac:dyDescent="0.3">
      <c r="A1883">
        <v>443</v>
      </c>
      <c r="B1883">
        <v>5.28</v>
      </c>
      <c r="C1883">
        <v>6</v>
      </c>
      <c r="D1883">
        <v>0.76</v>
      </c>
      <c r="E1883">
        <v>0.09</v>
      </c>
      <c r="F1883">
        <v>0.02</v>
      </c>
      <c r="G1883" t="s">
        <v>99</v>
      </c>
      <c r="H1883">
        <v>3.78</v>
      </c>
      <c r="I1883">
        <v>0.63</v>
      </c>
      <c r="J1883">
        <v>0.99</v>
      </c>
      <c r="K1883">
        <v>0.06</v>
      </c>
      <c r="L1883">
        <v>34</v>
      </c>
      <c r="M1883">
        <v>4646.71</v>
      </c>
      <c r="N1883">
        <v>45</v>
      </c>
      <c r="O1883">
        <v>29</v>
      </c>
      <c r="P1883">
        <v>0</v>
      </c>
      <c r="Q1883">
        <v>2</v>
      </c>
      <c r="R1883">
        <v>825</v>
      </c>
      <c r="S1883">
        <v>400</v>
      </c>
      <c r="T1883">
        <v>7</v>
      </c>
      <c r="U1883">
        <v>0.68</v>
      </c>
      <c r="V1883">
        <v>0</v>
      </c>
      <c r="W1883" t="s">
        <v>6</v>
      </c>
      <c r="X1883" t="s">
        <v>93</v>
      </c>
      <c r="Y1883" t="s">
        <v>94</v>
      </c>
      <c r="Z1883" t="s">
        <v>106</v>
      </c>
      <c r="AA1883">
        <v>0.69159999999999999</v>
      </c>
      <c r="AB1883">
        <v>0.89180000000000004</v>
      </c>
      <c r="AC1883">
        <v>0.214032</v>
      </c>
      <c r="AD1883">
        <v>0.16999999999999998</v>
      </c>
      <c r="AE1883" t="s">
        <v>26</v>
      </c>
      <c r="AF1883">
        <v>1.1918735891647856E-2</v>
      </c>
      <c r="AG1883" t="s">
        <v>5</v>
      </c>
      <c r="AH1883" t="s">
        <v>32</v>
      </c>
      <c r="AI1883" t="s">
        <v>37</v>
      </c>
      <c r="AJ1883">
        <v>48.484848484848484</v>
      </c>
      <c r="AK1883" t="s">
        <v>40</v>
      </c>
      <c r="AL1883">
        <v>232.33550000000002</v>
      </c>
      <c r="AM1883">
        <v>2285192.5345999999</v>
      </c>
      <c r="AN1883">
        <v>93.12</v>
      </c>
    </row>
    <row r="1884" spans="1:40" x14ac:dyDescent="0.3">
      <c r="A1884">
        <v>336.33</v>
      </c>
      <c r="B1884">
        <v>9.08</v>
      </c>
      <c r="C1884">
        <v>9</v>
      </c>
      <c r="D1884">
        <v>0.87</v>
      </c>
      <c r="E1884">
        <v>0.01</v>
      </c>
      <c r="F1884">
        <v>0.01</v>
      </c>
      <c r="G1884" t="s">
        <v>88</v>
      </c>
      <c r="H1884">
        <v>3.02</v>
      </c>
      <c r="I1884">
        <v>0.93</v>
      </c>
      <c r="J1884">
        <v>1.01</v>
      </c>
      <c r="K1884">
        <v>0.54</v>
      </c>
      <c r="L1884">
        <v>45</v>
      </c>
      <c r="M1884">
        <v>9344.61</v>
      </c>
      <c r="N1884">
        <v>60</v>
      </c>
      <c r="O1884">
        <v>37</v>
      </c>
      <c r="P1884">
        <v>1</v>
      </c>
      <c r="Q1884">
        <v>2</v>
      </c>
      <c r="R1884">
        <v>629</v>
      </c>
      <c r="S1884">
        <v>658</v>
      </c>
      <c r="T1884">
        <v>12</v>
      </c>
      <c r="U1884">
        <v>0.67</v>
      </c>
      <c r="V1884">
        <v>1</v>
      </c>
      <c r="W1884" t="s">
        <v>4</v>
      </c>
      <c r="X1884" t="s">
        <v>93</v>
      </c>
      <c r="Y1884" t="s">
        <v>104</v>
      </c>
      <c r="Z1884" t="s">
        <v>107</v>
      </c>
      <c r="AA1884">
        <v>0.86129999999999995</v>
      </c>
      <c r="AB1884">
        <v>0.98009999999999997</v>
      </c>
      <c r="AC1884">
        <v>0.127413</v>
      </c>
      <c r="AD1884">
        <v>0.56000000000000005</v>
      </c>
      <c r="AE1884" t="s">
        <v>25</v>
      </c>
      <c r="AF1884">
        <v>2.6997294324026998E-2</v>
      </c>
      <c r="AG1884" t="s">
        <v>7</v>
      </c>
      <c r="AH1884" t="s">
        <v>32</v>
      </c>
      <c r="AI1884" t="s">
        <v>37</v>
      </c>
      <c r="AJ1884">
        <v>104.61049284578696</v>
      </c>
      <c r="AK1884" t="s">
        <v>42</v>
      </c>
      <c r="AL1884">
        <v>93.446100000000001</v>
      </c>
      <c r="AM1884">
        <v>3205843.895358</v>
      </c>
      <c r="AN1884">
        <v>72.48</v>
      </c>
    </row>
    <row r="1885" spans="1:40" x14ac:dyDescent="0.3">
      <c r="A1885">
        <v>392.5</v>
      </c>
      <c r="B1885">
        <v>5.73</v>
      </c>
      <c r="C1885">
        <v>4</v>
      </c>
      <c r="D1885">
        <v>0.98</v>
      </c>
      <c r="E1885">
        <v>0.05</v>
      </c>
      <c r="F1885">
        <v>0.01</v>
      </c>
      <c r="G1885" t="s">
        <v>92</v>
      </c>
      <c r="H1885">
        <v>1.05</v>
      </c>
      <c r="I1885">
        <v>0.99</v>
      </c>
      <c r="J1885">
        <v>0.93</v>
      </c>
      <c r="K1885">
        <v>0.34</v>
      </c>
      <c r="L1885">
        <v>14</v>
      </c>
      <c r="M1885">
        <v>4854.4399999999996</v>
      </c>
      <c r="N1885">
        <v>15</v>
      </c>
      <c r="O1885">
        <v>40</v>
      </c>
      <c r="P1885">
        <v>2</v>
      </c>
      <c r="Q1885">
        <v>1</v>
      </c>
      <c r="R1885">
        <v>487</v>
      </c>
      <c r="S1885">
        <v>287</v>
      </c>
      <c r="T1885">
        <v>9</v>
      </c>
      <c r="U1885">
        <v>0.77</v>
      </c>
      <c r="V1885">
        <v>0</v>
      </c>
      <c r="W1885" t="s">
        <v>6</v>
      </c>
      <c r="X1885" t="s">
        <v>101</v>
      </c>
      <c r="Y1885" t="s">
        <v>96</v>
      </c>
      <c r="Z1885" t="s">
        <v>91</v>
      </c>
      <c r="AA1885">
        <v>0.93099999999999994</v>
      </c>
      <c r="AB1885">
        <v>0.9405</v>
      </c>
      <c r="AC1885">
        <v>1.8810000000000018E-2</v>
      </c>
      <c r="AD1885">
        <v>0.4</v>
      </c>
      <c r="AE1885" t="s">
        <v>24</v>
      </c>
      <c r="AF1885">
        <v>1.4598726114649683E-2</v>
      </c>
      <c r="AG1885" t="s">
        <v>5</v>
      </c>
      <c r="AH1885" t="s">
        <v>32</v>
      </c>
      <c r="AI1885" t="s">
        <v>36</v>
      </c>
      <c r="AJ1885">
        <v>58.932238193018485</v>
      </c>
      <c r="AK1885" t="s">
        <v>40</v>
      </c>
      <c r="AL1885">
        <v>97.088799999999992</v>
      </c>
      <c r="AM1885">
        <v>2019795.0932999998</v>
      </c>
      <c r="AN1885">
        <v>85.249999999999986</v>
      </c>
    </row>
    <row r="1886" spans="1:40" x14ac:dyDescent="0.3">
      <c r="A1886">
        <v>122.03</v>
      </c>
      <c r="B1886">
        <v>7.37</v>
      </c>
      <c r="C1886">
        <v>27</v>
      </c>
      <c r="D1886">
        <v>0.74</v>
      </c>
      <c r="E1886">
        <v>0.02</v>
      </c>
      <c r="F1886">
        <v>0.04</v>
      </c>
      <c r="G1886" t="s">
        <v>92</v>
      </c>
      <c r="H1886">
        <v>3.69</v>
      </c>
      <c r="I1886">
        <v>0.64</v>
      </c>
      <c r="J1886">
        <v>1.06</v>
      </c>
      <c r="K1886">
        <v>0.89</v>
      </c>
      <c r="L1886">
        <v>38</v>
      </c>
      <c r="M1886">
        <v>2595.39</v>
      </c>
      <c r="N1886">
        <v>60</v>
      </c>
      <c r="O1886">
        <v>34</v>
      </c>
      <c r="P1886">
        <v>2</v>
      </c>
      <c r="Q1886">
        <v>3</v>
      </c>
      <c r="R1886">
        <v>344</v>
      </c>
      <c r="S1886">
        <v>781</v>
      </c>
      <c r="T1886">
        <v>7</v>
      </c>
      <c r="U1886">
        <v>0.16</v>
      </c>
      <c r="V1886">
        <v>0</v>
      </c>
      <c r="W1886" t="s">
        <v>6</v>
      </c>
      <c r="X1886" t="s">
        <v>103</v>
      </c>
      <c r="Y1886" t="s">
        <v>96</v>
      </c>
      <c r="Z1886" t="s">
        <v>106</v>
      </c>
      <c r="AA1886">
        <v>0.72519999999999996</v>
      </c>
      <c r="AB1886">
        <v>0.94079999999999997</v>
      </c>
      <c r="AC1886">
        <v>0.24460800000000002</v>
      </c>
      <c r="AD1886">
        <v>0.95</v>
      </c>
      <c r="AE1886" t="s">
        <v>25</v>
      </c>
      <c r="AF1886">
        <v>6.039498483979349E-2</v>
      </c>
      <c r="AG1886" t="s">
        <v>8</v>
      </c>
      <c r="AH1886" t="s">
        <v>33</v>
      </c>
      <c r="AI1886" t="s">
        <v>37</v>
      </c>
      <c r="AJ1886">
        <v>227.03488372093022</v>
      </c>
      <c r="AK1886" t="s">
        <v>42</v>
      </c>
      <c r="AL1886">
        <v>51.907800000000002</v>
      </c>
      <c r="AM1886">
        <v>335779.28181599994</v>
      </c>
      <c r="AN1886">
        <v>82.910000000000011</v>
      </c>
    </row>
    <row r="1887" spans="1:40" x14ac:dyDescent="0.3">
      <c r="A1887">
        <v>257.7</v>
      </c>
      <c r="B1887">
        <v>3.27</v>
      </c>
      <c r="C1887">
        <v>11</v>
      </c>
      <c r="D1887">
        <v>0.99</v>
      </c>
      <c r="E1887">
        <v>0.04</v>
      </c>
      <c r="F1887">
        <v>0.02</v>
      </c>
      <c r="G1887" t="s">
        <v>92</v>
      </c>
      <c r="H1887">
        <v>2.04</v>
      </c>
      <c r="I1887">
        <v>0.93</v>
      </c>
      <c r="J1887">
        <v>1.1599999999999999</v>
      </c>
      <c r="K1887">
        <v>0.56000000000000005</v>
      </c>
      <c r="L1887">
        <v>16</v>
      </c>
      <c r="M1887">
        <v>5971.05</v>
      </c>
      <c r="N1887">
        <v>15</v>
      </c>
      <c r="O1887">
        <v>38</v>
      </c>
      <c r="P1887">
        <v>3</v>
      </c>
      <c r="Q1887">
        <v>3</v>
      </c>
      <c r="R1887">
        <v>824</v>
      </c>
      <c r="S1887">
        <v>905</v>
      </c>
      <c r="T1887">
        <v>2</v>
      </c>
      <c r="U1887">
        <v>0.62</v>
      </c>
      <c r="V1887">
        <v>0</v>
      </c>
      <c r="W1887" t="s">
        <v>6</v>
      </c>
      <c r="X1887" t="s">
        <v>103</v>
      </c>
      <c r="Y1887" t="s">
        <v>90</v>
      </c>
      <c r="Z1887" t="s">
        <v>102</v>
      </c>
      <c r="AA1887">
        <v>0.95039999999999991</v>
      </c>
      <c r="AB1887">
        <v>0.94079999999999997</v>
      </c>
      <c r="AC1887">
        <v>9.4080000000000084E-3</v>
      </c>
      <c r="AD1887">
        <v>0.62000000000000011</v>
      </c>
      <c r="AE1887" t="s">
        <v>25</v>
      </c>
      <c r="AF1887">
        <v>1.2689173457508732E-2</v>
      </c>
      <c r="AG1887" t="s">
        <v>5</v>
      </c>
      <c r="AH1887" t="s">
        <v>31</v>
      </c>
      <c r="AI1887" t="s">
        <v>35</v>
      </c>
      <c r="AJ1887">
        <v>109.83009708737863</v>
      </c>
      <c r="AK1887" t="s">
        <v>42</v>
      </c>
      <c r="AL1887">
        <v>119.42100000000001</v>
      </c>
      <c r="AM1887">
        <v>1631193.8952599999</v>
      </c>
      <c r="AN1887">
        <v>84.36</v>
      </c>
    </row>
    <row r="1888" spans="1:40" x14ac:dyDescent="0.3">
      <c r="A1888">
        <v>54.2</v>
      </c>
      <c r="B1888">
        <v>5.0199999999999996</v>
      </c>
      <c r="C1888">
        <v>5</v>
      </c>
      <c r="D1888">
        <v>0.98</v>
      </c>
      <c r="E1888">
        <v>0.09</v>
      </c>
      <c r="F1888">
        <v>0.01</v>
      </c>
      <c r="G1888" t="s">
        <v>92</v>
      </c>
      <c r="H1888">
        <v>2.5499999999999998</v>
      </c>
      <c r="I1888">
        <v>0.94</v>
      </c>
      <c r="J1888">
        <v>1.1100000000000001</v>
      </c>
      <c r="K1888">
        <v>0.76</v>
      </c>
      <c r="L1888">
        <v>42</v>
      </c>
      <c r="M1888">
        <v>6614.26</v>
      </c>
      <c r="N1888">
        <v>90</v>
      </c>
      <c r="O1888">
        <v>28</v>
      </c>
      <c r="P1888">
        <v>1</v>
      </c>
      <c r="Q1888">
        <v>2</v>
      </c>
      <c r="R1888">
        <v>426</v>
      </c>
      <c r="S1888">
        <v>941</v>
      </c>
      <c r="T1888">
        <v>7</v>
      </c>
      <c r="U1888">
        <v>0.88</v>
      </c>
      <c r="V1888">
        <v>0</v>
      </c>
      <c r="W1888" t="s">
        <v>6</v>
      </c>
      <c r="X1888" t="s">
        <v>93</v>
      </c>
      <c r="Y1888" t="s">
        <v>104</v>
      </c>
      <c r="Z1888" t="s">
        <v>106</v>
      </c>
      <c r="AA1888">
        <v>0.89180000000000004</v>
      </c>
      <c r="AB1888">
        <v>0.90090000000000003</v>
      </c>
      <c r="AC1888">
        <v>1.8018000000000017E-2</v>
      </c>
      <c r="AD1888">
        <v>0.86</v>
      </c>
      <c r="AE1888" t="s">
        <v>25</v>
      </c>
      <c r="AF1888">
        <v>9.2619926199261973E-2</v>
      </c>
      <c r="AG1888" t="s">
        <v>8</v>
      </c>
      <c r="AH1888" t="s">
        <v>33</v>
      </c>
      <c r="AI1888" t="s">
        <v>35</v>
      </c>
      <c r="AJ1888">
        <v>220.89201877934269</v>
      </c>
      <c r="AK1888" t="s">
        <v>42</v>
      </c>
      <c r="AL1888">
        <v>132.2852</v>
      </c>
      <c r="AM1888">
        <v>394477.23060000001</v>
      </c>
      <c r="AN1888">
        <v>82.549999999999983</v>
      </c>
    </row>
    <row r="1889" spans="1:40" x14ac:dyDescent="0.3">
      <c r="A1889">
        <v>161.01</v>
      </c>
      <c r="B1889">
        <v>2.11</v>
      </c>
      <c r="C1889">
        <v>25</v>
      </c>
      <c r="D1889">
        <v>0.97</v>
      </c>
      <c r="E1889">
        <v>0.05</v>
      </c>
      <c r="F1889">
        <v>0.03</v>
      </c>
      <c r="G1889" t="s">
        <v>99</v>
      </c>
      <c r="H1889">
        <v>4.49</v>
      </c>
      <c r="I1889">
        <v>0.65</v>
      </c>
      <c r="J1889">
        <v>0.98</v>
      </c>
      <c r="K1889">
        <v>0.69</v>
      </c>
      <c r="L1889">
        <v>11</v>
      </c>
      <c r="M1889">
        <v>5123.17</v>
      </c>
      <c r="N1889">
        <v>90</v>
      </c>
      <c r="O1889">
        <v>9</v>
      </c>
      <c r="P1889">
        <v>1</v>
      </c>
      <c r="Q1889">
        <v>0</v>
      </c>
      <c r="R1889">
        <v>76</v>
      </c>
      <c r="S1889">
        <v>490</v>
      </c>
      <c r="T1889">
        <v>4</v>
      </c>
      <c r="U1889">
        <v>0.09</v>
      </c>
      <c r="V1889">
        <v>0</v>
      </c>
      <c r="W1889" t="s">
        <v>6</v>
      </c>
      <c r="X1889" t="s">
        <v>89</v>
      </c>
      <c r="Y1889" t="s">
        <v>104</v>
      </c>
      <c r="Z1889" t="s">
        <v>105</v>
      </c>
      <c r="AA1889">
        <v>0.92149999999999999</v>
      </c>
      <c r="AB1889">
        <v>0.92149999999999999</v>
      </c>
      <c r="AC1889">
        <v>2.7645000000000024E-2</v>
      </c>
      <c r="AD1889">
        <v>0.76999999999999991</v>
      </c>
      <c r="AE1889" t="s">
        <v>25</v>
      </c>
      <c r="AF1889">
        <v>1.3104776100863301E-2</v>
      </c>
      <c r="AG1889" t="s">
        <v>5</v>
      </c>
      <c r="AH1889" t="s">
        <v>31</v>
      </c>
      <c r="AI1889" t="s">
        <v>37</v>
      </c>
      <c r="AJ1889">
        <v>644.73684210526324</v>
      </c>
      <c r="AK1889" t="s">
        <v>42</v>
      </c>
      <c r="AL1889">
        <v>256.1585</v>
      </c>
      <c r="AM1889">
        <v>891142.747034</v>
      </c>
      <c r="AN1889">
        <v>93.410000000000011</v>
      </c>
    </row>
    <row r="1890" spans="1:40" x14ac:dyDescent="0.3">
      <c r="A1890">
        <v>376.91</v>
      </c>
      <c r="B1890">
        <v>2.85</v>
      </c>
      <c r="C1890">
        <v>17</v>
      </c>
      <c r="D1890">
        <v>0.76</v>
      </c>
      <c r="E1890">
        <v>0.03</v>
      </c>
      <c r="F1890">
        <v>0.01</v>
      </c>
      <c r="G1890" t="s">
        <v>92</v>
      </c>
      <c r="H1890">
        <v>2.29</v>
      </c>
      <c r="I1890">
        <v>0.71</v>
      </c>
      <c r="J1890">
        <v>1.18</v>
      </c>
      <c r="K1890">
        <v>0.52</v>
      </c>
      <c r="L1890">
        <v>33</v>
      </c>
      <c r="M1890">
        <v>7358.5</v>
      </c>
      <c r="N1890">
        <v>45</v>
      </c>
      <c r="O1890">
        <v>15</v>
      </c>
      <c r="P1890">
        <v>0</v>
      </c>
      <c r="Q1890">
        <v>1</v>
      </c>
      <c r="R1890">
        <v>329</v>
      </c>
      <c r="S1890">
        <v>975</v>
      </c>
      <c r="T1890">
        <v>8</v>
      </c>
      <c r="U1890">
        <v>0.96</v>
      </c>
      <c r="V1890">
        <v>1</v>
      </c>
      <c r="W1890" t="s">
        <v>4</v>
      </c>
      <c r="X1890" t="s">
        <v>101</v>
      </c>
      <c r="Y1890" t="s">
        <v>94</v>
      </c>
      <c r="Z1890" t="s">
        <v>110</v>
      </c>
      <c r="AA1890">
        <v>0.73719999999999997</v>
      </c>
      <c r="AB1890">
        <v>0.96029999999999993</v>
      </c>
      <c r="AC1890">
        <v>0.23047199999999998</v>
      </c>
      <c r="AD1890">
        <v>0.56000000000000005</v>
      </c>
      <c r="AE1890" t="s">
        <v>25</v>
      </c>
      <c r="AF1890">
        <v>7.561486827094001E-3</v>
      </c>
      <c r="AG1890" t="s">
        <v>5</v>
      </c>
      <c r="AH1890" t="s">
        <v>32</v>
      </c>
      <c r="AI1890" t="s">
        <v>35</v>
      </c>
      <c r="AJ1890">
        <v>296.35258358662611</v>
      </c>
      <c r="AK1890" t="s">
        <v>42</v>
      </c>
      <c r="AL1890">
        <v>147.17000000000002</v>
      </c>
      <c r="AM1890">
        <v>2884596.3568780003</v>
      </c>
      <c r="AN1890">
        <v>84.609999999999985</v>
      </c>
    </row>
    <row r="1891" spans="1:40" x14ac:dyDescent="0.3">
      <c r="A1891">
        <v>496.31</v>
      </c>
      <c r="B1891">
        <v>1.01</v>
      </c>
      <c r="C1891">
        <v>20</v>
      </c>
      <c r="D1891">
        <v>0.89</v>
      </c>
      <c r="E1891">
        <v>0.02</v>
      </c>
      <c r="F1891">
        <v>0.01</v>
      </c>
      <c r="G1891" t="s">
        <v>99</v>
      </c>
      <c r="H1891">
        <v>3.13</v>
      </c>
      <c r="I1891">
        <v>0.89</v>
      </c>
      <c r="J1891">
        <v>1.19</v>
      </c>
      <c r="K1891">
        <v>0.74</v>
      </c>
      <c r="L1891">
        <v>15</v>
      </c>
      <c r="M1891">
        <v>4264.74</v>
      </c>
      <c r="N1891">
        <v>30</v>
      </c>
      <c r="O1891">
        <v>12</v>
      </c>
      <c r="P1891">
        <v>1</v>
      </c>
      <c r="Q1891">
        <v>1</v>
      </c>
      <c r="R1891">
        <v>643</v>
      </c>
      <c r="S1891">
        <v>460</v>
      </c>
      <c r="T1891">
        <v>3</v>
      </c>
      <c r="U1891">
        <v>0.21</v>
      </c>
      <c r="V1891">
        <v>0</v>
      </c>
      <c r="W1891" t="s">
        <v>6</v>
      </c>
      <c r="X1891" t="s">
        <v>101</v>
      </c>
      <c r="Y1891" t="s">
        <v>104</v>
      </c>
      <c r="Z1891" t="s">
        <v>98</v>
      </c>
      <c r="AA1891">
        <v>0.87219999999999998</v>
      </c>
      <c r="AB1891">
        <v>0.97019999999999995</v>
      </c>
      <c r="AC1891">
        <v>0.10672199999999998</v>
      </c>
      <c r="AD1891">
        <v>0.77</v>
      </c>
      <c r="AE1891" t="s">
        <v>25</v>
      </c>
      <c r="AF1891">
        <v>2.0350184360581089E-3</v>
      </c>
      <c r="AG1891" t="s">
        <v>5</v>
      </c>
      <c r="AH1891" t="s">
        <v>32</v>
      </c>
      <c r="AI1891" t="s">
        <v>37</v>
      </c>
      <c r="AJ1891">
        <v>71.539657853810269</v>
      </c>
      <c r="AK1891" t="s">
        <v>40</v>
      </c>
      <c r="AL1891">
        <v>213.23699999999999</v>
      </c>
      <c r="AM1891">
        <v>2180376.4086880004</v>
      </c>
      <c r="AN1891">
        <v>96.07</v>
      </c>
    </row>
    <row r="1892" spans="1:40" x14ac:dyDescent="0.3">
      <c r="A1892">
        <v>94.63</v>
      </c>
      <c r="B1892">
        <v>1.35</v>
      </c>
      <c r="C1892">
        <v>7</v>
      </c>
      <c r="D1892">
        <v>0.93</v>
      </c>
      <c r="E1892">
        <v>0.08</v>
      </c>
      <c r="F1892">
        <v>0.03</v>
      </c>
      <c r="G1892" t="s">
        <v>99</v>
      </c>
      <c r="H1892">
        <v>4.8099999999999996</v>
      </c>
      <c r="I1892">
        <v>0.92</v>
      </c>
      <c r="J1892">
        <v>1</v>
      </c>
      <c r="K1892">
        <v>0.54</v>
      </c>
      <c r="L1892">
        <v>48</v>
      </c>
      <c r="M1892">
        <v>142.93</v>
      </c>
      <c r="N1892">
        <v>45</v>
      </c>
      <c r="O1892">
        <v>7</v>
      </c>
      <c r="P1892">
        <v>2</v>
      </c>
      <c r="Q1892">
        <v>0</v>
      </c>
      <c r="R1892">
        <v>263</v>
      </c>
      <c r="S1892">
        <v>300</v>
      </c>
      <c r="T1892">
        <v>12</v>
      </c>
      <c r="U1892">
        <v>0.94</v>
      </c>
      <c r="V1892">
        <v>1</v>
      </c>
      <c r="W1892" t="s">
        <v>4</v>
      </c>
      <c r="X1892" t="s">
        <v>89</v>
      </c>
      <c r="Y1892" t="s">
        <v>96</v>
      </c>
      <c r="Z1892" t="s">
        <v>107</v>
      </c>
      <c r="AA1892">
        <v>0.85560000000000003</v>
      </c>
      <c r="AB1892">
        <v>0.89239999999999997</v>
      </c>
      <c r="AC1892">
        <v>6.2467999999999954E-2</v>
      </c>
      <c r="AD1892">
        <v>0.65</v>
      </c>
      <c r="AE1892" t="s">
        <v>25</v>
      </c>
      <c r="AF1892">
        <v>1.4266088978125332E-2</v>
      </c>
      <c r="AG1892" t="s">
        <v>5</v>
      </c>
      <c r="AH1892" t="s">
        <v>33</v>
      </c>
      <c r="AI1892" t="s">
        <v>37</v>
      </c>
      <c r="AJ1892">
        <v>114.06844106463878</v>
      </c>
      <c r="AK1892" t="s">
        <v>42</v>
      </c>
      <c r="AL1892">
        <v>7.1465000000000005</v>
      </c>
      <c r="AM1892">
        <v>15029.517055</v>
      </c>
      <c r="AN1892">
        <v>92.190000000000012</v>
      </c>
    </row>
    <row r="1893" spans="1:40" x14ac:dyDescent="0.3">
      <c r="A1893">
        <v>230.67</v>
      </c>
      <c r="B1893">
        <v>9.8000000000000007</v>
      </c>
      <c r="C1893">
        <v>27</v>
      </c>
      <c r="D1893">
        <v>1</v>
      </c>
      <c r="E1893">
        <v>0.06</v>
      </c>
      <c r="F1893">
        <v>0.01</v>
      </c>
      <c r="G1893" t="s">
        <v>99</v>
      </c>
      <c r="H1893">
        <v>2.2599999999999998</v>
      </c>
      <c r="I1893">
        <v>0.74</v>
      </c>
      <c r="J1893">
        <v>1.1499999999999999</v>
      </c>
      <c r="K1893">
        <v>0.39</v>
      </c>
      <c r="L1893">
        <v>42</v>
      </c>
      <c r="M1893">
        <v>2718.94</v>
      </c>
      <c r="N1893">
        <v>15</v>
      </c>
      <c r="O1893">
        <v>28</v>
      </c>
      <c r="P1893">
        <v>3</v>
      </c>
      <c r="Q1893">
        <v>2</v>
      </c>
      <c r="R1893">
        <v>410</v>
      </c>
      <c r="S1893">
        <v>810</v>
      </c>
      <c r="T1893">
        <v>5</v>
      </c>
      <c r="U1893">
        <v>0.87</v>
      </c>
      <c r="V1893">
        <v>1</v>
      </c>
      <c r="W1893" t="s">
        <v>4</v>
      </c>
      <c r="X1893" t="s">
        <v>93</v>
      </c>
      <c r="Y1893" t="s">
        <v>90</v>
      </c>
      <c r="Z1893" t="s">
        <v>109</v>
      </c>
      <c r="AA1893">
        <v>0.94</v>
      </c>
      <c r="AB1893">
        <v>0.93059999999999998</v>
      </c>
      <c r="AC1893">
        <v>0</v>
      </c>
      <c r="AD1893">
        <v>0.46</v>
      </c>
      <c r="AE1893" t="s">
        <v>24</v>
      </c>
      <c r="AF1893">
        <v>4.2484935188797854E-2</v>
      </c>
      <c r="AG1893" t="s">
        <v>7</v>
      </c>
      <c r="AH1893" t="s">
        <v>31</v>
      </c>
      <c r="AI1893" t="s">
        <v>35</v>
      </c>
      <c r="AJ1893">
        <v>197.5609756097561</v>
      </c>
      <c r="AK1893" t="s">
        <v>42</v>
      </c>
      <c r="AL1893">
        <v>135.947</v>
      </c>
      <c r="AM1893">
        <v>671226.71537000011</v>
      </c>
      <c r="AN1893">
        <v>95.74</v>
      </c>
    </row>
    <row r="1894" spans="1:40" x14ac:dyDescent="0.3">
      <c r="A1894">
        <v>410.03</v>
      </c>
      <c r="B1894">
        <v>3.18</v>
      </c>
      <c r="C1894">
        <v>15</v>
      </c>
      <c r="D1894">
        <v>0.75</v>
      </c>
      <c r="E1894">
        <v>0.05</v>
      </c>
      <c r="F1894">
        <v>0.03</v>
      </c>
      <c r="G1894" t="s">
        <v>92</v>
      </c>
      <c r="H1894">
        <v>2.8</v>
      </c>
      <c r="I1894">
        <v>0.66</v>
      </c>
      <c r="J1894">
        <v>0.8</v>
      </c>
      <c r="K1894">
        <v>0.44</v>
      </c>
      <c r="L1894">
        <v>10</v>
      </c>
      <c r="M1894">
        <v>9464.4599999999991</v>
      </c>
      <c r="N1894">
        <v>60</v>
      </c>
      <c r="O1894">
        <v>57</v>
      </c>
      <c r="P1894">
        <v>1</v>
      </c>
      <c r="Q1894">
        <v>2</v>
      </c>
      <c r="R1894">
        <v>309</v>
      </c>
      <c r="S1894">
        <v>656</v>
      </c>
      <c r="T1894">
        <v>3</v>
      </c>
      <c r="U1894">
        <v>0.77</v>
      </c>
      <c r="V1894">
        <v>0</v>
      </c>
      <c r="W1894" t="s">
        <v>6</v>
      </c>
      <c r="X1894" t="s">
        <v>93</v>
      </c>
      <c r="Y1894" t="s">
        <v>104</v>
      </c>
      <c r="Z1894" t="s">
        <v>98</v>
      </c>
      <c r="AA1894">
        <v>0.71249999999999991</v>
      </c>
      <c r="AB1894">
        <v>0.92149999999999999</v>
      </c>
      <c r="AC1894">
        <v>0.230375</v>
      </c>
      <c r="AD1894">
        <v>0.52</v>
      </c>
      <c r="AE1894" t="s">
        <v>25</v>
      </c>
      <c r="AF1894">
        <v>7.7555300831646471E-3</v>
      </c>
      <c r="AG1894" t="s">
        <v>5</v>
      </c>
      <c r="AH1894" t="s">
        <v>32</v>
      </c>
      <c r="AI1894" t="s">
        <v>35</v>
      </c>
      <c r="AJ1894">
        <v>212.29773462783172</v>
      </c>
      <c r="AK1894" t="s">
        <v>42</v>
      </c>
      <c r="AL1894">
        <v>189.28919999999999</v>
      </c>
      <c r="AM1894">
        <v>4191381.7873839992</v>
      </c>
      <c r="AN1894">
        <v>83.09999999999998</v>
      </c>
    </row>
    <row r="1895" spans="1:40" x14ac:dyDescent="0.3">
      <c r="A1895">
        <v>141.82</v>
      </c>
      <c r="B1895">
        <v>6.97</v>
      </c>
      <c r="C1895">
        <v>25</v>
      </c>
      <c r="D1895">
        <v>0.93</v>
      </c>
      <c r="E1895">
        <v>0.02</v>
      </c>
      <c r="F1895">
        <v>0.02</v>
      </c>
      <c r="G1895" t="s">
        <v>92</v>
      </c>
      <c r="H1895">
        <v>2.92</v>
      </c>
      <c r="I1895">
        <v>0.86</v>
      </c>
      <c r="J1895">
        <v>0.83</v>
      </c>
      <c r="K1895">
        <v>0.84</v>
      </c>
      <c r="L1895">
        <v>3</v>
      </c>
      <c r="M1895">
        <v>7655.91</v>
      </c>
      <c r="N1895">
        <v>60</v>
      </c>
      <c r="O1895">
        <v>10</v>
      </c>
      <c r="P1895">
        <v>3</v>
      </c>
      <c r="Q1895">
        <v>2</v>
      </c>
      <c r="R1895">
        <v>14</v>
      </c>
      <c r="S1895">
        <v>114</v>
      </c>
      <c r="T1895">
        <v>7</v>
      </c>
      <c r="U1895">
        <v>0.21</v>
      </c>
      <c r="V1895">
        <v>1</v>
      </c>
      <c r="W1895" t="s">
        <v>4</v>
      </c>
      <c r="X1895" t="s">
        <v>93</v>
      </c>
      <c r="Y1895" t="s">
        <v>90</v>
      </c>
      <c r="Z1895" t="s">
        <v>106</v>
      </c>
      <c r="AA1895">
        <v>0.91139999999999999</v>
      </c>
      <c r="AB1895">
        <v>0.96039999999999992</v>
      </c>
      <c r="AC1895">
        <v>6.7227999999999954E-2</v>
      </c>
      <c r="AD1895">
        <v>0.88</v>
      </c>
      <c r="AE1895" t="s">
        <v>25</v>
      </c>
      <c r="AF1895">
        <v>4.9146805810181923E-2</v>
      </c>
      <c r="AG1895" t="s">
        <v>7</v>
      </c>
      <c r="AH1895" t="s">
        <v>33</v>
      </c>
      <c r="AI1895" t="s">
        <v>35</v>
      </c>
      <c r="AJ1895">
        <v>814.28571428571422</v>
      </c>
      <c r="AK1895" t="s">
        <v>42</v>
      </c>
      <c r="AL1895">
        <v>153.1182</v>
      </c>
      <c r="AM1895">
        <v>1129353.0029359998</v>
      </c>
      <c r="AN1895">
        <v>84.08</v>
      </c>
    </row>
    <row r="1896" spans="1:40" x14ac:dyDescent="0.3">
      <c r="A1896">
        <v>299.79000000000002</v>
      </c>
      <c r="B1896">
        <v>8.5500000000000007</v>
      </c>
      <c r="C1896">
        <v>15</v>
      </c>
      <c r="D1896">
        <v>0.8</v>
      </c>
      <c r="E1896">
        <v>0.03</v>
      </c>
      <c r="F1896">
        <v>0.04</v>
      </c>
      <c r="G1896" t="s">
        <v>99</v>
      </c>
      <c r="H1896">
        <v>1.2</v>
      </c>
      <c r="I1896">
        <v>0.88</v>
      </c>
      <c r="J1896">
        <v>0.81</v>
      </c>
      <c r="K1896">
        <v>0.56000000000000005</v>
      </c>
      <c r="L1896">
        <v>11</v>
      </c>
      <c r="M1896">
        <v>1976.38</v>
      </c>
      <c r="N1896">
        <v>15</v>
      </c>
      <c r="O1896">
        <v>51</v>
      </c>
      <c r="P1896">
        <v>2</v>
      </c>
      <c r="Q1896">
        <v>0</v>
      </c>
      <c r="R1896">
        <v>871</v>
      </c>
      <c r="S1896">
        <v>748</v>
      </c>
      <c r="T1896">
        <v>3</v>
      </c>
      <c r="U1896">
        <v>0.22</v>
      </c>
      <c r="V1896">
        <v>0</v>
      </c>
      <c r="W1896" t="s">
        <v>6</v>
      </c>
      <c r="X1896" t="s">
        <v>89</v>
      </c>
      <c r="Y1896" t="s">
        <v>96</v>
      </c>
      <c r="Z1896" t="s">
        <v>98</v>
      </c>
      <c r="AA1896">
        <v>0.77600000000000002</v>
      </c>
      <c r="AB1896">
        <v>0.93119999999999992</v>
      </c>
      <c r="AC1896">
        <v>0.18623999999999993</v>
      </c>
      <c r="AD1896">
        <v>0.63000000000000012</v>
      </c>
      <c r="AE1896" t="s">
        <v>25</v>
      </c>
      <c r="AF1896">
        <v>2.8519963974782347E-2</v>
      </c>
      <c r="AG1896" t="s">
        <v>7</v>
      </c>
      <c r="AH1896" t="s">
        <v>31</v>
      </c>
      <c r="AI1896" t="s">
        <v>36</v>
      </c>
      <c r="AJ1896">
        <v>85.878300803673937</v>
      </c>
      <c r="AK1896" t="s">
        <v>41</v>
      </c>
      <c r="AL1896">
        <v>98.819000000000017</v>
      </c>
      <c r="AM1896">
        <v>634079.90137400001</v>
      </c>
      <c r="AN1896">
        <v>97.1</v>
      </c>
    </row>
    <row r="1897" spans="1:40" x14ac:dyDescent="0.3">
      <c r="A1897">
        <v>379.88</v>
      </c>
      <c r="B1897">
        <v>5.96</v>
      </c>
      <c r="C1897">
        <v>14</v>
      </c>
      <c r="D1897">
        <v>0.75</v>
      </c>
      <c r="E1897">
        <v>0.1</v>
      </c>
      <c r="F1897">
        <v>0.05</v>
      </c>
      <c r="G1897" t="s">
        <v>99</v>
      </c>
      <c r="H1897">
        <v>3.68</v>
      </c>
      <c r="I1897">
        <v>0.8</v>
      </c>
      <c r="J1897">
        <v>1.1100000000000001</v>
      </c>
      <c r="K1897">
        <v>0.38</v>
      </c>
      <c r="L1897">
        <v>11</v>
      </c>
      <c r="M1897">
        <v>759.86</v>
      </c>
      <c r="N1897">
        <v>30</v>
      </c>
      <c r="O1897">
        <v>58</v>
      </c>
      <c r="P1897">
        <v>3</v>
      </c>
      <c r="Q1897">
        <v>1</v>
      </c>
      <c r="R1897">
        <v>455</v>
      </c>
      <c r="S1897">
        <v>960</v>
      </c>
      <c r="T1897">
        <v>10</v>
      </c>
      <c r="U1897">
        <v>0.26</v>
      </c>
      <c r="V1897">
        <v>1</v>
      </c>
      <c r="W1897" t="s">
        <v>4</v>
      </c>
      <c r="X1897" t="s">
        <v>101</v>
      </c>
      <c r="Y1897" t="s">
        <v>90</v>
      </c>
      <c r="Z1897" t="s">
        <v>108</v>
      </c>
      <c r="AA1897">
        <v>0.67500000000000004</v>
      </c>
      <c r="AB1897">
        <v>0.85499999999999998</v>
      </c>
      <c r="AC1897">
        <v>0.21375</v>
      </c>
      <c r="AD1897">
        <v>0.53</v>
      </c>
      <c r="AE1897" t="s">
        <v>25</v>
      </c>
      <c r="AF1897">
        <v>1.5689164999473516E-2</v>
      </c>
      <c r="AG1897" t="s">
        <v>5</v>
      </c>
      <c r="AH1897" t="s">
        <v>32</v>
      </c>
      <c r="AI1897" t="s">
        <v>37</v>
      </c>
      <c r="AJ1897">
        <v>210.98901098901101</v>
      </c>
      <c r="AK1897" t="s">
        <v>42</v>
      </c>
      <c r="AL1897">
        <v>37.993000000000002</v>
      </c>
      <c r="AM1897">
        <v>332019.91148800001</v>
      </c>
      <c r="AN1897">
        <v>92.320000000000007</v>
      </c>
    </row>
    <row r="1898" spans="1:40" x14ac:dyDescent="0.3">
      <c r="A1898">
        <v>327.19</v>
      </c>
      <c r="B1898">
        <v>2.38</v>
      </c>
      <c r="C1898">
        <v>13</v>
      </c>
      <c r="D1898">
        <v>0.83</v>
      </c>
      <c r="E1898">
        <v>0.05</v>
      </c>
      <c r="F1898">
        <v>0.01</v>
      </c>
      <c r="G1898" t="s">
        <v>92</v>
      </c>
      <c r="H1898">
        <v>3.63</v>
      </c>
      <c r="I1898">
        <v>0.66</v>
      </c>
      <c r="J1898">
        <v>0.83</v>
      </c>
      <c r="K1898">
        <v>0.18</v>
      </c>
      <c r="L1898">
        <v>16</v>
      </c>
      <c r="M1898">
        <v>3572.89</v>
      </c>
      <c r="N1898">
        <v>30</v>
      </c>
      <c r="O1898">
        <v>14</v>
      </c>
      <c r="P1898">
        <v>1</v>
      </c>
      <c r="Q1898">
        <v>3</v>
      </c>
      <c r="R1898">
        <v>244</v>
      </c>
      <c r="S1898">
        <v>386</v>
      </c>
      <c r="T1898">
        <v>5</v>
      </c>
      <c r="U1898">
        <v>0.81</v>
      </c>
      <c r="V1898">
        <v>1</v>
      </c>
      <c r="W1898" t="s">
        <v>4</v>
      </c>
      <c r="X1898" t="s">
        <v>103</v>
      </c>
      <c r="Y1898" t="s">
        <v>104</v>
      </c>
      <c r="Z1898" t="s">
        <v>109</v>
      </c>
      <c r="AA1898">
        <v>0.78849999999999998</v>
      </c>
      <c r="AB1898">
        <v>0.9405</v>
      </c>
      <c r="AC1898">
        <v>0.15988500000000003</v>
      </c>
      <c r="AD1898">
        <v>0.24</v>
      </c>
      <c r="AE1898" t="s">
        <v>26</v>
      </c>
      <c r="AF1898">
        <v>7.2740609431828597E-3</v>
      </c>
      <c r="AG1898" t="s">
        <v>5</v>
      </c>
      <c r="AH1898" t="s">
        <v>32</v>
      </c>
      <c r="AI1898" t="s">
        <v>37</v>
      </c>
      <c r="AJ1898">
        <v>158.19672131147541</v>
      </c>
      <c r="AK1898" t="s">
        <v>42</v>
      </c>
      <c r="AL1898">
        <v>71.457800000000006</v>
      </c>
      <c r="AM1898">
        <v>1239249.9236399999</v>
      </c>
      <c r="AN1898">
        <v>82.669999999999987</v>
      </c>
    </row>
    <row r="1899" spans="1:40" x14ac:dyDescent="0.3">
      <c r="A1899">
        <v>134.61000000000001</v>
      </c>
      <c r="B1899">
        <v>7.55</v>
      </c>
      <c r="C1899">
        <v>11</v>
      </c>
      <c r="D1899">
        <v>0.94</v>
      </c>
      <c r="E1899">
        <v>0.04</v>
      </c>
      <c r="F1899">
        <v>0.02</v>
      </c>
      <c r="G1899" t="s">
        <v>88</v>
      </c>
      <c r="H1899">
        <v>1.07</v>
      </c>
      <c r="I1899">
        <v>0.94</v>
      </c>
      <c r="J1899">
        <v>0.81</v>
      </c>
      <c r="K1899">
        <v>0.5</v>
      </c>
      <c r="L1899">
        <v>38</v>
      </c>
      <c r="M1899">
        <v>8379.39</v>
      </c>
      <c r="N1899">
        <v>30</v>
      </c>
      <c r="O1899">
        <v>43</v>
      </c>
      <c r="P1899">
        <v>1</v>
      </c>
      <c r="Q1899">
        <v>2</v>
      </c>
      <c r="R1899">
        <v>456</v>
      </c>
      <c r="S1899">
        <v>952</v>
      </c>
      <c r="T1899">
        <v>1</v>
      </c>
      <c r="U1899">
        <v>0.19</v>
      </c>
      <c r="V1899">
        <v>1</v>
      </c>
      <c r="W1899" t="s">
        <v>4</v>
      </c>
      <c r="X1899" t="s">
        <v>93</v>
      </c>
      <c r="Y1899" t="s">
        <v>104</v>
      </c>
      <c r="Z1899" t="s">
        <v>97</v>
      </c>
      <c r="AA1899">
        <v>0.90239999999999987</v>
      </c>
      <c r="AB1899">
        <v>0.94079999999999997</v>
      </c>
      <c r="AC1899">
        <v>5.6448000000000047E-2</v>
      </c>
      <c r="AD1899">
        <v>0.56000000000000005</v>
      </c>
      <c r="AE1899" t="s">
        <v>25</v>
      </c>
      <c r="AF1899">
        <v>5.6087957804026436E-2</v>
      </c>
      <c r="AG1899" t="s">
        <v>8</v>
      </c>
      <c r="AH1899" t="s">
        <v>33</v>
      </c>
      <c r="AI1899" t="s">
        <v>36</v>
      </c>
      <c r="AJ1899">
        <v>208.7719298245614</v>
      </c>
      <c r="AK1899" t="s">
        <v>42</v>
      </c>
      <c r="AL1899">
        <v>83.793899999999994</v>
      </c>
      <c r="AM1899">
        <v>1195713.3437279998</v>
      </c>
      <c r="AN1899">
        <v>73.330000000000013</v>
      </c>
    </row>
    <row r="1900" spans="1:40" x14ac:dyDescent="0.3">
      <c r="A1900">
        <v>209.92</v>
      </c>
      <c r="B1900">
        <v>6.4</v>
      </c>
      <c r="C1900">
        <v>28</v>
      </c>
      <c r="D1900">
        <v>0.84</v>
      </c>
      <c r="E1900">
        <v>0.05</v>
      </c>
      <c r="F1900">
        <v>0.02</v>
      </c>
      <c r="G1900" t="s">
        <v>88</v>
      </c>
      <c r="H1900">
        <v>7.0000000000000007E-2</v>
      </c>
      <c r="I1900">
        <v>0.86</v>
      </c>
      <c r="J1900">
        <v>0.86</v>
      </c>
      <c r="K1900">
        <v>0.25</v>
      </c>
      <c r="L1900">
        <v>30</v>
      </c>
      <c r="M1900">
        <v>1149.2</v>
      </c>
      <c r="N1900">
        <v>15</v>
      </c>
      <c r="O1900">
        <v>48</v>
      </c>
      <c r="P1900">
        <v>0</v>
      </c>
      <c r="Q1900">
        <v>0</v>
      </c>
      <c r="R1900">
        <v>856</v>
      </c>
      <c r="S1900">
        <v>199</v>
      </c>
      <c r="T1900">
        <v>4</v>
      </c>
      <c r="U1900">
        <v>0.57999999999999996</v>
      </c>
      <c r="V1900">
        <v>0</v>
      </c>
      <c r="W1900" t="s">
        <v>6</v>
      </c>
      <c r="X1900" t="s">
        <v>89</v>
      </c>
      <c r="Y1900" t="s">
        <v>94</v>
      </c>
      <c r="Z1900" t="s">
        <v>105</v>
      </c>
      <c r="AA1900">
        <v>0.79799999999999993</v>
      </c>
      <c r="AB1900">
        <v>0.93099999999999994</v>
      </c>
      <c r="AC1900">
        <v>0.14896000000000001</v>
      </c>
      <c r="AD1900">
        <v>0.32</v>
      </c>
      <c r="AE1900" t="s">
        <v>24</v>
      </c>
      <c r="AF1900">
        <v>3.0487804878048783E-2</v>
      </c>
      <c r="AG1900" t="s">
        <v>7</v>
      </c>
      <c r="AH1900" t="s">
        <v>31</v>
      </c>
      <c r="AI1900" t="s">
        <v>38</v>
      </c>
      <c r="AJ1900">
        <v>23.247663551401871</v>
      </c>
      <c r="AK1900" t="s">
        <v>40</v>
      </c>
      <c r="AL1900">
        <v>11.492000000000001</v>
      </c>
      <c r="AM1900">
        <v>258138.65436799996</v>
      </c>
      <c r="AN1900">
        <v>74.03</v>
      </c>
    </row>
    <row r="1901" spans="1:40" x14ac:dyDescent="0.3">
      <c r="A1901">
        <v>402.71</v>
      </c>
      <c r="B1901">
        <v>7.58</v>
      </c>
      <c r="C1901">
        <v>13</v>
      </c>
      <c r="D1901">
        <v>0.86</v>
      </c>
      <c r="E1901">
        <v>0.08</v>
      </c>
      <c r="F1901">
        <v>0.01</v>
      </c>
      <c r="G1901" t="s">
        <v>88</v>
      </c>
      <c r="H1901">
        <v>4.99</v>
      </c>
      <c r="I1901">
        <v>0.95</v>
      </c>
      <c r="J1901">
        <v>0.92</v>
      </c>
      <c r="K1901">
        <v>0.96</v>
      </c>
      <c r="L1901">
        <v>41</v>
      </c>
      <c r="M1901">
        <v>5479.2</v>
      </c>
      <c r="N1901">
        <v>90</v>
      </c>
      <c r="O1901">
        <v>58</v>
      </c>
      <c r="P1901">
        <v>2</v>
      </c>
      <c r="Q1901">
        <v>0</v>
      </c>
      <c r="R1901">
        <v>48</v>
      </c>
      <c r="S1901">
        <v>204</v>
      </c>
      <c r="T1901">
        <v>6</v>
      </c>
      <c r="U1901">
        <v>0.78</v>
      </c>
      <c r="V1901">
        <v>1</v>
      </c>
      <c r="W1901" t="s">
        <v>4</v>
      </c>
      <c r="X1901" t="s">
        <v>89</v>
      </c>
      <c r="Y1901" t="s">
        <v>96</v>
      </c>
      <c r="Z1901" t="s">
        <v>100</v>
      </c>
      <c r="AA1901">
        <v>0.79120000000000001</v>
      </c>
      <c r="AB1901">
        <v>0.91080000000000005</v>
      </c>
      <c r="AC1901">
        <v>0.12751200000000001</v>
      </c>
      <c r="AD1901">
        <v>1.05</v>
      </c>
      <c r="AE1901" t="s">
        <v>25</v>
      </c>
      <c r="AF1901">
        <v>1.88224777134911E-2</v>
      </c>
      <c r="AG1901" t="s">
        <v>5</v>
      </c>
      <c r="AH1901" t="s">
        <v>32</v>
      </c>
      <c r="AI1901" t="s">
        <v>37</v>
      </c>
      <c r="AJ1901">
        <v>425</v>
      </c>
      <c r="AK1901" t="s">
        <v>42</v>
      </c>
      <c r="AL1901">
        <v>54.792000000000002</v>
      </c>
      <c r="AM1901">
        <v>2405211.1913379999</v>
      </c>
      <c r="AN1901">
        <v>68.410000000000011</v>
      </c>
    </row>
    <row r="1902" spans="1:40" x14ac:dyDescent="0.3">
      <c r="A1902">
        <v>299.39999999999998</v>
      </c>
      <c r="B1902">
        <v>7.93</v>
      </c>
      <c r="C1902">
        <v>26</v>
      </c>
      <c r="D1902">
        <v>1</v>
      </c>
      <c r="E1902">
        <v>0.03</v>
      </c>
      <c r="F1902">
        <v>0.04</v>
      </c>
      <c r="G1902" t="s">
        <v>92</v>
      </c>
      <c r="H1902">
        <v>2.91</v>
      </c>
      <c r="I1902">
        <v>0.97</v>
      </c>
      <c r="J1902">
        <v>0.99</v>
      </c>
      <c r="K1902">
        <v>0.49</v>
      </c>
      <c r="L1902">
        <v>1</v>
      </c>
      <c r="M1902">
        <v>2822.5</v>
      </c>
      <c r="N1902">
        <v>90</v>
      </c>
      <c r="O1902">
        <v>25</v>
      </c>
      <c r="P1902">
        <v>0</v>
      </c>
      <c r="Q1902">
        <v>2</v>
      </c>
      <c r="R1902">
        <v>209</v>
      </c>
      <c r="S1902">
        <v>585</v>
      </c>
      <c r="T1902">
        <v>2</v>
      </c>
      <c r="U1902">
        <v>0.46</v>
      </c>
      <c r="V1902">
        <v>0</v>
      </c>
      <c r="W1902" t="s">
        <v>6</v>
      </c>
      <c r="X1902" t="s">
        <v>93</v>
      </c>
      <c r="Y1902" t="s">
        <v>94</v>
      </c>
      <c r="Z1902" t="s">
        <v>102</v>
      </c>
      <c r="AA1902">
        <v>0.97</v>
      </c>
      <c r="AB1902">
        <v>0.93119999999999992</v>
      </c>
      <c r="AC1902">
        <v>0</v>
      </c>
      <c r="AD1902">
        <v>0.56000000000000005</v>
      </c>
      <c r="AE1902" t="s">
        <v>25</v>
      </c>
      <c r="AF1902">
        <v>2.6486305945223783E-2</v>
      </c>
      <c r="AG1902" t="s">
        <v>7</v>
      </c>
      <c r="AH1902" t="s">
        <v>31</v>
      </c>
      <c r="AI1902" t="s">
        <v>35</v>
      </c>
      <c r="AJ1902">
        <v>279.90430622009569</v>
      </c>
      <c r="AK1902" t="s">
        <v>42</v>
      </c>
      <c r="AL1902">
        <v>56.45</v>
      </c>
      <c r="AM1902">
        <v>904284.33007999975</v>
      </c>
      <c r="AN1902">
        <v>83.389999999999986</v>
      </c>
    </row>
    <row r="1903" spans="1:40" x14ac:dyDescent="0.3">
      <c r="A1903">
        <v>52.35</v>
      </c>
      <c r="B1903">
        <v>9.7799999999999994</v>
      </c>
      <c r="C1903">
        <v>22</v>
      </c>
      <c r="D1903">
        <v>0.82</v>
      </c>
      <c r="E1903">
        <v>0.02</v>
      </c>
      <c r="F1903">
        <v>0.04</v>
      </c>
      <c r="G1903" t="s">
        <v>92</v>
      </c>
      <c r="H1903">
        <v>0.91</v>
      </c>
      <c r="I1903">
        <v>0.92</v>
      </c>
      <c r="J1903">
        <v>0.83</v>
      </c>
      <c r="K1903">
        <v>0.01</v>
      </c>
      <c r="L1903">
        <v>38</v>
      </c>
      <c r="M1903">
        <v>7289.92</v>
      </c>
      <c r="N1903">
        <v>15</v>
      </c>
      <c r="O1903">
        <v>50</v>
      </c>
      <c r="P1903">
        <v>0</v>
      </c>
      <c r="Q1903">
        <v>0</v>
      </c>
      <c r="R1903">
        <v>691</v>
      </c>
      <c r="S1903">
        <v>386</v>
      </c>
      <c r="T1903">
        <v>6</v>
      </c>
      <c r="U1903">
        <v>0.84</v>
      </c>
      <c r="V1903">
        <v>1</v>
      </c>
      <c r="W1903" t="s">
        <v>4</v>
      </c>
      <c r="X1903" t="s">
        <v>89</v>
      </c>
      <c r="Y1903" t="s">
        <v>94</v>
      </c>
      <c r="Z1903" t="s">
        <v>100</v>
      </c>
      <c r="AA1903">
        <v>0.80359999999999998</v>
      </c>
      <c r="AB1903">
        <v>0.94079999999999997</v>
      </c>
      <c r="AC1903">
        <v>0.16934400000000005</v>
      </c>
      <c r="AD1903">
        <v>6.9999999999999993E-2</v>
      </c>
      <c r="AE1903" t="s">
        <v>22</v>
      </c>
      <c r="AF1903">
        <v>0.18681948424068767</v>
      </c>
      <c r="AG1903" t="s">
        <v>9</v>
      </c>
      <c r="AH1903" t="s">
        <v>33</v>
      </c>
      <c r="AI1903" t="s">
        <v>38</v>
      </c>
      <c r="AJ1903">
        <v>55.861070911722145</v>
      </c>
      <c r="AK1903" t="s">
        <v>40</v>
      </c>
      <c r="AL1903">
        <v>145.79840000000002</v>
      </c>
      <c r="AM1903">
        <v>404671.70189000003</v>
      </c>
      <c r="AN1903">
        <v>85.69</v>
      </c>
    </row>
    <row r="1904" spans="1:40" x14ac:dyDescent="0.3">
      <c r="A1904">
        <v>392.45</v>
      </c>
      <c r="B1904">
        <v>6.16</v>
      </c>
      <c r="C1904">
        <v>28</v>
      </c>
      <c r="D1904">
        <v>0.88</v>
      </c>
      <c r="E1904">
        <v>0.06</v>
      </c>
      <c r="F1904">
        <v>0.02</v>
      </c>
      <c r="G1904" t="s">
        <v>99</v>
      </c>
      <c r="H1904">
        <v>1.42</v>
      </c>
      <c r="I1904">
        <v>0.98</v>
      </c>
      <c r="J1904">
        <v>1</v>
      </c>
      <c r="K1904">
        <v>0.09</v>
      </c>
      <c r="L1904">
        <v>45</v>
      </c>
      <c r="M1904">
        <v>104.06</v>
      </c>
      <c r="N1904">
        <v>90</v>
      </c>
      <c r="O1904">
        <v>7</v>
      </c>
      <c r="P1904">
        <v>2</v>
      </c>
      <c r="Q1904">
        <v>2</v>
      </c>
      <c r="R1904">
        <v>879</v>
      </c>
      <c r="S1904">
        <v>692</v>
      </c>
      <c r="T1904">
        <v>10</v>
      </c>
      <c r="U1904">
        <v>0.56000000000000005</v>
      </c>
      <c r="V1904">
        <v>1</v>
      </c>
      <c r="W1904" t="s">
        <v>4</v>
      </c>
      <c r="X1904" t="s">
        <v>93</v>
      </c>
      <c r="Y1904" t="s">
        <v>96</v>
      </c>
      <c r="Z1904" t="s">
        <v>108</v>
      </c>
      <c r="AA1904">
        <v>0.82719999999999994</v>
      </c>
      <c r="AB1904">
        <v>0.92119999999999991</v>
      </c>
      <c r="AC1904">
        <v>0.11054399999999998</v>
      </c>
      <c r="AD1904">
        <v>0.16999999999999998</v>
      </c>
      <c r="AE1904" t="s">
        <v>26</v>
      </c>
      <c r="AF1904">
        <v>1.5696267040387311E-2</v>
      </c>
      <c r="AG1904" t="s">
        <v>5</v>
      </c>
      <c r="AH1904" t="s">
        <v>32</v>
      </c>
      <c r="AI1904" t="s">
        <v>36</v>
      </c>
      <c r="AJ1904">
        <v>78.725824800910132</v>
      </c>
      <c r="AK1904" t="s">
        <v>40</v>
      </c>
      <c r="AL1904">
        <v>5.2030000000000003</v>
      </c>
      <c r="AM1904">
        <v>44121.763339999998</v>
      </c>
      <c r="AN1904">
        <v>96.379999999999981</v>
      </c>
    </row>
    <row r="1905" spans="1:40" x14ac:dyDescent="0.3">
      <c r="A1905">
        <v>65.89</v>
      </c>
      <c r="B1905">
        <v>4.07</v>
      </c>
      <c r="C1905">
        <v>24</v>
      </c>
      <c r="D1905">
        <v>0.81</v>
      </c>
      <c r="E1905">
        <v>7.0000000000000007E-2</v>
      </c>
      <c r="F1905">
        <v>0.03</v>
      </c>
      <c r="G1905" t="s">
        <v>92</v>
      </c>
      <c r="H1905">
        <v>3.09</v>
      </c>
      <c r="I1905">
        <v>0.98</v>
      </c>
      <c r="J1905">
        <v>0.9</v>
      </c>
      <c r="K1905">
        <v>0.28000000000000003</v>
      </c>
      <c r="L1905">
        <v>34</v>
      </c>
      <c r="M1905">
        <v>2844.02</v>
      </c>
      <c r="N1905">
        <v>30</v>
      </c>
      <c r="O1905">
        <v>47</v>
      </c>
      <c r="P1905">
        <v>1</v>
      </c>
      <c r="Q1905">
        <v>2</v>
      </c>
      <c r="R1905">
        <v>869</v>
      </c>
      <c r="S1905">
        <v>27</v>
      </c>
      <c r="T1905">
        <v>7</v>
      </c>
      <c r="U1905">
        <v>0.6</v>
      </c>
      <c r="V1905">
        <v>1</v>
      </c>
      <c r="W1905" t="s">
        <v>4</v>
      </c>
      <c r="X1905" t="s">
        <v>93</v>
      </c>
      <c r="Y1905" t="s">
        <v>104</v>
      </c>
      <c r="Z1905" t="s">
        <v>106</v>
      </c>
      <c r="AA1905">
        <v>0.75329999999999997</v>
      </c>
      <c r="AB1905">
        <v>0.9020999999999999</v>
      </c>
      <c r="AC1905">
        <v>0.17139899999999994</v>
      </c>
      <c r="AD1905">
        <v>0.38</v>
      </c>
      <c r="AE1905" t="s">
        <v>24</v>
      </c>
      <c r="AF1905">
        <v>6.1769616026711188E-2</v>
      </c>
      <c r="AG1905" t="s">
        <v>8</v>
      </c>
      <c r="AH1905" t="s">
        <v>33</v>
      </c>
      <c r="AI1905" t="s">
        <v>37</v>
      </c>
      <c r="AJ1905">
        <v>3.1070195627157653</v>
      </c>
      <c r="AK1905" t="s">
        <v>40</v>
      </c>
      <c r="AL1905">
        <v>56.880400000000002</v>
      </c>
      <c r="AM1905">
        <v>206192.67798199996</v>
      </c>
      <c r="AN1905">
        <v>82.21</v>
      </c>
    </row>
    <row r="1906" spans="1:40" x14ac:dyDescent="0.3">
      <c r="A1906">
        <v>385.58</v>
      </c>
      <c r="B1906">
        <v>6.84</v>
      </c>
      <c r="C1906">
        <v>29</v>
      </c>
      <c r="D1906">
        <v>0.82</v>
      </c>
      <c r="E1906">
        <v>7.0000000000000007E-2</v>
      </c>
      <c r="F1906">
        <v>0</v>
      </c>
      <c r="G1906" t="s">
        <v>92</v>
      </c>
      <c r="H1906">
        <v>0.69</v>
      </c>
      <c r="I1906">
        <v>0.85</v>
      </c>
      <c r="J1906">
        <v>0.91</v>
      </c>
      <c r="K1906">
        <v>0.09</v>
      </c>
      <c r="L1906">
        <v>19</v>
      </c>
      <c r="M1906">
        <v>6824.58</v>
      </c>
      <c r="N1906">
        <v>90</v>
      </c>
      <c r="O1906">
        <v>30</v>
      </c>
      <c r="P1906">
        <v>3</v>
      </c>
      <c r="Q1906">
        <v>2</v>
      </c>
      <c r="R1906">
        <v>30</v>
      </c>
      <c r="S1906">
        <v>268</v>
      </c>
      <c r="T1906">
        <v>8</v>
      </c>
      <c r="U1906">
        <v>0.68</v>
      </c>
      <c r="V1906">
        <v>0</v>
      </c>
      <c r="W1906" t="s">
        <v>6</v>
      </c>
      <c r="X1906" t="s">
        <v>93</v>
      </c>
      <c r="Y1906" t="s">
        <v>90</v>
      </c>
      <c r="Z1906" t="s">
        <v>110</v>
      </c>
      <c r="AA1906">
        <v>0.76259999999999994</v>
      </c>
      <c r="AB1906">
        <v>0.92999999999999994</v>
      </c>
      <c r="AC1906">
        <v>0.16740000000000002</v>
      </c>
      <c r="AD1906">
        <v>0.16</v>
      </c>
      <c r="AE1906" t="s">
        <v>26</v>
      </c>
      <c r="AF1906">
        <v>1.7739509310648893E-2</v>
      </c>
      <c r="AG1906" t="s">
        <v>5</v>
      </c>
      <c r="AH1906" t="s">
        <v>32</v>
      </c>
      <c r="AI1906" t="s">
        <v>38</v>
      </c>
      <c r="AJ1906">
        <v>893.33333333333337</v>
      </c>
      <c r="AK1906" t="s">
        <v>42</v>
      </c>
      <c r="AL1906">
        <v>136.49160000000001</v>
      </c>
      <c r="AM1906">
        <v>2815762.8779519997</v>
      </c>
      <c r="AN1906">
        <v>85.20999999999998</v>
      </c>
    </row>
    <row r="1907" spans="1:40" x14ac:dyDescent="0.3">
      <c r="A1907">
        <v>141.12</v>
      </c>
      <c r="B1907">
        <v>1.62</v>
      </c>
      <c r="C1907">
        <v>9</v>
      </c>
      <c r="D1907">
        <v>0.91</v>
      </c>
      <c r="E1907">
        <v>0.09</v>
      </c>
      <c r="F1907">
        <v>0.03</v>
      </c>
      <c r="G1907" t="s">
        <v>92</v>
      </c>
      <c r="H1907">
        <v>0.19</v>
      </c>
      <c r="I1907">
        <v>0.89</v>
      </c>
      <c r="J1907">
        <v>1.1299999999999999</v>
      </c>
      <c r="K1907">
        <v>0.89</v>
      </c>
      <c r="L1907">
        <v>34</v>
      </c>
      <c r="M1907">
        <v>5512.83</v>
      </c>
      <c r="N1907">
        <v>15</v>
      </c>
      <c r="O1907">
        <v>54</v>
      </c>
      <c r="P1907">
        <v>0</v>
      </c>
      <c r="Q1907">
        <v>1</v>
      </c>
      <c r="R1907">
        <v>696</v>
      </c>
      <c r="S1907">
        <v>836</v>
      </c>
      <c r="T1907">
        <v>3</v>
      </c>
      <c r="U1907">
        <v>0.85</v>
      </c>
      <c r="V1907">
        <v>1</v>
      </c>
      <c r="W1907" t="s">
        <v>4</v>
      </c>
      <c r="X1907" t="s">
        <v>101</v>
      </c>
      <c r="Y1907" t="s">
        <v>94</v>
      </c>
      <c r="Z1907" t="s">
        <v>98</v>
      </c>
      <c r="AA1907">
        <v>0.82810000000000006</v>
      </c>
      <c r="AB1907">
        <v>0.88270000000000004</v>
      </c>
      <c r="AC1907">
        <v>7.9442999999999972E-2</v>
      </c>
      <c r="AD1907">
        <v>1.01</v>
      </c>
      <c r="AE1907" t="s">
        <v>25</v>
      </c>
      <c r="AF1907">
        <v>1.1479591836734694E-2</v>
      </c>
      <c r="AG1907" t="s">
        <v>5</v>
      </c>
      <c r="AH1907" t="s">
        <v>33</v>
      </c>
      <c r="AI1907" t="s">
        <v>38</v>
      </c>
      <c r="AJ1907">
        <v>120.11494252873563</v>
      </c>
      <c r="AK1907" t="s">
        <v>42</v>
      </c>
      <c r="AL1907">
        <v>110.25660000000001</v>
      </c>
      <c r="AM1907">
        <v>871437.83080800006</v>
      </c>
      <c r="AN1907">
        <v>84.509999999999991</v>
      </c>
    </row>
    <row r="1908" spans="1:40" x14ac:dyDescent="0.3">
      <c r="A1908">
        <v>481.13</v>
      </c>
      <c r="B1908">
        <v>9.08</v>
      </c>
      <c r="C1908">
        <v>10</v>
      </c>
      <c r="D1908">
        <v>0.98</v>
      </c>
      <c r="E1908">
        <v>0.04</v>
      </c>
      <c r="F1908">
        <v>0.04</v>
      </c>
      <c r="G1908" t="s">
        <v>99</v>
      </c>
      <c r="H1908">
        <v>3.99</v>
      </c>
      <c r="I1908">
        <v>0.88</v>
      </c>
      <c r="J1908">
        <v>1.19</v>
      </c>
      <c r="K1908">
        <v>0.85</v>
      </c>
      <c r="L1908">
        <v>36</v>
      </c>
      <c r="M1908">
        <v>7810.77</v>
      </c>
      <c r="N1908">
        <v>90</v>
      </c>
      <c r="O1908">
        <v>23</v>
      </c>
      <c r="P1908">
        <v>1</v>
      </c>
      <c r="Q1908">
        <v>0</v>
      </c>
      <c r="R1908">
        <v>83</v>
      </c>
      <c r="S1908">
        <v>381</v>
      </c>
      <c r="T1908">
        <v>12</v>
      </c>
      <c r="U1908">
        <v>0</v>
      </c>
      <c r="V1908">
        <v>1</v>
      </c>
      <c r="W1908" t="s">
        <v>4</v>
      </c>
      <c r="X1908" t="s">
        <v>89</v>
      </c>
      <c r="Y1908" t="s">
        <v>104</v>
      </c>
      <c r="Z1908" t="s">
        <v>107</v>
      </c>
      <c r="AA1908">
        <v>0.94079999999999997</v>
      </c>
      <c r="AB1908">
        <v>0.92159999999999997</v>
      </c>
      <c r="AC1908">
        <v>1.8432000000000014E-2</v>
      </c>
      <c r="AD1908">
        <v>0.92999999999999994</v>
      </c>
      <c r="AE1908" t="s">
        <v>25</v>
      </c>
      <c r="AF1908">
        <v>1.887223827240039E-2</v>
      </c>
      <c r="AG1908" t="s">
        <v>5</v>
      </c>
      <c r="AH1908" t="s">
        <v>32</v>
      </c>
      <c r="AI1908" t="s">
        <v>37</v>
      </c>
      <c r="AJ1908">
        <v>459.03614457831327</v>
      </c>
      <c r="AK1908" t="s">
        <v>42</v>
      </c>
      <c r="AL1908">
        <v>390.53850000000006</v>
      </c>
      <c r="AM1908">
        <v>4059064.3643820002</v>
      </c>
      <c r="AN1908">
        <v>94.009999999999991</v>
      </c>
    </row>
    <row r="1909" spans="1:40" x14ac:dyDescent="0.3">
      <c r="A1909">
        <v>215.57</v>
      </c>
      <c r="B1909">
        <v>2.0699999999999998</v>
      </c>
      <c r="C1909">
        <v>4</v>
      </c>
      <c r="D1909">
        <v>0.86</v>
      </c>
      <c r="E1909">
        <v>0.01</v>
      </c>
      <c r="F1909">
        <v>0.03</v>
      </c>
      <c r="G1909" t="s">
        <v>99</v>
      </c>
      <c r="H1909">
        <v>3.58</v>
      </c>
      <c r="I1909">
        <v>0.85</v>
      </c>
      <c r="J1909">
        <v>0.99</v>
      </c>
      <c r="K1909">
        <v>0.97</v>
      </c>
      <c r="L1909">
        <v>4</v>
      </c>
      <c r="M1909">
        <v>1660.99</v>
      </c>
      <c r="N1909">
        <v>90</v>
      </c>
      <c r="O1909">
        <v>38</v>
      </c>
      <c r="P1909">
        <v>1</v>
      </c>
      <c r="Q1909">
        <v>3</v>
      </c>
      <c r="R1909">
        <v>805</v>
      </c>
      <c r="S1909">
        <v>711</v>
      </c>
      <c r="T1909">
        <v>10</v>
      </c>
      <c r="U1909">
        <v>0.39</v>
      </c>
      <c r="V1909">
        <v>0</v>
      </c>
      <c r="W1909" t="s">
        <v>6</v>
      </c>
      <c r="X1909" t="s">
        <v>103</v>
      </c>
      <c r="Y1909" t="s">
        <v>104</v>
      </c>
      <c r="Z1909" t="s">
        <v>108</v>
      </c>
      <c r="AA1909">
        <v>0.85139999999999993</v>
      </c>
      <c r="AB1909">
        <v>0.96029999999999993</v>
      </c>
      <c r="AC1909">
        <v>0.13444200000000001</v>
      </c>
      <c r="AD1909">
        <v>1.01</v>
      </c>
      <c r="AE1909" t="s">
        <v>25</v>
      </c>
      <c r="AF1909">
        <v>9.6024493204063636E-3</v>
      </c>
      <c r="AG1909" t="s">
        <v>5</v>
      </c>
      <c r="AH1909" t="s">
        <v>31</v>
      </c>
      <c r="AI1909" t="s">
        <v>37</v>
      </c>
      <c r="AJ1909">
        <v>88.322981366459629</v>
      </c>
      <c r="AK1909" t="s">
        <v>41</v>
      </c>
      <c r="AL1909">
        <v>83.049500000000009</v>
      </c>
      <c r="AM1909">
        <v>372480.48318400007</v>
      </c>
      <c r="AN1909">
        <v>95.52000000000001</v>
      </c>
    </row>
    <row r="1910" spans="1:40" x14ac:dyDescent="0.3">
      <c r="A1910">
        <v>197.12</v>
      </c>
      <c r="B1910">
        <v>3.95</v>
      </c>
      <c r="C1910">
        <v>17</v>
      </c>
      <c r="D1910">
        <v>0.93</v>
      </c>
      <c r="E1910">
        <v>0.1</v>
      </c>
      <c r="F1910">
        <v>0.01</v>
      </c>
      <c r="G1910" t="s">
        <v>88</v>
      </c>
      <c r="H1910">
        <v>1.55</v>
      </c>
      <c r="I1910">
        <v>0.61</v>
      </c>
      <c r="J1910">
        <v>0.93</v>
      </c>
      <c r="K1910">
        <v>0.71</v>
      </c>
      <c r="L1910">
        <v>10</v>
      </c>
      <c r="M1910">
        <v>5356.66</v>
      </c>
      <c r="N1910">
        <v>90</v>
      </c>
      <c r="O1910">
        <v>56</v>
      </c>
      <c r="P1910">
        <v>0</v>
      </c>
      <c r="Q1910">
        <v>1</v>
      </c>
      <c r="R1910">
        <v>158</v>
      </c>
      <c r="S1910">
        <v>816</v>
      </c>
      <c r="T1910">
        <v>11</v>
      </c>
      <c r="U1910">
        <v>0.96</v>
      </c>
      <c r="V1910">
        <v>1</v>
      </c>
      <c r="W1910" t="s">
        <v>4</v>
      </c>
      <c r="X1910" t="s">
        <v>101</v>
      </c>
      <c r="Y1910" t="s">
        <v>94</v>
      </c>
      <c r="Z1910" t="s">
        <v>95</v>
      </c>
      <c r="AA1910">
        <v>0.83700000000000008</v>
      </c>
      <c r="AB1910">
        <v>0.89100000000000001</v>
      </c>
      <c r="AC1910">
        <v>6.236999999999996E-2</v>
      </c>
      <c r="AD1910">
        <v>0.82</v>
      </c>
      <c r="AE1910" t="s">
        <v>25</v>
      </c>
      <c r="AF1910">
        <v>2.0038555194805196E-2</v>
      </c>
      <c r="AG1910" t="s">
        <v>7</v>
      </c>
      <c r="AH1910" t="s">
        <v>31</v>
      </c>
      <c r="AI1910" t="s">
        <v>36</v>
      </c>
      <c r="AJ1910">
        <v>516.45569620253161</v>
      </c>
      <c r="AK1910" t="s">
        <v>42</v>
      </c>
      <c r="AL1910">
        <v>53.566600000000001</v>
      </c>
      <c r="AM1910">
        <v>1172114.026632</v>
      </c>
      <c r="AN1910">
        <v>71.250000000000014</v>
      </c>
    </row>
    <row r="1911" spans="1:40" x14ac:dyDescent="0.3">
      <c r="A1911">
        <v>117</v>
      </c>
      <c r="B1911">
        <v>8.34</v>
      </c>
      <c r="C1911">
        <v>14</v>
      </c>
      <c r="D1911">
        <v>0.73</v>
      </c>
      <c r="E1911">
        <v>0.04</v>
      </c>
      <c r="F1911">
        <v>0.03</v>
      </c>
      <c r="G1911" t="s">
        <v>88</v>
      </c>
      <c r="H1911">
        <v>0.28999999999999998</v>
      </c>
      <c r="I1911">
        <v>0.74</v>
      </c>
      <c r="J1911">
        <v>1.17</v>
      </c>
      <c r="K1911">
        <v>0.65</v>
      </c>
      <c r="L1911">
        <v>17</v>
      </c>
      <c r="M1911">
        <v>2038.12</v>
      </c>
      <c r="N1911">
        <v>90</v>
      </c>
      <c r="O1911">
        <v>20</v>
      </c>
      <c r="P1911">
        <v>0</v>
      </c>
      <c r="Q1911">
        <v>2</v>
      </c>
      <c r="R1911">
        <v>634</v>
      </c>
      <c r="S1911">
        <v>996</v>
      </c>
      <c r="T1911">
        <v>3</v>
      </c>
      <c r="U1911">
        <v>0.1</v>
      </c>
      <c r="V1911">
        <v>0</v>
      </c>
      <c r="W1911" t="s">
        <v>6</v>
      </c>
      <c r="X1911" t="s">
        <v>93</v>
      </c>
      <c r="Y1911" t="s">
        <v>94</v>
      </c>
      <c r="Z1911" t="s">
        <v>98</v>
      </c>
      <c r="AA1911">
        <v>0.70079999999999998</v>
      </c>
      <c r="AB1911">
        <v>0.93119999999999992</v>
      </c>
      <c r="AC1911">
        <v>0.25142399999999998</v>
      </c>
      <c r="AD1911">
        <v>0.72</v>
      </c>
      <c r="AE1911" t="s">
        <v>25</v>
      </c>
      <c r="AF1911">
        <v>7.1282051282051284E-2</v>
      </c>
      <c r="AG1911" t="s">
        <v>8</v>
      </c>
      <c r="AH1911" t="s">
        <v>33</v>
      </c>
      <c r="AI1911" t="s">
        <v>38</v>
      </c>
      <c r="AJ1911">
        <v>157.09779179810727</v>
      </c>
      <c r="AK1911" t="s">
        <v>42</v>
      </c>
      <c r="AL1911">
        <v>20.3812</v>
      </c>
      <c r="AM1911">
        <v>255173.3026</v>
      </c>
      <c r="AN1911">
        <v>73.91</v>
      </c>
    </row>
    <row r="1912" spans="1:40" x14ac:dyDescent="0.3">
      <c r="A1912">
        <v>187.52</v>
      </c>
      <c r="B1912">
        <v>6.38</v>
      </c>
      <c r="C1912">
        <v>24</v>
      </c>
      <c r="D1912">
        <v>0.76</v>
      </c>
      <c r="E1912">
        <v>0.06</v>
      </c>
      <c r="F1912">
        <v>0.02</v>
      </c>
      <c r="G1912" t="s">
        <v>92</v>
      </c>
      <c r="H1912">
        <v>2.4300000000000002</v>
      </c>
      <c r="I1912">
        <v>0.64</v>
      </c>
      <c r="J1912">
        <v>1</v>
      </c>
      <c r="K1912">
        <v>0.92</v>
      </c>
      <c r="L1912">
        <v>16</v>
      </c>
      <c r="M1912">
        <v>6428.28</v>
      </c>
      <c r="N1912">
        <v>15</v>
      </c>
      <c r="O1912">
        <v>23</v>
      </c>
      <c r="P1912">
        <v>0</v>
      </c>
      <c r="Q1912">
        <v>0</v>
      </c>
      <c r="R1912">
        <v>293</v>
      </c>
      <c r="S1912">
        <v>841</v>
      </c>
      <c r="T1912">
        <v>5</v>
      </c>
      <c r="U1912">
        <v>0.23</v>
      </c>
      <c r="V1912">
        <v>1</v>
      </c>
      <c r="W1912" t="s">
        <v>4</v>
      </c>
      <c r="X1912" t="s">
        <v>89</v>
      </c>
      <c r="Y1912" t="s">
        <v>94</v>
      </c>
      <c r="Z1912" t="s">
        <v>109</v>
      </c>
      <c r="AA1912">
        <v>0.71439999999999992</v>
      </c>
      <c r="AB1912">
        <v>0.92119999999999991</v>
      </c>
      <c r="AC1912">
        <v>0.22108799999999995</v>
      </c>
      <c r="AD1912">
        <v>1</v>
      </c>
      <c r="AE1912" t="s">
        <v>25</v>
      </c>
      <c r="AF1912">
        <v>3.4023037542662116E-2</v>
      </c>
      <c r="AG1912" t="s">
        <v>7</v>
      </c>
      <c r="AH1912" t="s">
        <v>31</v>
      </c>
      <c r="AI1912" t="s">
        <v>35</v>
      </c>
      <c r="AJ1912">
        <v>287.03071672354946</v>
      </c>
      <c r="AK1912" t="s">
        <v>42</v>
      </c>
      <c r="AL1912">
        <v>128.56559999999999</v>
      </c>
      <c r="AM1912">
        <v>1302003.2299200003</v>
      </c>
      <c r="AN1912">
        <v>83.37</v>
      </c>
    </row>
    <row r="1913" spans="1:40" x14ac:dyDescent="0.3">
      <c r="A1913">
        <v>444.49</v>
      </c>
      <c r="B1913">
        <v>4.54</v>
      </c>
      <c r="C1913">
        <v>18</v>
      </c>
      <c r="D1913">
        <v>0.85</v>
      </c>
      <c r="E1913">
        <v>7.0000000000000007E-2</v>
      </c>
      <c r="F1913">
        <v>0.03</v>
      </c>
      <c r="G1913" t="s">
        <v>92</v>
      </c>
      <c r="H1913">
        <v>1.38</v>
      </c>
      <c r="I1913">
        <v>0.72</v>
      </c>
      <c r="J1913">
        <v>1.0900000000000001</v>
      </c>
      <c r="K1913">
        <v>0.95</v>
      </c>
      <c r="L1913">
        <v>21</v>
      </c>
      <c r="M1913">
        <v>1400.29</v>
      </c>
      <c r="N1913">
        <v>45</v>
      </c>
      <c r="O1913">
        <v>38</v>
      </c>
      <c r="P1913">
        <v>1</v>
      </c>
      <c r="Q1913">
        <v>3</v>
      </c>
      <c r="R1913">
        <v>95</v>
      </c>
      <c r="S1913">
        <v>978</v>
      </c>
      <c r="T1913">
        <v>3</v>
      </c>
      <c r="U1913">
        <v>0.56999999999999995</v>
      </c>
      <c r="V1913">
        <v>1</v>
      </c>
      <c r="W1913" t="s">
        <v>4</v>
      </c>
      <c r="X1913" t="s">
        <v>103</v>
      </c>
      <c r="Y1913" t="s">
        <v>104</v>
      </c>
      <c r="Z1913" t="s">
        <v>98</v>
      </c>
      <c r="AA1913">
        <v>0.79049999999999998</v>
      </c>
      <c r="AB1913">
        <v>0.9020999999999999</v>
      </c>
      <c r="AC1913">
        <v>0.13531500000000002</v>
      </c>
      <c r="AD1913">
        <v>1.05</v>
      </c>
      <c r="AE1913" t="s">
        <v>25</v>
      </c>
      <c r="AF1913">
        <v>1.0213953069810345E-2</v>
      </c>
      <c r="AG1913" t="s">
        <v>5</v>
      </c>
      <c r="AH1913" t="s">
        <v>32</v>
      </c>
      <c r="AI1913" t="s">
        <v>36</v>
      </c>
      <c r="AJ1913">
        <v>1029.4736842105262</v>
      </c>
      <c r="AK1913" t="s">
        <v>42</v>
      </c>
      <c r="AL1913">
        <v>28.005800000000001</v>
      </c>
      <c r="AM1913">
        <v>684696.66603399999</v>
      </c>
      <c r="AN1913">
        <v>83.919999999999987</v>
      </c>
    </row>
    <row r="1914" spans="1:40" x14ac:dyDescent="0.3">
      <c r="A1914">
        <v>498.35</v>
      </c>
      <c r="B1914">
        <v>5.26</v>
      </c>
      <c r="C1914">
        <v>11</v>
      </c>
      <c r="D1914">
        <v>0.71</v>
      </c>
      <c r="E1914">
        <v>0.05</v>
      </c>
      <c r="F1914">
        <v>0.02</v>
      </c>
      <c r="G1914" t="s">
        <v>99</v>
      </c>
      <c r="H1914">
        <v>1.99</v>
      </c>
      <c r="I1914">
        <v>0.63</v>
      </c>
      <c r="J1914">
        <v>0.97</v>
      </c>
      <c r="K1914">
        <v>0.88</v>
      </c>
      <c r="L1914">
        <v>28</v>
      </c>
      <c r="M1914">
        <v>1572.07</v>
      </c>
      <c r="N1914">
        <v>90</v>
      </c>
      <c r="O1914">
        <v>39</v>
      </c>
      <c r="P1914">
        <v>2</v>
      </c>
      <c r="Q1914">
        <v>2</v>
      </c>
      <c r="R1914">
        <v>111</v>
      </c>
      <c r="S1914">
        <v>774</v>
      </c>
      <c r="T1914">
        <v>9</v>
      </c>
      <c r="U1914">
        <v>0.86</v>
      </c>
      <c r="V1914">
        <v>0</v>
      </c>
      <c r="W1914" t="s">
        <v>6</v>
      </c>
      <c r="X1914" t="s">
        <v>93</v>
      </c>
      <c r="Y1914" t="s">
        <v>96</v>
      </c>
      <c r="Z1914" t="s">
        <v>91</v>
      </c>
      <c r="AA1914">
        <v>0.67449999999999999</v>
      </c>
      <c r="AB1914">
        <v>0.93099999999999994</v>
      </c>
      <c r="AC1914">
        <v>0.26999000000000001</v>
      </c>
      <c r="AD1914">
        <v>0.95</v>
      </c>
      <c r="AE1914" t="s">
        <v>25</v>
      </c>
      <c r="AF1914">
        <v>1.0554830942108958E-2</v>
      </c>
      <c r="AG1914" t="s">
        <v>5</v>
      </c>
      <c r="AH1914" t="s">
        <v>32</v>
      </c>
      <c r="AI1914" t="s">
        <v>36</v>
      </c>
      <c r="AJ1914">
        <v>697.29729729729729</v>
      </c>
      <c r="AK1914" t="s">
        <v>42</v>
      </c>
      <c r="AL1914">
        <v>78.603499999999997</v>
      </c>
      <c r="AM1914">
        <v>838380.39824499993</v>
      </c>
      <c r="AN1914">
        <v>96.110000000000014</v>
      </c>
    </row>
    <row r="1915" spans="1:40" x14ac:dyDescent="0.3">
      <c r="A1915">
        <v>215.74</v>
      </c>
      <c r="B1915">
        <v>8.69</v>
      </c>
      <c r="C1915">
        <v>16</v>
      </c>
      <c r="D1915">
        <v>0.78</v>
      </c>
      <c r="E1915">
        <v>0.02</v>
      </c>
      <c r="F1915">
        <v>0.02</v>
      </c>
      <c r="G1915" t="s">
        <v>88</v>
      </c>
      <c r="H1915">
        <v>1.37</v>
      </c>
      <c r="I1915">
        <v>0.97</v>
      </c>
      <c r="J1915">
        <v>0.88</v>
      </c>
      <c r="K1915">
        <v>0.86</v>
      </c>
      <c r="L1915">
        <v>8</v>
      </c>
      <c r="M1915">
        <v>3349.23</v>
      </c>
      <c r="N1915">
        <v>45</v>
      </c>
      <c r="O1915">
        <v>36</v>
      </c>
      <c r="P1915">
        <v>2</v>
      </c>
      <c r="Q1915">
        <v>0</v>
      </c>
      <c r="R1915">
        <v>540</v>
      </c>
      <c r="S1915">
        <v>602</v>
      </c>
      <c r="T1915">
        <v>7</v>
      </c>
      <c r="U1915">
        <v>0.1</v>
      </c>
      <c r="V1915">
        <v>1</v>
      </c>
      <c r="W1915" t="s">
        <v>4</v>
      </c>
      <c r="X1915" t="s">
        <v>89</v>
      </c>
      <c r="Y1915" t="s">
        <v>96</v>
      </c>
      <c r="Z1915" t="s">
        <v>106</v>
      </c>
      <c r="AA1915">
        <v>0.76439999999999997</v>
      </c>
      <c r="AB1915">
        <v>0.96039999999999992</v>
      </c>
      <c r="AC1915">
        <v>0.21128799999999995</v>
      </c>
      <c r="AD1915">
        <v>0.9</v>
      </c>
      <c r="AE1915" t="s">
        <v>25</v>
      </c>
      <c r="AF1915">
        <v>4.0279966626494849E-2</v>
      </c>
      <c r="AG1915" t="s">
        <v>7</v>
      </c>
      <c r="AH1915" t="s">
        <v>31</v>
      </c>
      <c r="AI1915" t="s">
        <v>36</v>
      </c>
      <c r="AJ1915">
        <v>111.4814814814815</v>
      </c>
      <c r="AK1915" t="s">
        <v>42</v>
      </c>
      <c r="AL1915">
        <v>33.4923</v>
      </c>
      <c r="AM1915">
        <v>751504.79898400011</v>
      </c>
      <c r="AN1915">
        <v>73.63000000000001</v>
      </c>
    </row>
    <row r="1916" spans="1:40" x14ac:dyDescent="0.3">
      <c r="A1916">
        <v>251.87</v>
      </c>
      <c r="B1916">
        <v>4.0599999999999996</v>
      </c>
      <c r="C1916">
        <v>1</v>
      </c>
      <c r="D1916">
        <v>0.86</v>
      </c>
      <c r="E1916">
        <v>0.08</v>
      </c>
      <c r="F1916">
        <v>0.04</v>
      </c>
      <c r="G1916" t="s">
        <v>88</v>
      </c>
      <c r="H1916">
        <v>0.88</v>
      </c>
      <c r="I1916">
        <v>0.78</v>
      </c>
      <c r="J1916">
        <v>1.06</v>
      </c>
      <c r="K1916">
        <v>0.67</v>
      </c>
      <c r="L1916">
        <v>29</v>
      </c>
      <c r="M1916">
        <v>4078.87</v>
      </c>
      <c r="N1916">
        <v>15</v>
      </c>
      <c r="O1916">
        <v>59</v>
      </c>
      <c r="P1916">
        <v>0</v>
      </c>
      <c r="Q1916">
        <v>2</v>
      </c>
      <c r="R1916">
        <v>72</v>
      </c>
      <c r="S1916">
        <v>69</v>
      </c>
      <c r="T1916">
        <v>5</v>
      </c>
      <c r="U1916">
        <v>0</v>
      </c>
      <c r="V1916">
        <v>0</v>
      </c>
      <c r="W1916" t="s">
        <v>6</v>
      </c>
      <c r="X1916" t="s">
        <v>93</v>
      </c>
      <c r="Y1916" t="s">
        <v>94</v>
      </c>
      <c r="Z1916" t="s">
        <v>109</v>
      </c>
      <c r="AA1916">
        <v>0.79120000000000001</v>
      </c>
      <c r="AB1916">
        <v>0.88319999999999999</v>
      </c>
      <c r="AC1916">
        <v>0.12364800000000002</v>
      </c>
      <c r="AD1916">
        <v>0.79</v>
      </c>
      <c r="AE1916" t="s">
        <v>25</v>
      </c>
      <c r="AF1916">
        <v>1.6119426688370984E-2</v>
      </c>
      <c r="AG1916" t="s">
        <v>5</v>
      </c>
      <c r="AH1916" t="s">
        <v>31</v>
      </c>
      <c r="AI1916" t="s">
        <v>38</v>
      </c>
      <c r="AJ1916">
        <v>95.833333333333343</v>
      </c>
      <c r="AK1916" t="s">
        <v>45</v>
      </c>
      <c r="AL1916">
        <v>40.788699999999999</v>
      </c>
      <c r="AM1916">
        <v>1150671.6069400001</v>
      </c>
      <c r="AN1916">
        <v>71.92</v>
      </c>
    </row>
    <row r="1917" spans="1:40" x14ac:dyDescent="0.3">
      <c r="A1917">
        <v>374.93</v>
      </c>
      <c r="B1917">
        <v>8.83</v>
      </c>
      <c r="C1917">
        <v>29</v>
      </c>
      <c r="D1917">
        <v>0.7</v>
      </c>
      <c r="E1917">
        <v>0.08</v>
      </c>
      <c r="F1917">
        <v>0.04</v>
      </c>
      <c r="G1917" t="s">
        <v>88</v>
      </c>
      <c r="H1917">
        <v>1.93</v>
      </c>
      <c r="I1917">
        <v>0.68</v>
      </c>
      <c r="J1917">
        <v>1.07</v>
      </c>
      <c r="K1917">
        <v>0</v>
      </c>
      <c r="L1917">
        <v>6</v>
      </c>
      <c r="M1917">
        <v>5035.74</v>
      </c>
      <c r="N1917">
        <v>60</v>
      </c>
      <c r="O1917">
        <v>53</v>
      </c>
      <c r="P1917">
        <v>3</v>
      </c>
      <c r="Q1917">
        <v>3</v>
      </c>
      <c r="R1917">
        <v>637</v>
      </c>
      <c r="S1917">
        <v>114</v>
      </c>
      <c r="T1917">
        <v>5</v>
      </c>
      <c r="U1917">
        <v>0.69</v>
      </c>
      <c r="V1917">
        <v>1</v>
      </c>
      <c r="W1917" t="s">
        <v>4</v>
      </c>
      <c r="X1917" t="s">
        <v>103</v>
      </c>
      <c r="Y1917" t="s">
        <v>90</v>
      </c>
      <c r="Z1917" t="s">
        <v>109</v>
      </c>
      <c r="AA1917">
        <v>0.64400000000000002</v>
      </c>
      <c r="AB1917">
        <v>0.88319999999999999</v>
      </c>
      <c r="AC1917">
        <v>0.26496000000000008</v>
      </c>
      <c r="AD1917">
        <v>0.12</v>
      </c>
      <c r="AE1917" t="s">
        <v>22</v>
      </c>
      <c r="AF1917">
        <v>2.3551062865068147E-2</v>
      </c>
      <c r="AG1917" t="s">
        <v>7</v>
      </c>
      <c r="AH1917" t="s">
        <v>32</v>
      </c>
      <c r="AI1917" t="s">
        <v>36</v>
      </c>
      <c r="AJ1917">
        <v>17.896389324960754</v>
      </c>
      <c r="AK1917" t="s">
        <v>40</v>
      </c>
      <c r="AL1917">
        <v>50.357399999999998</v>
      </c>
      <c r="AM1917">
        <v>2114680.8276820001</v>
      </c>
      <c r="AN1917">
        <v>70.87</v>
      </c>
    </row>
    <row r="1918" spans="1:40" x14ac:dyDescent="0.3">
      <c r="A1918">
        <v>448.79</v>
      </c>
      <c r="B1918">
        <v>1.79</v>
      </c>
      <c r="C1918">
        <v>7</v>
      </c>
      <c r="D1918">
        <v>0.78</v>
      </c>
      <c r="E1918">
        <v>0.06</v>
      </c>
      <c r="F1918">
        <v>0</v>
      </c>
      <c r="G1918" t="s">
        <v>92</v>
      </c>
      <c r="H1918">
        <v>4.82</v>
      </c>
      <c r="I1918">
        <v>0.83</v>
      </c>
      <c r="J1918">
        <v>0.98</v>
      </c>
      <c r="K1918">
        <v>0.43</v>
      </c>
      <c r="L1918">
        <v>30</v>
      </c>
      <c r="M1918">
        <v>5849</v>
      </c>
      <c r="N1918">
        <v>45</v>
      </c>
      <c r="O1918">
        <v>57</v>
      </c>
      <c r="P1918">
        <v>1</v>
      </c>
      <c r="Q1918">
        <v>0</v>
      </c>
      <c r="R1918">
        <v>701</v>
      </c>
      <c r="S1918">
        <v>435</v>
      </c>
      <c r="T1918">
        <v>1</v>
      </c>
      <c r="U1918">
        <v>0.6</v>
      </c>
      <c r="V1918">
        <v>0</v>
      </c>
      <c r="W1918" t="s">
        <v>6</v>
      </c>
      <c r="X1918" t="s">
        <v>89</v>
      </c>
      <c r="Y1918" t="s">
        <v>104</v>
      </c>
      <c r="Z1918" t="s">
        <v>97</v>
      </c>
      <c r="AA1918">
        <v>0.73319999999999996</v>
      </c>
      <c r="AB1918">
        <v>0.94</v>
      </c>
      <c r="AC1918">
        <v>0.20679999999999996</v>
      </c>
      <c r="AD1918">
        <v>0.49</v>
      </c>
      <c r="AE1918" t="s">
        <v>24</v>
      </c>
      <c r="AF1918">
        <v>3.9885024176118007E-3</v>
      </c>
      <c r="AG1918" t="s">
        <v>5</v>
      </c>
      <c r="AH1918" t="s">
        <v>32</v>
      </c>
      <c r="AI1918" t="s">
        <v>37</v>
      </c>
      <c r="AJ1918">
        <v>62.054208273894439</v>
      </c>
      <c r="AK1918" t="s">
        <v>40</v>
      </c>
      <c r="AL1918">
        <v>116.98</v>
      </c>
      <c r="AM1918">
        <v>2782631.3159560002</v>
      </c>
      <c r="AN1918">
        <v>81.38</v>
      </c>
    </row>
    <row r="1919" spans="1:40" x14ac:dyDescent="0.3">
      <c r="A1919">
        <v>316.87</v>
      </c>
      <c r="B1919">
        <v>7.99</v>
      </c>
      <c r="C1919">
        <v>28</v>
      </c>
      <c r="D1919">
        <v>0.85</v>
      </c>
      <c r="E1919">
        <v>0.05</v>
      </c>
      <c r="F1919">
        <v>0.05</v>
      </c>
      <c r="G1919" t="s">
        <v>92</v>
      </c>
      <c r="H1919">
        <v>1.33</v>
      </c>
      <c r="I1919">
        <v>0.68</v>
      </c>
      <c r="J1919">
        <v>0.91</v>
      </c>
      <c r="K1919">
        <v>0.64</v>
      </c>
      <c r="L1919">
        <v>2</v>
      </c>
      <c r="M1919">
        <v>4741.26</v>
      </c>
      <c r="N1919">
        <v>15</v>
      </c>
      <c r="O1919">
        <v>40</v>
      </c>
      <c r="P1919">
        <v>3</v>
      </c>
      <c r="Q1919">
        <v>3</v>
      </c>
      <c r="R1919">
        <v>559</v>
      </c>
      <c r="S1919">
        <v>886</v>
      </c>
      <c r="T1919">
        <v>9</v>
      </c>
      <c r="U1919">
        <v>0.27</v>
      </c>
      <c r="V1919">
        <v>0</v>
      </c>
      <c r="W1919" t="s">
        <v>6</v>
      </c>
      <c r="X1919" t="s">
        <v>103</v>
      </c>
      <c r="Y1919" t="s">
        <v>90</v>
      </c>
      <c r="Z1919" t="s">
        <v>91</v>
      </c>
      <c r="AA1919">
        <v>0.8075</v>
      </c>
      <c r="AB1919">
        <v>0.90249999999999997</v>
      </c>
      <c r="AC1919">
        <v>0.135375</v>
      </c>
      <c r="AD1919">
        <v>0.74</v>
      </c>
      <c r="AE1919" t="s">
        <v>25</v>
      </c>
      <c r="AF1919">
        <v>2.5215388014012057E-2</v>
      </c>
      <c r="AG1919" t="s">
        <v>7</v>
      </c>
      <c r="AH1919" t="s">
        <v>32</v>
      </c>
      <c r="AI1919" t="s">
        <v>36</v>
      </c>
      <c r="AJ1919">
        <v>158.49731663685151</v>
      </c>
      <c r="AK1919" t="s">
        <v>42</v>
      </c>
      <c r="AL1919">
        <v>94.825200000000009</v>
      </c>
      <c r="AM1919">
        <v>1652702.615762</v>
      </c>
      <c r="AN1919">
        <v>84.169999999999987</v>
      </c>
    </row>
    <row r="1920" spans="1:40" x14ac:dyDescent="0.3">
      <c r="A1920">
        <v>226.19</v>
      </c>
      <c r="B1920">
        <v>8.6300000000000008</v>
      </c>
      <c r="C1920">
        <v>10</v>
      </c>
      <c r="D1920">
        <v>0.87</v>
      </c>
      <c r="E1920">
        <v>0.01</v>
      </c>
      <c r="F1920">
        <v>0.03</v>
      </c>
      <c r="G1920" t="s">
        <v>92</v>
      </c>
      <c r="H1920">
        <v>1.68</v>
      </c>
      <c r="I1920">
        <v>0.92</v>
      </c>
      <c r="J1920">
        <v>1.1299999999999999</v>
      </c>
      <c r="K1920">
        <v>0.55000000000000004</v>
      </c>
      <c r="L1920">
        <v>47</v>
      </c>
      <c r="M1920">
        <v>551.82000000000005</v>
      </c>
      <c r="N1920">
        <v>60</v>
      </c>
      <c r="O1920">
        <v>34</v>
      </c>
      <c r="P1920">
        <v>0</v>
      </c>
      <c r="Q1920">
        <v>2</v>
      </c>
      <c r="R1920">
        <v>823</v>
      </c>
      <c r="S1920">
        <v>270</v>
      </c>
      <c r="T1920">
        <v>2</v>
      </c>
      <c r="U1920">
        <v>0.96</v>
      </c>
      <c r="V1920">
        <v>0</v>
      </c>
      <c r="W1920" t="s">
        <v>6</v>
      </c>
      <c r="X1920" t="s">
        <v>93</v>
      </c>
      <c r="Y1920" t="s">
        <v>94</v>
      </c>
      <c r="Z1920" t="s">
        <v>102</v>
      </c>
      <c r="AA1920">
        <v>0.86129999999999995</v>
      </c>
      <c r="AB1920">
        <v>0.96029999999999993</v>
      </c>
      <c r="AC1920">
        <v>0.12483900000000001</v>
      </c>
      <c r="AD1920">
        <v>0.59000000000000008</v>
      </c>
      <c r="AE1920" t="s">
        <v>25</v>
      </c>
      <c r="AF1920">
        <v>3.815376453424113E-2</v>
      </c>
      <c r="AG1920" t="s">
        <v>7</v>
      </c>
      <c r="AH1920" t="s">
        <v>31</v>
      </c>
      <c r="AI1920" t="s">
        <v>36</v>
      </c>
      <c r="AJ1920">
        <v>32.806804374240585</v>
      </c>
      <c r="AK1920" t="s">
        <v>40</v>
      </c>
      <c r="AL1920">
        <v>11.0364</v>
      </c>
      <c r="AM1920">
        <v>129827.44881600002</v>
      </c>
      <c r="AN1920">
        <v>85.42</v>
      </c>
    </row>
    <row r="1921" spans="1:40" x14ac:dyDescent="0.3">
      <c r="A1921">
        <v>235.68</v>
      </c>
      <c r="B1921">
        <v>2.64</v>
      </c>
      <c r="C1921">
        <v>9</v>
      </c>
      <c r="D1921">
        <v>0.98</v>
      </c>
      <c r="E1921">
        <v>0.01</v>
      </c>
      <c r="F1921">
        <v>0.04</v>
      </c>
      <c r="G1921" t="s">
        <v>99</v>
      </c>
      <c r="H1921">
        <v>1.65</v>
      </c>
      <c r="I1921">
        <v>0.72</v>
      </c>
      <c r="J1921">
        <v>0.91</v>
      </c>
      <c r="K1921">
        <v>0.82</v>
      </c>
      <c r="L1921">
        <v>31</v>
      </c>
      <c r="M1921">
        <v>3500.26</v>
      </c>
      <c r="N1921">
        <v>90</v>
      </c>
      <c r="O1921">
        <v>30</v>
      </c>
      <c r="P1921">
        <v>1</v>
      </c>
      <c r="Q1921">
        <v>2</v>
      </c>
      <c r="R1921">
        <v>417</v>
      </c>
      <c r="S1921">
        <v>776</v>
      </c>
      <c r="T1921">
        <v>7</v>
      </c>
      <c r="U1921">
        <v>0.56000000000000005</v>
      </c>
      <c r="V1921">
        <v>1</v>
      </c>
      <c r="W1921" t="s">
        <v>4</v>
      </c>
      <c r="X1921" t="s">
        <v>93</v>
      </c>
      <c r="Y1921" t="s">
        <v>104</v>
      </c>
      <c r="Z1921" t="s">
        <v>106</v>
      </c>
      <c r="AA1921">
        <v>0.97019999999999995</v>
      </c>
      <c r="AB1921">
        <v>0.95039999999999991</v>
      </c>
      <c r="AC1921">
        <v>1.9008000000000018E-2</v>
      </c>
      <c r="AD1921">
        <v>0.87</v>
      </c>
      <c r="AE1921" t="s">
        <v>25</v>
      </c>
      <c r="AF1921">
        <v>1.1201629327902241E-2</v>
      </c>
      <c r="AG1921" t="s">
        <v>5</v>
      </c>
      <c r="AH1921" t="s">
        <v>31</v>
      </c>
      <c r="AI1921" t="s">
        <v>36</v>
      </c>
      <c r="AJ1921">
        <v>186.09112709832135</v>
      </c>
      <c r="AK1921" t="s">
        <v>42</v>
      </c>
      <c r="AL1921">
        <v>175.01300000000003</v>
      </c>
      <c r="AM1921">
        <v>866371.1310800002</v>
      </c>
      <c r="AN1921">
        <v>97.25</v>
      </c>
    </row>
    <row r="1922" spans="1:40" x14ac:dyDescent="0.3">
      <c r="A1922">
        <v>363.03</v>
      </c>
      <c r="B1922">
        <v>4.87</v>
      </c>
      <c r="C1922">
        <v>27</v>
      </c>
      <c r="D1922">
        <v>0.89</v>
      </c>
      <c r="E1922">
        <v>0.03</v>
      </c>
      <c r="F1922">
        <v>0.04</v>
      </c>
      <c r="G1922" t="s">
        <v>88</v>
      </c>
      <c r="H1922">
        <v>2.4</v>
      </c>
      <c r="I1922">
        <v>0.73</v>
      </c>
      <c r="J1922">
        <v>1.06</v>
      </c>
      <c r="K1922">
        <v>0.82</v>
      </c>
      <c r="L1922">
        <v>25</v>
      </c>
      <c r="M1922">
        <v>707.68</v>
      </c>
      <c r="N1922">
        <v>15</v>
      </c>
      <c r="O1922">
        <v>20</v>
      </c>
      <c r="P1922">
        <v>2</v>
      </c>
      <c r="Q1922">
        <v>3</v>
      </c>
      <c r="R1922">
        <v>613</v>
      </c>
      <c r="S1922">
        <v>55</v>
      </c>
      <c r="T1922">
        <v>7</v>
      </c>
      <c r="U1922">
        <v>0.66</v>
      </c>
      <c r="V1922">
        <v>1</v>
      </c>
      <c r="W1922" t="s">
        <v>4</v>
      </c>
      <c r="X1922" t="s">
        <v>103</v>
      </c>
      <c r="Y1922" t="s">
        <v>96</v>
      </c>
      <c r="Z1922" t="s">
        <v>106</v>
      </c>
      <c r="AA1922">
        <v>0.86329999999999996</v>
      </c>
      <c r="AB1922">
        <v>0.93119999999999992</v>
      </c>
      <c r="AC1922">
        <v>0.10243199999999998</v>
      </c>
      <c r="AD1922">
        <v>0.8899999999999999</v>
      </c>
      <c r="AE1922" t="s">
        <v>25</v>
      </c>
      <c r="AF1922">
        <v>1.3414869294548661E-2</v>
      </c>
      <c r="AG1922" t="s">
        <v>5</v>
      </c>
      <c r="AH1922" t="s">
        <v>32</v>
      </c>
      <c r="AI1922" t="s">
        <v>35</v>
      </c>
      <c r="AJ1922">
        <v>8.9722675367047309</v>
      </c>
      <c r="AK1922" t="s">
        <v>40</v>
      </c>
      <c r="AL1922">
        <v>7.0767999999999995</v>
      </c>
      <c r="AM1922">
        <v>274917.20756800001</v>
      </c>
      <c r="AN1922">
        <v>71.900000000000006</v>
      </c>
    </row>
    <row r="1923" spans="1:40" x14ac:dyDescent="0.3">
      <c r="A1923">
        <v>51.45</v>
      </c>
      <c r="B1923">
        <v>2.4900000000000002</v>
      </c>
      <c r="C1923">
        <v>28</v>
      </c>
      <c r="D1923">
        <v>0.82</v>
      </c>
      <c r="E1923">
        <v>0.03</v>
      </c>
      <c r="F1923">
        <v>0.02</v>
      </c>
      <c r="G1923" t="s">
        <v>99</v>
      </c>
      <c r="H1923">
        <v>4.22</v>
      </c>
      <c r="I1923">
        <v>0.95</v>
      </c>
      <c r="J1923">
        <v>0.95</v>
      </c>
      <c r="K1923">
        <v>0.6</v>
      </c>
      <c r="L1923">
        <v>23</v>
      </c>
      <c r="M1923">
        <v>1269.03</v>
      </c>
      <c r="N1923">
        <v>30</v>
      </c>
      <c r="O1923">
        <v>40</v>
      </c>
      <c r="P1923">
        <v>2</v>
      </c>
      <c r="Q1923">
        <v>1</v>
      </c>
      <c r="R1923">
        <v>182</v>
      </c>
      <c r="S1923">
        <v>653</v>
      </c>
      <c r="T1923">
        <v>2</v>
      </c>
      <c r="U1923">
        <v>0.38</v>
      </c>
      <c r="V1923">
        <v>0</v>
      </c>
      <c r="W1923" t="s">
        <v>6</v>
      </c>
      <c r="X1923" t="s">
        <v>101</v>
      </c>
      <c r="Y1923" t="s">
        <v>96</v>
      </c>
      <c r="Z1923" t="s">
        <v>102</v>
      </c>
      <c r="AA1923">
        <v>0.79539999999999988</v>
      </c>
      <c r="AB1923">
        <v>0.9506</v>
      </c>
      <c r="AC1923">
        <v>0.17110800000000004</v>
      </c>
      <c r="AD1923">
        <v>0.65</v>
      </c>
      <c r="AE1923" t="s">
        <v>25</v>
      </c>
      <c r="AF1923">
        <v>4.8396501457725949E-2</v>
      </c>
      <c r="AG1923" t="s">
        <v>7</v>
      </c>
      <c r="AH1923" t="s">
        <v>33</v>
      </c>
      <c r="AI1923" t="s">
        <v>37</v>
      </c>
      <c r="AJ1923">
        <v>358.79120879120882</v>
      </c>
      <c r="AK1923" t="s">
        <v>42</v>
      </c>
      <c r="AL1923">
        <v>63.451500000000003</v>
      </c>
      <c r="AM1923">
        <v>68623.967055000001</v>
      </c>
      <c r="AN1923">
        <v>94.48</v>
      </c>
    </row>
    <row r="1924" spans="1:40" x14ac:dyDescent="0.3">
      <c r="A1924">
        <v>328.82</v>
      </c>
      <c r="B1924">
        <v>7.36</v>
      </c>
      <c r="C1924">
        <v>28</v>
      </c>
      <c r="D1924">
        <v>0.98</v>
      </c>
      <c r="E1924">
        <v>0.1</v>
      </c>
      <c r="F1924">
        <v>0.04</v>
      </c>
      <c r="G1924" t="s">
        <v>88</v>
      </c>
      <c r="H1924">
        <v>2.0099999999999998</v>
      </c>
      <c r="I1924">
        <v>0.82</v>
      </c>
      <c r="J1924">
        <v>0.99</v>
      </c>
      <c r="K1924">
        <v>0.02</v>
      </c>
      <c r="L1924">
        <v>43</v>
      </c>
      <c r="M1924">
        <v>1018.95</v>
      </c>
      <c r="N1924">
        <v>60</v>
      </c>
      <c r="O1924">
        <v>53</v>
      </c>
      <c r="P1924">
        <v>3</v>
      </c>
      <c r="Q1924">
        <v>1</v>
      </c>
      <c r="R1924">
        <v>726</v>
      </c>
      <c r="S1924">
        <v>535</v>
      </c>
      <c r="T1924">
        <v>8</v>
      </c>
      <c r="U1924">
        <v>0.92</v>
      </c>
      <c r="V1924">
        <v>0</v>
      </c>
      <c r="W1924" t="s">
        <v>6</v>
      </c>
      <c r="X1924" t="s">
        <v>101</v>
      </c>
      <c r="Y1924" t="s">
        <v>90</v>
      </c>
      <c r="Z1924" t="s">
        <v>110</v>
      </c>
      <c r="AA1924">
        <v>0.88200000000000001</v>
      </c>
      <c r="AB1924">
        <v>0.86399999999999999</v>
      </c>
      <c r="AC1924">
        <v>1.7280000000000014E-2</v>
      </c>
      <c r="AD1924">
        <v>0.16</v>
      </c>
      <c r="AE1924" t="s">
        <v>26</v>
      </c>
      <c r="AF1924">
        <v>2.2383066723435315E-2</v>
      </c>
      <c r="AG1924" t="s">
        <v>7</v>
      </c>
      <c r="AH1924" t="s">
        <v>32</v>
      </c>
      <c r="AI1924" t="s">
        <v>35</v>
      </c>
      <c r="AJ1924">
        <v>73.691460055096414</v>
      </c>
      <c r="AK1924" t="s">
        <v>40</v>
      </c>
      <c r="AL1924">
        <v>10.189500000000001</v>
      </c>
      <c r="AM1924">
        <v>381981.70652399998</v>
      </c>
      <c r="AN1924">
        <v>70.190000000000012</v>
      </c>
    </row>
    <row r="1925" spans="1:40" x14ac:dyDescent="0.3">
      <c r="A1925">
        <v>209.97</v>
      </c>
      <c r="B1925">
        <v>5.82</v>
      </c>
      <c r="C1925">
        <v>25</v>
      </c>
      <c r="D1925">
        <v>0.94</v>
      </c>
      <c r="E1925">
        <v>0.08</v>
      </c>
      <c r="F1925">
        <v>0.01</v>
      </c>
      <c r="G1925" t="s">
        <v>92</v>
      </c>
      <c r="H1925">
        <v>4.03</v>
      </c>
      <c r="I1925">
        <v>0.95</v>
      </c>
      <c r="J1925">
        <v>0.88</v>
      </c>
      <c r="K1925">
        <v>0.37</v>
      </c>
      <c r="L1925">
        <v>21</v>
      </c>
      <c r="M1925">
        <v>1665.15</v>
      </c>
      <c r="N1925">
        <v>30</v>
      </c>
      <c r="O1925">
        <v>7</v>
      </c>
      <c r="P1925">
        <v>0</v>
      </c>
      <c r="Q1925">
        <v>0</v>
      </c>
      <c r="R1925">
        <v>530</v>
      </c>
      <c r="S1925">
        <v>486</v>
      </c>
      <c r="T1925">
        <v>8</v>
      </c>
      <c r="U1925">
        <v>0.28000000000000003</v>
      </c>
      <c r="V1925">
        <v>1</v>
      </c>
      <c r="W1925" t="s">
        <v>4</v>
      </c>
      <c r="X1925" t="s">
        <v>89</v>
      </c>
      <c r="Y1925" t="s">
        <v>94</v>
      </c>
      <c r="Z1925" t="s">
        <v>110</v>
      </c>
      <c r="AA1925">
        <v>0.86480000000000001</v>
      </c>
      <c r="AB1925">
        <v>0.91080000000000005</v>
      </c>
      <c r="AC1925">
        <v>5.4648000000000051E-2</v>
      </c>
      <c r="AD1925">
        <v>0.45999999999999996</v>
      </c>
      <c r="AE1925" t="s">
        <v>24</v>
      </c>
      <c r="AF1925">
        <v>2.7718245463637665E-2</v>
      </c>
      <c r="AG1925" t="s">
        <v>7</v>
      </c>
      <c r="AH1925" t="s">
        <v>31</v>
      </c>
      <c r="AI1925" t="s">
        <v>37</v>
      </c>
      <c r="AJ1925">
        <v>91.698113207547166</v>
      </c>
      <c r="AK1925" t="s">
        <v>41</v>
      </c>
      <c r="AL1925">
        <v>33.303000000000004</v>
      </c>
      <c r="AM1925">
        <v>381148.61117699998</v>
      </c>
      <c r="AN1925">
        <v>81.37</v>
      </c>
    </row>
    <row r="1926" spans="1:40" x14ac:dyDescent="0.3">
      <c r="A1926">
        <v>407.39</v>
      </c>
      <c r="B1926">
        <v>6.72</v>
      </c>
      <c r="C1926">
        <v>3</v>
      </c>
      <c r="D1926">
        <v>0.76</v>
      </c>
      <c r="E1926">
        <v>7.0000000000000007E-2</v>
      </c>
      <c r="F1926">
        <v>0.01</v>
      </c>
      <c r="G1926" t="s">
        <v>99</v>
      </c>
      <c r="H1926">
        <v>0.57999999999999996</v>
      </c>
      <c r="I1926">
        <v>0.77</v>
      </c>
      <c r="J1926">
        <v>1.06</v>
      </c>
      <c r="K1926">
        <v>0.23</v>
      </c>
      <c r="L1926">
        <v>16</v>
      </c>
      <c r="M1926">
        <v>8147.91</v>
      </c>
      <c r="N1926">
        <v>90</v>
      </c>
      <c r="O1926">
        <v>28</v>
      </c>
      <c r="P1926">
        <v>3</v>
      </c>
      <c r="Q1926">
        <v>0</v>
      </c>
      <c r="R1926">
        <v>530</v>
      </c>
      <c r="S1926">
        <v>276</v>
      </c>
      <c r="T1926">
        <v>9</v>
      </c>
      <c r="U1926">
        <v>0.75</v>
      </c>
      <c r="V1926">
        <v>1</v>
      </c>
      <c r="W1926" t="s">
        <v>4</v>
      </c>
      <c r="X1926" t="s">
        <v>89</v>
      </c>
      <c r="Y1926" t="s">
        <v>90</v>
      </c>
      <c r="Z1926" t="s">
        <v>91</v>
      </c>
      <c r="AA1926">
        <v>0.70679999999999998</v>
      </c>
      <c r="AB1926">
        <v>0.92069999999999996</v>
      </c>
      <c r="AC1926">
        <v>0.22096799999999997</v>
      </c>
      <c r="AD1926">
        <v>0.31</v>
      </c>
      <c r="AE1926" t="s">
        <v>24</v>
      </c>
      <c r="AF1926">
        <v>1.6495250251601659E-2</v>
      </c>
      <c r="AG1926" t="s">
        <v>5</v>
      </c>
      <c r="AH1926" t="s">
        <v>32</v>
      </c>
      <c r="AI1926" t="s">
        <v>38</v>
      </c>
      <c r="AJ1926">
        <v>52.075471698113205</v>
      </c>
      <c r="AK1926" t="s">
        <v>40</v>
      </c>
      <c r="AL1926">
        <v>407.39550000000003</v>
      </c>
      <c r="AM1926">
        <v>3585339.3405159996</v>
      </c>
      <c r="AN1926">
        <v>97.12</v>
      </c>
    </row>
    <row r="1927" spans="1:40" x14ac:dyDescent="0.3">
      <c r="A1927">
        <v>91.85</v>
      </c>
      <c r="B1927">
        <v>2.77</v>
      </c>
      <c r="C1927">
        <v>22</v>
      </c>
      <c r="D1927">
        <v>0.74</v>
      </c>
      <c r="E1927">
        <v>0.05</v>
      </c>
      <c r="F1927">
        <v>0.03</v>
      </c>
      <c r="G1927" t="s">
        <v>99</v>
      </c>
      <c r="H1927">
        <v>4.47</v>
      </c>
      <c r="I1927">
        <v>0.74</v>
      </c>
      <c r="J1927">
        <v>0.89</v>
      </c>
      <c r="K1927">
        <v>0.34</v>
      </c>
      <c r="L1927">
        <v>4</v>
      </c>
      <c r="M1927">
        <v>6312.97</v>
      </c>
      <c r="N1927">
        <v>90</v>
      </c>
      <c r="O1927">
        <v>39</v>
      </c>
      <c r="P1927">
        <v>0</v>
      </c>
      <c r="Q1927">
        <v>1</v>
      </c>
      <c r="R1927">
        <v>542</v>
      </c>
      <c r="S1927">
        <v>965</v>
      </c>
      <c r="T1927">
        <v>2</v>
      </c>
      <c r="U1927">
        <v>0.12</v>
      </c>
      <c r="V1927">
        <v>1</v>
      </c>
      <c r="W1927" t="s">
        <v>4</v>
      </c>
      <c r="X1927" t="s">
        <v>101</v>
      </c>
      <c r="Y1927" t="s">
        <v>94</v>
      </c>
      <c r="Z1927" t="s">
        <v>102</v>
      </c>
      <c r="AA1927">
        <v>0.70299999999999996</v>
      </c>
      <c r="AB1927">
        <v>0.92149999999999999</v>
      </c>
      <c r="AC1927">
        <v>0.23959</v>
      </c>
      <c r="AD1927">
        <v>0.42000000000000004</v>
      </c>
      <c r="AE1927" t="s">
        <v>24</v>
      </c>
      <c r="AF1927">
        <v>3.0157866086009802E-2</v>
      </c>
      <c r="AG1927" t="s">
        <v>7</v>
      </c>
      <c r="AH1927" t="s">
        <v>33</v>
      </c>
      <c r="AI1927" t="s">
        <v>37</v>
      </c>
      <c r="AJ1927">
        <v>178.04428044280442</v>
      </c>
      <c r="AK1927" t="s">
        <v>42</v>
      </c>
      <c r="AL1927">
        <v>315.64850000000001</v>
      </c>
      <c r="AM1927">
        <v>626557.85794999986</v>
      </c>
      <c r="AN1927">
        <v>93.43</v>
      </c>
    </row>
    <row r="1928" spans="1:40" x14ac:dyDescent="0.3">
      <c r="A1928">
        <v>314.69</v>
      </c>
      <c r="B1928">
        <v>2.91</v>
      </c>
      <c r="C1928">
        <v>23</v>
      </c>
      <c r="D1928">
        <v>0.9</v>
      </c>
      <c r="E1928">
        <v>0.02</v>
      </c>
      <c r="F1928">
        <v>0.04</v>
      </c>
      <c r="G1928" t="s">
        <v>92</v>
      </c>
      <c r="H1928">
        <v>0.93</v>
      </c>
      <c r="I1928">
        <v>0.8</v>
      </c>
      <c r="J1928">
        <v>0.99</v>
      </c>
      <c r="K1928">
        <v>0.62</v>
      </c>
      <c r="L1928">
        <v>43</v>
      </c>
      <c r="M1928">
        <v>5117.13</v>
      </c>
      <c r="N1928">
        <v>45</v>
      </c>
      <c r="O1928">
        <v>50</v>
      </c>
      <c r="P1928">
        <v>2</v>
      </c>
      <c r="Q1928">
        <v>3</v>
      </c>
      <c r="R1928">
        <v>33</v>
      </c>
      <c r="S1928">
        <v>543</v>
      </c>
      <c r="T1928">
        <v>1</v>
      </c>
      <c r="U1928">
        <v>0.54</v>
      </c>
      <c r="V1928">
        <v>1</v>
      </c>
      <c r="W1928" t="s">
        <v>4</v>
      </c>
      <c r="X1928" t="s">
        <v>103</v>
      </c>
      <c r="Y1928" t="s">
        <v>96</v>
      </c>
      <c r="Z1928" t="s">
        <v>97</v>
      </c>
      <c r="AA1928">
        <v>0.88200000000000001</v>
      </c>
      <c r="AB1928">
        <v>0.94079999999999997</v>
      </c>
      <c r="AC1928">
        <v>9.4079999999999969E-2</v>
      </c>
      <c r="AD1928">
        <v>0.67999999999999994</v>
      </c>
      <c r="AE1928" t="s">
        <v>25</v>
      </c>
      <c r="AF1928">
        <v>9.2471956528647238E-3</v>
      </c>
      <c r="AG1928" t="s">
        <v>5</v>
      </c>
      <c r="AH1928" t="s">
        <v>32</v>
      </c>
      <c r="AI1928" t="s">
        <v>38</v>
      </c>
      <c r="AJ1928">
        <v>1645.4545454545453</v>
      </c>
      <c r="AK1928" t="s">
        <v>42</v>
      </c>
      <c r="AL1928">
        <v>102.3426</v>
      </c>
      <c r="AM1928">
        <v>1707036.4139160002</v>
      </c>
      <c r="AN1928">
        <v>85.67</v>
      </c>
    </row>
    <row r="1929" spans="1:40" x14ac:dyDescent="0.3">
      <c r="A1929">
        <v>266.44</v>
      </c>
      <c r="B1929">
        <v>1.37</v>
      </c>
      <c r="C1929">
        <v>14</v>
      </c>
      <c r="D1929">
        <v>0.87</v>
      </c>
      <c r="E1929">
        <v>0.1</v>
      </c>
      <c r="F1929">
        <v>0.04</v>
      </c>
      <c r="G1929" t="s">
        <v>88</v>
      </c>
      <c r="H1929">
        <v>0.2</v>
      </c>
      <c r="I1929">
        <v>0.62</v>
      </c>
      <c r="J1929">
        <v>0.93</v>
      </c>
      <c r="K1929">
        <v>7.0000000000000007E-2</v>
      </c>
      <c r="L1929">
        <v>46</v>
      </c>
      <c r="M1929">
        <v>7349.35</v>
      </c>
      <c r="N1929">
        <v>90</v>
      </c>
      <c r="O1929">
        <v>53</v>
      </c>
      <c r="P1929">
        <v>1</v>
      </c>
      <c r="Q1929">
        <v>2</v>
      </c>
      <c r="R1929">
        <v>104</v>
      </c>
      <c r="S1929">
        <v>115</v>
      </c>
      <c r="T1929">
        <v>9</v>
      </c>
      <c r="U1929">
        <v>0.57999999999999996</v>
      </c>
      <c r="V1929">
        <v>0</v>
      </c>
      <c r="W1929" t="s">
        <v>6</v>
      </c>
      <c r="X1929" t="s">
        <v>93</v>
      </c>
      <c r="Y1929" t="s">
        <v>104</v>
      </c>
      <c r="Z1929" t="s">
        <v>91</v>
      </c>
      <c r="AA1929">
        <v>0.78300000000000003</v>
      </c>
      <c r="AB1929">
        <v>0.86399999999999999</v>
      </c>
      <c r="AC1929">
        <v>0.11232</v>
      </c>
      <c r="AD1929">
        <v>0.21000000000000002</v>
      </c>
      <c r="AE1929" t="s">
        <v>26</v>
      </c>
      <c r="AF1929">
        <v>5.1418705900015014E-3</v>
      </c>
      <c r="AG1929" t="s">
        <v>5</v>
      </c>
      <c r="AH1929" t="s">
        <v>31</v>
      </c>
      <c r="AI1929" t="s">
        <v>38</v>
      </c>
      <c r="AJ1929">
        <v>110.57692307692308</v>
      </c>
      <c r="AK1929" t="s">
        <v>42</v>
      </c>
      <c r="AL1929">
        <v>73.493500000000012</v>
      </c>
      <c r="AM1929">
        <v>2232377.8872200004</v>
      </c>
      <c r="AN1929">
        <v>72.000000000000014</v>
      </c>
    </row>
    <row r="1930" spans="1:40" x14ac:dyDescent="0.3">
      <c r="A1930">
        <v>339.05</v>
      </c>
      <c r="B1930">
        <v>3.9</v>
      </c>
      <c r="C1930">
        <v>26</v>
      </c>
      <c r="D1930">
        <v>0.94</v>
      </c>
      <c r="E1930">
        <v>0.04</v>
      </c>
      <c r="F1930">
        <v>0.03</v>
      </c>
      <c r="G1930" t="s">
        <v>88</v>
      </c>
      <c r="H1930">
        <v>0.79</v>
      </c>
      <c r="I1930">
        <v>0.66</v>
      </c>
      <c r="J1930">
        <v>1.19</v>
      </c>
      <c r="K1930">
        <v>0.02</v>
      </c>
      <c r="L1930">
        <v>8</v>
      </c>
      <c r="M1930">
        <v>9616.1200000000008</v>
      </c>
      <c r="N1930">
        <v>45</v>
      </c>
      <c r="O1930">
        <v>24</v>
      </c>
      <c r="P1930">
        <v>2</v>
      </c>
      <c r="Q1930">
        <v>2</v>
      </c>
      <c r="R1930">
        <v>713</v>
      </c>
      <c r="S1930">
        <v>526</v>
      </c>
      <c r="T1930">
        <v>3</v>
      </c>
      <c r="U1930">
        <v>0.19</v>
      </c>
      <c r="V1930">
        <v>0</v>
      </c>
      <c r="W1930" t="s">
        <v>6</v>
      </c>
      <c r="X1930" t="s">
        <v>93</v>
      </c>
      <c r="Y1930" t="s">
        <v>96</v>
      </c>
      <c r="Z1930" t="s">
        <v>98</v>
      </c>
      <c r="AA1930">
        <v>0.90239999999999987</v>
      </c>
      <c r="AB1930">
        <v>0.93119999999999992</v>
      </c>
      <c r="AC1930">
        <v>5.5872000000000047E-2</v>
      </c>
      <c r="AD1930">
        <v>9.0000000000000011E-2</v>
      </c>
      <c r="AE1930" t="s">
        <v>22</v>
      </c>
      <c r="AF1930">
        <v>1.1502728211178292E-2</v>
      </c>
      <c r="AG1930" t="s">
        <v>5</v>
      </c>
      <c r="AH1930" t="s">
        <v>32</v>
      </c>
      <c r="AI1930" t="s">
        <v>38</v>
      </c>
      <c r="AJ1930">
        <v>73.772791023842927</v>
      </c>
      <c r="AK1930" t="s">
        <v>40</v>
      </c>
      <c r="AL1930">
        <v>96.161200000000008</v>
      </c>
      <c r="AM1930">
        <v>3488671.1882100003</v>
      </c>
      <c r="AN1930">
        <v>73.41</v>
      </c>
    </row>
    <row r="1931" spans="1:40" x14ac:dyDescent="0.3">
      <c r="A1931">
        <v>79.180000000000007</v>
      </c>
      <c r="B1931">
        <v>6.04</v>
      </c>
      <c r="C1931">
        <v>25</v>
      </c>
      <c r="D1931">
        <v>0.92</v>
      </c>
      <c r="E1931">
        <v>0.01</v>
      </c>
      <c r="F1931">
        <v>0.03</v>
      </c>
      <c r="G1931" t="s">
        <v>88</v>
      </c>
      <c r="H1931">
        <v>0.95</v>
      </c>
      <c r="I1931">
        <v>0.69</v>
      </c>
      <c r="J1931">
        <v>1.19</v>
      </c>
      <c r="K1931">
        <v>0.44</v>
      </c>
      <c r="L1931">
        <v>6</v>
      </c>
      <c r="M1931">
        <v>4234.9799999999996</v>
      </c>
      <c r="N1931">
        <v>60</v>
      </c>
      <c r="O1931">
        <v>53</v>
      </c>
      <c r="P1931">
        <v>3</v>
      </c>
      <c r="Q1931">
        <v>0</v>
      </c>
      <c r="R1931">
        <v>870</v>
      </c>
      <c r="S1931">
        <v>702</v>
      </c>
      <c r="T1931">
        <v>10</v>
      </c>
      <c r="U1931">
        <v>0.32</v>
      </c>
      <c r="V1931">
        <v>1</v>
      </c>
      <c r="W1931" t="s">
        <v>4</v>
      </c>
      <c r="X1931" t="s">
        <v>89</v>
      </c>
      <c r="Y1931" t="s">
        <v>90</v>
      </c>
      <c r="Z1931" t="s">
        <v>108</v>
      </c>
      <c r="AA1931">
        <v>0.91080000000000005</v>
      </c>
      <c r="AB1931">
        <v>0.96029999999999993</v>
      </c>
      <c r="AC1931">
        <v>7.6823999999999962E-2</v>
      </c>
      <c r="AD1931">
        <v>0.48</v>
      </c>
      <c r="AE1931" t="s">
        <v>24</v>
      </c>
      <c r="AF1931">
        <v>7.6281889366001512E-2</v>
      </c>
      <c r="AG1931" t="s">
        <v>8</v>
      </c>
      <c r="AH1931" t="s">
        <v>33</v>
      </c>
      <c r="AI1931" t="s">
        <v>38</v>
      </c>
      <c r="AJ1931">
        <v>80.689655172413794</v>
      </c>
      <c r="AK1931" t="s">
        <v>44</v>
      </c>
      <c r="AL1931">
        <v>42.349799999999995</v>
      </c>
      <c r="AM1931">
        <v>348782.59927599999</v>
      </c>
      <c r="AN1931">
        <v>74.150000000000006</v>
      </c>
    </row>
    <row r="1932" spans="1:40" x14ac:dyDescent="0.3">
      <c r="A1932">
        <v>310.99</v>
      </c>
      <c r="B1932">
        <v>8.7200000000000006</v>
      </c>
      <c r="C1932">
        <v>15</v>
      </c>
      <c r="D1932">
        <v>0.89</v>
      </c>
      <c r="E1932">
        <v>0.05</v>
      </c>
      <c r="F1932">
        <v>0.02</v>
      </c>
      <c r="G1932" t="s">
        <v>88</v>
      </c>
      <c r="H1932">
        <v>2.54</v>
      </c>
      <c r="I1932">
        <v>0.93</v>
      </c>
      <c r="J1932">
        <v>1.1000000000000001</v>
      </c>
      <c r="K1932">
        <v>0.79</v>
      </c>
      <c r="L1932">
        <v>27</v>
      </c>
      <c r="M1932">
        <v>3737.38</v>
      </c>
      <c r="N1932">
        <v>30</v>
      </c>
      <c r="O1932">
        <v>45</v>
      </c>
      <c r="P1932">
        <v>1</v>
      </c>
      <c r="Q1932">
        <v>0</v>
      </c>
      <c r="R1932">
        <v>305</v>
      </c>
      <c r="S1932">
        <v>405</v>
      </c>
      <c r="T1932">
        <v>2</v>
      </c>
      <c r="U1932">
        <v>0.18</v>
      </c>
      <c r="V1932">
        <v>0</v>
      </c>
      <c r="W1932" t="s">
        <v>6</v>
      </c>
      <c r="X1932" t="s">
        <v>89</v>
      </c>
      <c r="Y1932" t="s">
        <v>104</v>
      </c>
      <c r="Z1932" t="s">
        <v>102</v>
      </c>
      <c r="AA1932">
        <v>0.84549999999999992</v>
      </c>
      <c r="AB1932">
        <v>0.93099999999999994</v>
      </c>
      <c r="AC1932">
        <v>0.10240999999999999</v>
      </c>
      <c r="AD1932">
        <v>0.8600000000000001</v>
      </c>
      <c r="AE1932" t="s">
        <v>25</v>
      </c>
      <c r="AF1932">
        <v>2.8039486800218658E-2</v>
      </c>
      <c r="AG1932" t="s">
        <v>7</v>
      </c>
      <c r="AH1932" t="s">
        <v>32</v>
      </c>
      <c r="AI1932" t="s">
        <v>35</v>
      </c>
      <c r="AJ1932">
        <v>132.78688524590163</v>
      </c>
      <c r="AK1932" t="s">
        <v>42</v>
      </c>
      <c r="AL1932">
        <v>37.373800000000003</v>
      </c>
      <c r="AM1932">
        <v>1243701.124726</v>
      </c>
      <c r="AN1932">
        <v>71.56</v>
      </c>
    </row>
    <row r="1933" spans="1:40" x14ac:dyDescent="0.3">
      <c r="A1933">
        <v>302.67</v>
      </c>
      <c r="B1933">
        <v>7</v>
      </c>
      <c r="C1933">
        <v>2</v>
      </c>
      <c r="D1933">
        <v>1</v>
      </c>
      <c r="E1933">
        <v>0.09</v>
      </c>
      <c r="F1933">
        <v>0.05</v>
      </c>
      <c r="G1933" t="s">
        <v>92</v>
      </c>
      <c r="H1933">
        <v>2.25</v>
      </c>
      <c r="I1933">
        <v>0.89</v>
      </c>
      <c r="J1933">
        <v>1.19</v>
      </c>
      <c r="K1933">
        <v>0.03</v>
      </c>
      <c r="L1933">
        <v>36</v>
      </c>
      <c r="M1933">
        <v>9779.9599999999991</v>
      </c>
      <c r="N1933">
        <v>60</v>
      </c>
      <c r="O1933">
        <v>18</v>
      </c>
      <c r="P1933">
        <v>0</v>
      </c>
      <c r="Q1933">
        <v>2</v>
      </c>
      <c r="R1933">
        <v>979</v>
      </c>
      <c r="S1933">
        <v>158</v>
      </c>
      <c r="T1933">
        <v>10</v>
      </c>
      <c r="U1933">
        <v>0.85</v>
      </c>
      <c r="V1933">
        <v>0</v>
      </c>
      <c r="W1933" t="s">
        <v>6</v>
      </c>
      <c r="X1933" t="s">
        <v>93</v>
      </c>
      <c r="Y1933" t="s">
        <v>94</v>
      </c>
      <c r="Z1933" t="s">
        <v>108</v>
      </c>
      <c r="AA1933">
        <v>0.91</v>
      </c>
      <c r="AB1933">
        <v>0.86449999999999994</v>
      </c>
      <c r="AC1933">
        <v>0</v>
      </c>
      <c r="AD1933">
        <v>0.17</v>
      </c>
      <c r="AE1933" t="s">
        <v>26</v>
      </c>
      <c r="AF1933">
        <v>2.312749859583044E-2</v>
      </c>
      <c r="AG1933" t="s">
        <v>7</v>
      </c>
      <c r="AH1933" t="s">
        <v>32</v>
      </c>
      <c r="AI1933" t="s">
        <v>35</v>
      </c>
      <c r="AJ1933">
        <v>16.138917262512766</v>
      </c>
      <c r="AK1933" t="s">
        <v>40</v>
      </c>
      <c r="AL1933">
        <v>195.5992</v>
      </c>
      <c r="AM1933">
        <v>3374723.7815979999</v>
      </c>
      <c r="AN1933">
        <v>82.049999999999983</v>
      </c>
    </row>
    <row r="1934" spans="1:40" x14ac:dyDescent="0.3">
      <c r="A1934">
        <v>302.3</v>
      </c>
      <c r="B1934">
        <v>4.92</v>
      </c>
      <c r="C1934">
        <v>24</v>
      </c>
      <c r="D1934">
        <v>0.86</v>
      </c>
      <c r="E1934">
        <v>0.09</v>
      </c>
      <c r="F1934">
        <v>0.02</v>
      </c>
      <c r="G1934" t="s">
        <v>92</v>
      </c>
      <c r="H1934">
        <v>3.58</v>
      </c>
      <c r="I1934">
        <v>0.68</v>
      </c>
      <c r="J1934">
        <v>0.85</v>
      </c>
      <c r="K1934">
        <v>0.85</v>
      </c>
      <c r="L1934">
        <v>36</v>
      </c>
      <c r="M1934">
        <v>7736.17</v>
      </c>
      <c r="N1934">
        <v>30</v>
      </c>
      <c r="O1934">
        <v>16</v>
      </c>
      <c r="P1934">
        <v>2</v>
      </c>
      <c r="Q1934">
        <v>1</v>
      </c>
      <c r="R1934">
        <v>189</v>
      </c>
      <c r="S1934">
        <v>856</v>
      </c>
      <c r="T1934">
        <v>2</v>
      </c>
      <c r="U1934">
        <v>0.66</v>
      </c>
      <c r="V1934">
        <v>0</v>
      </c>
      <c r="W1934" t="s">
        <v>6</v>
      </c>
      <c r="X1934" t="s">
        <v>101</v>
      </c>
      <c r="Y1934" t="s">
        <v>96</v>
      </c>
      <c r="Z1934" t="s">
        <v>102</v>
      </c>
      <c r="AA1934">
        <v>0.78259999999999996</v>
      </c>
      <c r="AB1934">
        <v>0.89180000000000004</v>
      </c>
      <c r="AC1934">
        <v>0.124852</v>
      </c>
      <c r="AD1934">
        <v>0.96</v>
      </c>
      <c r="AE1934" t="s">
        <v>25</v>
      </c>
      <c r="AF1934">
        <v>1.627522328812438E-2</v>
      </c>
      <c r="AG1934" t="s">
        <v>5</v>
      </c>
      <c r="AH1934" t="s">
        <v>32</v>
      </c>
      <c r="AI1934" t="s">
        <v>37</v>
      </c>
      <c r="AJ1934">
        <v>452.91005291005291</v>
      </c>
      <c r="AK1934" t="s">
        <v>42</v>
      </c>
      <c r="AL1934">
        <v>154.7234</v>
      </c>
      <c r="AM1934">
        <v>2596071.4200900001</v>
      </c>
      <c r="AN1934">
        <v>81.319999999999993</v>
      </c>
    </row>
    <row r="1935" spans="1:40" x14ac:dyDescent="0.3">
      <c r="A1935">
        <v>321.57</v>
      </c>
      <c r="B1935">
        <v>9.58</v>
      </c>
      <c r="C1935">
        <v>14</v>
      </c>
      <c r="D1935">
        <v>0.73</v>
      </c>
      <c r="E1935">
        <v>0</v>
      </c>
      <c r="F1935">
        <v>0.04</v>
      </c>
      <c r="G1935" t="s">
        <v>92</v>
      </c>
      <c r="H1935">
        <v>0.25</v>
      </c>
      <c r="I1935">
        <v>0.71</v>
      </c>
      <c r="J1935">
        <v>1.2</v>
      </c>
      <c r="K1935">
        <v>0.38</v>
      </c>
      <c r="L1935">
        <v>24</v>
      </c>
      <c r="M1935">
        <v>7793.4</v>
      </c>
      <c r="N1935">
        <v>15</v>
      </c>
      <c r="O1935">
        <v>8</v>
      </c>
      <c r="P1935">
        <v>0</v>
      </c>
      <c r="Q1935">
        <v>0</v>
      </c>
      <c r="R1935">
        <v>909</v>
      </c>
      <c r="S1935">
        <v>289</v>
      </c>
      <c r="T1935">
        <v>2</v>
      </c>
      <c r="U1935">
        <v>0.45</v>
      </c>
      <c r="V1935">
        <v>1</v>
      </c>
      <c r="W1935" t="s">
        <v>4</v>
      </c>
      <c r="X1935" t="s">
        <v>89</v>
      </c>
      <c r="Y1935" t="s">
        <v>94</v>
      </c>
      <c r="Z1935" t="s">
        <v>102</v>
      </c>
      <c r="AA1935">
        <v>0.73</v>
      </c>
      <c r="AB1935">
        <v>0.96</v>
      </c>
      <c r="AC1935">
        <v>0.25919999999999999</v>
      </c>
      <c r="AD1935">
        <v>0.42</v>
      </c>
      <c r="AE1935" t="s">
        <v>24</v>
      </c>
      <c r="AF1935">
        <v>2.979133625649159E-2</v>
      </c>
      <c r="AG1935" t="s">
        <v>7</v>
      </c>
      <c r="AH1935" t="s">
        <v>32</v>
      </c>
      <c r="AI1935" t="s">
        <v>38</v>
      </c>
      <c r="AJ1935">
        <v>31.793179317931791</v>
      </c>
      <c r="AK1935" t="s">
        <v>40</v>
      </c>
      <c r="AL1935">
        <v>155.86799999999999</v>
      </c>
      <c r="AM1935">
        <v>2606526.0593699994</v>
      </c>
      <c r="AN1935">
        <v>86.95</v>
      </c>
    </row>
    <row r="1936" spans="1:40" x14ac:dyDescent="0.3">
      <c r="A1936">
        <v>354.41</v>
      </c>
      <c r="B1936">
        <v>7.47</v>
      </c>
      <c r="C1936">
        <v>16</v>
      </c>
      <c r="D1936">
        <v>0.95</v>
      </c>
      <c r="E1936">
        <v>0.09</v>
      </c>
      <c r="F1936">
        <v>0.03</v>
      </c>
      <c r="G1936" t="s">
        <v>92</v>
      </c>
      <c r="H1936">
        <v>2.4900000000000002</v>
      </c>
      <c r="I1936">
        <v>0.98</v>
      </c>
      <c r="J1936">
        <v>0.84</v>
      </c>
      <c r="K1936">
        <v>0.12</v>
      </c>
      <c r="L1936">
        <v>6</v>
      </c>
      <c r="M1936">
        <v>6039.43</v>
      </c>
      <c r="N1936">
        <v>60</v>
      </c>
      <c r="O1936">
        <v>8</v>
      </c>
      <c r="P1936">
        <v>2</v>
      </c>
      <c r="Q1936">
        <v>2</v>
      </c>
      <c r="R1936">
        <v>140</v>
      </c>
      <c r="S1936">
        <v>534</v>
      </c>
      <c r="T1936">
        <v>8</v>
      </c>
      <c r="U1936">
        <v>0.56000000000000005</v>
      </c>
      <c r="V1936">
        <v>1</v>
      </c>
      <c r="W1936" t="s">
        <v>4</v>
      </c>
      <c r="X1936" t="s">
        <v>93</v>
      </c>
      <c r="Y1936" t="s">
        <v>96</v>
      </c>
      <c r="Z1936" t="s">
        <v>110</v>
      </c>
      <c r="AA1936">
        <v>0.86449999999999994</v>
      </c>
      <c r="AB1936">
        <v>0.88270000000000004</v>
      </c>
      <c r="AC1936">
        <v>4.4135000000000035E-2</v>
      </c>
      <c r="AD1936">
        <v>0.24</v>
      </c>
      <c r="AE1936" t="s">
        <v>26</v>
      </c>
      <c r="AF1936">
        <v>2.1077283372365339E-2</v>
      </c>
      <c r="AG1936" t="s">
        <v>7</v>
      </c>
      <c r="AH1936" t="s">
        <v>32</v>
      </c>
      <c r="AI1936" t="s">
        <v>35</v>
      </c>
      <c r="AJ1936">
        <v>381.42857142857144</v>
      </c>
      <c r="AK1936" t="s">
        <v>42</v>
      </c>
      <c r="AL1936">
        <v>120.7886</v>
      </c>
      <c r="AM1936">
        <v>2397424.9508740003</v>
      </c>
      <c r="AN1936">
        <v>82.20999999999998</v>
      </c>
    </row>
    <row r="1937" spans="1:40" x14ac:dyDescent="0.3">
      <c r="A1937">
        <v>412.25</v>
      </c>
      <c r="B1937">
        <v>9.3699999999999992</v>
      </c>
      <c r="C1937">
        <v>7</v>
      </c>
      <c r="D1937">
        <v>0.78</v>
      </c>
      <c r="E1937">
        <v>0.03</v>
      </c>
      <c r="F1937">
        <v>0.03</v>
      </c>
      <c r="G1937" t="s">
        <v>99</v>
      </c>
      <c r="H1937">
        <v>1.66</v>
      </c>
      <c r="I1937">
        <v>0.63</v>
      </c>
      <c r="J1937">
        <v>0.97</v>
      </c>
      <c r="K1937">
        <v>0.56999999999999995</v>
      </c>
      <c r="L1937">
        <v>43</v>
      </c>
      <c r="M1937">
        <v>5119.38</v>
      </c>
      <c r="N1937">
        <v>15</v>
      </c>
      <c r="O1937">
        <v>12</v>
      </c>
      <c r="P1937">
        <v>0</v>
      </c>
      <c r="Q1937">
        <v>0</v>
      </c>
      <c r="R1937">
        <v>918</v>
      </c>
      <c r="S1937">
        <v>873</v>
      </c>
      <c r="T1937">
        <v>3</v>
      </c>
      <c r="U1937">
        <v>0.34</v>
      </c>
      <c r="V1937">
        <v>1</v>
      </c>
      <c r="W1937" t="s">
        <v>4</v>
      </c>
      <c r="X1937" t="s">
        <v>89</v>
      </c>
      <c r="Y1937" t="s">
        <v>94</v>
      </c>
      <c r="Z1937" t="s">
        <v>98</v>
      </c>
      <c r="AA1937">
        <v>0.75660000000000005</v>
      </c>
      <c r="AB1937">
        <v>0.94089999999999996</v>
      </c>
      <c r="AC1937">
        <v>0.20699799999999996</v>
      </c>
      <c r="AD1937">
        <v>0.62999999999999989</v>
      </c>
      <c r="AE1937" t="s">
        <v>25</v>
      </c>
      <c r="AF1937">
        <v>2.2728926622195268E-2</v>
      </c>
      <c r="AG1937" t="s">
        <v>7</v>
      </c>
      <c r="AH1937" t="s">
        <v>32</v>
      </c>
      <c r="AI1937" t="s">
        <v>36</v>
      </c>
      <c r="AJ1937">
        <v>95.098039215686271</v>
      </c>
      <c r="AK1937" t="s">
        <v>45</v>
      </c>
      <c r="AL1937">
        <v>255.96900000000002</v>
      </c>
      <c r="AM1937">
        <v>2237361.9250000003</v>
      </c>
      <c r="AN1937">
        <v>96.84</v>
      </c>
    </row>
    <row r="1938" spans="1:40" x14ac:dyDescent="0.3">
      <c r="A1938">
        <v>171.42</v>
      </c>
      <c r="B1938">
        <v>5.75</v>
      </c>
      <c r="C1938">
        <v>4</v>
      </c>
      <c r="D1938">
        <v>0.93</v>
      </c>
      <c r="E1938">
        <v>0</v>
      </c>
      <c r="F1938">
        <v>0.02</v>
      </c>
      <c r="G1938" t="s">
        <v>99</v>
      </c>
      <c r="H1938">
        <v>3.15</v>
      </c>
      <c r="I1938">
        <v>0.82</v>
      </c>
      <c r="J1938">
        <v>0.9</v>
      </c>
      <c r="K1938">
        <v>0.95</v>
      </c>
      <c r="L1938">
        <v>33</v>
      </c>
      <c r="M1938">
        <v>5550.86</v>
      </c>
      <c r="N1938">
        <v>30</v>
      </c>
      <c r="O1938">
        <v>26</v>
      </c>
      <c r="P1938">
        <v>2</v>
      </c>
      <c r="Q1938">
        <v>1</v>
      </c>
      <c r="R1938">
        <v>542</v>
      </c>
      <c r="S1938">
        <v>35</v>
      </c>
      <c r="T1938">
        <v>1</v>
      </c>
      <c r="U1938">
        <v>0.43</v>
      </c>
      <c r="V1938">
        <v>0</v>
      </c>
      <c r="W1938" t="s">
        <v>6</v>
      </c>
      <c r="X1938" t="s">
        <v>101</v>
      </c>
      <c r="Y1938" t="s">
        <v>96</v>
      </c>
      <c r="Z1938" t="s">
        <v>97</v>
      </c>
      <c r="AA1938">
        <v>0.93</v>
      </c>
      <c r="AB1938">
        <v>0.98</v>
      </c>
      <c r="AC1938">
        <v>6.8599999999999953E-2</v>
      </c>
      <c r="AD1938">
        <v>0.97</v>
      </c>
      <c r="AE1938" t="s">
        <v>25</v>
      </c>
      <c r="AF1938">
        <v>3.3543343833858361E-2</v>
      </c>
      <c r="AG1938" t="s">
        <v>7</v>
      </c>
      <c r="AH1938" t="s">
        <v>31</v>
      </c>
      <c r="AI1938" t="s">
        <v>37</v>
      </c>
      <c r="AJ1938">
        <v>6.4575645756457565</v>
      </c>
      <c r="AK1938" t="s">
        <v>40</v>
      </c>
      <c r="AL1938">
        <v>277.54300000000001</v>
      </c>
      <c r="AM1938">
        <v>970847.33208399976</v>
      </c>
      <c r="AN1938">
        <v>96.449999999999989</v>
      </c>
    </row>
    <row r="1939" spans="1:40" x14ac:dyDescent="0.3">
      <c r="A1939">
        <v>421.27</v>
      </c>
      <c r="B1939">
        <v>3.33</v>
      </c>
      <c r="C1939">
        <v>18</v>
      </c>
      <c r="D1939">
        <v>0.99</v>
      </c>
      <c r="E1939">
        <v>0.08</v>
      </c>
      <c r="F1939">
        <v>0.05</v>
      </c>
      <c r="G1939" t="s">
        <v>99</v>
      </c>
      <c r="H1939">
        <v>0.22</v>
      </c>
      <c r="I1939">
        <v>0.81</v>
      </c>
      <c r="J1939">
        <v>1.18</v>
      </c>
      <c r="K1939">
        <v>0.54</v>
      </c>
      <c r="L1939">
        <v>2</v>
      </c>
      <c r="M1939">
        <v>6555.64</v>
      </c>
      <c r="N1939">
        <v>45</v>
      </c>
      <c r="O1939">
        <v>44</v>
      </c>
      <c r="P1939">
        <v>2</v>
      </c>
      <c r="Q1939">
        <v>3</v>
      </c>
      <c r="R1939">
        <v>17</v>
      </c>
      <c r="S1939">
        <v>561</v>
      </c>
      <c r="T1939">
        <v>8</v>
      </c>
      <c r="U1939">
        <v>0.62</v>
      </c>
      <c r="V1939">
        <v>1</v>
      </c>
      <c r="W1939" t="s">
        <v>4</v>
      </c>
      <c r="X1939" t="s">
        <v>103</v>
      </c>
      <c r="Y1939" t="s">
        <v>96</v>
      </c>
      <c r="Z1939" t="s">
        <v>110</v>
      </c>
      <c r="AA1939">
        <v>0.91080000000000005</v>
      </c>
      <c r="AB1939">
        <v>0.874</v>
      </c>
      <c r="AC1939">
        <v>8.7400000000000082E-3</v>
      </c>
      <c r="AD1939">
        <v>0.67</v>
      </c>
      <c r="AE1939" t="s">
        <v>25</v>
      </c>
      <c r="AF1939">
        <v>7.9046692145180054E-3</v>
      </c>
      <c r="AG1939" t="s">
        <v>5</v>
      </c>
      <c r="AH1939" t="s">
        <v>32</v>
      </c>
      <c r="AI1939" t="s">
        <v>38</v>
      </c>
      <c r="AJ1939">
        <v>3300</v>
      </c>
      <c r="AK1939" t="s">
        <v>42</v>
      </c>
      <c r="AL1939">
        <v>327.78200000000004</v>
      </c>
      <c r="AM1939">
        <v>3121044.3785519996</v>
      </c>
      <c r="AN1939">
        <v>96.38000000000001</v>
      </c>
    </row>
    <row r="1940" spans="1:40" x14ac:dyDescent="0.3">
      <c r="A1940">
        <v>274.22000000000003</v>
      </c>
      <c r="B1940">
        <v>1.48</v>
      </c>
      <c r="C1940">
        <v>24</v>
      </c>
      <c r="D1940">
        <v>0.91</v>
      </c>
      <c r="E1940">
        <v>0.09</v>
      </c>
      <c r="F1940">
        <v>0.03</v>
      </c>
      <c r="G1940" t="s">
        <v>92</v>
      </c>
      <c r="H1940">
        <v>0.17</v>
      </c>
      <c r="I1940">
        <v>0.89</v>
      </c>
      <c r="J1940">
        <v>1.05</v>
      </c>
      <c r="K1940">
        <v>0.69</v>
      </c>
      <c r="L1940">
        <v>41</v>
      </c>
      <c r="M1940">
        <v>3830.71</v>
      </c>
      <c r="N1940">
        <v>60</v>
      </c>
      <c r="O1940">
        <v>34</v>
      </c>
      <c r="P1940">
        <v>0</v>
      </c>
      <c r="Q1940">
        <v>0</v>
      </c>
      <c r="R1940">
        <v>897</v>
      </c>
      <c r="S1940">
        <v>291</v>
      </c>
      <c r="T1940">
        <v>2</v>
      </c>
      <c r="U1940">
        <v>0.21</v>
      </c>
      <c r="V1940">
        <v>1</v>
      </c>
      <c r="W1940" t="s">
        <v>4</v>
      </c>
      <c r="X1940" t="s">
        <v>89</v>
      </c>
      <c r="Y1940" t="s">
        <v>94</v>
      </c>
      <c r="Z1940" t="s">
        <v>102</v>
      </c>
      <c r="AA1940">
        <v>0.82810000000000006</v>
      </c>
      <c r="AB1940">
        <v>0.88270000000000004</v>
      </c>
      <c r="AC1940">
        <v>7.9442999999999972E-2</v>
      </c>
      <c r="AD1940">
        <v>0.80999999999999994</v>
      </c>
      <c r="AE1940" t="s">
        <v>25</v>
      </c>
      <c r="AF1940">
        <v>5.3971263948654358E-3</v>
      </c>
      <c r="AG1940" t="s">
        <v>5</v>
      </c>
      <c r="AH1940" t="s">
        <v>31</v>
      </c>
      <c r="AI1940" t="s">
        <v>38</v>
      </c>
      <c r="AJ1940">
        <v>32.441471571906355</v>
      </c>
      <c r="AK1940" t="s">
        <v>40</v>
      </c>
      <c r="AL1940">
        <v>76.614199999999997</v>
      </c>
      <c r="AM1940">
        <v>1176589.7182920002</v>
      </c>
      <c r="AN1940">
        <v>84.53</v>
      </c>
    </row>
    <row r="1941" spans="1:40" x14ac:dyDescent="0.3">
      <c r="A1941">
        <v>84.68</v>
      </c>
      <c r="B1941">
        <v>7.53</v>
      </c>
      <c r="C1941">
        <v>27</v>
      </c>
      <c r="D1941">
        <v>0.88</v>
      </c>
      <c r="E1941">
        <v>0.06</v>
      </c>
      <c r="F1941">
        <v>0.05</v>
      </c>
      <c r="G1941" t="s">
        <v>88</v>
      </c>
      <c r="H1941">
        <v>2.14</v>
      </c>
      <c r="I1941">
        <v>0.7</v>
      </c>
      <c r="J1941">
        <v>1.04</v>
      </c>
      <c r="K1941">
        <v>0.82</v>
      </c>
      <c r="L1941">
        <v>16</v>
      </c>
      <c r="M1941">
        <v>7844.72</v>
      </c>
      <c r="N1941">
        <v>60</v>
      </c>
      <c r="O1941">
        <v>48</v>
      </c>
      <c r="P1941">
        <v>2</v>
      </c>
      <c r="Q1941">
        <v>2</v>
      </c>
      <c r="R1941">
        <v>210</v>
      </c>
      <c r="S1941">
        <v>493</v>
      </c>
      <c r="T1941">
        <v>6</v>
      </c>
      <c r="U1941">
        <v>0.13</v>
      </c>
      <c r="V1941">
        <v>0</v>
      </c>
      <c r="W1941" t="s">
        <v>6</v>
      </c>
      <c r="X1941" t="s">
        <v>93</v>
      </c>
      <c r="Y1941" t="s">
        <v>96</v>
      </c>
      <c r="Z1941" t="s">
        <v>100</v>
      </c>
      <c r="AA1941">
        <v>0.82719999999999994</v>
      </c>
      <c r="AB1941">
        <v>0.8929999999999999</v>
      </c>
      <c r="AC1941">
        <v>0.10715999999999998</v>
      </c>
      <c r="AD1941">
        <v>0.92999999999999994</v>
      </c>
      <c r="AE1941" t="s">
        <v>25</v>
      </c>
      <c r="AF1941">
        <v>8.8923004251299009E-2</v>
      </c>
      <c r="AG1941" t="s">
        <v>8</v>
      </c>
      <c r="AH1941" t="s">
        <v>33</v>
      </c>
      <c r="AI1941" t="s">
        <v>35</v>
      </c>
      <c r="AJ1941">
        <v>234.76190476190476</v>
      </c>
      <c r="AK1941" t="s">
        <v>42</v>
      </c>
      <c r="AL1941">
        <v>78.447200000000009</v>
      </c>
      <c r="AM1941">
        <v>737444.95896000031</v>
      </c>
      <c r="AN1941">
        <v>71.06</v>
      </c>
    </row>
    <row r="1942" spans="1:40" x14ac:dyDescent="0.3">
      <c r="A1942">
        <v>76.349999999999994</v>
      </c>
      <c r="B1942">
        <v>2.09</v>
      </c>
      <c r="C1942">
        <v>5</v>
      </c>
      <c r="D1942">
        <v>0.84</v>
      </c>
      <c r="E1942">
        <v>0.06</v>
      </c>
      <c r="F1942">
        <v>0</v>
      </c>
      <c r="G1942" t="s">
        <v>99</v>
      </c>
      <c r="H1942">
        <v>4.0599999999999996</v>
      </c>
      <c r="I1942">
        <v>0.97</v>
      </c>
      <c r="J1942">
        <v>1.2</v>
      </c>
      <c r="K1942">
        <v>0.8</v>
      </c>
      <c r="L1942">
        <v>38</v>
      </c>
      <c r="M1942">
        <v>9101.2900000000009</v>
      </c>
      <c r="N1942">
        <v>45</v>
      </c>
      <c r="O1942">
        <v>9</v>
      </c>
      <c r="P1942">
        <v>2</v>
      </c>
      <c r="Q1942">
        <v>1</v>
      </c>
      <c r="R1942">
        <v>887</v>
      </c>
      <c r="S1942">
        <v>950</v>
      </c>
      <c r="T1942">
        <v>8</v>
      </c>
      <c r="U1942">
        <v>0.94</v>
      </c>
      <c r="V1942">
        <v>1</v>
      </c>
      <c r="W1942" t="s">
        <v>4</v>
      </c>
      <c r="X1942" t="s">
        <v>101</v>
      </c>
      <c r="Y1942" t="s">
        <v>96</v>
      </c>
      <c r="Z1942" t="s">
        <v>110</v>
      </c>
      <c r="AA1942">
        <v>0.78959999999999997</v>
      </c>
      <c r="AB1942">
        <v>0.94</v>
      </c>
      <c r="AC1942">
        <v>0.15040000000000003</v>
      </c>
      <c r="AD1942">
        <v>0.8600000000000001</v>
      </c>
      <c r="AE1942" t="s">
        <v>25</v>
      </c>
      <c r="AF1942">
        <v>2.7373935821872954E-2</v>
      </c>
      <c r="AG1942" t="s">
        <v>7</v>
      </c>
      <c r="AH1942" t="s">
        <v>33</v>
      </c>
      <c r="AI1942" t="s">
        <v>37</v>
      </c>
      <c r="AJ1942">
        <v>107.10259301014655</v>
      </c>
      <c r="AK1942" t="s">
        <v>42</v>
      </c>
      <c r="AL1942">
        <v>455.06450000000007</v>
      </c>
      <c r="AM1942">
        <v>737037.76510999992</v>
      </c>
      <c r="AN1942">
        <v>94.139999999999986</v>
      </c>
    </row>
    <row r="1943" spans="1:40" x14ac:dyDescent="0.3">
      <c r="A1943">
        <v>200.41</v>
      </c>
      <c r="B1943">
        <v>3.72</v>
      </c>
      <c r="C1943">
        <v>6</v>
      </c>
      <c r="D1943">
        <v>0.81</v>
      </c>
      <c r="E1943">
        <v>0.08</v>
      </c>
      <c r="F1943">
        <v>0.03</v>
      </c>
      <c r="G1943" t="s">
        <v>99</v>
      </c>
      <c r="H1943">
        <v>3.36</v>
      </c>
      <c r="I1943">
        <v>0.76</v>
      </c>
      <c r="J1943">
        <v>1.04</v>
      </c>
      <c r="K1943">
        <v>7.0000000000000007E-2</v>
      </c>
      <c r="L1943">
        <v>9</v>
      </c>
      <c r="M1943">
        <v>5755.71</v>
      </c>
      <c r="N1943">
        <v>45</v>
      </c>
      <c r="O1943">
        <v>54</v>
      </c>
      <c r="P1943">
        <v>2</v>
      </c>
      <c r="Q1943">
        <v>2</v>
      </c>
      <c r="R1943">
        <v>394</v>
      </c>
      <c r="S1943">
        <v>807</v>
      </c>
      <c r="T1943">
        <v>10</v>
      </c>
      <c r="U1943">
        <v>0.24</v>
      </c>
      <c r="V1943">
        <v>0</v>
      </c>
      <c r="W1943" t="s">
        <v>6</v>
      </c>
      <c r="X1943" t="s">
        <v>93</v>
      </c>
      <c r="Y1943" t="s">
        <v>96</v>
      </c>
      <c r="Z1943" t="s">
        <v>108</v>
      </c>
      <c r="AA1943">
        <v>0.74520000000000008</v>
      </c>
      <c r="AB1943">
        <v>0.89239999999999997</v>
      </c>
      <c r="AC1943">
        <v>0.16955599999999996</v>
      </c>
      <c r="AD1943">
        <v>0.18</v>
      </c>
      <c r="AE1943" t="s">
        <v>26</v>
      </c>
      <c r="AF1943">
        <v>1.85619480065865E-2</v>
      </c>
      <c r="AG1943" t="s">
        <v>5</v>
      </c>
      <c r="AH1943" t="s">
        <v>31</v>
      </c>
      <c r="AI1943" t="s">
        <v>37</v>
      </c>
      <c r="AJ1943">
        <v>204.82233502538071</v>
      </c>
      <c r="AK1943" t="s">
        <v>42</v>
      </c>
      <c r="AL1943">
        <v>287.78550000000001</v>
      </c>
      <c r="AM1943">
        <v>1280688.2966730001</v>
      </c>
      <c r="AN1943">
        <v>93.640000000000015</v>
      </c>
    </row>
    <row r="1944" spans="1:40" x14ac:dyDescent="0.3">
      <c r="A1944">
        <v>403.2</v>
      </c>
      <c r="B1944">
        <v>5.79</v>
      </c>
      <c r="C1944">
        <v>27</v>
      </c>
      <c r="D1944">
        <v>0.81</v>
      </c>
      <c r="E1944">
        <v>0.08</v>
      </c>
      <c r="F1944">
        <v>0.04</v>
      </c>
      <c r="G1944" t="s">
        <v>92</v>
      </c>
      <c r="H1944">
        <v>0.08</v>
      </c>
      <c r="I1944">
        <v>0.71</v>
      </c>
      <c r="J1944">
        <v>1.06</v>
      </c>
      <c r="K1944">
        <v>0.74</v>
      </c>
      <c r="L1944">
        <v>5</v>
      </c>
      <c r="M1944">
        <v>3876.61</v>
      </c>
      <c r="N1944">
        <v>90</v>
      </c>
      <c r="O1944">
        <v>43</v>
      </c>
      <c r="P1944">
        <v>3</v>
      </c>
      <c r="Q1944">
        <v>1</v>
      </c>
      <c r="R1944">
        <v>535</v>
      </c>
      <c r="S1944">
        <v>73</v>
      </c>
      <c r="T1944">
        <v>9</v>
      </c>
      <c r="U1944">
        <v>0.5</v>
      </c>
      <c r="V1944">
        <v>0</v>
      </c>
      <c r="W1944" t="s">
        <v>6</v>
      </c>
      <c r="X1944" t="s">
        <v>101</v>
      </c>
      <c r="Y1944" t="s">
        <v>90</v>
      </c>
      <c r="Z1944" t="s">
        <v>91</v>
      </c>
      <c r="AA1944">
        <v>0.74520000000000008</v>
      </c>
      <c r="AB1944">
        <v>0.88319999999999999</v>
      </c>
      <c r="AC1944">
        <v>0.16780799999999996</v>
      </c>
      <c r="AD1944">
        <v>0.86</v>
      </c>
      <c r="AE1944" t="s">
        <v>25</v>
      </c>
      <c r="AF1944">
        <v>1.4360119047619049E-2</v>
      </c>
      <c r="AG1944" t="s">
        <v>5</v>
      </c>
      <c r="AH1944" t="s">
        <v>32</v>
      </c>
      <c r="AI1944" t="s">
        <v>38</v>
      </c>
      <c r="AJ1944">
        <v>13.644859813084112</v>
      </c>
      <c r="AK1944" t="s">
        <v>40</v>
      </c>
      <c r="AL1944">
        <v>77.532200000000003</v>
      </c>
      <c r="AM1944">
        <v>1750693.22756</v>
      </c>
      <c r="AN1944">
        <v>84.72</v>
      </c>
    </row>
    <row r="1945" spans="1:40" x14ac:dyDescent="0.3">
      <c r="A1945">
        <v>368.46</v>
      </c>
      <c r="B1945">
        <v>6.08</v>
      </c>
      <c r="C1945">
        <v>7</v>
      </c>
      <c r="D1945">
        <v>0.89</v>
      </c>
      <c r="E1945">
        <v>0.09</v>
      </c>
      <c r="F1945">
        <v>0.04</v>
      </c>
      <c r="G1945" t="s">
        <v>88</v>
      </c>
      <c r="H1945">
        <v>0.89</v>
      </c>
      <c r="I1945">
        <v>0.73</v>
      </c>
      <c r="J1945">
        <v>0.82</v>
      </c>
      <c r="K1945">
        <v>0.95</v>
      </c>
      <c r="L1945">
        <v>10</v>
      </c>
      <c r="M1945">
        <v>6986.34</v>
      </c>
      <c r="N1945">
        <v>90</v>
      </c>
      <c r="O1945">
        <v>43</v>
      </c>
      <c r="P1945">
        <v>2</v>
      </c>
      <c r="Q1945">
        <v>3</v>
      </c>
      <c r="R1945">
        <v>853</v>
      </c>
      <c r="S1945">
        <v>120</v>
      </c>
      <c r="T1945">
        <v>1</v>
      </c>
      <c r="U1945">
        <v>0.76</v>
      </c>
      <c r="V1945">
        <v>1</v>
      </c>
      <c r="W1945" t="s">
        <v>4</v>
      </c>
      <c r="X1945" t="s">
        <v>103</v>
      </c>
      <c r="Y1945" t="s">
        <v>96</v>
      </c>
      <c r="Z1945" t="s">
        <v>97</v>
      </c>
      <c r="AA1945">
        <v>0.80990000000000006</v>
      </c>
      <c r="AB1945">
        <v>0.87360000000000004</v>
      </c>
      <c r="AC1945">
        <v>9.6095999999999987E-2</v>
      </c>
      <c r="AD1945">
        <v>1.08</v>
      </c>
      <c r="AE1945" t="s">
        <v>25</v>
      </c>
      <c r="AF1945">
        <v>1.6501112739510396E-2</v>
      </c>
      <c r="AG1945" t="s">
        <v>5</v>
      </c>
      <c r="AH1945" t="s">
        <v>32</v>
      </c>
      <c r="AI1945" t="s">
        <v>38</v>
      </c>
      <c r="AJ1945">
        <v>14.067995310668231</v>
      </c>
      <c r="AK1945" t="s">
        <v>40</v>
      </c>
      <c r="AL1945">
        <v>69.863399999999999</v>
      </c>
      <c r="AM1945">
        <v>2908907.5471200002</v>
      </c>
      <c r="AN1945">
        <v>71.61</v>
      </c>
    </row>
    <row r="1946" spans="1:40" x14ac:dyDescent="0.3">
      <c r="A1946">
        <v>404.88</v>
      </c>
      <c r="B1946">
        <v>6.41</v>
      </c>
      <c r="C1946">
        <v>15</v>
      </c>
      <c r="D1946">
        <v>0.93</v>
      </c>
      <c r="E1946">
        <v>0.06</v>
      </c>
      <c r="F1946">
        <v>0.05</v>
      </c>
      <c r="G1946" t="s">
        <v>88</v>
      </c>
      <c r="H1946">
        <v>1.1299999999999999</v>
      </c>
      <c r="I1946">
        <v>0.74</v>
      </c>
      <c r="J1946">
        <v>1.1399999999999999</v>
      </c>
      <c r="K1946">
        <v>0.7</v>
      </c>
      <c r="L1946">
        <v>30</v>
      </c>
      <c r="M1946">
        <v>1903.43</v>
      </c>
      <c r="N1946">
        <v>30</v>
      </c>
      <c r="O1946">
        <v>48</v>
      </c>
      <c r="P1946">
        <v>0</v>
      </c>
      <c r="Q1946">
        <v>3</v>
      </c>
      <c r="R1946">
        <v>557</v>
      </c>
      <c r="S1946">
        <v>850</v>
      </c>
      <c r="T1946">
        <v>9</v>
      </c>
      <c r="U1946">
        <v>0.56000000000000005</v>
      </c>
      <c r="V1946">
        <v>1</v>
      </c>
      <c r="W1946" t="s">
        <v>4</v>
      </c>
      <c r="X1946" t="s">
        <v>103</v>
      </c>
      <c r="Y1946" t="s">
        <v>94</v>
      </c>
      <c r="Z1946" t="s">
        <v>91</v>
      </c>
      <c r="AA1946">
        <v>0.87419999999999998</v>
      </c>
      <c r="AB1946">
        <v>0.8929999999999999</v>
      </c>
      <c r="AC1946">
        <v>6.2509999999999954E-2</v>
      </c>
      <c r="AD1946">
        <v>0.80999999999999994</v>
      </c>
      <c r="AE1946" t="s">
        <v>25</v>
      </c>
      <c r="AF1946">
        <v>1.5831851412764275E-2</v>
      </c>
      <c r="AG1946" t="s">
        <v>5</v>
      </c>
      <c r="AH1946" t="s">
        <v>32</v>
      </c>
      <c r="AI1946" t="s">
        <v>36</v>
      </c>
      <c r="AJ1946">
        <v>152.60323159784562</v>
      </c>
      <c r="AK1946" t="s">
        <v>42</v>
      </c>
      <c r="AL1946">
        <v>19.034300000000002</v>
      </c>
      <c r="AM1946">
        <v>855461.60421200003</v>
      </c>
      <c r="AN1946">
        <v>72.070000000000007</v>
      </c>
    </row>
    <row r="1947" spans="1:40" x14ac:dyDescent="0.3">
      <c r="A1947">
        <v>282.77</v>
      </c>
      <c r="B1947">
        <v>2.5</v>
      </c>
      <c r="C1947">
        <v>26</v>
      </c>
      <c r="D1947">
        <v>0.9</v>
      </c>
      <c r="E1947">
        <v>0.1</v>
      </c>
      <c r="F1947">
        <v>0</v>
      </c>
      <c r="G1947" t="s">
        <v>88</v>
      </c>
      <c r="H1947">
        <v>2.12</v>
      </c>
      <c r="I1947">
        <v>0.68</v>
      </c>
      <c r="J1947">
        <v>1.19</v>
      </c>
      <c r="K1947">
        <v>0.84</v>
      </c>
      <c r="L1947">
        <v>7</v>
      </c>
      <c r="M1947">
        <v>9688.8700000000008</v>
      </c>
      <c r="N1947">
        <v>60</v>
      </c>
      <c r="O1947">
        <v>31</v>
      </c>
      <c r="P1947">
        <v>0</v>
      </c>
      <c r="Q1947">
        <v>2</v>
      </c>
      <c r="R1947">
        <v>415</v>
      </c>
      <c r="S1947">
        <v>97</v>
      </c>
      <c r="T1947">
        <v>8</v>
      </c>
      <c r="U1947">
        <v>0.63</v>
      </c>
      <c r="V1947">
        <v>1</v>
      </c>
      <c r="W1947" t="s">
        <v>4</v>
      </c>
      <c r="X1947" t="s">
        <v>93</v>
      </c>
      <c r="Y1947" t="s">
        <v>94</v>
      </c>
      <c r="Z1947" t="s">
        <v>110</v>
      </c>
      <c r="AA1947">
        <v>0.81</v>
      </c>
      <c r="AB1947">
        <v>0.9</v>
      </c>
      <c r="AC1947">
        <v>8.9999999999999983E-2</v>
      </c>
      <c r="AD1947">
        <v>0.94</v>
      </c>
      <c r="AE1947" t="s">
        <v>25</v>
      </c>
      <c r="AF1947">
        <v>8.841107613961877E-3</v>
      </c>
      <c r="AG1947" t="s">
        <v>5</v>
      </c>
      <c r="AH1947" t="s">
        <v>31</v>
      </c>
      <c r="AI1947" t="s">
        <v>35</v>
      </c>
      <c r="AJ1947">
        <v>23.373493975903614</v>
      </c>
      <c r="AK1947" t="s">
        <v>40</v>
      </c>
      <c r="AL1947">
        <v>96.888700000000014</v>
      </c>
      <c r="AM1947">
        <v>3013802.8250380005</v>
      </c>
      <c r="AN1947">
        <v>70.88000000000001</v>
      </c>
    </row>
    <row r="1948" spans="1:40" x14ac:dyDescent="0.3">
      <c r="A1948">
        <v>248.09</v>
      </c>
      <c r="B1948">
        <v>4.42</v>
      </c>
      <c r="C1948">
        <v>1</v>
      </c>
      <c r="D1948">
        <v>0.76</v>
      </c>
      <c r="E1948">
        <v>0.1</v>
      </c>
      <c r="F1948">
        <v>0</v>
      </c>
      <c r="G1948" t="s">
        <v>92</v>
      </c>
      <c r="H1948">
        <v>2.93</v>
      </c>
      <c r="I1948">
        <v>0.97</v>
      </c>
      <c r="J1948">
        <v>1.18</v>
      </c>
      <c r="K1948">
        <v>0.49</v>
      </c>
      <c r="L1948">
        <v>29</v>
      </c>
      <c r="M1948">
        <v>6614.07</v>
      </c>
      <c r="N1948">
        <v>45</v>
      </c>
      <c r="O1948">
        <v>29</v>
      </c>
      <c r="P1948">
        <v>3</v>
      </c>
      <c r="Q1948">
        <v>3</v>
      </c>
      <c r="R1948">
        <v>382</v>
      </c>
      <c r="S1948">
        <v>645</v>
      </c>
      <c r="T1948">
        <v>6</v>
      </c>
      <c r="U1948">
        <v>0.16</v>
      </c>
      <c r="V1948">
        <v>0</v>
      </c>
      <c r="W1948" t="s">
        <v>6</v>
      </c>
      <c r="X1948" t="s">
        <v>103</v>
      </c>
      <c r="Y1948" t="s">
        <v>90</v>
      </c>
      <c r="Z1948" t="s">
        <v>100</v>
      </c>
      <c r="AA1948">
        <v>0.68400000000000005</v>
      </c>
      <c r="AB1948">
        <v>0.9</v>
      </c>
      <c r="AC1948">
        <v>0.216</v>
      </c>
      <c r="AD1948">
        <v>0.59</v>
      </c>
      <c r="AE1948" t="s">
        <v>25</v>
      </c>
      <c r="AF1948">
        <v>1.781611511951308E-2</v>
      </c>
      <c r="AG1948" t="s">
        <v>5</v>
      </c>
      <c r="AH1948" t="s">
        <v>31</v>
      </c>
      <c r="AI1948" t="s">
        <v>35</v>
      </c>
      <c r="AJ1948">
        <v>168.84816753926702</v>
      </c>
      <c r="AK1948" t="s">
        <v>42</v>
      </c>
      <c r="AL1948">
        <v>132.28139999999999</v>
      </c>
      <c r="AM1948">
        <v>1805119.9084039999</v>
      </c>
      <c r="AN1948">
        <v>82.07</v>
      </c>
    </row>
    <row r="1949" spans="1:40" x14ac:dyDescent="0.3">
      <c r="A1949">
        <v>116.35</v>
      </c>
      <c r="B1949">
        <v>6.55</v>
      </c>
      <c r="C1949">
        <v>24</v>
      </c>
      <c r="D1949">
        <v>0.85</v>
      </c>
      <c r="E1949">
        <v>0.01</v>
      </c>
      <c r="F1949">
        <v>0.02</v>
      </c>
      <c r="G1949" t="s">
        <v>88</v>
      </c>
      <c r="H1949">
        <v>1.08</v>
      </c>
      <c r="I1949">
        <v>0.67</v>
      </c>
      <c r="J1949">
        <v>0.89</v>
      </c>
      <c r="K1949">
        <v>0.32</v>
      </c>
      <c r="L1949">
        <v>2</v>
      </c>
      <c r="M1949">
        <v>768.93</v>
      </c>
      <c r="N1949">
        <v>45</v>
      </c>
      <c r="O1949">
        <v>19</v>
      </c>
      <c r="P1949">
        <v>2</v>
      </c>
      <c r="Q1949">
        <v>0</v>
      </c>
      <c r="R1949">
        <v>173</v>
      </c>
      <c r="S1949">
        <v>431</v>
      </c>
      <c r="T1949">
        <v>12</v>
      </c>
      <c r="U1949">
        <v>0.39</v>
      </c>
      <c r="V1949">
        <v>0</v>
      </c>
      <c r="W1949" t="s">
        <v>6</v>
      </c>
      <c r="X1949" t="s">
        <v>89</v>
      </c>
      <c r="Y1949" t="s">
        <v>96</v>
      </c>
      <c r="Z1949" t="s">
        <v>107</v>
      </c>
      <c r="AA1949">
        <v>0.84150000000000003</v>
      </c>
      <c r="AB1949">
        <v>0.97019999999999995</v>
      </c>
      <c r="AC1949">
        <v>0.14553000000000002</v>
      </c>
      <c r="AD1949">
        <v>0.35</v>
      </c>
      <c r="AE1949" t="s">
        <v>24</v>
      </c>
      <c r="AF1949">
        <v>5.629565964761496E-2</v>
      </c>
      <c r="AG1949" t="s">
        <v>8</v>
      </c>
      <c r="AH1949" t="s">
        <v>33</v>
      </c>
      <c r="AI1949" t="s">
        <v>36</v>
      </c>
      <c r="AJ1949">
        <v>249.1329479768786</v>
      </c>
      <c r="AK1949" t="s">
        <v>42</v>
      </c>
      <c r="AL1949">
        <v>7.6892999999999994</v>
      </c>
      <c r="AM1949">
        <v>92159.158124999987</v>
      </c>
      <c r="AN1949">
        <v>74.22</v>
      </c>
    </row>
    <row r="1950" spans="1:40" x14ac:dyDescent="0.3">
      <c r="A1950">
        <v>197.69</v>
      </c>
      <c r="B1950">
        <v>9.73</v>
      </c>
      <c r="C1950">
        <v>4</v>
      </c>
      <c r="D1950">
        <v>0.94</v>
      </c>
      <c r="E1950">
        <v>0.08</v>
      </c>
      <c r="F1950">
        <v>0</v>
      </c>
      <c r="G1950" t="s">
        <v>99</v>
      </c>
      <c r="H1950">
        <v>1.91</v>
      </c>
      <c r="I1950">
        <v>0.95</v>
      </c>
      <c r="J1950">
        <v>0.89</v>
      </c>
      <c r="K1950">
        <v>0.68</v>
      </c>
      <c r="L1950">
        <v>20</v>
      </c>
      <c r="M1950">
        <v>5344.53</v>
      </c>
      <c r="N1950">
        <v>15</v>
      </c>
      <c r="O1950">
        <v>30</v>
      </c>
      <c r="P1950">
        <v>3</v>
      </c>
      <c r="Q1950">
        <v>1</v>
      </c>
      <c r="R1950">
        <v>566</v>
      </c>
      <c r="S1950">
        <v>667</v>
      </c>
      <c r="T1950">
        <v>5</v>
      </c>
      <c r="U1950">
        <v>0.69</v>
      </c>
      <c r="V1950">
        <v>1</v>
      </c>
      <c r="W1950" t="s">
        <v>4</v>
      </c>
      <c r="X1950" t="s">
        <v>101</v>
      </c>
      <c r="Y1950" t="s">
        <v>90</v>
      </c>
      <c r="Z1950" t="s">
        <v>109</v>
      </c>
      <c r="AA1950">
        <v>0.86480000000000001</v>
      </c>
      <c r="AB1950">
        <v>0.92</v>
      </c>
      <c r="AC1950">
        <v>5.5200000000000055E-2</v>
      </c>
      <c r="AD1950">
        <v>0.76</v>
      </c>
      <c r="AE1950" t="s">
        <v>25</v>
      </c>
      <c r="AF1950">
        <v>4.9218473367393399E-2</v>
      </c>
      <c r="AG1950" t="s">
        <v>7</v>
      </c>
      <c r="AH1950" t="s">
        <v>31</v>
      </c>
      <c r="AI1950" t="s">
        <v>36</v>
      </c>
      <c r="AJ1950">
        <v>117.84452296819788</v>
      </c>
      <c r="AK1950" t="s">
        <v>42</v>
      </c>
      <c r="AL1950">
        <v>267.22649999999999</v>
      </c>
      <c r="AM1950">
        <v>1141359.7248140001</v>
      </c>
      <c r="AN1950">
        <v>95.690000000000012</v>
      </c>
    </row>
    <row r="1951" spans="1:40" x14ac:dyDescent="0.3">
      <c r="A1951">
        <v>245.31</v>
      </c>
      <c r="B1951">
        <v>7.55</v>
      </c>
      <c r="C1951">
        <v>29</v>
      </c>
      <c r="D1951">
        <v>0.84</v>
      </c>
      <c r="E1951">
        <v>0.05</v>
      </c>
      <c r="F1951">
        <v>0.05</v>
      </c>
      <c r="G1951" t="s">
        <v>99</v>
      </c>
      <c r="H1951">
        <v>2.92</v>
      </c>
      <c r="I1951">
        <v>0.76</v>
      </c>
      <c r="J1951">
        <v>0.95</v>
      </c>
      <c r="K1951">
        <v>0.49</v>
      </c>
      <c r="L1951">
        <v>4</v>
      </c>
      <c r="M1951">
        <v>7528.37</v>
      </c>
      <c r="N1951">
        <v>90</v>
      </c>
      <c r="O1951">
        <v>9</v>
      </c>
      <c r="P1951">
        <v>3</v>
      </c>
      <c r="Q1951">
        <v>1</v>
      </c>
      <c r="R1951">
        <v>665</v>
      </c>
      <c r="S1951">
        <v>914</v>
      </c>
      <c r="T1951">
        <v>6</v>
      </c>
      <c r="U1951">
        <v>0.21</v>
      </c>
      <c r="V1951">
        <v>1</v>
      </c>
      <c r="W1951" t="s">
        <v>4</v>
      </c>
      <c r="X1951" t="s">
        <v>101</v>
      </c>
      <c r="Y1951" t="s">
        <v>90</v>
      </c>
      <c r="Z1951" t="s">
        <v>100</v>
      </c>
      <c r="AA1951">
        <v>0.79799999999999993</v>
      </c>
      <c r="AB1951">
        <v>0.90249999999999997</v>
      </c>
      <c r="AC1951">
        <v>0.14440000000000003</v>
      </c>
      <c r="AD1951">
        <v>0.59</v>
      </c>
      <c r="AE1951" t="s">
        <v>25</v>
      </c>
      <c r="AF1951">
        <v>3.0777383718560189E-2</v>
      </c>
      <c r="AG1951" t="s">
        <v>7</v>
      </c>
      <c r="AH1951" t="s">
        <v>31</v>
      </c>
      <c r="AI1951" t="s">
        <v>35</v>
      </c>
      <c r="AJ1951">
        <v>137.44360902255639</v>
      </c>
      <c r="AK1951" t="s">
        <v>42</v>
      </c>
      <c r="AL1951">
        <v>376.41849999999999</v>
      </c>
      <c r="AM1951">
        <v>2031853.6337739998</v>
      </c>
      <c r="AN1951">
        <v>94.58</v>
      </c>
    </row>
    <row r="1952" spans="1:40" x14ac:dyDescent="0.3">
      <c r="A1952">
        <v>89.87</v>
      </c>
      <c r="B1952">
        <v>9.3000000000000007</v>
      </c>
      <c r="C1952">
        <v>25</v>
      </c>
      <c r="D1952">
        <v>0.86</v>
      </c>
      <c r="E1952">
        <v>0.04</v>
      </c>
      <c r="F1952">
        <v>0.01</v>
      </c>
      <c r="G1952" t="s">
        <v>99</v>
      </c>
      <c r="H1952">
        <v>1.92</v>
      </c>
      <c r="I1952">
        <v>0.71</v>
      </c>
      <c r="J1952">
        <v>0.92</v>
      </c>
      <c r="K1952">
        <v>0.9</v>
      </c>
      <c r="L1952">
        <v>28</v>
      </c>
      <c r="M1952">
        <v>2850.67</v>
      </c>
      <c r="N1952">
        <v>15</v>
      </c>
      <c r="O1952">
        <v>56</v>
      </c>
      <c r="P1952">
        <v>2</v>
      </c>
      <c r="Q1952">
        <v>1</v>
      </c>
      <c r="R1952">
        <v>532</v>
      </c>
      <c r="S1952">
        <v>735</v>
      </c>
      <c r="T1952">
        <v>2</v>
      </c>
      <c r="U1952">
        <v>0.48</v>
      </c>
      <c r="V1952">
        <v>1</v>
      </c>
      <c r="W1952" t="s">
        <v>4</v>
      </c>
      <c r="X1952" t="s">
        <v>101</v>
      </c>
      <c r="Y1952" t="s">
        <v>96</v>
      </c>
      <c r="Z1952" t="s">
        <v>102</v>
      </c>
      <c r="AA1952">
        <v>0.8256</v>
      </c>
      <c r="AB1952">
        <v>0.95039999999999991</v>
      </c>
      <c r="AC1952">
        <v>0.13305600000000001</v>
      </c>
      <c r="AD1952">
        <v>0.95000000000000007</v>
      </c>
      <c r="AE1952" t="s">
        <v>25</v>
      </c>
      <c r="AF1952">
        <v>0.10348280850116835</v>
      </c>
      <c r="AG1952" t="s">
        <v>9</v>
      </c>
      <c r="AH1952" t="s">
        <v>33</v>
      </c>
      <c r="AI1952" t="s">
        <v>36</v>
      </c>
      <c r="AJ1952">
        <v>138.15789473684211</v>
      </c>
      <c r="AK1952" t="s">
        <v>42</v>
      </c>
      <c r="AL1952">
        <v>142.5335</v>
      </c>
      <c r="AM1952">
        <v>269145.18305300002</v>
      </c>
      <c r="AN1952">
        <v>96.679999999999993</v>
      </c>
    </row>
    <row r="1953" spans="1:40" x14ac:dyDescent="0.3">
      <c r="A1953">
        <v>149.28</v>
      </c>
      <c r="B1953">
        <v>7.86</v>
      </c>
      <c r="C1953">
        <v>1</v>
      </c>
      <c r="D1953">
        <v>0.93</v>
      </c>
      <c r="E1953">
        <v>0.06</v>
      </c>
      <c r="F1953">
        <v>0.02</v>
      </c>
      <c r="G1953" t="s">
        <v>92</v>
      </c>
      <c r="H1953">
        <v>0.72</v>
      </c>
      <c r="I1953">
        <v>0.68</v>
      </c>
      <c r="J1953">
        <v>0.92</v>
      </c>
      <c r="K1953">
        <v>0.97</v>
      </c>
      <c r="L1953">
        <v>8</v>
      </c>
      <c r="M1953">
        <v>604.79999999999995</v>
      </c>
      <c r="N1953">
        <v>45</v>
      </c>
      <c r="O1953">
        <v>57</v>
      </c>
      <c r="P1953">
        <v>0</v>
      </c>
      <c r="Q1953">
        <v>3</v>
      </c>
      <c r="R1953">
        <v>844</v>
      </c>
      <c r="S1953">
        <v>449</v>
      </c>
      <c r="T1953">
        <v>11</v>
      </c>
      <c r="U1953">
        <v>0.59</v>
      </c>
      <c r="V1953">
        <v>0</v>
      </c>
      <c r="W1953" t="s">
        <v>6</v>
      </c>
      <c r="X1953" t="s">
        <v>103</v>
      </c>
      <c r="Y1953" t="s">
        <v>94</v>
      </c>
      <c r="Z1953" t="s">
        <v>95</v>
      </c>
      <c r="AA1953">
        <v>0.87419999999999998</v>
      </c>
      <c r="AB1953">
        <v>0.92119999999999991</v>
      </c>
      <c r="AC1953">
        <v>6.4483999999999958E-2</v>
      </c>
      <c r="AD1953">
        <v>1.05</v>
      </c>
      <c r="AE1953" t="s">
        <v>25</v>
      </c>
      <c r="AF1953">
        <v>5.2652733118971062E-2</v>
      </c>
      <c r="AG1953" t="s">
        <v>8</v>
      </c>
      <c r="AH1953" t="s">
        <v>33</v>
      </c>
      <c r="AI1953" t="s">
        <v>38</v>
      </c>
      <c r="AJ1953">
        <v>53.199052132701418</v>
      </c>
      <c r="AK1953" t="s">
        <v>40</v>
      </c>
      <c r="AL1953">
        <v>12.096</v>
      </c>
      <c r="AM1953">
        <v>97521.553151999993</v>
      </c>
      <c r="AN1953">
        <v>85.08</v>
      </c>
    </row>
    <row r="1954" spans="1:40" x14ac:dyDescent="0.3">
      <c r="A1954">
        <v>319.2</v>
      </c>
      <c r="B1954">
        <v>6.33</v>
      </c>
      <c r="C1954">
        <v>11</v>
      </c>
      <c r="D1954">
        <v>0.9</v>
      </c>
      <c r="E1954">
        <v>0.01</v>
      </c>
      <c r="F1954">
        <v>0</v>
      </c>
      <c r="G1954" t="s">
        <v>88</v>
      </c>
      <c r="H1954">
        <v>2.46</v>
      </c>
      <c r="I1954">
        <v>0.8</v>
      </c>
      <c r="J1954">
        <v>1.04</v>
      </c>
      <c r="K1954">
        <v>0.82</v>
      </c>
      <c r="L1954">
        <v>35</v>
      </c>
      <c r="M1954">
        <v>4942.71</v>
      </c>
      <c r="N1954">
        <v>60</v>
      </c>
      <c r="O1954">
        <v>44</v>
      </c>
      <c r="P1954">
        <v>2</v>
      </c>
      <c r="Q1954">
        <v>3</v>
      </c>
      <c r="R1954">
        <v>363</v>
      </c>
      <c r="S1954">
        <v>137</v>
      </c>
      <c r="T1954">
        <v>3</v>
      </c>
      <c r="U1954">
        <v>0.79</v>
      </c>
      <c r="V1954">
        <v>0</v>
      </c>
      <c r="W1954" t="s">
        <v>6</v>
      </c>
      <c r="X1954" t="s">
        <v>103</v>
      </c>
      <c r="Y1954" t="s">
        <v>96</v>
      </c>
      <c r="Z1954" t="s">
        <v>98</v>
      </c>
      <c r="AA1954">
        <v>0.89100000000000001</v>
      </c>
      <c r="AB1954">
        <v>0.99</v>
      </c>
      <c r="AC1954">
        <v>9.8999999999999977E-2</v>
      </c>
      <c r="AD1954">
        <v>0.83</v>
      </c>
      <c r="AE1954" t="s">
        <v>25</v>
      </c>
      <c r="AF1954">
        <v>1.9830827067669175E-2</v>
      </c>
      <c r="AG1954" t="s">
        <v>5</v>
      </c>
      <c r="AH1954" t="s">
        <v>32</v>
      </c>
      <c r="AI1954" t="s">
        <v>35</v>
      </c>
      <c r="AJ1954">
        <v>37.74104683195592</v>
      </c>
      <c r="AK1954" t="s">
        <v>40</v>
      </c>
      <c r="AL1954">
        <v>49.427100000000003</v>
      </c>
      <c r="AM1954">
        <v>1593555.2940599998</v>
      </c>
      <c r="AN1954">
        <v>73.240000000000009</v>
      </c>
    </row>
    <row r="1955" spans="1:40" x14ac:dyDescent="0.3">
      <c r="A1955">
        <v>381.05</v>
      </c>
      <c r="B1955">
        <v>2.73</v>
      </c>
      <c r="C1955">
        <v>18</v>
      </c>
      <c r="D1955">
        <v>0.82</v>
      </c>
      <c r="E1955">
        <v>0.05</v>
      </c>
      <c r="F1955">
        <v>0.03</v>
      </c>
      <c r="G1955" t="s">
        <v>92</v>
      </c>
      <c r="H1955">
        <v>1.62</v>
      </c>
      <c r="I1955">
        <v>0.87</v>
      </c>
      <c r="J1955">
        <v>1.1200000000000001</v>
      </c>
      <c r="K1955">
        <v>0.99</v>
      </c>
      <c r="L1955">
        <v>2</v>
      </c>
      <c r="M1955">
        <v>8352.8799999999992</v>
      </c>
      <c r="N1955">
        <v>60</v>
      </c>
      <c r="O1955">
        <v>34</v>
      </c>
      <c r="P1955">
        <v>3</v>
      </c>
      <c r="Q1955">
        <v>0</v>
      </c>
      <c r="R1955">
        <v>418</v>
      </c>
      <c r="S1955">
        <v>303</v>
      </c>
      <c r="T1955">
        <v>9</v>
      </c>
      <c r="U1955">
        <v>0.22</v>
      </c>
      <c r="V1955">
        <v>0</v>
      </c>
      <c r="W1955" t="s">
        <v>6</v>
      </c>
      <c r="X1955" t="s">
        <v>89</v>
      </c>
      <c r="Y1955" t="s">
        <v>90</v>
      </c>
      <c r="Z1955" t="s">
        <v>91</v>
      </c>
      <c r="AA1955">
        <v>0.77899999999999991</v>
      </c>
      <c r="AB1955">
        <v>0.92149999999999999</v>
      </c>
      <c r="AC1955">
        <v>0.16587000000000005</v>
      </c>
      <c r="AD1955">
        <v>1.07</v>
      </c>
      <c r="AE1955" t="s">
        <v>25</v>
      </c>
      <c r="AF1955">
        <v>7.1644141188820362E-3</v>
      </c>
      <c r="AG1955" t="s">
        <v>5</v>
      </c>
      <c r="AH1955" t="s">
        <v>32</v>
      </c>
      <c r="AI1955" t="s">
        <v>36</v>
      </c>
      <c r="AJ1955">
        <v>72.488038277511961</v>
      </c>
      <c r="AK1955" t="s">
        <v>40</v>
      </c>
      <c r="AL1955">
        <v>167.05759999999998</v>
      </c>
      <c r="AM1955">
        <v>3437673.5215399996</v>
      </c>
      <c r="AN1955">
        <v>84.279999999999987</v>
      </c>
    </row>
    <row r="1956" spans="1:40" x14ac:dyDescent="0.3">
      <c r="A1956">
        <v>499.26</v>
      </c>
      <c r="B1956">
        <v>7</v>
      </c>
      <c r="C1956">
        <v>14</v>
      </c>
      <c r="D1956">
        <v>0.97</v>
      </c>
      <c r="E1956">
        <v>0.09</v>
      </c>
      <c r="F1956">
        <v>0.02</v>
      </c>
      <c r="G1956" t="s">
        <v>88</v>
      </c>
      <c r="H1956">
        <v>4.32</v>
      </c>
      <c r="I1956">
        <v>0.96</v>
      </c>
      <c r="J1956">
        <v>1.17</v>
      </c>
      <c r="K1956">
        <v>0.35</v>
      </c>
      <c r="L1956">
        <v>41</v>
      </c>
      <c r="M1956">
        <v>2590.19</v>
      </c>
      <c r="N1956">
        <v>15</v>
      </c>
      <c r="O1956">
        <v>32</v>
      </c>
      <c r="P1956">
        <v>1</v>
      </c>
      <c r="Q1956">
        <v>3</v>
      </c>
      <c r="R1956">
        <v>520</v>
      </c>
      <c r="S1956">
        <v>158</v>
      </c>
      <c r="T1956">
        <v>3</v>
      </c>
      <c r="U1956">
        <v>0.98</v>
      </c>
      <c r="V1956">
        <v>0</v>
      </c>
      <c r="W1956" t="s">
        <v>6</v>
      </c>
      <c r="X1956" t="s">
        <v>103</v>
      </c>
      <c r="Y1956" t="s">
        <v>104</v>
      </c>
      <c r="Z1956" t="s">
        <v>98</v>
      </c>
      <c r="AA1956">
        <v>0.88270000000000004</v>
      </c>
      <c r="AB1956">
        <v>0.89180000000000004</v>
      </c>
      <c r="AC1956">
        <v>2.6754000000000024E-2</v>
      </c>
      <c r="AD1956">
        <v>0.45999999999999996</v>
      </c>
      <c r="AE1956" t="s">
        <v>24</v>
      </c>
      <c r="AF1956">
        <v>1.4020750711052358E-2</v>
      </c>
      <c r="AG1956" t="s">
        <v>5</v>
      </c>
      <c r="AH1956" t="s">
        <v>32</v>
      </c>
      <c r="AI1956" t="s">
        <v>37</v>
      </c>
      <c r="AJ1956">
        <v>30.384615384615383</v>
      </c>
      <c r="AK1956" t="s">
        <v>40</v>
      </c>
      <c r="AL1956">
        <v>25.901900000000001</v>
      </c>
      <c r="AM1956">
        <v>1435496.9058979999</v>
      </c>
      <c r="AN1956">
        <v>68.58</v>
      </c>
    </row>
    <row r="1957" spans="1:40" x14ac:dyDescent="0.3">
      <c r="A1957">
        <v>469.9</v>
      </c>
      <c r="B1957">
        <v>6.61</v>
      </c>
      <c r="C1957">
        <v>22</v>
      </c>
      <c r="D1957">
        <v>0.75</v>
      </c>
      <c r="E1957">
        <v>0.02</v>
      </c>
      <c r="F1957">
        <v>0</v>
      </c>
      <c r="G1957" t="s">
        <v>92</v>
      </c>
      <c r="H1957">
        <v>3.88</v>
      </c>
      <c r="I1957">
        <v>0.86</v>
      </c>
      <c r="J1957">
        <v>0.83</v>
      </c>
      <c r="K1957">
        <v>0.9</v>
      </c>
      <c r="L1957">
        <v>28</v>
      </c>
      <c r="M1957">
        <v>7198.43</v>
      </c>
      <c r="N1957">
        <v>90</v>
      </c>
      <c r="O1957">
        <v>26</v>
      </c>
      <c r="P1957">
        <v>3</v>
      </c>
      <c r="Q1957">
        <v>1</v>
      </c>
      <c r="R1957">
        <v>867</v>
      </c>
      <c r="S1957">
        <v>336</v>
      </c>
      <c r="T1957">
        <v>10</v>
      </c>
      <c r="U1957">
        <v>0.97</v>
      </c>
      <c r="V1957">
        <v>0</v>
      </c>
      <c r="W1957" t="s">
        <v>6</v>
      </c>
      <c r="X1957" t="s">
        <v>101</v>
      </c>
      <c r="Y1957" t="s">
        <v>90</v>
      </c>
      <c r="Z1957" t="s">
        <v>108</v>
      </c>
      <c r="AA1957">
        <v>0.73499999999999999</v>
      </c>
      <c r="AB1957">
        <v>0.98</v>
      </c>
      <c r="AC1957">
        <v>0.245</v>
      </c>
      <c r="AD1957">
        <v>0.92</v>
      </c>
      <c r="AE1957" t="s">
        <v>25</v>
      </c>
      <c r="AF1957">
        <v>1.4066822728240053E-2</v>
      </c>
      <c r="AG1957" t="s">
        <v>5</v>
      </c>
      <c r="AH1957" t="s">
        <v>32</v>
      </c>
      <c r="AI1957" t="s">
        <v>37</v>
      </c>
      <c r="AJ1957">
        <v>38.754325259515568</v>
      </c>
      <c r="AK1957" t="s">
        <v>40</v>
      </c>
      <c r="AL1957">
        <v>143.96860000000001</v>
      </c>
      <c r="AM1957">
        <v>3450373.5349799995</v>
      </c>
      <c r="AN1957">
        <v>83.52000000000001</v>
      </c>
    </row>
    <row r="1958" spans="1:40" x14ac:dyDescent="0.3">
      <c r="A1958">
        <v>339.15</v>
      </c>
      <c r="B1958">
        <v>6.42</v>
      </c>
      <c r="C1958">
        <v>11</v>
      </c>
      <c r="D1958">
        <v>1</v>
      </c>
      <c r="E1958">
        <v>0.04</v>
      </c>
      <c r="F1958">
        <v>0.02</v>
      </c>
      <c r="G1958" t="s">
        <v>99</v>
      </c>
      <c r="H1958">
        <v>0.95</v>
      </c>
      <c r="I1958">
        <v>0.79</v>
      </c>
      <c r="J1958">
        <v>0.91</v>
      </c>
      <c r="K1958">
        <v>0.33</v>
      </c>
      <c r="L1958">
        <v>11</v>
      </c>
      <c r="M1958">
        <v>4137.13</v>
      </c>
      <c r="N1958">
        <v>30</v>
      </c>
      <c r="O1958">
        <v>33</v>
      </c>
      <c r="P1958">
        <v>0</v>
      </c>
      <c r="Q1958">
        <v>0</v>
      </c>
      <c r="R1958">
        <v>972</v>
      </c>
      <c r="S1958">
        <v>149</v>
      </c>
      <c r="T1958">
        <v>7</v>
      </c>
      <c r="U1958">
        <v>0.01</v>
      </c>
      <c r="V1958">
        <v>0</v>
      </c>
      <c r="W1958" t="s">
        <v>6</v>
      </c>
      <c r="X1958" t="s">
        <v>89</v>
      </c>
      <c r="Y1958" t="s">
        <v>94</v>
      </c>
      <c r="Z1958" t="s">
        <v>106</v>
      </c>
      <c r="AA1958">
        <v>0.96</v>
      </c>
      <c r="AB1958">
        <v>0.94079999999999997</v>
      </c>
      <c r="AC1958">
        <v>0</v>
      </c>
      <c r="AD1958">
        <v>0.39</v>
      </c>
      <c r="AE1958" t="s">
        <v>24</v>
      </c>
      <c r="AF1958">
        <v>1.8929677134011499E-2</v>
      </c>
      <c r="AG1958" t="s">
        <v>5</v>
      </c>
      <c r="AH1958" t="s">
        <v>32</v>
      </c>
      <c r="AI1958" t="s">
        <v>38</v>
      </c>
      <c r="AJ1958">
        <v>15.329218106995885</v>
      </c>
      <c r="AK1958" t="s">
        <v>40</v>
      </c>
      <c r="AL1958">
        <v>206.85650000000001</v>
      </c>
      <c r="AM1958">
        <v>1487507.3982199999</v>
      </c>
      <c r="AN1958">
        <v>97.449999999999989</v>
      </c>
    </row>
    <row r="1959" spans="1:40" x14ac:dyDescent="0.3">
      <c r="A1959">
        <v>239.56</v>
      </c>
      <c r="B1959">
        <v>5.41</v>
      </c>
      <c r="C1959">
        <v>10</v>
      </c>
      <c r="D1959">
        <v>0.74</v>
      </c>
      <c r="E1959">
        <v>0.09</v>
      </c>
      <c r="F1959">
        <v>0.02</v>
      </c>
      <c r="G1959" t="s">
        <v>92</v>
      </c>
      <c r="H1959">
        <v>0.76</v>
      </c>
      <c r="I1959">
        <v>0.61</v>
      </c>
      <c r="J1959">
        <v>0.9</v>
      </c>
      <c r="K1959">
        <v>0.12</v>
      </c>
      <c r="L1959">
        <v>36</v>
      </c>
      <c r="M1959">
        <v>690.36</v>
      </c>
      <c r="N1959">
        <v>60</v>
      </c>
      <c r="O1959">
        <v>7</v>
      </c>
      <c r="P1959">
        <v>2</v>
      </c>
      <c r="Q1959">
        <v>0</v>
      </c>
      <c r="R1959">
        <v>221</v>
      </c>
      <c r="S1959">
        <v>813</v>
      </c>
      <c r="T1959">
        <v>11</v>
      </c>
      <c r="U1959">
        <v>0.37</v>
      </c>
      <c r="V1959">
        <v>1</v>
      </c>
      <c r="W1959" t="s">
        <v>4</v>
      </c>
      <c r="X1959" t="s">
        <v>89</v>
      </c>
      <c r="Y1959" t="s">
        <v>96</v>
      </c>
      <c r="Z1959" t="s">
        <v>95</v>
      </c>
      <c r="AA1959">
        <v>0.6734</v>
      </c>
      <c r="AB1959">
        <v>0.89180000000000004</v>
      </c>
      <c r="AC1959">
        <v>0.23186799999999999</v>
      </c>
      <c r="AD1959">
        <v>0.22999999999999998</v>
      </c>
      <c r="AE1959" t="s">
        <v>26</v>
      </c>
      <c r="AF1959">
        <v>2.2583068959759561E-2</v>
      </c>
      <c r="AG1959" t="s">
        <v>7</v>
      </c>
      <c r="AH1959" t="s">
        <v>31</v>
      </c>
      <c r="AI1959" t="s">
        <v>38</v>
      </c>
      <c r="AJ1959">
        <v>367.87330316742077</v>
      </c>
      <c r="AK1959" t="s">
        <v>42</v>
      </c>
      <c r="AL1959">
        <v>13.8072</v>
      </c>
      <c r="AM1959">
        <v>183592.18068799999</v>
      </c>
      <c r="AN1959">
        <v>84.139999999999986</v>
      </c>
    </row>
    <row r="1960" spans="1:40" x14ac:dyDescent="0.3">
      <c r="A1960">
        <v>336.28</v>
      </c>
      <c r="B1960">
        <v>5.76</v>
      </c>
      <c r="C1960">
        <v>27</v>
      </c>
      <c r="D1960">
        <v>0.7</v>
      </c>
      <c r="E1960">
        <v>0.04</v>
      </c>
      <c r="F1960">
        <v>0.05</v>
      </c>
      <c r="G1960" t="s">
        <v>92</v>
      </c>
      <c r="H1960">
        <v>1.74</v>
      </c>
      <c r="I1960">
        <v>0.97</v>
      </c>
      <c r="J1960">
        <v>0.94</v>
      </c>
      <c r="K1960">
        <v>0.62</v>
      </c>
      <c r="L1960">
        <v>9</v>
      </c>
      <c r="M1960">
        <v>3109.23</v>
      </c>
      <c r="N1960">
        <v>30</v>
      </c>
      <c r="O1960">
        <v>16</v>
      </c>
      <c r="P1960">
        <v>1</v>
      </c>
      <c r="Q1960">
        <v>1</v>
      </c>
      <c r="R1960">
        <v>936</v>
      </c>
      <c r="S1960">
        <v>131</v>
      </c>
      <c r="T1960">
        <v>4</v>
      </c>
      <c r="U1960">
        <v>7.0000000000000007E-2</v>
      </c>
      <c r="V1960">
        <v>1</v>
      </c>
      <c r="W1960" t="s">
        <v>4</v>
      </c>
      <c r="X1960" t="s">
        <v>101</v>
      </c>
      <c r="Y1960" t="s">
        <v>104</v>
      </c>
      <c r="Z1960" t="s">
        <v>105</v>
      </c>
      <c r="AA1960">
        <v>0.67199999999999993</v>
      </c>
      <c r="AB1960">
        <v>0.91199999999999992</v>
      </c>
      <c r="AC1960">
        <v>0.27360000000000001</v>
      </c>
      <c r="AD1960">
        <v>0.71</v>
      </c>
      <c r="AE1960" t="s">
        <v>25</v>
      </c>
      <c r="AF1960">
        <v>1.7128583323420959E-2</v>
      </c>
      <c r="AG1960" t="s">
        <v>5</v>
      </c>
      <c r="AH1960" t="s">
        <v>32</v>
      </c>
      <c r="AI1960" t="s">
        <v>36</v>
      </c>
      <c r="AJ1960">
        <v>13.995726495726496</v>
      </c>
      <c r="AK1960" t="s">
        <v>40</v>
      </c>
      <c r="AL1960">
        <v>62.184600000000003</v>
      </c>
      <c r="AM1960">
        <v>1139747.2193399998</v>
      </c>
      <c r="AN1960">
        <v>84.06</v>
      </c>
    </row>
    <row r="1961" spans="1:40" x14ac:dyDescent="0.3">
      <c r="A1961">
        <v>403.54</v>
      </c>
      <c r="B1961">
        <v>4.01</v>
      </c>
      <c r="C1961">
        <v>17</v>
      </c>
      <c r="D1961">
        <v>0.97</v>
      </c>
      <c r="E1961">
        <v>0.04</v>
      </c>
      <c r="F1961">
        <v>0.01</v>
      </c>
      <c r="G1961" t="s">
        <v>92</v>
      </c>
      <c r="H1961">
        <v>2.06</v>
      </c>
      <c r="I1961">
        <v>0.96</v>
      </c>
      <c r="J1961">
        <v>0.97</v>
      </c>
      <c r="K1961">
        <v>0.45</v>
      </c>
      <c r="L1961">
        <v>38</v>
      </c>
      <c r="M1961">
        <v>3207.63</v>
      </c>
      <c r="N1961">
        <v>90</v>
      </c>
      <c r="O1961">
        <v>16</v>
      </c>
      <c r="P1961">
        <v>3</v>
      </c>
      <c r="Q1961">
        <v>2</v>
      </c>
      <c r="R1961">
        <v>634</v>
      </c>
      <c r="S1961">
        <v>532</v>
      </c>
      <c r="T1961">
        <v>12</v>
      </c>
      <c r="U1961">
        <v>0.32</v>
      </c>
      <c r="V1961">
        <v>1</v>
      </c>
      <c r="W1961" t="s">
        <v>4</v>
      </c>
      <c r="X1961" t="s">
        <v>93</v>
      </c>
      <c r="Y1961" t="s">
        <v>90</v>
      </c>
      <c r="Z1961" t="s">
        <v>107</v>
      </c>
      <c r="AA1961">
        <v>0.93119999999999992</v>
      </c>
      <c r="AB1961">
        <v>0.95039999999999991</v>
      </c>
      <c r="AC1961">
        <v>2.8512000000000023E-2</v>
      </c>
      <c r="AD1961">
        <v>0.5</v>
      </c>
      <c r="AE1961" t="s">
        <v>24</v>
      </c>
      <c r="AF1961">
        <v>9.9370570451504173E-3</v>
      </c>
      <c r="AG1961" t="s">
        <v>5</v>
      </c>
      <c r="AH1961" t="s">
        <v>32</v>
      </c>
      <c r="AI1961" t="s">
        <v>35</v>
      </c>
      <c r="AJ1961">
        <v>83.911671924290218</v>
      </c>
      <c r="AK1961" t="s">
        <v>44</v>
      </c>
      <c r="AL1961">
        <v>64.152600000000007</v>
      </c>
      <c r="AM1961">
        <v>1359208.139158</v>
      </c>
      <c r="AN1961">
        <v>84.54</v>
      </c>
    </row>
    <row r="1962" spans="1:40" x14ac:dyDescent="0.3">
      <c r="A1962">
        <v>103.25</v>
      </c>
      <c r="B1962">
        <v>5.67</v>
      </c>
      <c r="C1962">
        <v>4</v>
      </c>
      <c r="D1962">
        <v>0.77</v>
      </c>
      <c r="E1962">
        <v>0.04</v>
      </c>
      <c r="F1962">
        <v>0.03</v>
      </c>
      <c r="G1962" t="s">
        <v>99</v>
      </c>
      <c r="H1962">
        <v>4.66</v>
      </c>
      <c r="I1962">
        <v>0.75</v>
      </c>
      <c r="J1962">
        <v>0.96</v>
      </c>
      <c r="K1962">
        <v>0.92</v>
      </c>
      <c r="L1962">
        <v>1</v>
      </c>
      <c r="M1962">
        <v>9056.18</v>
      </c>
      <c r="N1962">
        <v>15</v>
      </c>
      <c r="O1962">
        <v>7</v>
      </c>
      <c r="P1962">
        <v>3</v>
      </c>
      <c r="Q1962">
        <v>3</v>
      </c>
      <c r="R1962">
        <v>970</v>
      </c>
      <c r="S1962">
        <v>393</v>
      </c>
      <c r="T1962">
        <v>11</v>
      </c>
      <c r="U1962">
        <v>0.61</v>
      </c>
      <c r="V1962">
        <v>0</v>
      </c>
      <c r="W1962" t="s">
        <v>6</v>
      </c>
      <c r="X1962" t="s">
        <v>103</v>
      </c>
      <c r="Y1962" t="s">
        <v>90</v>
      </c>
      <c r="Z1962" t="s">
        <v>95</v>
      </c>
      <c r="AA1962">
        <v>0.73919999999999997</v>
      </c>
      <c r="AB1962">
        <v>0.93119999999999992</v>
      </c>
      <c r="AC1962">
        <v>0.21417599999999995</v>
      </c>
      <c r="AD1962">
        <v>0.99</v>
      </c>
      <c r="AE1962" t="s">
        <v>25</v>
      </c>
      <c r="AF1962">
        <v>5.4915254237288137E-2</v>
      </c>
      <c r="AG1962" t="s">
        <v>8</v>
      </c>
      <c r="AH1962" t="s">
        <v>33</v>
      </c>
      <c r="AI1962" t="s">
        <v>37</v>
      </c>
      <c r="AJ1962">
        <v>40.515463917525771</v>
      </c>
      <c r="AK1962" t="s">
        <v>40</v>
      </c>
      <c r="AL1962">
        <v>452.80900000000003</v>
      </c>
      <c r="AM1962">
        <v>1000966.5578500001</v>
      </c>
      <c r="AN1962">
        <v>93.539999999999992</v>
      </c>
    </row>
    <row r="1963" spans="1:40" x14ac:dyDescent="0.3">
      <c r="A1963">
        <v>234.46</v>
      </c>
      <c r="B1963">
        <v>2.78</v>
      </c>
      <c r="C1963">
        <v>24</v>
      </c>
      <c r="D1963">
        <v>0.92</v>
      </c>
      <c r="E1963">
        <v>0.05</v>
      </c>
      <c r="F1963">
        <v>0.05</v>
      </c>
      <c r="G1963" t="s">
        <v>92</v>
      </c>
      <c r="H1963">
        <v>1.51</v>
      </c>
      <c r="I1963">
        <v>0.61</v>
      </c>
      <c r="J1963">
        <v>1.18</v>
      </c>
      <c r="K1963">
        <v>0.49</v>
      </c>
      <c r="L1963">
        <v>27</v>
      </c>
      <c r="M1963">
        <v>9819.31</v>
      </c>
      <c r="N1963">
        <v>90</v>
      </c>
      <c r="O1963">
        <v>38</v>
      </c>
      <c r="P1963">
        <v>3</v>
      </c>
      <c r="Q1963">
        <v>3</v>
      </c>
      <c r="R1963">
        <v>867</v>
      </c>
      <c r="S1963">
        <v>972</v>
      </c>
      <c r="T1963">
        <v>9</v>
      </c>
      <c r="U1963">
        <v>0.61</v>
      </c>
      <c r="V1963">
        <v>0</v>
      </c>
      <c r="W1963" t="s">
        <v>6</v>
      </c>
      <c r="X1963" t="s">
        <v>103</v>
      </c>
      <c r="Y1963" t="s">
        <v>90</v>
      </c>
      <c r="Z1963" t="s">
        <v>91</v>
      </c>
      <c r="AA1963">
        <v>0.874</v>
      </c>
      <c r="AB1963">
        <v>0.90249999999999997</v>
      </c>
      <c r="AC1963">
        <v>7.2199999999999959E-2</v>
      </c>
      <c r="AD1963">
        <v>0.59</v>
      </c>
      <c r="AE1963" t="s">
        <v>25</v>
      </c>
      <c r="AF1963">
        <v>1.1857033182632431E-2</v>
      </c>
      <c r="AG1963" t="s">
        <v>5</v>
      </c>
      <c r="AH1963" t="s">
        <v>31</v>
      </c>
      <c r="AI1963" t="s">
        <v>36</v>
      </c>
      <c r="AJ1963">
        <v>112.11072664359862</v>
      </c>
      <c r="AK1963" t="s">
        <v>42</v>
      </c>
      <c r="AL1963">
        <v>196.3862</v>
      </c>
      <c r="AM1963">
        <v>2532662.4317520005</v>
      </c>
      <c r="AN1963">
        <v>83.989999999999981</v>
      </c>
    </row>
    <row r="1964" spans="1:40" x14ac:dyDescent="0.3">
      <c r="A1964">
        <v>427.91</v>
      </c>
      <c r="B1964">
        <v>8.25</v>
      </c>
      <c r="C1964">
        <v>15</v>
      </c>
      <c r="D1964">
        <v>0.94</v>
      </c>
      <c r="E1964">
        <v>0.06</v>
      </c>
      <c r="F1964">
        <v>0.04</v>
      </c>
      <c r="G1964" t="s">
        <v>92</v>
      </c>
      <c r="H1964">
        <v>4.34</v>
      </c>
      <c r="I1964">
        <v>0.89</v>
      </c>
      <c r="J1964">
        <v>0.97</v>
      </c>
      <c r="K1964">
        <v>0.93</v>
      </c>
      <c r="L1964">
        <v>3</v>
      </c>
      <c r="M1964">
        <v>2176.6999999999998</v>
      </c>
      <c r="N1964">
        <v>45</v>
      </c>
      <c r="O1964">
        <v>57</v>
      </c>
      <c r="P1964">
        <v>2</v>
      </c>
      <c r="Q1964">
        <v>1</v>
      </c>
      <c r="R1964">
        <v>354</v>
      </c>
      <c r="S1964">
        <v>292</v>
      </c>
      <c r="T1964">
        <v>12</v>
      </c>
      <c r="U1964">
        <v>0.1</v>
      </c>
      <c r="V1964">
        <v>1</v>
      </c>
      <c r="W1964" t="s">
        <v>4</v>
      </c>
      <c r="X1964" t="s">
        <v>101</v>
      </c>
      <c r="Y1964" t="s">
        <v>96</v>
      </c>
      <c r="Z1964" t="s">
        <v>107</v>
      </c>
      <c r="AA1964">
        <v>0.88359999999999994</v>
      </c>
      <c r="AB1964">
        <v>0.90239999999999987</v>
      </c>
      <c r="AC1964">
        <v>5.4144000000000046E-2</v>
      </c>
      <c r="AD1964">
        <v>1.03</v>
      </c>
      <c r="AE1964" t="s">
        <v>25</v>
      </c>
      <c r="AF1964">
        <v>1.9279755088686873E-2</v>
      </c>
      <c r="AG1964" t="s">
        <v>5</v>
      </c>
      <c r="AH1964" t="s">
        <v>32</v>
      </c>
      <c r="AI1964" t="s">
        <v>37</v>
      </c>
      <c r="AJ1964">
        <v>82.485875706214685</v>
      </c>
      <c r="AK1964" t="s">
        <v>44</v>
      </c>
      <c r="AL1964">
        <v>43.533999999999999</v>
      </c>
      <c r="AM1964">
        <v>1024655.5432879999</v>
      </c>
      <c r="AN1964">
        <v>81.06</v>
      </c>
    </row>
    <row r="1965" spans="1:40" x14ac:dyDescent="0.3">
      <c r="A1965">
        <v>222.72</v>
      </c>
      <c r="B1965">
        <v>2.67</v>
      </c>
      <c r="C1965">
        <v>26</v>
      </c>
      <c r="D1965">
        <v>0.96</v>
      </c>
      <c r="E1965">
        <v>0.08</v>
      </c>
      <c r="F1965">
        <v>0.05</v>
      </c>
      <c r="G1965" t="s">
        <v>99</v>
      </c>
      <c r="H1965">
        <v>2.5299999999999998</v>
      </c>
      <c r="I1965">
        <v>0.92</v>
      </c>
      <c r="J1965">
        <v>1.02</v>
      </c>
      <c r="K1965">
        <v>0.08</v>
      </c>
      <c r="L1965">
        <v>39</v>
      </c>
      <c r="M1965">
        <v>4362.08</v>
      </c>
      <c r="N1965">
        <v>90</v>
      </c>
      <c r="O1965">
        <v>38</v>
      </c>
      <c r="P1965">
        <v>2</v>
      </c>
      <c r="Q1965">
        <v>2</v>
      </c>
      <c r="R1965">
        <v>20</v>
      </c>
      <c r="S1965">
        <v>773</v>
      </c>
      <c r="T1965">
        <v>4</v>
      </c>
      <c r="U1965">
        <v>0.68</v>
      </c>
      <c r="V1965">
        <v>0</v>
      </c>
      <c r="W1965" t="s">
        <v>6</v>
      </c>
      <c r="X1965" t="s">
        <v>93</v>
      </c>
      <c r="Y1965" t="s">
        <v>96</v>
      </c>
      <c r="Z1965" t="s">
        <v>105</v>
      </c>
      <c r="AA1965">
        <v>0.88319999999999999</v>
      </c>
      <c r="AB1965">
        <v>0.874</v>
      </c>
      <c r="AC1965">
        <v>3.4960000000000033E-2</v>
      </c>
      <c r="AD1965">
        <v>0.21000000000000002</v>
      </c>
      <c r="AE1965" t="s">
        <v>26</v>
      </c>
      <c r="AF1965">
        <v>1.1988146551724138E-2</v>
      </c>
      <c r="AG1965" t="s">
        <v>5</v>
      </c>
      <c r="AH1965" t="s">
        <v>31</v>
      </c>
      <c r="AI1965" t="s">
        <v>35</v>
      </c>
      <c r="AJ1965">
        <v>3865</v>
      </c>
      <c r="AK1965" t="s">
        <v>42</v>
      </c>
      <c r="AL1965">
        <v>218.10400000000001</v>
      </c>
      <c r="AM1965">
        <v>1098049.7507199999</v>
      </c>
      <c r="AN1965">
        <v>94.070000000000007</v>
      </c>
    </row>
    <row r="1966" spans="1:40" x14ac:dyDescent="0.3">
      <c r="A1966">
        <v>307.33999999999997</v>
      </c>
      <c r="B1966">
        <v>1.76</v>
      </c>
      <c r="C1966">
        <v>16</v>
      </c>
      <c r="D1966">
        <v>1</v>
      </c>
      <c r="E1966">
        <v>0.05</v>
      </c>
      <c r="F1966">
        <v>0.05</v>
      </c>
      <c r="G1966" t="s">
        <v>88</v>
      </c>
      <c r="H1966">
        <v>4.43</v>
      </c>
      <c r="I1966">
        <v>0.82</v>
      </c>
      <c r="J1966">
        <v>1.1000000000000001</v>
      </c>
      <c r="K1966">
        <v>0.83</v>
      </c>
      <c r="L1966">
        <v>9</v>
      </c>
      <c r="M1966">
        <v>9769.36</v>
      </c>
      <c r="N1966">
        <v>15</v>
      </c>
      <c r="O1966">
        <v>49</v>
      </c>
      <c r="P1966">
        <v>3</v>
      </c>
      <c r="Q1966">
        <v>3</v>
      </c>
      <c r="R1966">
        <v>345</v>
      </c>
      <c r="S1966">
        <v>456</v>
      </c>
      <c r="T1966">
        <v>10</v>
      </c>
      <c r="U1966">
        <v>0.85</v>
      </c>
      <c r="V1966">
        <v>0</v>
      </c>
      <c r="W1966" t="s">
        <v>6</v>
      </c>
      <c r="X1966" t="s">
        <v>103</v>
      </c>
      <c r="Y1966" t="s">
        <v>90</v>
      </c>
      <c r="Z1966" t="s">
        <v>108</v>
      </c>
      <c r="AA1966">
        <v>0.95</v>
      </c>
      <c r="AB1966">
        <v>0.90249999999999997</v>
      </c>
      <c r="AC1966">
        <v>0</v>
      </c>
      <c r="AD1966">
        <v>0.92999999999999994</v>
      </c>
      <c r="AE1966" t="s">
        <v>25</v>
      </c>
      <c r="AF1966">
        <v>5.7265569076592705E-3</v>
      </c>
      <c r="AG1966" t="s">
        <v>5</v>
      </c>
      <c r="AH1966" t="s">
        <v>32</v>
      </c>
      <c r="AI1966" t="s">
        <v>37</v>
      </c>
      <c r="AJ1966">
        <v>132.17391304347825</v>
      </c>
      <c r="AK1966" t="s">
        <v>42</v>
      </c>
      <c r="AL1966">
        <v>97.693600000000004</v>
      </c>
      <c r="AM1966">
        <v>3302891.5365639995</v>
      </c>
      <c r="AN1966">
        <v>69.069999999999993</v>
      </c>
    </row>
    <row r="1967" spans="1:40" x14ac:dyDescent="0.3">
      <c r="A1967">
        <v>314.5</v>
      </c>
      <c r="B1967">
        <v>4.93</v>
      </c>
      <c r="C1967">
        <v>21</v>
      </c>
      <c r="D1967">
        <v>0.79</v>
      </c>
      <c r="E1967">
        <v>0.08</v>
      </c>
      <c r="F1967">
        <v>0.02</v>
      </c>
      <c r="G1967" t="s">
        <v>92</v>
      </c>
      <c r="H1967">
        <v>3.51</v>
      </c>
      <c r="I1967">
        <v>0.76</v>
      </c>
      <c r="J1967">
        <v>1.0900000000000001</v>
      </c>
      <c r="K1967">
        <v>0.76</v>
      </c>
      <c r="L1967">
        <v>40</v>
      </c>
      <c r="M1967">
        <v>4131.95</v>
      </c>
      <c r="N1967">
        <v>15</v>
      </c>
      <c r="O1967">
        <v>33</v>
      </c>
      <c r="P1967">
        <v>2</v>
      </c>
      <c r="Q1967">
        <v>2</v>
      </c>
      <c r="R1967">
        <v>349</v>
      </c>
      <c r="S1967">
        <v>976</v>
      </c>
      <c r="T1967">
        <v>10</v>
      </c>
      <c r="U1967">
        <v>0.63</v>
      </c>
      <c r="V1967">
        <v>0</v>
      </c>
      <c r="W1967" t="s">
        <v>6</v>
      </c>
      <c r="X1967" t="s">
        <v>93</v>
      </c>
      <c r="Y1967" t="s">
        <v>96</v>
      </c>
      <c r="Z1967" t="s">
        <v>108</v>
      </c>
      <c r="AA1967">
        <v>0.72680000000000011</v>
      </c>
      <c r="AB1967">
        <v>0.90160000000000007</v>
      </c>
      <c r="AC1967">
        <v>0.18933599999999998</v>
      </c>
      <c r="AD1967">
        <v>0.86</v>
      </c>
      <c r="AE1967" t="s">
        <v>25</v>
      </c>
      <c r="AF1967">
        <v>1.5675675675675675E-2</v>
      </c>
      <c r="AG1967" t="s">
        <v>5</v>
      </c>
      <c r="AH1967" t="s">
        <v>32</v>
      </c>
      <c r="AI1967" t="s">
        <v>37</v>
      </c>
      <c r="AJ1967">
        <v>279.65616045845275</v>
      </c>
      <c r="AK1967" t="s">
        <v>42</v>
      </c>
      <c r="AL1967">
        <v>82.638999999999996</v>
      </c>
      <c r="AM1967">
        <v>1429552.8193999997</v>
      </c>
      <c r="AN1967">
        <v>81.69</v>
      </c>
    </row>
    <row r="1968" spans="1:40" x14ac:dyDescent="0.3">
      <c r="A1968">
        <v>133.01</v>
      </c>
      <c r="B1968">
        <v>6.92</v>
      </c>
      <c r="C1968">
        <v>13</v>
      </c>
      <c r="D1968">
        <v>0.91</v>
      </c>
      <c r="E1968">
        <v>0.05</v>
      </c>
      <c r="F1968">
        <v>0.03</v>
      </c>
      <c r="G1968" t="s">
        <v>99</v>
      </c>
      <c r="H1968">
        <v>3.54</v>
      </c>
      <c r="I1968">
        <v>0.94</v>
      </c>
      <c r="J1968">
        <v>1.03</v>
      </c>
      <c r="K1968">
        <v>0.72</v>
      </c>
      <c r="L1968">
        <v>28</v>
      </c>
      <c r="M1968">
        <v>3556.79</v>
      </c>
      <c r="N1968">
        <v>90</v>
      </c>
      <c r="O1968">
        <v>19</v>
      </c>
      <c r="P1968">
        <v>1</v>
      </c>
      <c r="Q1968">
        <v>1</v>
      </c>
      <c r="R1968">
        <v>883</v>
      </c>
      <c r="S1968">
        <v>203</v>
      </c>
      <c r="T1968">
        <v>6</v>
      </c>
      <c r="U1968">
        <v>0.31</v>
      </c>
      <c r="V1968">
        <v>1</v>
      </c>
      <c r="W1968" t="s">
        <v>4</v>
      </c>
      <c r="X1968" t="s">
        <v>101</v>
      </c>
      <c r="Y1968" t="s">
        <v>104</v>
      </c>
      <c r="Z1968" t="s">
        <v>100</v>
      </c>
      <c r="AA1968">
        <v>0.86449999999999994</v>
      </c>
      <c r="AB1968">
        <v>0.92149999999999999</v>
      </c>
      <c r="AC1968">
        <v>8.2934999999999967E-2</v>
      </c>
      <c r="AD1968">
        <v>0.79999999999999993</v>
      </c>
      <c r="AE1968" t="s">
        <v>25</v>
      </c>
      <c r="AF1968">
        <v>5.2026163446357417E-2</v>
      </c>
      <c r="AG1968" t="s">
        <v>8</v>
      </c>
      <c r="AH1968" t="s">
        <v>33</v>
      </c>
      <c r="AI1968" t="s">
        <v>37</v>
      </c>
      <c r="AJ1968">
        <v>22.989807474518685</v>
      </c>
      <c r="AK1968" t="s">
        <v>40</v>
      </c>
      <c r="AL1968">
        <v>177.83950000000002</v>
      </c>
      <c r="AM1968">
        <v>511122.98553999997</v>
      </c>
      <c r="AN1968">
        <v>94.36</v>
      </c>
    </row>
    <row r="1969" spans="1:40" x14ac:dyDescent="0.3">
      <c r="A1969">
        <v>213.01</v>
      </c>
      <c r="B1969">
        <v>4.9400000000000004</v>
      </c>
      <c r="C1969">
        <v>9</v>
      </c>
      <c r="D1969">
        <v>0.73</v>
      </c>
      <c r="E1969">
        <v>0.03</v>
      </c>
      <c r="F1969">
        <v>0.01</v>
      </c>
      <c r="G1969" t="s">
        <v>92</v>
      </c>
      <c r="H1969">
        <v>2.59</v>
      </c>
      <c r="I1969">
        <v>0.68</v>
      </c>
      <c r="J1969">
        <v>1.1399999999999999</v>
      </c>
      <c r="K1969">
        <v>0.36</v>
      </c>
      <c r="L1969">
        <v>21</v>
      </c>
      <c r="M1969">
        <v>1187.83</v>
      </c>
      <c r="N1969">
        <v>15</v>
      </c>
      <c r="O1969">
        <v>23</v>
      </c>
      <c r="P1969">
        <v>1</v>
      </c>
      <c r="Q1969">
        <v>1</v>
      </c>
      <c r="R1969">
        <v>893</v>
      </c>
      <c r="S1969">
        <v>851</v>
      </c>
      <c r="T1969">
        <v>12</v>
      </c>
      <c r="U1969">
        <v>0</v>
      </c>
      <c r="V1969">
        <v>1</v>
      </c>
      <c r="W1969" t="s">
        <v>4</v>
      </c>
      <c r="X1969" t="s">
        <v>101</v>
      </c>
      <c r="Y1969" t="s">
        <v>104</v>
      </c>
      <c r="Z1969" t="s">
        <v>107</v>
      </c>
      <c r="AA1969">
        <v>0.70809999999999995</v>
      </c>
      <c r="AB1969">
        <v>0.96029999999999993</v>
      </c>
      <c r="AC1969">
        <v>0.25928100000000004</v>
      </c>
      <c r="AD1969">
        <v>0.39999999999999997</v>
      </c>
      <c r="AE1969" t="s">
        <v>24</v>
      </c>
      <c r="AF1969">
        <v>2.3191399464813862E-2</v>
      </c>
      <c r="AG1969" t="s">
        <v>7</v>
      </c>
      <c r="AH1969" t="s">
        <v>31</v>
      </c>
      <c r="AI1969" t="s">
        <v>35</v>
      </c>
      <c r="AJ1969">
        <v>95.296752519596865</v>
      </c>
      <c r="AK1969" t="s">
        <v>45</v>
      </c>
      <c r="AL1969">
        <v>23.756599999999999</v>
      </c>
      <c r="AM1969">
        <v>263175.24554999993</v>
      </c>
      <c r="AN1969">
        <v>84.31</v>
      </c>
    </row>
    <row r="1970" spans="1:40" x14ac:dyDescent="0.3">
      <c r="A1970">
        <v>200.53</v>
      </c>
      <c r="B1970">
        <v>3.49</v>
      </c>
      <c r="C1970">
        <v>11</v>
      </c>
      <c r="D1970">
        <v>0.82</v>
      </c>
      <c r="E1970">
        <v>7.0000000000000007E-2</v>
      </c>
      <c r="F1970">
        <v>0.02</v>
      </c>
      <c r="G1970" t="s">
        <v>99</v>
      </c>
      <c r="H1970">
        <v>4.2</v>
      </c>
      <c r="I1970">
        <v>0.78</v>
      </c>
      <c r="J1970">
        <v>1.05</v>
      </c>
      <c r="K1970">
        <v>0.78</v>
      </c>
      <c r="L1970">
        <v>28</v>
      </c>
      <c r="M1970">
        <v>7557.52</v>
      </c>
      <c r="N1970">
        <v>45</v>
      </c>
      <c r="O1970">
        <v>34</v>
      </c>
      <c r="P1970">
        <v>0</v>
      </c>
      <c r="Q1970">
        <v>2</v>
      </c>
      <c r="R1970">
        <v>687</v>
      </c>
      <c r="S1970">
        <v>716</v>
      </c>
      <c r="T1970">
        <v>2</v>
      </c>
      <c r="U1970">
        <v>0.65</v>
      </c>
      <c r="V1970">
        <v>1</v>
      </c>
      <c r="W1970" t="s">
        <v>4</v>
      </c>
      <c r="X1970" t="s">
        <v>93</v>
      </c>
      <c r="Y1970" t="s">
        <v>94</v>
      </c>
      <c r="Z1970" t="s">
        <v>102</v>
      </c>
      <c r="AA1970">
        <v>0.76259999999999994</v>
      </c>
      <c r="AB1970">
        <v>0.91139999999999988</v>
      </c>
      <c r="AC1970">
        <v>0.16405200000000003</v>
      </c>
      <c r="AD1970">
        <v>0.87</v>
      </c>
      <c r="AE1970" t="s">
        <v>25</v>
      </c>
      <c r="AF1970">
        <v>1.7403879718745324E-2</v>
      </c>
      <c r="AG1970" t="s">
        <v>5</v>
      </c>
      <c r="AH1970" t="s">
        <v>31</v>
      </c>
      <c r="AI1970" t="s">
        <v>37</v>
      </c>
      <c r="AJ1970">
        <v>104.2212518195051</v>
      </c>
      <c r="AK1970" t="s">
        <v>42</v>
      </c>
      <c r="AL1970">
        <v>377.87600000000003</v>
      </c>
      <c r="AM1970">
        <v>1652300.0598240001</v>
      </c>
      <c r="AN1970">
        <v>93.300000000000011</v>
      </c>
    </row>
    <row r="1971" spans="1:40" x14ac:dyDescent="0.3">
      <c r="A1971">
        <v>61.79</v>
      </c>
      <c r="B1971">
        <v>6.02</v>
      </c>
      <c r="C1971">
        <v>11</v>
      </c>
      <c r="D1971">
        <v>0.95</v>
      </c>
      <c r="E1971">
        <v>7.0000000000000007E-2</v>
      </c>
      <c r="F1971">
        <v>0.04</v>
      </c>
      <c r="G1971" t="s">
        <v>88</v>
      </c>
      <c r="H1971">
        <v>1.27</v>
      </c>
      <c r="I1971">
        <v>0.61</v>
      </c>
      <c r="J1971">
        <v>1.1499999999999999</v>
      </c>
      <c r="K1971">
        <v>0.48</v>
      </c>
      <c r="L1971">
        <v>45</v>
      </c>
      <c r="M1971">
        <v>4525.3599999999997</v>
      </c>
      <c r="N1971">
        <v>30</v>
      </c>
      <c r="O1971">
        <v>31</v>
      </c>
      <c r="P1971">
        <v>2</v>
      </c>
      <c r="Q1971">
        <v>1</v>
      </c>
      <c r="R1971">
        <v>267</v>
      </c>
      <c r="S1971">
        <v>602</v>
      </c>
      <c r="T1971">
        <v>7</v>
      </c>
      <c r="U1971">
        <v>0.68</v>
      </c>
      <c r="V1971">
        <v>0</v>
      </c>
      <c r="W1971" t="s">
        <v>6</v>
      </c>
      <c r="X1971" t="s">
        <v>101</v>
      </c>
      <c r="Y1971" t="s">
        <v>96</v>
      </c>
      <c r="Z1971" t="s">
        <v>106</v>
      </c>
      <c r="AA1971">
        <v>0.88349999999999995</v>
      </c>
      <c r="AB1971">
        <v>0.89279999999999993</v>
      </c>
      <c r="AC1971">
        <v>4.4640000000000041E-2</v>
      </c>
      <c r="AD1971">
        <v>0.59</v>
      </c>
      <c r="AE1971" t="s">
        <v>25</v>
      </c>
      <c r="AF1971">
        <v>9.7426768085450713E-2</v>
      </c>
      <c r="AG1971" t="s">
        <v>8</v>
      </c>
      <c r="AH1971" t="s">
        <v>33</v>
      </c>
      <c r="AI1971" t="s">
        <v>36</v>
      </c>
      <c r="AJ1971">
        <v>225.46816479400752</v>
      </c>
      <c r="AK1971" t="s">
        <v>42</v>
      </c>
      <c r="AL1971">
        <v>45.253599999999999</v>
      </c>
      <c r="AM1971">
        <v>310427.23684999999</v>
      </c>
      <c r="AN1971">
        <v>71.83</v>
      </c>
    </row>
    <row r="1972" spans="1:40" x14ac:dyDescent="0.3">
      <c r="A1972">
        <v>60.89</v>
      </c>
      <c r="B1972">
        <v>4.12</v>
      </c>
      <c r="C1972">
        <v>6</v>
      </c>
      <c r="D1972">
        <v>0.81</v>
      </c>
      <c r="E1972">
        <v>0.06</v>
      </c>
      <c r="F1972">
        <v>0.03</v>
      </c>
      <c r="G1972" t="s">
        <v>88</v>
      </c>
      <c r="H1972">
        <v>4.54</v>
      </c>
      <c r="I1972">
        <v>0.67</v>
      </c>
      <c r="J1972">
        <v>0.92</v>
      </c>
      <c r="K1972">
        <v>0.72</v>
      </c>
      <c r="L1972">
        <v>24</v>
      </c>
      <c r="M1972">
        <v>6422.76</v>
      </c>
      <c r="N1972">
        <v>90</v>
      </c>
      <c r="O1972">
        <v>58</v>
      </c>
      <c r="P1972">
        <v>2</v>
      </c>
      <c r="Q1972">
        <v>1</v>
      </c>
      <c r="R1972">
        <v>63</v>
      </c>
      <c r="S1972">
        <v>628</v>
      </c>
      <c r="T1972">
        <v>3</v>
      </c>
      <c r="U1972">
        <v>0.71</v>
      </c>
      <c r="V1972">
        <v>1</v>
      </c>
      <c r="W1972" t="s">
        <v>4</v>
      </c>
      <c r="X1972" t="s">
        <v>101</v>
      </c>
      <c r="Y1972" t="s">
        <v>96</v>
      </c>
      <c r="Z1972" t="s">
        <v>98</v>
      </c>
      <c r="AA1972">
        <v>0.76139999999999997</v>
      </c>
      <c r="AB1972">
        <v>0.91179999999999994</v>
      </c>
      <c r="AC1972">
        <v>0.17324199999999995</v>
      </c>
      <c r="AD1972">
        <v>0.80999999999999994</v>
      </c>
      <c r="AE1972" t="s">
        <v>25</v>
      </c>
      <c r="AF1972">
        <v>6.7662998850385944E-2</v>
      </c>
      <c r="AG1972" t="s">
        <v>8</v>
      </c>
      <c r="AH1972" t="s">
        <v>33</v>
      </c>
      <c r="AI1972" t="s">
        <v>37</v>
      </c>
      <c r="AJ1972">
        <v>996.82539682539687</v>
      </c>
      <c r="AK1972" t="s">
        <v>42</v>
      </c>
      <c r="AL1972">
        <v>64.22760000000001</v>
      </c>
      <c r="AM1972">
        <v>426348.97988799994</v>
      </c>
      <c r="AN1972">
        <v>69.06</v>
      </c>
    </row>
    <row r="1973" spans="1:40" x14ac:dyDescent="0.3">
      <c r="A1973">
        <v>424.26</v>
      </c>
      <c r="B1973">
        <v>9.4</v>
      </c>
      <c r="C1973">
        <v>1</v>
      </c>
      <c r="D1973">
        <v>0.88</v>
      </c>
      <c r="E1973">
        <v>0.01</v>
      </c>
      <c r="F1973">
        <v>0.04</v>
      </c>
      <c r="G1973" t="s">
        <v>92</v>
      </c>
      <c r="H1973">
        <v>3.18</v>
      </c>
      <c r="I1973">
        <v>0.98</v>
      </c>
      <c r="J1973">
        <v>0.85</v>
      </c>
      <c r="K1973">
        <v>0.55000000000000004</v>
      </c>
      <c r="L1973">
        <v>18</v>
      </c>
      <c r="M1973">
        <v>5147.58</v>
      </c>
      <c r="N1973">
        <v>15</v>
      </c>
      <c r="O1973">
        <v>56</v>
      </c>
      <c r="P1973">
        <v>3</v>
      </c>
      <c r="Q1973">
        <v>0</v>
      </c>
      <c r="R1973">
        <v>614</v>
      </c>
      <c r="S1973">
        <v>842</v>
      </c>
      <c r="T1973">
        <v>1</v>
      </c>
      <c r="U1973">
        <v>0.04</v>
      </c>
      <c r="V1973">
        <v>0</v>
      </c>
      <c r="W1973" t="s">
        <v>6</v>
      </c>
      <c r="X1973" t="s">
        <v>89</v>
      </c>
      <c r="Y1973" t="s">
        <v>90</v>
      </c>
      <c r="Z1973" t="s">
        <v>97</v>
      </c>
      <c r="AA1973">
        <v>0.87119999999999997</v>
      </c>
      <c r="AB1973">
        <v>0.95039999999999991</v>
      </c>
      <c r="AC1973">
        <v>0.11404799999999998</v>
      </c>
      <c r="AD1973">
        <v>0.60000000000000009</v>
      </c>
      <c r="AE1973" t="s">
        <v>25</v>
      </c>
      <c r="AF1973">
        <v>2.2156224956394664E-2</v>
      </c>
      <c r="AG1973" t="s">
        <v>7</v>
      </c>
      <c r="AH1973" t="s">
        <v>32</v>
      </c>
      <c r="AI1973" t="s">
        <v>37</v>
      </c>
      <c r="AJ1973">
        <v>137.13355048859935</v>
      </c>
      <c r="AK1973" t="s">
        <v>42</v>
      </c>
      <c r="AL1973">
        <v>102.9516</v>
      </c>
      <c r="AM1973">
        <v>2293237.8398759998</v>
      </c>
      <c r="AN1973">
        <v>83.72</v>
      </c>
    </row>
    <row r="1974" spans="1:40" x14ac:dyDescent="0.3">
      <c r="A1974">
        <v>172.88</v>
      </c>
      <c r="B1974">
        <v>9.3000000000000007</v>
      </c>
      <c r="C1974">
        <v>22</v>
      </c>
      <c r="D1974">
        <v>0.85</v>
      </c>
      <c r="E1974">
        <v>0.02</v>
      </c>
      <c r="F1974">
        <v>0.04</v>
      </c>
      <c r="G1974" t="s">
        <v>99</v>
      </c>
      <c r="H1974">
        <v>2.19</v>
      </c>
      <c r="I1974">
        <v>0.83</v>
      </c>
      <c r="J1974">
        <v>1.1299999999999999</v>
      </c>
      <c r="K1974">
        <v>0.16</v>
      </c>
      <c r="L1974">
        <v>9</v>
      </c>
      <c r="M1974">
        <v>1827.92</v>
      </c>
      <c r="N1974">
        <v>30</v>
      </c>
      <c r="O1974">
        <v>42</v>
      </c>
      <c r="P1974">
        <v>1</v>
      </c>
      <c r="Q1974">
        <v>2</v>
      </c>
      <c r="R1974">
        <v>784</v>
      </c>
      <c r="S1974">
        <v>939</v>
      </c>
      <c r="T1974">
        <v>12</v>
      </c>
      <c r="U1974">
        <v>0.52</v>
      </c>
      <c r="V1974">
        <v>1</v>
      </c>
      <c r="W1974" t="s">
        <v>4</v>
      </c>
      <c r="X1974" t="s">
        <v>93</v>
      </c>
      <c r="Y1974" t="s">
        <v>104</v>
      </c>
      <c r="Z1974" t="s">
        <v>107</v>
      </c>
      <c r="AA1974">
        <v>0.83299999999999996</v>
      </c>
      <c r="AB1974">
        <v>0.94079999999999997</v>
      </c>
      <c r="AC1974">
        <v>0.14112000000000002</v>
      </c>
      <c r="AD1974">
        <v>0.22</v>
      </c>
      <c r="AE1974" t="s">
        <v>26</v>
      </c>
      <c r="AF1974">
        <v>5.3794539565016203E-2</v>
      </c>
      <c r="AG1974" t="s">
        <v>8</v>
      </c>
      <c r="AH1974" t="s">
        <v>31</v>
      </c>
      <c r="AI1974" t="s">
        <v>35</v>
      </c>
      <c r="AJ1974">
        <v>119.7704081632653</v>
      </c>
      <c r="AK1974" t="s">
        <v>42</v>
      </c>
      <c r="AL1974">
        <v>91.396000000000015</v>
      </c>
      <c r="AM1974">
        <v>335070.42631999997</v>
      </c>
      <c r="AN1974">
        <v>96.41</v>
      </c>
    </row>
    <row r="1975" spans="1:40" x14ac:dyDescent="0.3">
      <c r="A1975">
        <v>283.14</v>
      </c>
      <c r="B1975">
        <v>5.52</v>
      </c>
      <c r="C1975">
        <v>6</v>
      </c>
      <c r="D1975">
        <v>0.89</v>
      </c>
      <c r="E1975">
        <v>0.03</v>
      </c>
      <c r="F1975">
        <v>0.01</v>
      </c>
      <c r="G1975" t="s">
        <v>88</v>
      </c>
      <c r="H1975">
        <v>4.91</v>
      </c>
      <c r="I1975">
        <v>0.92</v>
      </c>
      <c r="J1975">
        <v>0.95</v>
      </c>
      <c r="K1975">
        <v>0.06</v>
      </c>
      <c r="L1975">
        <v>26</v>
      </c>
      <c r="M1975">
        <v>1846.06</v>
      </c>
      <c r="N1975">
        <v>45</v>
      </c>
      <c r="O1975">
        <v>53</v>
      </c>
      <c r="P1975">
        <v>2</v>
      </c>
      <c r="Q1975">
        <v>3</v>
      </c>
      <c r="R1975">
        <v>954</v>
      </c>
      <c r="S1975">
        <v>982</v>
      </c>
      <c r="T1975">
        <v>7</v>
      </c>
      <c r="U1975">
        <v>0.41</v>
      </c>
      <c r="V1975">
        <v>1</v>
      </c>
      <c r="W1975" t="s">
        <v>4</v>
      </c>
      <c r="X1975" t="s">
        <v>103</v>
      </c>
      <c r="Y1975" t="s">
        <v>96</v>
      </c>
      <c r="Z1975" t="s">
        <v>106</v>
      </c>
      <c r="AA1975">
        <v>0.86329999999999996</v>
      </c>
      <c r="AB1975">
        <v>0.96029999999999993</v>
      </c>
      <c r="AC1975">
        <v>0.10563299999999999</v>
      </c>
      <c r="AD1975">
        <v>0.1</v>
      </c>
      <c r="AE1975" t="s">
        <v>22</v>
      </c>
      <c r="AF1975">
        <v>1.9495655859292221E-2</v>
      </c>
      <c r="AG1975" t="s">
        <v>5</v>
      </c>
      <c r="AH1975" t="s">
        <v>31</v>
      </c>
      <c r="AI1975" t="s">
        <v>37</v>
      </c>
      <c r="AJ1975">
        <v>102.9350104821803</v>
      </c>
      <c r="AK1975" t="s">
        <v>42</v>
      </c>
      <c r="AL1975">
        <v>18.460599999999999</v>
      </c>
      <c r="AM1975">
        <v>543647.43048399989</v>
      </c>
      <c r="AN1975">
        <v>69.989999999999995</v>
      </c>
    </row>
    <row r="1976" spans="1:40" x14ac:dyDescent="0.3">
      <c r="A1976">
        <v>184.43</v>
      </c>
      <c r="B1976">
        <v>3.95</v>
      </c>
      <c r="C1976">
        <v>13</v>
      </c>
      <c r="D1976">
        <v>0.99</v>
      </c>
      <c r="E1976">
        <v>0.03</v>
      </c>
      <c r="F1976">
        <v>0.04</v>
      </c>
      <c r="G1976" t="s">
        <v>88</v>
      </c>
      <c r="H1976">
        <v>4.3099999999999996</v>
      </c>
      <c r="I1976">
        <v>0.79</v>
      </c>
      <c r="J1976">
        <v>1.06</v>
      </c>
      <c r="K1976">
        <v>0.37</v>
      </c>
      <c r="L1976">
        <v>24</v>
      </c>
      <c r="M1976">
        <v>9403.59</v>
      </c>
      <c r="N1976">
        <v>90</v>
      </c>
      <c r="O1976">
        <v>8</v>
      </c>
      <c r="P1976">
        <v>2</v>
      </c>
      <c r="Q1976">
        <v>3</v>
      </c>
      <c r="R1976">
        <v>305</v>
      </c>
      <c r="S1976">
        <v>215</v>
      </c>
      <c r="T1976">
        <v>5</v>
      </c>
      <c r="U1976">
        <v>0.77</v>
      </c>
      <c r="V1976">
        <v>1</v>
      </c>
      <c r="W1976" t="s">
        <v>4</v>
      </c>
      <c r="X1976" t="s">
        <v>103</v>
      </c>
      <c r="Y1976" t="s">
        <v>96</v>
      </c>
      <c r="Z1976" t="s">
        <v>109</v>
      </c>
      <c r="AA1976">
        <v>0.96029999999999993</v>
      </c>
      <c r="AB1976">
        <v>0.93119999999999992</v>
      </c>
      <c r="AC1976">
        <v>9.3120000000000078E-3</v>
      </c>
      <c r="AD1976">
        <v>0.44</v>
      </c>
      <c r="AE1976" t="s">
        <v>24</v>
      </c>
      <c r="AF1976">
        <v>2.1417339912161795E-2</v>
      </c>
      <c r="AG1976" t="s">
        <v>7</v>
      </c>
      <c r="AH1976" t="s">
        <v>31</v>
      </c>
      <c r="AI1976" t="s">
        <v>37</v>
      </c>
      <c r="AJ1976">
        <v>70.491803278688522</v>
      </c>
      <c r="AK1976" t="s">
        <v>40</v>
      </c>
      <c r="AL1976">
        <v>94.035899999999998</v>
      </c>
      <c r="AM1976">
        <v>1855815.3247250002</v>
      </c>
      <c r="AN1976">
        <v>69.989999999999995</v>
      </c>
    </row>
    <row r="1977" spans="1:40" x14ac:dyDescent="0.3">
      <c r="A1977">
        <v>473.31</v>
      </c>
      <c r="B1977">
        <v>7.63</v>
      </c>
      <c r="C1977">
        <v>22</v>
      </c>
      <c r="D1977">
        <v>0.72</v>
      </c>
      <c r="E1977">
        <v>7.0000000000000007E-2</v>
      </c>
      <c r="F1977">
        <v>0.02</v>
      </c>
      <c r="G1977" t="s">
        <v>99</v>
      </c>
      <c r="H1977">
        <v>3.86</v>
      </c>
      <c r="I1977">
        <v>0.93</v>
      </c>
      <c r="J1977">
        <v>1.0900000000000001</v>
      </c>
      <c r="K1977">
        <v>0.93</v>
      </c>
      <c r="L1977">
        <v>6</v>
      </c>
      <c r="M1977">
        <v>8906.24</v>
      </c>
      <c r="N1977">
        <v>15</v>
      </c>
      <c r="O1977">
        <v>38</v>
      </c>
      <c r="P1977">
        <v>2</v>
      </c>
      <c r="Q1977">
        <v>0</v>
      </c>
      <c r="R1977">
        <v>566</v>
      </c>
      <c r="S1977">
        <v>730</v>
      </c>
      <c r="T1977">
        <v>11</v>
      </c>
      <c r="U1977">
        <v>0.72</v>
      </c>
      <c r="V1977">
        <v>0</v>
      </c>
      <c r="W1977" t="s">
        <v>6</v>
      </c>
      <c r="X1977" t="s">
        <v>89</v>
      </c>
      <c r="Y1977" t="s">
        <v>96</v>
      </c>
      <c r="Z1977" t="s">
        <v>95</v>
      </c>
      <c r="AA1977">
        <v>0.66959999999999997</v>
      </c>
      <c r="AB1977">
        <v>0.91139999999999988</v>
      </c>
      <c r="AC1977">
        <v>0.25519200000000003</v>
      </c>
      <c r="AD1977">
        <v>1.02</v>
      </c>
      <c r="AE1977" t="s">
        <v>25</v>
      </c>
      <c r="AF1977">
        <v>1.6120512983034376E-2</v>
      </c>
      <c r="AG1977" t="s">
        <v>5</v>
      </c>
      <c r="AH1977" t="s">
        <v>32</v>
      </c>
      <c r="AI1977" t="s">
        <v>37</v>
      </c>
      <c r="AJ1977">
        <v>128.97526501766785</v>
      </c>
      <c r="AK1977" t="s">
        <v>42</v>
      </c>
      <c r="AL1977">
        <v>445.31200000000001</v>
      </c>
      <c r="AM1977">
        <v>4595281.4268279998</v>
      </c>
      <c r="AN1977">
        <v>93.64</v>
      </c>
    </row>
    <row r="1978" spans="1:40" x14ac:dyDescent="0.3">
      <c r="A1978">
        <v>166.68</v>
      </c>
      <c r="B1978">
        <v>1.33</v>
      </c>
      <c r="C1978">
        <v>24</v>
      </c>
      <c r="D1978">
        <v>0.87</v>
      </c>
      <c r="E1978">
        <v>0</v>
      </c>
      <c r="F1978">
        <v>0.01</v>
      </c>
      <c r="G1978" t="s">
        <v>92</v>
      </c>
      <c r="H1978">
        <v>1.37</v>
      </c>
      <c r="I1978">
        <v>0.82</v>
      </c>
      <c r="J1978">
        <v>0.93</v>
      </c>
      <c r="K1978">
        <v>0.53</v>
      </c>
      <c r="L1978">
        <v>12</v>
      </c>
      <c r="M1978">
        <v>6145.28</v>
      </c>
      <c r="N1978">
        <v>30</v>
      </c>
      <c r="O1978">
        <v>38</v>
      </c>
      <c r="P1978">
        <v>3</v>
      </c>
      <c r="Q1978">
        <v>1</v>
      </c>
      <c r="R1978">
        <v>959</v>
      </c>
      <c r="S1978">
        <v>648</v>
      </c>
      <c r="T1978">
        <v>12</v>
      </c>
      <c r="U1978">
        <v>0.95</v>
      </c>
      <c r="V1978">
        <v>0</v>
      </c>
      <c r="W1978" t="s">
        <v>6</v>
      </c>
      <c r="X1978" t="s">
        <v>101</v>
      </c>
      <c r="Y1978" t="s">
        <v>90</v>
      </c>
      <c r="Z1978" t="s">
        <v>107</v>
      </c>
      <c r="AA1978">
        <v>0.87</v>
      </c>
      <c r="AB1978">
        <v>0.99</v>
      </c>
      <c r="AC1978">
        <v>0.12870000000000001</v>
      </c>
      <c r="AD1978">
        <v>0.54</v>
      </c>
      <c r="AE1978" t="s">
        <v>25</v>
      </c>
      <c r="AF1978">
        <v>7.9793616510679139E-3</v>
      </c>
      <c r="AG1978" t="s">
        <v>5</v>
      </c>
      <c r="AH1978" t="s">
        <v>31</v>
      </c>
      <c r="AI1978" t="s">
        <v>36</v>
      </c>
      <c r="AJ1978">
        <v>67.570385818560993</v>
      </c>
      <c r="AK1978" t="s">
        <v>40</v>
      </c>
      <c r="AL1978">
        <v>122.90559999999999</v>
      </c>
      <c r="AM1978">
        <v>1034665.6957360002</v>
      </c>
      <c r="AN1978">
        <v>86.43</v>
      </c>
    </row>
    <row r="1979" spans="1:40" x14ac:dyDescent="0.3">
      <c r="A1979">
        <v>243.35</v>
      </c>
      <c r="B1979">
        <v>5.27</v>
      </c>
      <c r="C1979">
        <v>22</v>
      </c>
      <c r="D1979">
        <v>0.96</v>
      </c>
      <c r="E1979">
        <v>0.08</v>
      </c>
      <c r="F1979">
        <v>0.04</v>
      </c>
      <c r="G1979" t="s">
        <v>88</v>
      </c>
      <c r="H1979">
        <v>4.87</v>
      </c>
      <c r="I1979">
        <v>0.6</v>
      </c>
      <c r="J1979">
        <v>1</v>
      </c>
      <c r="K1979">
        <v>0.8</v>
      </c>
      <c r="L1979">
        <v>36</v>
      </c>
      <c r="M1979">
        <v>112.32</v>
      </c>
      <c r="N1979">
        <v>45</v>
      </c>
      <c r="O1979">
        <v>12</v>
      </c>
      <c r="P1979">
        <v>1</v>
      </c>
      <c r="Q1979">
        <v>1</v>
      </c>
      <c r="R1979">
        <v>226</v>
      </c>
      <c r="S1979">
        <v>555</v>
      </c>
      <c r="T1979">
        <v>7</v>
      </c>
      <c r="U1979">
        <v>0.9</v>
      </c>
      <c r="V1979">
        <v>0</v>
      </c>
      <c r="W1979" t="s">
        <v>6</v>
      </c>
      <c r="X1979" t="s">
        <v>101</v>
      </c>
      <c r="Y1979" t="s">
        <v>104</v>
      </c>
      <c r="Z1979" t="s">
        <v>106</v>
      </c>
      <c r="AA1979">
        <v>0.88319999999999999</v>
      </c>
      <c r="AB1979">
        <v>0.88319999999999999</v>
      </c>
      <c r="AC1979">
        <v>3.5328000000000033E-2</v>
      </c>
      <c r="AD1979">
        <v>0.92</v>
      </c>
      <c r="AE1979" t="s">
        <v>25</v>
      </c>
      <c r="AF1979">
        <v>2.1656050955414011E-2</v>
      </c>
      <c r="AG1979" t="s">
        <v>7</v>
      </c>
      <c r="AH1979" t="s">
        <v>31</v>
      </c>
      <c r="AI1979" t="s">
        <v>37</v>
      </c>
      <c r="AJ1979">
        <v>245.57522123893807</v>
      </c>
      <c r="AK1979" t="s">
        <v>42</v>
      </c>
      <c r="AL1979">
        <v>1.1232</v>
      </c>
      <c r="AM1979">
        <v>30637.866129999999</v>
      </c>
      <c r="AN1979">
        <v>67.930000000000007</v>
      </c>
    </row>
    <row r="1980" spans="1:40" x14ac:dyDescent="0.3">
      <c r="A1980">
        <v>442.73</v>
      </c>
      <c r="B1980">
        <v>4.03</v>
      </c>
      <c r="C1980">
        <v>5</v>
      </c>
      <c r="D1980">
        <v>0.84</v>
      </c>
      <c r="E1980">
        <v>0.03</v>
      </c>
      <c r="F1980">
        <v>0.02</v>
      </c>
      <c r="G1980" t="s">
        <v>88</v>
      </c>
      <c r="H1980">
        <v>3.71</v>
      </c>
      <c r="I1980">
        <v>0.96</v>
      </c>
      <c r="J1980">
        <v>1.1599999999999999</v>
      </c>
      <c r="K1980">
        <v>0.57999999999999996</v>
      </c>
      <c r="L1980">
        <v>9</v>
      </c>
      <c r="M1980">
        <v>4389.63</v>
      </c>
      <c r="N1980">
        <v>60</v>
      </c>
      <c r="O1980">
        <v>37</v>
      </c>
      <c r="P1980">
        <v>2</v>
      </c>
      <c r="Q1980">
        <v>0</v>
      </c>
      <c r="R1980">
        <v>710</v>
      </c>
      <c r="S1980">
        <v>73</v>
      </c>
      <c r="T1980">
        <v>1</v>
      </c>
      <c r="U1980">
        <v>0.56000000000000005</v>
      </c>
      <c r="V1980">
        <v>0</v>
      </c>
      <c r="W1980" t="s">
        <v>6</v>
      </c>
      <c r="X1980" t="s">
        <v>89</v>
      </c>
      <c r="Y1980" t="s">
        <v>96</v>
      </c>
      <c r="Z1980" t="s">
        <v>97</v>
      </c>
      <c r="AA1980">
        <v>0.81479999999999997</v>
      </c>
      <c r="AB1980">
        <v>0.9506</v>
      </c>
      <c r="AC1980">
        <v>0.15209600000000004</v>
      </c>
      <c r="AD1980">
        <v>0.63</v>
      </c>
      <c r="AE1980" t="s">
        <v>25</v>
      </c>
      <c r="AF1980">
        <v>9.1026133309240389E-3</v>
      </c>
      <c r="AG1980" t="s">
        <v>5</v>
      </c>
      <c r="AH1980" t="s">
        <v>32</v>
      </c>
      <c r="AI1980" t="s">
        <v>37</v>
      </c>
      <c r="AJ1980">
        <v>10.28169014084507</v>
      </c>
      <c r="AK1980" t="s">
        <v>40</v>
      </c>
      <c r="AL1980">
        <v>43.896300000000004</v>
      </c>
      <c r="AM1980">
        <v>2040668.681261</v>
      </c>
      <c r="AN1980">
        <v>70.989999999999995</v>
      </c>
    </row>
    <row r="1981" spans="1:40" x14ac:dyDescent="0.3">
      <c r="A1981">
        <v>428.87</v>
      </c>
      <c r="B1981">
        <v>9.2799999999999994</v>
      </c>
      <c r="C1981">
        <v>15</v>
      </c>
      <c r="D1981">
        <v>0.72</v>
      </c>
      <c r="E1981">
        <v>0.03</v>
      </c>
      <c r="F1981">
        <v>0.04</v>
      </c>
      <c r="G1981" t="s">
        <v>88</v>
      </c>
      <c r="H1981">
        <v>3.03</v>
      </c>
      <c r="I1981">
        <v>0.66</v>
      </c>
      <c r="J1981">
        <v>1.1499999999999999</v>
      </c>
      <c r="K1981">
        <v>0.96</v>
      </c>
      <c r="L1981">
        <v>10</v>
      </c>
      <c r="M1981">
        <v>5351.24</v>
      </c>
      <c r="N1981">
        <v>15</v>
      </c>
      <c r="O1981">
        <v>15</v>
      </c>
      <c r="P1981">
        <v>2</v>
      </c>
      <c r="Q1981">
        <v>0</v>
      </c>
      <c r="R1981">
        <v>397</v>
      </c>
      <c r="S1981">
        <v>26</v>
      </c>
      <c r="T1981">
        <v>5</v>
      </c>
      <c r="U1981">
        <v>0.98</v>
      </c>
      <c r="V1981">
        <v>0</v>
      </c>
      <c r="W1981" t="s">
        <v>6</v>
      </c>
      <c r="X1981" t="s">
        <v>89</v>
      </c>
      <c r="Y1981" t="s">
        <v>96</v>
      </c>
      <c r="Z1981" t="s">
        <v>109</v>
      </c>
      <c r="AA1981">
        <v>0.69839999999999991</v>
      </c>
      <c r="AB1981">
        <v>0.93119999999999992</v>
      </c>
      <c r="AC1981">
        <v>0.26073600000000002</v>
      </c>
      <c r="AD1981">
        <v>1.03</v>
      </c>
      <c r="AE1981" t="s">
        <v>25</v>
      </c>
      <c r="AF1981">
        <v>2.1638258679786415E-2</v>
      </c>
      <c r="AG1981" t="s">
        <v>7</v>
      </c>
      <c r="AH1981" t="s">
        <v>32</v>
      </c>
      <c r="AI1981" t="s">
        <v>37</v>
      </c>
      <c r="AJ1981">
        <v>6.5491183879093198</v>
      </c>
      <c r="AK1981" t="s">
        <v>40</v>
      </c>
      <c r="AL1981">
        <v>53.5124</v>
      </c>
      <c r="AM1981">
        <v>2455714.8416379998</v>
      </c>
      <c r="AN1981">
        <v>71.27</v>
      </c>
    </row>
    <row r="1982" spans="1:40" x14ac:dyDescent="0.3">
      <c r="A1982">
        <v>133.75</v>
      </c>
      <c r="B1982">
        <v>1.1100000000000001</v>
      </c>
      <c r="C1982">
        <v>27</v>
      </c>
      <c r="D1982">
        <v>0.87</v>
      </c>
      <c r="E1982">
        <v>0.05</v>
      </c>
      <c r="F1982">
        <v>0.03</v>
      </c>
      <c r="G1982" t="s">
        <v>92</v>
      </c>
      <c r="H1982">
        <v>4.6100000000000003</v>
      </c>
      <c r="I1982">
        <v>0.78</v>
      </c>
      <c r="J1982">
        <v>1.1000000000000001</v>
      </c>
      <c r="K1982">
        <v>0.37</v>
      </c>
      <c r="L1982">
        <v>3</v>
      </c>
      <c r="M1982">
        <v>4549.43</v>
      </c>
      <c r="N1982">
        <v>45</v>
      </c>
      <c r="O1982">
        <v>49</v>
      </c>
      <c r="P1982">
        <v>3</v>
      </c>
      <c r="Q1982">
        <v>1</v>
      </c>
      <c r="R1982">
        <v>116</v>
      </c>
      <c r="S1982">
        <v>444</v>
      </c>
      <c r="T1982">
        <v>2</v>
      </c>
      <c r="U1982">
        <v>0.15</v>
      </c>
      <c r="V1982">
        <v>0</v>
      </c>
      <c r="W1982" t="s">
        <v>6</v>
      </c>
      <c r="X1982" t="s">
        <v>101</v>
      </c>
      <c r="Y1982" t="s">
        <v>90</v>
      </c>
      <c r="Z1982" t="s">
        <v>102</v>
      </c>
      <c r="AA1982">
        <v>0.82650000000000001</v>
      </c>
      <c r="AB1982">
        <v>0.92149999999999999</v>
      </c>
      <c r="AC1982">
        <v>0.119795</v>
      </c>
      <c r="AD1982">
        <v>0.45</v>
      </c>
      <c r="AE1982" t="s">
        <v>24</v>
      </c>
      <c r="AF1982">
        <v>8.299065420560749E-3</v>
      </c>
      <c r="AG1982" t="s">
        <v>5</v>
      </c>
      <c r="AH1982" t="s">
        <v>33</v>
      </c>
      <c r="AI1982" t="s">
        <v>37</v>
      </c>
      <c r="AJ1982">
        <v>382.75862068965517</v>
      </c>
      <c r="AK1982" t="s">
        <v>42</v>
      </c>
      <c r="AL1982">
        <v>90.988600000000005</v>
      </c>
      <c r="AM1982">
        <v>657268.48385000008</v>
      </c>
      <c r="AN1982">
        <v>81.289999999999978</v>
      </c>
    </row>
    <row r="1983" spans="1:40" x14ac:dyDescent="0.3">
      <c r="A1983">
        <v>411.19</v>
      </c>
      <c r="B1983">
        <v>5.98</v>
      </c>
      <c r="C1983">
        <v>18</v>
      </c>
      <c r="D1983">
        <v>0.8</v>
      </c>
      <c r="E1983">
        <v>0.02</v>
      </c>
      <c r="F1983">
        <v>0.02</v>
      </c>
      <c r="G1983" t="s">
        <v>88</v>
      </c>
      <c r="H1983">
        <v>0.81</v>
      </c>
      <c r="I1983">
        <v>0.79</v>
      </c>
      <c r="J1983">
        <v>1.1100000000000001</v>
      </c>
      <c r="K1983">
        <v>0.06</v>
      </c>
      <c r="L1983">
        <v>49</v>
      </c>
      <c r="M1983">
        <v>9261.9500000000007</v>
      </c>
      <c r="N1983">
        <v>30</v>
      </c>
      <c r="O1983">
        <v>58</v>
      </c>
      <c r="P1983">
        <v>0</v>
      </c>
      <c r="Q1983">
        <v>2</v>
      </c>
      <c r="R1983">
        <v>811</v>
      </c>
      <c r="S1983">
        <v>770</v>
      </c>
      <c r="T1983">
        <v>1</v>
      </c>
      <c r="U1983">
        <v>0.01</v>
      </c>
      <c r="V1983">
        <v>1</v>
      </c>
      <c r="W1983" t="s">
        <v>4</v>
      </c>
      <c r="X1983" t="s">
        <v>93</v>
      </c>
      <c r="Y1983" t="s">
        <v>94</v>
      </c>
      <c r="Z1983" t="s">
        <v>97</v>
      </c>
      <c r="AA1983">
        <v>0.78400000000000003</v>
      </c>
      <c r="AB1983">
        <v>0.96039999999999992</v>
      </c>
      <c r="AC1983">
        <v>0.19207999999999995</v>
      </c>
      <c r="AD1983">
        <v>0.1</v>
      </c>
      <c r="AE1983" t="s">
        <v>22</v>
      </c>
      <c r="AF1983">
        <v>1.4543155232374328E-2</v>
      </c>
      <c r="AG1983" t="s">
        <v>5</v>
      </c>
      <c r="AH1983" t="s">
        <v>32</v>
      </c>
      <c r="AI1983" t="s">
        <v>38</v>
      </c>
      <c r="AJ1983">
        <v>94.944512946979046</v>
      </c>
      <c r="AK1983" t="s">
        <v>41</v>
      </c>
      <c r="AL1983">
        <v>92.619500000000002</v>
      </c>
      <c r="AM1983">
        <v>3960857.3500980004</v>
      </c>
      <c r="AN1983">
        <v>74.19</v>
      </c>
    </row>
    <row r="1984" spans="1:40" x14ac:dyDescent="0.3">
      <c r="A1984">
        <v>256.18</v>
      </c>
      <c r="B1984">
        <v>7.67</v>
      </c>
      <c r="C1984">
        <v>20</v>
      </c>
      <c r="D1984">
        <v>0.75</v>
      </c>
      <c r="E1984">
        <v>0.09</v>
      </c>
      <c r="F1984">
        <v>0.04</v>
      </c>
      <c r="G1984" t="s">
        <v>99</v>
      </c>
      <c r="H1984">
        <v>0.7</v>
      </c>
      <c r="I1984">
        <v>0.62</v>
      </c>
      <c r="J1984">
        <v>1.1599999999999999</v>
      </c>
      <c r="K1984">
        <v>0.78</v>
      </c>
      <c r="L1984">
        <v>29</v>
      </c>
      <c r="M1984">
        <v>504.57</v>
      </c>
      <c r="N1984">
        <v>90</v>
      </c>
      <c r="O1984">
        <v>22</v>
      </c>
      <c r="P1984">
        <v>3</v>
      </c>
      <c r="Q1984">
        <v>0</v>
      </c>
      <c r="R1984">
        <v>482</v>
      </c>
      <c r="S1984">
        <v>114</v>
      </c>
      <c r="T1984">
        <v>6</v>
      </c>
      <c r="U1984">
        <v>0.11</v>
      </c>
      <c r="V1984">
        <v>0</v>
      </c>
      <c r="W1984" t="s">
        <v>6</v>
      </c>
      <c r="X1984" t="s">
        <v>89</v>
      </c>
      <c r="Y1984" t="s">
        <v>90</v>
      </c>
      <c r="Z1984" t="s">
        <v>100</v>
      </c>
      <c r="AA1984">
        <v>0.6825</v>
      </c>
      <c r="AB1984">
        <v>0.87360000000000004</v>
      </c>
      <c r="AC1984">
        <v>0.21840000000000001</v>
      </c>
      <c r="AD1984">
        <v>0.91</v>
      </c>
      <c r="AE1984" t="s">
        <v>25</v>
      </c>
      <c r="AF1984">
        <v>2.9939886017643844E-2</v>
      </c>
      <c r="AG1984" t="s">
        <v>7</v>
      </c>
      <c r="AH1984" t="s">
        <v>31</v>
      </c>
      <c r="AI1984" t="s">
        <v>38</v>
      </c>
      <c r="AJ1984">
        <v>23.651452282157674</v>
      </c>
      <c r="AK1984" t="s">
        <v>40</v>
      </c>
      <c r="AL1984">
        <v>25.2285</v>
      </c>
      <c r="AM1984">
        <v>146093.45415800001</v>
      </c>
      <c r="AN1984">
        <v>95.8</v>
      </c>
    </row>
    <row r="1985" spans="1:40" x14ac:dyDescent="0.3">
      <c r="A1985">
        <v>267.33999999999997</v>
      </c>
      <c r="B1985">
        <v>5.37</v>
      </c>
      <c r="C1985">
        <v>14</v>
      </c>
      <c r="D1985">
        <v>0.95</v>
      </c>
      <c r="E1985">
        <v>0.01</v>
      </c>
      <c r="F1985">
        <v>0.03</v>
      </c>
      <c r="G1985" t="s">
        <v>92</v>
      </c>
      <c r="H1985">
        <v>2.82</v>
      </c>
      <c r="I1985">
        <v>0.62</v>
      </c>
      <c r="J1985">
        <v>1.0900000000000001</v>
      </c>
      <c r="K1985">
        <v>0.71</v>
      </c>
      <c r="L1985">
        <v>7</v>
      </c>
      <c r="M1985">
        <v>6583.79</v>
      </c>
      <c r="N1985">
        <v>30</v>
      </c>
      <c r="O1985">
        <v>31</v>
      </c>
      <c r="P1985">
        <v>2</v>
      </c>
      <c r="Q1985">
        <v>2</v>
      </c>
      <c r="R1985">
        <v>17</v>
      </c>
      <c r="S1985">
        <v>449</v>
      </c>
      <c r="T1985">
        <v>12</v>
      </c>
      <c r="U1985">
        <v>0.36</v>
      </c>
      <c r="V1985">
        <v>1</v>
      </c>
      <c r="W1985" t="s">
        <v>4</v>
      </c>
      <c r="X1985" t="s">
        <v>93</v>
      </c>
      <c r="Y1985" t="s">
        <v>96</v>
      </c>
      <c r="Z1985" t="s">
        <v>107</v>
      </c>
      <c r="AA1985">
        <v>0.9405</v>
      </c>
      <c r="AB1985">
        <v>0.96029999999999993</v>
      </c>
      <c r="AC1985">
        <v>4.8015000000000044E-2</v>
      </c>
      <c r="AD1985">
        <v>0.75</v>
      </c>
      <c r="AE1985" t="s">
        <v>25</v>
      </c>
      <c r="AF1985">
        <v>2.0086780878282338E-2</v>
      </c>
      <c r="AG1985" t="s">
        <v>7</v>
      </c>
      <c r="AH1985" t="s">
        <v>31</v>
      </c>
      <c r="AI1985" t="s">
        <v>35</v>
      </c>
      <c r="AJ1985">
        <v>2641.1764705882351</v>
      </c>
      <c r="AK1985" t="s">
        <v>42</v>
      </c>
      <c r="AL1985">
        <v>131.67580000000001</v>
      </c>
      <c r="AM1985">
        <v>1830661.5891199999</v>
      </c>
      <c r="AN1985">
        <v>84.279999999999987</v>
      </c>
    </row>
    <row r="1986" spans="1:40" x14ac:dyDescent="0.3">
      <c r="A1986">
        <v>110.07</v>
      </c>
      <c r="B1986">
        <v>1.77</v>
      </c>
      <c r="C1986">
        <v>15</v>
      </c>
      <c r="D1986">
        <v>0.86</v>
      </c>
      <c r="E1986">
        <v>0.04</v>
      </c>
      <c r="F1986">
        <v>0.02</v>
      </c>
      <c r="G1986" t="s">
        <v>88</v>
      </c>
      <c r="H1986">
        <v>0.28000000000000003</v>
      </c>
      <c r="I1986">
        <v>0.91</v>
      </c>
      <c r="J1986">
        <v>0.94</v>
      </c>
      <c r="K1986">
        <v>0.53</v>
      </c>
      <c r="L1986">
        <v>26</v>
      </c>
      <c r="M1986">
        <v>3206.98</v>
      </c>
      <c r="N1986">
        <v>90</v>
      </c>
      <c r="O1986">
        <v>46</v>
      </c>
      <c r="P1986">
        <v>1</v>
      </c>
      <c r="Q1986">
        <v>3</v>
      </c>
      <c r="R1986">
        <v>553</v>
      </c>
      <c r="S1986">
        <v>866</v>
      </c>
      <c r="T1986">
        <v>5</v>
      </c>
      <c r="U1986">
        <v>0.76</v>
      </c>
      <c r="V1986">
        <v>1</v>
      </c>
      <c r="W1986" t="s">
        <v>4</v>
      </c>
      <c r="X1986" t="s">
        <v>103</v>
      </c>
      <c r="Y1986" t="s">
        <v>104</v>
      </c>
      <c r="Z1986" t="s">
        <v>109</v>
      </c>
      <c r="AA1986">
        <v>0.8256</v>
      </c>
      <c r="AB1986">
        <v>0.94079999999999997</v>
      </c>
      <c r="AC1986">
        <v>0.13171200000000002</v>
      </c>
      <c r="AD1986">
        <v>0.59000000000000008</v>
      </c>
      <c r="AE1986" t="s">
        <v>25</v>
      </c>
      <c r="AF1986">
        <v>1.6080675933496866E-2</v>
      </c>
      <c r="AG1986" t="s">
        <v>5</v>
      </c>
      <c r="AH1986" t="s">
        <v>33</v>
      </c>
      <c r="AI1986" t="s">
        <v>38</v>
      </c>
      <c r="AJ1986">
        <v>156.60036166365282</v>
      </c>
      <c r="AK1986" t="s">
        <v>42</v>
      </c>
      <c r="AL1986">
        <v>32.069800000000001</v>
      </c>
      <c r="AM1986">
        <v>374204.51210799994</v>
      </c>
      <c r="AN1986">
        <v>74.12</v>
      </c>
    </row>
    <row r="1987" spans="1:40" x14ac:dyDescent="0.3">
      <c r="A1987">
        <v>86.27</v>
      </c>
      <c r="B1987">
        <v>9.75</v>
      </c>
      <c r="C1987">
        <v>26</v>
      </c>
      <c r="D1987">
        <v>0.98</v>
      </c>
      <c r="E1987">
        <v>0.08</v>
      </c>
      <c r="F1987">
        <v>0.01</v>
      </c>
      <c r="G1987" t="s">
        <v>99</v>
      </c>
      <c r="H1987">
        <v>3.32</v>
      </c>
      <c r="I1987">
        <v>0.72</v>
      </c>
      <c r="J1987">
        <v>0.85</v>
      </c>
      <c r="K1987">
        <v>0.33</v>
      </c>
      <c r="L1987">
        <v>8</v>
      </c>
      <c r="M1987">
        <v>5638.82</v>
      </c>
      <c r="N1987">
        <v>45</v>
      </c>
      <c r="O1987">
        <v>34</v>
      </c>
      <c r="P1987">
        <v>1</v>
      </c>
      <c r="Q1987">
        <v>1</v>
      </c>
      <c r="R1987">
        <v>923</v>
      </c>
      <c r="S1987">
        <v>629</v>
      </c>
      <c r="T1987">
        <v>4</v>
      </c>
      <c r="U1987">
        <v>0.38</v>
      </c>
      <c r="V1987">
        <v>1</v>
      </c>
      <c r="W1987" t="s">
        <v>4</v>
      </c>
      <c r="X1987" t="s">
        <v>101</v>
      </c>
      <c r="Y1987" t="s">
        <v>104</v>
      </c>
      <c r="Z1987" t="s">
        <v>105</v>
      </c>
      <c r="AA1987">
        <v>0.90160000000000007</v>
      </c>
      <c r="AB1987">
        <v>0.91080000000000005</v>
      </c>
      <c r="AC1987">
        <v>1.8216000000000017E-2</v>
      </c>
      <c r="AD1987">
        <v>0.42000000000000004</v>
      </c>
      <c r="AE1987" t="s">
        <v>24</v>
      </c>
      <c r="AF1987">
        <v>0.11301727135736642</v>
      </c>
      <c r="AG1987" t="s">
        <v>9</v>
      </c>
      <c r="AH1987" t="s">
        <v>33</v>
      </c>
      <c r="AI1987" t="s">
        <v>37</v>
      </c>
      <c r="AJ1987">
        <v>68.147345612134345</v>
      </c>
      <c r="AK1987" t="s">
        <v>40</v>
      </c>
      <c r="AL1987">
        <v>281.94099999999997</v>
      </c>
      <c r="AM1987">
        <v>530530.16085400002</v>
      </c>
      <c r="AN1987">
        <v>94.080000000000013</v>
      </c>
    </row>
    <row r="1988" spans="1:40" x14ac:dyDescent="0.3">
      <c r="A1988">
        <v>377.57</v>
      </c>
      <c r="B1988">
        <v>5.66</v>
      </c>
      <c r="C1988">
        <v>5</v>
      </c>
      <c r="D1988">
        <v>0.94</v>
      </c>
      <c r="E1988">
        <v>0.06</v>
      </c>
      <c r="F1988">
        <v>0.04</v>
      </c>
      <c r="G1988" t="s">
        <v>99</v>
      </c>
      <c r="H1988">
        <v>1.2</v>
      </c>
      <c r="I1988">
        <v>0.76</v>
      </c>
      <c r="J1988">
        <v>0.97</v>
      </c>
      <c r="K1988">
        <v>0.19</v>
      </c>
      <c r="L1988">
        <v>43</v>
      </c>
      <c r="M1988">
        <v>6593.58</v>
      </c>
      <c r="N1988">
        <v>45</v>
      </c>
      <c r="O1988">
        <v>23</v>
      </c>
      <c r="P1988">
        <v>2</v>
      </c>
      <c r="Q1988">
        <v>2</v>
      </c>
      <c r="R1988">
        <v>177</v>
      </c>
      <c r="S1988">
        <v>743</v>
      </c>
      <c r="T1988">
        <v>1</v>
      </c>
      <c r="U1988">
        <v>0.78</v>
      </c>
      <c r="V1988">
        <v>1</v>
      </c>
      <c r="W1988" t="s">
        <v>4</v>
      </c>
      <c r="X1988" t="s">
        <v>93</v>
      </c>
      <c r="Y1988" t="s">
        <v>96</v>
      </c>
      <c r="Z1988" t="s">
        <v>97</v>
      </c>
      <c r="AA1988">
        <v>0.88359999999999994</v>
      </c>
      <c r="AB1988">
        <v>0.90239999999999987</v>
      </c>
      <c r="AC1988">
        <v>5.4144000000000046E-2</v>
      </c>
      <c r="AD1988">
        <v>0.29000000000000004</v>
      </c>
      <c r="AE1988" t="s">
        <v>26</v>
      </c>
      <c r="AF1988">
        <v>1.4990597769949944E-2</v>
      </c>
      <c r="AG1988" t="s">
        <v>5</v>
      </c>
      <c r="AH1988" t="s">
        <v>32</v>
      </c>
      <c r="AI1988" t="s">
        <v>36</v>
      </c>
      <c r="AJ1988">
        <v>419.77401129943502</v>
      </c>
      <c r="AK1988" t="s">
        <v>42</v>
      </c>
      <c r="AL1988">
        <v>329.67900000000003</v>
      </c>
      <c r="AM1988">
        <v>2738830.54134</v>
      </c>
      <c r="AN1988">
        <v>96.199999999999989</v>
      </c>
    </row>
    <row r="1989" spans="1:40" x14ac:dyDescent="0.3">
      <c r="A1989">
        <v>273.41000000000003</v>
      </c>
      <c r="B1989">
        <v>6.53</v>
      </c>
      <c r="C1989">
        <v>26</v>
      </c>
      <c r="D1989">
        <v>0.91</v>
      </c>
      <c r="E1989">
        <v>0.03</v>
      </c>
      <c r="F1989">
        <v>0</v>
      </c>
      <c r="G1989" t="s">
        <v>92</v>
      </c>
      <c r="H1989">
        <v>0.6</v>
      </c>
      <c r="I1989">
        <v>0.83</v>
      </c>
      <c r="J1989">
        <v>0.83</v>
      </c>
      <c r="K1989">
        <v>0.48</v>
      </c>
      <c r="L1989">
        <v>13</v>
      </c>
      <c r="M1989">
        <v>4464.13</v>
      </c>
      <c r="N1989">
        <v>30</v>
      </c>
      <c r="O1989">
        <v>37</v>
      </c>
      <c r="P1989">
        <v>0</v>
      </c>
      <c r="Q1989">
        <v>2</v>
      </c>
      <c r="R1989">
        <v>340</v>
      </c>
      <c r="S1989">
        <v>697</v>
      </c>
      <c r="T1989">
        <v>5</v>
      </c>
      <c r="U1989">
        <v>0.74</v>
      </c>
      <c r="V1989">
        <v>1</v>
      </c>
      <c r="W1989" t="s">
        <v>4</v>
      </c>
      <c r="X1989" t="s">
        <v>93</v>
      </c>
      <c r="Y1989" t="s">
        <v>94</v>
      </c>
      <c r="Z1989" t="s">
        <v>109</v>
      </c>
      <c r="AA1989">
        <v>0.88270000000000004</v>
      </c>
      <c r="AB1989">
        <v>0.97</v>
      </c>
      <c r="AC1989">
        <v>8.7299999999999961E-2</v>
      </c>
      <c r="AD1989">
        <v>0.51</v>
      </c>
      <c r="AE1989" t="s">
        <v>25</v>
      </c>
      <c r="AF1989">
        <v>2.3883544859368711E-2</v>
      </c>
      <c r="AG1989" t="s">
        <v>7</v>
      </c>
      <c r="AH1989" t="s">
        <v>31</v>
      </c>
      <c r="AI1989" t="s">
        <v>38</v>
      </c>
      <c r="AJ1989">
        <v>204.99999999999997</v>
      </c>
      <c r="AK1989" t="s">
        <v>42</v>
      </c>
      <c r="AL1989">
        <v>89.282600000000002</v>
      </c>
      <c r="AM1989">
        <v>1257246.4803190003</v>
      </c>
      <c r="AN1989">
        <v>86.499999999999986</v>
      </c>
    </row>
    <row r="1990" spans="1:40" x14ac:dyDescent="0.3">
      <c r="A1990">
        <v>246.58</v>
      </c>
      <c r="B1990">
        <v>3.13</v>
      </c>
      <c r="C1990">
        <v>4</v>
      </c>
      <c r="D1990">
        <v>0.7</v>
      </c>
      <c r="E1990">
        <v>0.04</v>
      </c>
      <c r="F1990">
        <v>0.04</v>
      </c>
      <c r="G1990" t="s">
        <v>99</v>
      </c>
      <c r="H1990">
        <v>2.0499999999999998</v>
      </c>
      <c r="I1990">
        <v>0.75</v>
      </c>
      <c r="J1990">
        <v>0.85</v>
      </c>
      <c r="K1990">
        <v>0.67</v>
      </c>
      <c r="L1990">
        <v>35</v>
      </c>
      <c r="M1990">
        <v>1568.91</v>
      </c>
      <c r="N1990">
        <v>30</v>
      </c>
      <c r="O1990">
        <v>29</v>
      </c>
      <c r="P1990">
        <v>3</v>
      </c>
      <c r="Q1990">
        <v>1</v>
      </c>
      <c r="R1990">
        <v>961</v>
      </c>
      <c r="S1990">
        <v>237</v>
      </c>
      <c r="T1990">
        <v>7</v>
      </c>
      <c r="U1990">
        <v>0.79</v>
      </c>
      <c r="V1990">
        <v>0</v>
      </c>
      <c r="W1990" t="s">
        <v>6</v>
      </c>
      <c r="X1990" t="s">
        <v>101</v>
      </c>
      <c r="Y1990" t="s">
        <v>90</v>
      </c>
      <c r="Z1990" t="s">
        <v>106</v>
      </c>
      <c r="AA1990">
        <v>0.67199999999999993</v>
      </c>
      <c r="AB1990">
        <v>0.92159999999999997</v>
      </c>
      <c r="AC1990">
        <v>0.27648</v>
      </c>
      <c r="AD1990">
        <v>0.75</v>
      </c>
      <c r="AE1990" t="s">
        <v>25</v>
      </c>
      <c r="AF1990">
        <v>1.2693649119961067E-2</v>
      </c>
      <c r="AG1990" t="s">
        <v>5</v>
      </c>
      <c r="AH1990" t="s">
        <v>31</v>
      </c>
      <c r="AI1990" t="s">
        <v>35</v>
      </c>
      <c r="AJ1990">
        <v>24.661810613943807</v>
      </c>
      <c r="AK1990" t="s">
        <v>40</v>
      </c>
      <c r="AL1990">
        <v>78.44550000000001</v>
      </c>
      <c r="AM1990">
        <v>417899.32930399996</v>
      </c>
      <c r="AN1990">
        <v>95.949999999999989</v>
      </c>
    </row>
    <row r="1991" spans="1:40" x14ac:dyDescent="0.3">
      <c r="A1991">
        <v>378.28</v>
      </c>
      <c r="B1991">
        <v>5.35</v>
      </c>
      <c r="C1991">
        <v>2</v>
      </c>
      <c r="D1991">
        <v>0.83</v>
      </c>
      <c r="E1991">
        <v>7.0000000000000007E-2</v>
      </c>
      <c r="F1991">
        <v>0.02</v>
      </c>
      <c r="G1991" t="s">
        <v>92</v>
      </c>
      <c r="H1991">
        <v>2.33</v>
      </c>
      <c r="I1991">
        <v>0.91</v>
      </c>
      <c r="J1991">
        <v>1.18</v>
      </c>
      <c r="K1991">
        <v>0.57999999999999996</v>
      </c>
      <c r="L1991">
        <v>19</v>
      </c>
      <c r="M1991">
        <v>5238.4799999999996</v>
      </c>
      <c r="N1991">
        <v>90</v>
      </c>
      <c r="O1991">
        <v>37</v>
      </c>
      <c r="P1991">
        <v>2</v>
      </c>
      <c r="Q1991">
        <v>1</v>
      </c>
      <c r="R1991">
        <v>46</v>
      </c>
      <c r="S1991">
        <v>711</v>
      </c>
      <c r="T1991">
        <v>1</v>
      </c>
      <c r="U1991">
        <v>0.19</v>
      </c>
      <c r="V1991">
        <v>0</v>
      </c>
      <c r="W1991" t="s">
        <v>6</v>
      </c>
      <c r="X1991" t="s">
        <v>101</v>
      </c>
      <c r="Y1991" t="s">
        <v>96</v>
      </c>
      <c r="Z1991" t="s">
        <v>97</v>
      </c>
      <c r="AA1991">
        <v>0.77189999999999992</v>
      </c>
      <c r="AB1991">
        <v>0.91139999999999988</v>
      </c>
      <c r="AC1991">
        <v>0.15493800000000002</v>
      </c>
      <c r="AD1991">
        <v>0.66999999999999993</v>
      </c>
      <c r="AE1991" t="s">
        <v>25</v>
      </c>
      <c r="AF1991">
        <v>1.4142962884635719E-2</v>
      </c>
      <c r="AG1991" t="s">
        <v>5</v>
      </c>
      <c r="AH1991" t="s">
        <v>32</v>
      </c>
      <c r="AI1991" t="s">
        <v>35</v>
      </c>
      <c r="AJ1991">
        <v>1545.6521739130435</v>
      </c>
      <c r="AK1991" t="s">
        <v>42</v>
      </c>
      <c r="AL1991">
        <v>104.7696</v>
      </c>
      <c r="AM1991">
        <v>2160079.7111439994</v>
      </c>
      <c r="AN1991">
        <v>83.169999999999987</v>
      </c>
    </row>
    <row r="1992" spans="1:40" x14ac:dyDescent="0.3">
      <c r="A1992">
        <v>394.48</v>
      </c>
      <c r="B1992">
        <v>4.8600000000000003</v>
      </c>
      <c r="C1992">
        <v>7</v>
      </c>
      <c r="D1992">
        <v>0.76</v>
      </c>
      <c r="E1992">
        <v>0.1</v>
      </c>
      <c r="F1992">
        <v>0.03</v>
      </c>
      <c r="G1992" t="s">
        <v>92</v>
      </c>
      <c r="H1992">
        <v>0.85</v>
      </c>
      <c r="I1992">
        <v>0.95</v>
      </c>
      <c r="J1992">
        <v>1.07</v>
      </c>
      <c r="K1992">
        <v>0.44</v>
      </c>
      <c r="L1992">
        <v>46</v>
      </c>
      <c r="M1992">
        <v>9336.27</v>
      </c>
      <c r="N1992">
        <v>15</v>
      </c>
      <c r="O1992">
        <v>32</v>
      </c>
      <c r="P1992">
        <v>2</v>
      </c>
      <c r="Q1992">
        <v>3</v>
      </c>
      <c r="R1992">
        <v>240</v>
      </c>
      <c r="S1992">
        <v>961</v>
      </c>
      <c r="T1992">
        <v>4</v>
      </c>
      <c r="U1992">
        <v>0.52</v>
      </c>
      <c r="V1992">
        <v>1</v>
      </c>
      <c r="W1992" t="s">
        <v>4</v>
      </c>
      <c r="X1992" t="s">
        <v>103</v>
      </c>
      <c r="Y1992" t="s">
        <v>96</v>
      </c>
      <c r="Z1992" t="s">
        <v>105</v>
      </c>
      <c r="AA1992">
        <v>0.68400000000000005</v>
      </c>
      <c r="AB1992">
        <v>0.873</v>
      </c>
      <c r="AC1992">
        <v>0.20951999999999998</v>
      </c>
      <c r="AD1992">
        <v>0.57000000000000006</v>
      </c>
      <c r="AE1992" t="s">
        <v>25</v>
      </c>
      <c r="AF1992">
        <v>1.2320016223889677E-2</v>
      </c>
      <c r="AG1992" t="s">
        <v>5</v>
      </c>
      <c r="AH1992" t="s">
        <v>32</v>
      </c>
      <c r="AI1992" t="s">
        <v>38</v>
      </c>
      <c r="AJ1992">
        <v>400.41666666666663</v>
      </c>
      <c r="AK1992" t="s">
        <v>42</v>
      </c>
      <c r="AL1992">
        <v>186.72540000000001</v>
      </c>
      <c r="AM1992">
        <v>4161951.5538080004</v>
      </c>
      <c r="AN1992">
        <v>83.55</v>
      </c>
    </row>
    <row r="1993" spans="1:40" x14ac:dyDescent="0.3">
      <c r="A1993">
        <v>121.51</v>
      </c>
      <c r="B1993">
        <v>1.67</v>
      </c>
      <c r="C1993">
        <v>10</v>
      </c>
      <c r="D1993">
        <v>0.97</v>
      </c>
      <c r="E1993">
        <v>0.09</v>
      </c>
      <c r="F1993">
        <v>0.05</v>
      </c>
      <c r="G1993" t="s">
        <v>92</v>
      </c>
      <c r="H1993">
        <v>0.21</v>
      </c>
      <c r="I1993">
        <v>0.62</v>
      </c>
      <c r="J1993">
        <v>1.1399999999999999</v>
      </c>
      <c r="K1993">
        <v>0.54</v>
      </c>
      <c r="L1993">
        <v>22</v>
      </c>
      <c r="M1993">
        <v>5405.21</v>
      </c>
      <c r="N1993">
        <v>30</v>
      </c>
      <c r="O1993">
        <v>10</v>
      </c>
      <c r="P1993">
        <v>2</v>
      </c>
      <c r="Q1993">
        <v>1</v>
      </c>
      <c r="R1993">
        <v>192</v>
      </c>
      <c r="S1993">
        <v>404</v>
      </c>
      <c r="T1993">
        <v>6</v>
      </c>
      <c r="U1993">
        <v>0.71</v>
      </c>
      <c r="V1993">
        <v>0</v>
      </c>
      <c r="W1993" t="s">
        <v>6</v>
      </c>
      <c r="X1993" t="s">
        <v>101</v>
      </c>
      <c r="Y1993" t="s">
        <v>96</v>
      </c>
      <c r="Z1993" t="s">
        <v>100</v>
      </c>
      <c r="AA1993">
        <v>0.88270000000000004</v>
      </c>
      <c r="AB1993">
        <v>0.86449999999999994</v>
      </c>
      <c r="AC1993">
        <v>2.5935000000000024E-2</v>
      </c>
      <c r="AD1993">
        <v>0.68</v>
      </c>
      <c r="AE1993" t="s">
        <v>25</v>
      </c>
      <c r="AF1993">
        <v>1.3743724796313059E-2</v>
      </c>
      <c r="AG1993" t="s">
        <v>5</v>
      </c>
      <c r="AH1993" t="s">
        <v>33</v>
      </c>
      <c r="AI1993" t="s">
        <v>38</v>
      </c>
      <c r="AJ1993">
        <v>210.41666666666666</v>
      </c>
      <c r="AK1993" t="s">
        <v>42</v>
      </c>
      <c r="AL1993">
        <v>108.10420000000001</v>
      </c>
      <c r="AM1993">
        <v>748845.87103599997</v>
      </c>
      <c r="AN1993">
        <v>84.089999999999989</v>
      </c>
    </row>
    <row r="1994" spans="1:40" x14ac:dyDescent="0.3">
      <c r="A1994">
        <v>324.60000000000002</v>
      </c>
      <c r="B1994">
        <v>1.96</v>
      </c>
      <c r="C1994">
        <v>16</v>
      </c>
      <c r="D1994">
        <v>0.75</v>
      </c>
      <c r="E1994">
        <v>0.03</v>
      </c>
      <c r="F1994">
        <v>0.01</v>
      </c>
      <c r="G1994" t="s">
        <v>99</v>
      </c>
      <c r="H1994">
        <v>2.0699999999999998</v>
      </c>
      <c r="I1994">
        <v>0.85</v>
      </c>
      <c r="J1994">
        <v>1.06</v>
      </c>
      <c r="K1994">
        <v>0.11</v>
      </c>
      <c r="L1994">
        <v>16</v>
      </c>
      <c r="M1994">
        <v>1317.1</v>
      </c>
      <c r="N1994">
        <v>15</v>
      </c>
      <c r="O1994">
        <v>45</v>
      </c>
      <c r="P1994">
        <v>3</v>
      </c>
      <c r="Q1994">
        <v>2</v>
      </c>
      <c r="R1994">
        <v>301</v>
      </c>
      <c r="S1994">
        <v>222</v>
      </c>
      <c r="T1994">
        <v>8</v>
      </c>
      <c r="U1994">
        <v>0.28000000000000003</v>
      </c>
      <c r="V1994">
        <v>0</v>
      </c>
      <c r="W1994" t="s">
        <v>6</v>
      </c>
      <c r="X1994" t="s">
        <v>93</v>
      </c>
      <c r="Y1994" t="s">
        <v>90</v>
      </c>
      <c r="Z1994" t="s">
        <v>110</v>
      </c>
      <c r="AA1994">
        <v>0.72750000000000004</v>
      </c>
      <c r="AB1994">
        <v>0.96029999999999993</v>
      </c>
      <c r="AC1994">
        <v>0.24007499999999998</v>
      </c>
      <c r="AD1994">
        <v>0.15</v>
      </c>
      <c r="AE1994" t="s">
        <v>22</v>
      </c>
      <c r="AF1994">
        <v>6.0382008626001229E-3</v>
      </c>
      <c r="AG1994" t="s">
        <v>5</v>
      </c>
      <c r="AH1994" t="s">
        <v>32</v>
      </c>
      <c r="AI1994" t="s">
        <v>35</v>
      </c>
      <c r="AJ1994">
        <v>73.754152823920265</v>
      </c>
      <c r="AK1994" t="s">
        <v>40</v>
      </c>
      <c r="AL1994">
        <v>65.855000000000004</v>
      </c>
      <c r="AM1994">
        <v>444711.17983999994</v>
      </c>
      <c r="AN1994">
        <v>96.83</v>
      </c>
    </row>
    <row r="1995" spans="1:40" x14ac:dyDescent="0.3">
      <c r="A1995">
        <v>110.91</v>
      </c>
      <c r="B1995">
        <v>8.5399999999999991</v>
      </c>
      <c r="C1995">
        <v>10</v>
      </c>
      <c r="D1995">
        <v>0.79</v>
      </c>
      <c r="E1995">
        <v>0.1</v>
      </c>
      <c r="F1995">
        <v>0.03</v>
      </c>
      <c r="G1995" t="s">
        <v>92</v>
      </c>
      <c r="H1995">
        <v>3.8</v>
      </c>
      <c r="I1995">
        <v>0.73</v>
      </c>
      <c r="J1995">
        <v>0.97</v>
      </c>
      <c r="K1995">
        <v>0.7</v>
      </c>
      <c r="L1995">
        <v>15</v>
      </c>
      <c r="M1995">
        <v>8259.2099999999991</v>
      </c>
      <c r="N1995">
        <v>15</v>
      </c>
      <c r="O1995">
        <v>49</v>
      </c>
      <c r="P1995">
        <v>1</v>
      </c>
      <c r="Q1995">
        <v>0</v>
      </c>
      <c r="R1995">
        <v>767</v>
      </c>
      <c r="S1995">
        <v>925</v>
      </c>
      <c r="T1995">
        <v>7</v>
      </c>
      <c r="U1995">
        <v>0.84</v>
      </c>
      <c r="V1995">
        <v>0</v>
      </c>
      <c r="W1995" t="s">
        <v>6</v>
      </c>
      <c r="X1995" t="s">
        <v>89</v>
      </c>
      <c r="Y1995" t="s">
        <v>104</v>
      </c>
      <c r="Z1995" t="s">
        <v>106</v>
      </c>
      <c r="AA1995">
        <v>0.71100000000000008</v>
      </c>
      <c r="AB1995">
        <v>0.873</v>
      </c>
      <c r="AC1995">
        <v>0.18332999999999997</v>
      </c>
      <c r="AD1995">
        <v>0.83</v>
      </c>
      <c r="AE1995" t="s">
        <v>25</v>
      </c>
      <c r="AF1995">
        <v>7.6999368857632311E-2</v>
      </c>
      <c r="AG1995" t="s">
        <v>8</v>
      </c>
      <c r="AH1995" t="s">
        <v>33</v>
      </c>
      <c r="AI1995" t="s">
        <v>37</v>
      </c>
      <c r="AJ1995">
        <v>120.59973924380705</v>
      </c>
      <c r="AK1995" t="s">
        <v>42</v>
      </c>
      <c r="AL1995">
        <v>165.18419999999998</v>
      </c>
      <c r="AM1995">
        <v>1035286.3620029999</v>
      </c>
      <c r="AN1995">
        <v>80.600000000000009</v>
      </c>
    </row>
    <row r="1996" spans="1:40" x14ac:dyDescent="0.3">
      <c r="A1996">
        <v>388.12</v>
      </c>
      <c r="B1996">
        <v>3.16</v>
      </c>
      <c r="C1996">
        <v>18</v>
      </c>
      <c r="D1996">
        <v>0.86</v>
      </c>
      <c r="E1996">
        <v>0</v>
      </c>
      <c r="F1996">
        <v>0.04</v>
      </c>
      <c r="G1996" t="s">
        <v>92</v>
      </c>
      <c r="H1996">
        <v>4.37</v>
      </c>
      <c r="I1996">
        <v>0.83</v>
      </c>
      <c r="J1996">
        <v>0.81</v>
      </c>
      <c r="K1996">
        <v>0.73</v>
      </c>
      <c r="L1996">
        <v>2</v>
      </c>
      <c r="M1996">
        <v>2295.27</v>
      </c>
      <c r="N1996">
        <v>15</v>
      </c>
      <c r="O1996">
        <v>49</v>
      </c>
      <c r="P1996">
        <v>3</v>
      </c>
      <c r="Q1996">
        <v>1</v>
      </c>
      <c r="R1996">
        <v>531</v>
      </c>
      <c r="S1996">
        <v>742</v>
      </c>
      <c r="T1996">
        <v>7</v>
      </c>
      <c r="U1996">
        <v>0.78</v>
      </c>
      <c r="V1996">
        <v>1</v>
      </c>
      <c r="W1996" t="s">
        <v>4</v>
      </c>
      <c r="X1996" t="s">
        <v>101</v>
      </c>
      <c r="Y1996" t="s">
        <v>90</v>
      </c>
      <c r="Z1996" t="s">
        <v>106</v>
      </c>
      <c r="AA1996">
        <v>0.86</v>
      </c>
      <c r="AB1996">
        <v>0.96</v>
      </c>
      <c r="AC1996">
        <v>0.13440000000000002</v>
      </c>
      <c r="AD1996">
        <v>0.77</v>
      </c>
      <c r="AE1996" t="s">
        <v>25</v>
      </c>
      <c r="AF1996">
        <v>8.141811810780171E-3</v>
      </c>
      <c r="AG1996" t="s">
        <v>5</v>
      </c>
      <c r="AH1996" t="s">
        <v>32</v>
      </c>
      <c r="AI1996" t="s">
        <v>37</v>
      </c>
      <c r="AJ1996">
        <v>139.73634651600753</v>
      </c>
      <c r="AK1996" t="s">
        <v>42</v>
      </c>
      <c r="AL1996">
        <v>45.9054</v>
      </c>
      <c r="AM1996">
        <v>926553.6271840001</v>
      </c>
      <c r="AN1996">
        <v>82.83</v>
      </c>
    </row>
    <row r="1997" spans="1:40" x14ac:dyDescent="0.3">
      <c r="A1997">
        <v>345.63</v>
      </c>
      <c r="B1997">
        <v>2.75</v>
      </c>
      <c r="C1997">
        <v>17</v>
      </c>
      <c r="D1997">
        <v>0.78</v>
      </c>
      <c r="E1997">
        <v>0</v>
      </c>
      <c r="F1997">
        <v>0.04</v>
      </c>
      <c r="G1997" t="s">
        <v>99</v>
      </c>
      <c r="H1997">
        <v>0.49</v>
      </c>
      <c r="I1997">
        <v>0.79</v>
      </c>
      <c r="J1997">
        <v>1.18</v>
      </c>
      <c r="K1997">
        <v>0.01</v>
      </c>
      <c r="L1997">
        <v>38</v>
      </c>
      <c r="M1997">
        <v>3765.15</v>
      </c>
      <c r="N1997">
        <v>45</v>
      </c>
      <c r="O1997">
        <v>49</v>
      </c>
      <c r="P1997">
        <v>2</v>
      </c>
      <c r="Q1997">
        <v>1</v>
      </c>
      <c r="R1997">
        <v>79</v>
      </c>
      <c r="S1997">
        <v>845</v>
      </c>
      <c r="T1997">
        <v>8</v>
      </c>
      <c r="U1997">
        <v>0.12</v>
      </c>
      <c r="V1997">
        <v>0</v>
      </c>
      <c r="W1997" t="s">
        <v>6</v>
      </c>
      <c r="X1997" t="s">
        <v>101</v>
      </c>
      <c r="Y1997" t="s">
        <v>96</v>
      </c>
      <c r="Z1997" t="s">
        <v>110</v>
      </c>
      <c r="AA1997">
        <v>0.78</v>
      </c>
      <c r="AB1997">
        <v>0.96</v>
      </c>
      <c r="AC1997">
        <v>0.21119999999999997</v>
      </c>
      <c r="AD1997">
        <v>0.05</v>
      </c>
      <c r="AE1997" t="s">
        <v>22</v>
      </c>
      <c r="AF1997">
        <v>7.9564852588027667E-3</v>
      </c>
      <c r="AG1997" t="s">
        <v>5</v>
      </c>
      <c r="AH1997" t="s">
        <v>32</v>
      </c>
      <c r="AI1997" t="s">
        <v>38</v>
      </c>
      <c r="AJ1997">
        <v>1069.620253164557</v>
      </c>
      <c r="AK1997" t="s">
        <v>42</v>
      </c>
      <c r="AL1997">
        <v>188.25750000000002</v>
      </c>
      <c r="AM1997">
        <v>1353594.3909540002</v>
      </c>
      <c r="AN1997">
        <v>98.70999999999998</v>
      </c>
    </row>
    <row r="1998" spans="1:40" x14ac:dyDescent="0.3">
      <c r="A1998">
        <v>480.48</v>
      </c>
      <c r="B1998">
        <v>5.54</v>
      </c>
      <c r="C1998">
        <v>21</v>
      </c>
      <c r="D1998">
        <v>0.76</v>
      </c>
      <c r="E1998">
        <v>0.08</v>
      </c>
      <c r="F1998">
        <v>0.03</v>
      </c>
      <c r="G1998" t="s">
        <v>92</v>
      </c>
      <c r="H1998">
        <v>2.62</v>
      </c>
      <c r="I1998">
        <v>0.73</v>
      </c>
      <c r="J1998">
        <v>0.83</v>
      </c>
      <c r="K1998">
        <v>0.27</v>
      </c>
      <c r="L1998">
        <v>21</v>
      </c>
      <c r="M1998">
        <v>4344.7</v>
      </c>
      <c r="N1998">
        <v>45</v>
      </c>
      <c r="O1998">
        <v>59</v>
      </c>
      <c r="P1998">
        <v>1</v>
      </c>
      <c r="Q1998">
        <v>0</v>
      </c>
      <c r="R1998">
        <v>246</v>
      </c>
      <c r="S1998">
        <v>683</v>
      </c>
      <c r="T1998">
        <v>7</v>
      </c>
      <c r="U1998">
        <v>0.22</v>
      </c>
      <c r="V1998">
        <v>1</v>
      </c>
      <c r="W1998" t="s">
        <v>4</v>
      </c>
      <c r="X1998" t="s">
        <v>89</v>
      </c>
      <c r="Y1998" t="s">
        <v>104</v>
      </c>
      <c r="Z1998" t="s">
        <v>106</v>
      </c>
      <c r="AA1998">
        <v>0.69920000000000004</v>
      </c>
      <c r="AB1998">
        <v>0.89239999999999997</v>
      </c>
      <c r="AC1998">
        <v>0.21417599999999998</v>
      </c>
      <c r="AD1998">
        <v>0.38</v>
      </c>
      <c r="AE1998" t="s">
        <v>24</v>
      </c>
      <c r="AF1998">
        <v>1.153013653013653E-2</v>
      </c>
      <c r="AG1998" t="s">
        <v>5</v>
      </c>
      <c r="AH1998" t="s">
        <v>32</v>
      </c>
      <c r="AI1998" t="s">
        <v>35</v>
      </c>
      <c r="AJ1998">
        <v>277.64227642276421</v>
      </c>
      <c r="AK1998" t="s">
        <v>42</v>
      </c>
      <c r="AL1998">
        <v>86.893999999999991</v>
      </c>
      <c r="AM1998">
        <v>2317283.0873119999</v>
      </c>
      <c r="AN1998">
        <v>82.38</v>
      </c>
    </row>
    <row r="1999" spans="1:40" x14ac:dyDescent="0.3">
      <c r="A1999">
        <v>81.03</v>
      </c>
      <c r="B1999">
        <v>7.92</v>
      </c>
      <c r="C1999">
        <v>28</v>
      </c>
      <c r="D1999">
        <v>0.88</v>
      </c>
      <c r="E1999">
        <v>0.02</v>
      </c>
      <c r="F1999">
        <v>0.03</v>
      </c>
      <c r="G1999" t="s">
        <v>88</v>
      </c>
      <c r="H1999">
        <v>1.32</v>
      </c>
      <c r="I1999">
        <v>0.64</v>
      </c>
      <c r="J1999">
        <v>1.04</v>
      </c>
      <c r="K1999">
        <v>0.09</v>
      </c>
      <c r="L1999">
        <v>30</v>
      </c>
      <c r="M1999">
        <v>3463.02</v>
      </c>
      <c r="N1999">
        <v>15</v>
      </c>
      <c r="O1999">
        <v>59</v>
      </c>
      <c r="P1999">
        <v>0</v>
      </c>
      <c r="Q1999">
        <v>1</v>
      </c>
      <c r="R1999">
        <v>473</v>
      </c>
      <c r="S1999">
        <v>307</v>
      </c>
      <c r="T1999">
        <v>4</v>
      </c>
      <c r="U1999">
        <v>0.24</v>
      </c>
      <c r="V1999">
        <v>1</v>
      </c>
      <c r="W1999" t="s">
        <v>4</v>
      </c>
      <c r="X1999" t="s">
        <v>101</v>
      </c>
      <c r="Y1999" t="s">
        <v>94</v>
      </c>
      <c r="Z1999" t="s">
        <v>105</v>
      </c>
      <c r="AA1999">
        <v>0.86239999999999994</v>
      </c>
      <c r="AB1999">
        <v>0.9506</v>
      </c>
      <c r="AC1999">
        <v>0.11407199999999999</v>
      </c>
      <c r="AD1999">
        <v>0.14000000000000001</v>
      </c>
      <c r="AE1999" t="s">
        <v>22</v>
      </c>
      <c r="AF1999">
        <v>9.7741577193631982E-2</v>
      </c>
      <c r="AG1999" t="s">
        <v>8</v>
      </c>
      <c r="AH1999" t="s">
        <v>33</v>
      </c>
      <c r="AI1999" t="s">
        <v>36</v>
      </c>
      <c r="AJ1999">
        <v>64.904862579281186</v>
      </c>
      <c r="AK1999" t="s">
        <v>40</v>
      </c>
      <c r="AL1999">
        <v>34.630200000000002</v>
      </c>
      <c r="AM1999">
        <v>294675.70552199997</v>
      </c>
      <c r="AN1999">
        <v>73.48</v>
      </c>
    </row>
    <row r="2000" spans="1:40" x14ac:dyDescent="0.3">
      <c r="A2000">
        <v>75.67</v>
      </c>
      <c r="B2000">
        <v>1.56</v>
      </c>
      <c r="C2000">
        <v>13</v>
      </c>
      <c r="D2000">
        <v>0.73</v>
      </c>
      <c r="E2000">
        <v>0.01</v>
      </c>
      <c r="F2000">
        <v>0.04</v>
      </c>
      <c r="G2000" t="s">
        <v>99</v>
      </c>
      <c r="H2000">
        <v>1.87</v>
      </c>
      <c r="I2000">
        <v>0.82</v>
      </c>
      <c r="J2000">
        <v>0.84</v>
      </c>
      <c r="K2000">
        <v>1</v>
      </c>
      <c r="L2000">
        <v>7</v>
      </c>
      <c r="M2000">
        <v>4104.07</v>
      </c>
      <c r="N2000">
        <v>15</v>
      </c>
      <c r="O2000">
        <v>21</v>
      </c>
      <c r="P2000">
        <v>2</v>
      </c>
      <c r="Q2000">
        <v>1</v>
      </c>
      <c r="R2000">
        <v>127</v>
      </c>
      <c r="S2000">
        <v>434</v>
      </c>
      <c r="T2000">
        <v>11</v>
      </c>
      <c r="U2000">
        <v>0.88</v>
      </c>
      <c r="V2000">
        <v>1</v>
      </c>
      <c r="W2000" t="s">
        <v>4</v>
      </c>
      <c r="X2000" t="s">
        <v>101</v>
      </c>
      <c r="Y2000" t="s">
        <v>96</v>
      </c>
      <c r="Z2000" t="s">
        <v>95</v>
      </c>
      <c r="AA2000">
        <v>0.72270000000000001</v>
      </c>
      <c r="AB2000">
        <v>0.95039999999999991</v>
      </c>
      <c r="AC2000">
        <v>0.256608</v>
      </c>
      <c r="AD2000">
        <v>1.05</v>
      </c>
      <c r="AE2000" t="s">
        <v>25</v>
      </c>
      <c r="AF2000">
        <v>2.0615831901678341E-2</v>
      </c>
      <c r="AG2000" t="s">
        <v>7</v>
      </c>
      <c r="AH2000" t="s">
        <v>33</v>
      </c>
      <c r="AI2000" t="s">
        <v>36</v>
      </c>
      <c r="AJ2000">
        <v>341.73228346456693</v>
      </c>
      <c r="AK2000" t="s">
        <v>42</v>
      </c>
      <c r="AL2000">
        <v>205.20349999999999</v>
      </c>
      <c r="AM2000">
        <v>326290.759303</v>
      </c>
      <c r="AN2000">
        <v>97.03</v>
      </c>
    </row>
    <row r="2001" spans="1:40" x14ac:dyDescent="0.3">
      <c r="A2001">
        <v>176.98</v>
      </c>
      <c r="B2001">
        <v>6.19</v>
      </c>
      <c r="C2001">
        <v>1</v>
      </c>
      <c r="D2001">
        <v>0.72</v>
      </c>
      <c r="E2001">
        <v>0.02</v>
      </c>
      <c r="F2001">
        <v>0.04</v>
      </c>
      <c r="G2001" t="s">
        <v>99</v>
      </c>
      <c r="H2001">
        <v>4.67</v>
      </c>
      <c r="I2001">
        <v>0.65</v>
      </c>
      <c r="J2001">
        <v>0.91</v>
      </c>
      <c r="K2001">
        <v>0.59</v>
      </c>
      <c r="L2001">
        <v>31</v>
      </c>
      <c r="M2001">
        <v>7975.26</v>
      </c>
      <c r="N2001">
        <v>45</v>
      </c>
      <c r="O2001">
        <v>43</v>
      </c>
      <c r="P2001">
        <v>1</v>
      </c>
      <c r="Q2001">
        <v>0</v>
      </c>
      <c r="R2001">
        <v>738</v>
      </c>
      <c r="S2001">
        <v>770</v>
      </c>
      <c r="T2001">
        <v>6</v>
      </c>
      <c r="U2001">
        <v>0.19</v>
      </c>
      <c r="V2001">
        <v>0</v>
      </c>
      <c r="W2001" t="s">
        <v>6</v>
      </c>
      <c r="X2001" t="s">
        <v>89</v>
      </c>
      <c r="Y2001" t="s">
        <v>104</v>
      </c>
      <c r="Z2001" t="s">
        <v>100</v>
      </c>
      <c r="AA2001">
        <v>0.7056</v>
      </c>
      <c r="AB2001">
        <v>0.94079999999999997</v>
      </c>
      <c r="AC2001">
        <v>0.26342400000000005</v>
      </c>
      <c r="AD2001">
        <v>0.64999999999999991</v>
      </c>
      <c r="AE2001" t="s">
        <v>25</v>
      </c>
      <c r="AF2001">
        <v>3.4975703469318574E-2</v>
      </c>
      <c r="AG2001" t="s">
        <v>7</v>
      </c>
      <c r="AH2001" t="s">
        <v>31</v>
      </c>
      <c r="AI2001" t="s">
        <v>37</v>
      </c>
      <c r="AJ2001">
        <v>104.33604336043361</v>
      </c>
      <c r="AK2001" t="s">
        <v>42</v>
      </c>
      <c r="AL2001">
        <v>398.76300000000003</v>
      </c>
      <c r="AM2001">
        <v>1496564.49862</v>
      </c>
      <c r="AN2001">
        <v>93.929999999999993</v>
      </c>
    </row>
    <row r="2002" spans="1:40" x14ac:dyDescent="0.3">
      <c r="A2002">
        <v>167.77</v>
      </c>
      <c r="B2002">
        <v>2.0699999999999998</v>
      </c>
      <c r="C2002">
        <v>1</v>
      </c>
      <c r="D2002">
        <v>0.81</v>
      </c>
      <c r="E2002">
        <v>0.04</v>
      </c>
      <c r="F2002">
        <v>0.04</v>
      </c>
      <c r="G2002" t="s">
        <v>99</v>
      </c>
      <c r="H2002">
        <v>1.76</v>
      </c>
      <c r="I2002">
        <v>0.66</v>
      </c>
      <c r="J2002">
        <v>0.87</v>
      </c>
      <c r="K2002">
        <v>0.47</v>
      </c>
      <c r="L2002">
        <v>41</v>
      </c>
      <c r="M2002">
        <v>2311.25</v>
      </c>
      <c r="N2002">
        <v>90</v>
      </c>
      <c r="O2002">
        <v>44</v>
      </c>
      <c r="P2002">
        <v>1</v>
      </c>
      <c r="Q2002">
        <v>2</v>
      </c>
      <c r="R2002">
        <v>200</v>
      </c>
      <c r="S2002">
        <v>711</v>
      </c>
      <c r="T2002">
        <v>12</v>
      </c>
      <c r="U2002">
        <v>0.62</v>
      </c>
      <c r="V2002">
        <v>1</v>
      </c>
      <c r="W2002" t="s">
        <v>4</v>
      </c>
      <c r="X2002" t="s">
        <v>93</v>
      </c>
      <c r="Y2002" t="s">
        <v>104</v>
      </c>
      <c r="Z2002" t="s">
        <v>107</v>
      </c>
      <c r="AA2002">
        <v>0.77760000000000007</v>
      </c>
      <c r="AB2002">
        <v>0.92159999999999997</v>
      </c>
      <c r="AC2002">
        <v>0.17510399999999995</v>
      </c>
      <c r="AD2002">
        <v>0.54999999999999993</v>
      </c>
      <c r="AE2002" t="s">
        <v>25</v>
      </c>
      <c r="AF2002">
        <v>1.2338320319485008E-2</v>
      </c>
      <c r="AG2002" t="s">
        <v>5</v>
      </c>
      <c r="AH2002" t="s">
        <v>31</v>
      </c>
      <c r="AI2002" t="s">
        <v>36</v>
      </c>
      <c r="AJ2002">
        <v>355.5</v>
      </c>
      <c r="AK2002" t="s">
        <v>42</v>
      </c>
      <c r="AL2002">
        <v>115.5625</v>
      </c>
      <c r="AM2002">
        <v>418900.55350400001</v>
      </c>
      <c r="AN2002">
        <v>96.24</v>
      </c>
    </row>
    <row r="2003" spans="1:40" x14ac:dyDescent="0.3">
      <c r="A2003">
        <v>161.13999999999999</v>
      </c>
      <c r="B2003">
        <v>1.33</v>
      </c>
      <c r="C2003">
        <v>15</v>
      </c>
      <c r="D2003">
        <v>0.92</v>
      </c>
      <c r="E2003">
        <v>7.0000000000000007E-2</v>
      </c>
      <c r="F2003">
        <v>0.02</v>
      </c>
      <c r="G2003" t="s">
        <v>88</v>
      </c>
      <c r="H2003">
        <v>1.83</v>
      </c>
      <c r="I2003">
        <v>0.99</v>
      </c>
      <c r="J2003">
        <v>1.02</v>
      </c>
      <c r="K2003">
        <v>0.46</v>
      </c>
      <c r="L2003">
        <v>41</v>
      </c>
      <c r="M2003">
        <v>4757.1400000000003</v>
      </c>
      <c r="N2003">
        <v>60</v>
      </c>
      <c r="O2003">
        <v>29</v>
      </c>
      <c r="P2003">
        <v>1</v>
      </c>
      <c r="Q2003">
        <v>3</v>
      </c>
      <c r="R2003">
        <v>939</v>
      </c>
      <c r="S2003">
        <v>410</v>
      </c>
      <c r="T2003">
        <v>2</v>
      </c>
      <c r="U2003">
        <v>0.06</v>
      </c>
      <c r="V2003">
        <v>0</v>
      </c>
      <c r="W2003" t="s">
        <v>6</v>
      </c>
      <c r="X2003" t="s">
        <v>103</v>
      </c>
      <c r="Y2003" t="s">
        <v>104</v>
      </c>
      <c r="Z2003" t="s">
        <v>102</v>
      </c>
      <c r="AA2003">
        <v>0.85560000000000003</v>
      </c>
      <c r="AB2003">
        <v>0.91139999999999988</v>
      </c>
      <c r="AC2003">
        <v>7.2911999999999949E-2</v>
      </c>
      <c r="AD2003">
        <v>0.55000000000000004</v>
      </c>
      <c r="AE2003" t="s">
        <v>25</v>
      </c>
      <c r="AF2003">
        <v>8.2536924413553446E-3</v>
      </c>
      <c r="AG2003" t="s">
        <v>5</v>
      </c>
      <c r="AH2003" t="s">
        <v>31</v>
      </c>
      <c r="AI2003" t="s">
        <v>36</v>
      </c>
      <c r="AJ2003">
        <v>43.663471778487747</v>
      </c>
      <c r="AK2003" t="s">
        <v>40</v>
      </c>
      <c r="AL2003">
        <v>47.571400000000004</v>
      </c>
      <c r="AM2003">
        <v>835609.9072880001</v>
      </c>
      <c r="AN2003">
        <v>71.67</v>
      </c>
    </row>
    <row r="2004" spans="1:40" x14ac:dyDescent="0.3">
      <c r="A2004">
        <v>457.81</v>
      </c>
      <c r="B2004">
        <v>1.47</v>
      </c>
      <c r="C2004">
        <v>1</v>
      </c>
      <c r="D2004">
        <v>0.87</v>
      </c>
      <c r="E2004">
        <v>0.06</v>
      </c>
      <c r="F2004">
        <v>0.05</v>
      </c>
      <c r="G2004" t="s">
        <v>92</v>
      </c>
      <c r="H2004">
        <v>1.05</v>
      </c>
      <c r="I2004">
        <v>0.73</v>
      </c>
      <c r="J2004">
        <v>1.1499999999999999</v>
      </c>
      <c r="K2004">
        <v>0.96</v>
      </c>
      <c r="L2004">
        <v>49</v>
      </c>
      <c r="M2004">
        <v>298.08</v>
      </c>
      <c r="N2004">
        <v>30</v>
      </c>
      <c r="O2004">
        <v>11</v>
      </c>
      <c r="P2004">
        <v>2</v>
      </c>
      <c r="Q2004">
        <v>3</v>
      </c>
      <c r="R2004">
        <v>872</v>
      </c>
      <c r="S2004">
        <v>533</v>
      </c>
      <c r="T2004">
        <v>8</v>
      </c>
      <c r="U2004">
        <v>0.55000000000000004</v>
      </c>
      <c r="V2004">
        <v>0</v>
      </c>
      <c r="W2004" t="s">
        <v>6</v>
      </c>
      <c r="X2004" t="s">
        <v>103</v>
      </c>
      <c r="Y2004" t="s">
        <v>96</v>
      </c>
      <c r="Z2004" t="s">
        <v>110</v>
      </c>
      <c r="AA2004">
        <v>0.81779999999999997</v>
      </c>
      <c r="AB2004">
        <v>0.8929999999999999</v>
      </c>
      <c r="AC2004">
        <v>0.11609</v>
      </c>
      <c r="AD2004">
        <v>1.07</v>
      </c>
      <c r="AE2004" t="s">
        <v>25</v>
      </c>
      <c r="AF2004">
        <v>3.2109390358445642E-3</v>
      </c>
      <c r="AG2004" t="s">
        <v>5</v>
      </c>
      <c r="AH2004" t="s">
        <v>32</v>
      </c>
      <c r="AI2004" t="s">
        <v>36</v>
      </c>
      <c r="AJ2004">
        <v>61.12385321100917</v>
      </c>
      <c r="AK2004" t="s">
        <v>40</v>
      </c>
      <c r="AL2004">
        <v>5.9615999999999998</v>
      </c>
      <c r="AM2004">
        <v>151490.62093800001</v>
      </c>
      <c r="AN2004">
        <v>84.15</v>
      </c>
    </row>
    <row r="2005" spans="1:40" x14ac:dyDescent="0.3">
      <c r="A2005">
        <v>162.30000000000001</v>
      </c>
      <c r="B2005">
        <v>8.51</v>
      </c>
      <c r="C2005">
        <v>6</v>
      </c>
      <c r="D2005">
        <v>0.83</v>
      </c>
      <c r="E2005">
        <v>0.02</v>
      </c>
      <c r="F2005">
        <v>0.02</v>
      </c>
      <c r="G2005" t="s">
        <v>99</v>
      </c>
      <c r="H2005">
        <v>4.8</v>
      </c>
      <c r="I2005">
        <v>0.83</v>
      </c>
      <c r="J2005">
        <v>1.05</v>
      </c>
      <c r="K2005">
        <v>0.66</v>
      </c>
      <c r="L2005">
        <v>35</v>
      </c>
      <c r="M2005">
        <v>5125.8900000000003</v>
      </c>
      <c r="N2005">
        <v>15</v>
      </c>
      <c r="O2005">
        <v>47</v>
      </c>
      <c r="P2005">
        <v>0</v>
      </c>
      <c r="Q2005">
        <v>3</v>
      </c>
      <c r="R2005">
        <v>515</v>
      </c>
      <c r="S2005">
        <v>589</v>
      </c>
      <c r="T2005">
        <v>3</v>
      </c>
      <c r="U2005">
        <v>0.14000000000000001</v>
      </c>
      <c r="V2005">
        <v>1</v>
      </c>
      <c r="W2005" t="s">
        <v>4</v>
      </c>
      <c r="X2005" t="s">
        <v>103</v>
      </c>
      <c r="Y2005" t="s">
        <v>94</v>
      </c>
      <c r="Z2005" t="s">
        <v>98</v>
      </c>
      <c r="AA2005">
        <v>0.8133999999999999</v>
      </c>
      <c r="AB2005">
        <v>0.96039999999999992</v>
      </c>
      <c r="AC2005">
        <v>0.16326800000000002</v>
      </c>
      <c r="AD2005">
        <v>0.70000000000000007</v>
      </c>
      <c r="AE2005" t="s">
        <v>25</v>
      </c>
      <c r="AF2005">
        <v>5.2433764633394941E-2</v>
      </c>
      <c r="AG2005" t="s">
        <v>8</v>
      </c>
      <c r="AH2005" t="s">
        <v>31</v>
      </c>
      <c r="AI2005" t="s">
        <v>37</v>
      </c>
      <c r="AJ2005">
        <v>114.36893203883496</v>
      </c>
      <c r="AK2005" t="s">
        <v>42</v>
      </c>
      <c r="AL2005">
        <v>256.29450000000003</v>
      </c>
      <c r="AM2005">
        <v>865481.10018000007</v>
      </c>
      <c r="AN2005">
        <v>94.199999999999989</v>
      </c>
    </row>
    <row r="2006" spans="1:40" x14ac:dyDescent="0.3">
      <c r="A2006">
        <v>172.38</v>
      </c>
      <c r="B2006">
        <v>2.06</v>
      </c>
      <c r="C2006">
        <v>25</v>
      </c>
      <c r="D2006">
        <v>0.87</v>
      </c>
      <c r="E2006">
        <v>0.05</v>
      </c>
      <c r="F2006">
        <v>0</v>
      </c>
      <c r="G2006" t="s">
        <v>99</v>
      </c>
      <c r="H2006">
        <v>2.2799999999999998</v>
      </c>
      <c r="I2006">
        <v>0.71</v>
      </c>
      <c r="J2006">
        <v>1.07</v>
      </c>
      <c r="K2006">
        <v>0.17</v>
      </c>
      <c r="L2006">
        <v>4</v>
      </c>
      <c r="M2006">
        <v>1205.72</v>
      </c>
      <c r="N2006">
        <v>45</v>
      </c>
      <c r="O2006">
        <v>49</v>
      </c>
      <c r="P2006">
        <v>1</v>
      </c>
      <c r="Q2006">
        <v>2</v>
      </c>
      <c r="R2006">
        <v>513</v>
      </c>
      <c r="S2006">
        <v>562</v>
      </c>
      <c r="T2006">
        <v>4</v>
      </c>
      <c r="U2006">
        <v>0.57999999999999996</v>
      </c>
      <c r="V2006">
        <v>1</v>
      </c>
      <c r="W2006" t="s">
        <v>4</v>
      </c>
      <c r="X2006" t="s">
        <v>93</v>
      </c>
      <c r="Y2006" t="s">
        <v>104</v>
      </c>
      <c r="Z2006" t="s">
        <v>105</v>
      </c>
      <c r="AA2006">
        <v>0.82650000000000001</v>
      </c>
      <c r="AB2006">
        <v>0.95</v>
      </c>
      <c r="AC2006">
        <v>0.1235</v>
      </c>
      <c r="AD2006">
        <v>0.22000000000000003</v>
      </c>
      <c r="AE2006" t="s">
        <v>26</v>
      </c>
      <c r="AF2006">
        <v>1.1950342267084349E-2</v>
      </c>
      <c r="AG2006" t="s">
        <v>5</v>
      </c>
      <c r="AH2006" t="s">
        <v>31</v>
      </c>
      <c r="AI2006" t="s">
        <v>35</v>
      </c>
      <c r="AJ2006">
        <v>109.55165692007797</v>
      </c>
      <c r="AK2006" t="s">
        <v>42</v>
      </c>
      <c r="AL2006">
        <v>60.286000000000001</v>
      </c>
      <c r="AM2006">
        <v>218302.26080799999</v>
      </c>
      <c r="AN2006">
        <v>96.22</v>
      </c>
    </row>
    <row r="2007" spans="1:40" x14ac:dyDescent="0.3">
      <c r="A2007">
        <v>391.73</v>
      </c>
      <c r="B2007">
        <v>1.41</v>
      </c>
      <c r="C2007">
        <v>26</v>
      </c>
      <c r="D2007">
        <v>0.81</v>
      </c>
      <c r="E2007">
        <v>0.09</v>
      </c>
      <c r="F2007">
        <v>0.02</v>
      </c>
      <c r="G2007" t="s">
        <v>99</v>
      </c>
      <c r="H2007">
        <v>2.85</v>
      </c>
      <c r="I2007">
        <v>0.95</v>
      </c>
      <c r="J2007">
        <v>1.1599999999999999</v>
      </c>
      <c r="K2007">
        <v>0.45</v>
      </c>
      <c r="L2007">
        <v>34</v>
      </c>
      <c r="M2007">
        <v>2894.14</v>
      </c>
      <c r="N2007">
        <v>15</v>
      </c>
      <c r="O2007">
        <v>31</v>
      </c>
      <c r="P2007">
        <v>2</v>
      </c>
      <c r="Q2007">
        <v>3</v>
      </c>
      <c r="R2007">
        <v>760</v>
      </c>
      <c r="S2007">
        <v>407</v>
      </c>
      <c r="T2007">
        <v>2</v>
      </c>
      <c r="U2007">
        <v>0.37</v>
      </c>
      <c r="V2007">
        <v>1</v>
      </c>
      <c r="W2007" t="s">
        <v>4</v>
      </c>
      <c r="X2007" t="s">
        <v>103</v>
      </c>
      <c r="Y2007" t="s">
        <v>96</v>
      </c>
      <c r="Z2007" t="s">
        <v>102</v>
      </c>
      <c r="AA2007">
        <v>0.73710000000000009</v>
      </c>
      <c r="AB2007">
        <v>0.89180000000000004</v>
      </c>
      <c r="AC2007">
        <v>0.16944199999999998</v>
      </c>
      <c r="AD2007">
        <v>0.56000000000000005</v>
      </c>
      <c r="AE2007" t="s">
        <v>25</v>
      </c>
      <c r="AF2007">
        <v>3.5994179664564875E-3</v>
      </c>
      <c r="AG2007" t="s">
        <v>5</v>
      </c>
      <c r="AH2007" t="s">
        <v>32</v>
      </c>
      <c r="AI2007" t="s">
        <v>35</v>
      </c>
      <c r="AJ2007">
        <v>53.552631578947377</v>
      </c>
      <c r="AK2007" t="s">
        <v>40</v>
      </c>
      <c r="AL2007">
        <v>144.70699999999999</v>
      </c>
      <c r="AM2007">
        <v>1258597.8586519998</v>
      </c>
      <c r="AN2007">
        <v>94.05</v>
      </c>
    </row>
    <row r="2008" spans="1:40" x14ac:dyDescent="0.3">
      <c r="A2008">
        <v>252.38</v>
      </c>
      <c r="B2008">
        <v>4.9400000000000004</v>
      </c>
      <c r="C2008">
        <v>13</v>
      </c>
      <c r="D2008">
        <v>0.98</v>
      </c>
      <c r="E2008">
        <v>0.08</v>
      </c>
      <c r="F2008">
        <v>0.01</v>
      </c>
      <c r="G2008" t="s">
        <v>88</v>
      </c>
      <c r="H2008">
        <v>2.27</v>
      </c>
      <c r="I2008">
        <v>0.71</v>
      </c>
      <c r="J2008">
        <v>1.1000000000000001</v>
      </c>
      <c r="K2008">
        <v>0.77</v>
      </c>
      <c r="L2008">
        <v>1</v>
      </c>
      <c r="M2008">
        <v>3316.25</v>
      </c>
      <c r="N2008">
        <v>15</v>
      </c>
      <c r="O2008">
        <v>36</v>
      </c>
      <c r="P2008">
        <v>1</v>
      </c>
      <c r="Q2008">
        <v>2</v>
      </c>
      <c r="R2008">
        <v>849</v>
      </c>
      <c r="S2008">
        <v>269</v>
      </c>
      <c r="T2008">
        <v>9</v>
      </c>
      <c r="U2008">
        <v>0.61</v>
      </c>
      <c r="V2008">
        <v>1</v>
      </c>
      <c r="W2008" t="s">
        <v>4</v>
      </c>
      <c r="X2008" t="s">
        <v>93</v>
      </c>
      <c r="Y2008" t="s">
        <v>104</v>
      </c>
      <c r="Z2008" t="s">
        <v>91</v>
      </c>
      <c r="AA2008">
        <v>0.90160000000000007</v>
      </c>
      <c r="AB2008">
        <v>0.91080000000000005</v>
      </c>
      <c r="AC2008">
        <v>1.8216000000000017E-2</v>
      </c>
      <c r="AD2008">
        <v>0.86</v>
      </c>
      <c r="AE2008" t="s">
        <v>25</v>
      </c>
      <c r="AF2008">
        <v>1.9573658768523655E-2</v>
      </c>
      <c r="AG2008" t="s">
        <v>5</v>
      </c>
      <c r="AH2008" t="s">
        <v>31</v>
      </c>
      <c r="AI2008" t="s">
        <v>35</v>
      </c>
      <c r="AJ2008">
        <v>31.684334511189633</v>
      </c>
      <c r="AK2008" t="s">
        <v>40</v>
      </c>
      <c r="AL2008">
        <v>33.162500000000001</v>
      </c>
      <c r="AM2008">
        <v>912325.76130199991</v>
      </c>
      <c r="AN2008">
        <v>71.13000000000001</v>
      </c>
    </row>
    <row r="2009" spans="1:40" x14ac:dyDescent="0.3">
      <c r="A2009">
        <v>399.52</v>
      </c>
      <c r="B2009">
        <v>8.6</v>
      </c>
      <c r="C2009">
        <v>27</v>
      </c>
      <c r="D2009">
        <v>0.72</v>
      </c>
      <c r="E2009">
        <v>0.03</v>
      </c>
      <c r="F2009">
        <v>0.01</v>
      </c>
      <c r="G2009" t="s">
        <v>88</v>
      </c>
      <c r="H2009">
        <v>1.26</v>
      </c>
      <c r="I2009">
        <v>0.75</v>
      </c>
      <c r="J2009">
        <v>1.1499999999999999</v>
      </c>
      <c r="K2009">
        <v>0.42</v>
      </c>
      <c r="L2009">
        <v>10</v>
      </c>
      <c r="M2009">
        <v>915.29</v>
      </c>
      <c r="N2009">
        <v>15</v>
      </c>
      <c r="O2009">
        <v>32</v>
      </c>
      <c r="P2009">
        <v>3</v>
      </c>
      <c r="Q2009">
        <v>1</v>
      </c>
      <c r="R2009">
        <v>410</v>
      </c>
      <c r="S2009">
        <v>135</v>
      </c>
      <c r="T2009">
        <v>2</v>
      </c>
      <c r="U2009">
        <v>0.39</v>
      </c>
      <c r="V2009">
        <v>0</v>
      </c>
      <c r="W2009" t="s">
        <v>6</v>
      </c>
      <c r="X2009" t="s">
        <v>101</v>
      </c>
      <c r="Y2009" t="s">
        <v>90</v>
      </c>
      <c r="Z2009" t="s">
        <v>102</v>
      </c>
      <c r="AA2009">
        <v>0.69839999999999991</v>
      </c>
      <c r="AB2009">
        <v>0.96029999999999993</v>
      </c>
      <c r="AC2009">
        <v>0.26888400000000001</v>
      </c>
      <c r="AD2009">
        <v>0.45999999999999996</v>
      </c>
      <c r="AE2009" t="s">
        <v>24</v>
      </c>
      <c r="AF2009">
        <v>2.1525830997196637E-2</v>
      </c>
      <c r="AG2009" t="s">
        <v>7</v>
      </c>
      <c r="AH2009" t="s">
        <v>32</v>
      </c>
      <c r="AI2009" t="s">
        <v>36</v>
      </c>
      <c r="AJ2009">
        <v>32.926829268292686</v>
      </c>
      <c r="AK2009" t="s">
        <v>40</v>
      </c>
      <c r="AL2009">
        <v>9.1529000000000007</v>
      </c>
      <c r="AM2009">
        <v>380322.9480359999</v>
      </c>
      <c r="AN2009">
        <v>73.64</v>
      </c>
    </row>
    <row r="2010" spans="1:40" x14ac:dyDescent="0.3">
      <c r="A2010">
        <v>79.41</v>
      </c>
      <c r="B2010">
        <v>3.36</v>
      </c>
      <c r="C2010">
        <v>28</v>
      </c>
      <c r="D2010">
        <v>0.9</v>
      </c>
      <c r="E2010">
        <v>0.1</v>
      </c>
      <c r="F2010">
        <v>0.01</v>
      </c>
      <c r="G2010" t="s">
        <v>88</v>
      </c>
      <c r="H2010">
        <v>4.05</v>
      </c>
      <c r="I2010">
        <v>0.84</v>
      </c>
      <c r="J2010">
        <v>0.97</v>
      </c>
      <c r="K2010">
        <v>0.31</v>
      </c>
      <c r="L2010">
        <v>30</v>
      </c>
      <c r="M2010">
        <v>3669.61</v>
      </c>
      <c r="N2010">
        <v>15</v>
      </c>
      <c r="O2010">
        <v>9</v>
      </c>
      <c r="P2010">
        <v>1</v>
      </c>
      <c r="Q2010">
        <v>3</v>
      </c>
      <c r="R2010">
        <v>900</v>
      </c>
      <c r="S2010">
        <v>235</v>
      </c>
      <c r="T2010">
        <v>6</v>
      </c>
      <c r="U2010">
        <v>0.85</v>
      </c>
      <c r="V2010">
        <v>1</v>
      </c>
      <c r="W2010" t="s">
        <v>4</v>
      </c>
      <c r="X2010" t="s">
        <v>103</v>
      </c>
      <c r="Y2010" t="s">
        <v>104</v>
      </c>
      <c r="Z2010" t="s">
        <v>100</v>
      </c>
      <c r="AA2010">
        <v>0.81</v>
      </c>
      <c r="AB2010">
        <v>0.89100000000000001</v>
      </c>
      <c r="AC2010">
        <v>8.9099999999999985E-2</v>
      </c>
      <c r="AD2010">
        <v>0.42</v>
      </c>
      <c r="AE2010" t="s">
        <v>24</v>
      </c>
      <c r="AF2010">
        <v>4.2312051378919531E-2</v>
      </c>
      <c r="AG2010" t="s">
        <v>7</v>
      </c>
      <c r="AH2010" t="s">
        <v>33</v>
      </c>
      <c r="AI2010" t="s">
        <v>37</v>
      </c>
      <c r="AJ2010">
        <v>26.111111111111114</v>
      </c>
      <c r="AK2010" t="s">
        <v>40</v>
      </c>
      <c r="AL2010">
        <v>36.696100000000001</v>
      </c>
      <c r="AM2010">
        <v>323501.26872099994</v>
      </c>
      <c r="AN2010">
        <v>68.750000000000014</v>
      </c>
    </row>
    <row r="2011" spans="1:40" x14ac:dyDescent="0.3">
      <c r="A2011">
        <v>269.41000000000003</v>
      </c>
      <c r="B2011">
        <v>4.8</v>
      </c>
      <c r="C2011">
        <v>1</v>
      </c>
      <c r="D2011">
        <v>0.97</v>
      </c>
      <c r="E2011">
        <v>7.0000000000000007E-2</v>
      </c>
      <c r="F2011">
        <v>0</v>
      </c>
      <c r="G2011" t="s">
        <v>92</v>
      </c>
      <c r="H2011">
        <v>0.14000000000000001</v>
      </c>
      <c r="I2011">
        <v>0.95</v>
      </c>
      <c r="J2011">
        <v>1.1499999999999999</v>
      </c>
      <c r="K2011">
        <v>0.99</v>
      </c>
      <c r="L2011">
        <v>32</v>
      </c>
      <c r="M2011">
        <v>5030.7700000000004</v>
      </c>
      <c r="N2011">
        <v>90</v>
      </c>
      <c r="O2011">
        <v>58</v>
      </c>
      <c r="P2011">
        <v>2</v>
      </c>
      <c r="Q2011">
        <v>0</v>
      </c>
      <c r="R2011">
        <v>326</v>
      </c>
      <c r="S2011">
        <v>731</v>
      </c>
      <c r="T2011">
        <v>3</v>
      </c>
      <c r="U2011">
        <v>0.76</v>
      </c>
      <c r="V2011">
        <v>0</v>
      </c>
      <c r="W2011" t="s">
        <v>6</v>
      </c>
      <c r="X2011" t="s">
        <v>89</v>
      </c>
      <c r="Y2011" t="s">
        <v>96</v>
      </c>
      <c r="Z2011" t="s">
        <v>98</v>
      </c>
      <c r="AA2011">
        <v>0.9020999999999999</v>
      </c>
      <c r="AB2011">
        <v>0.92999999999999994</v>
      </c>
      <c r="AC2011">
        <v>2.7900000000000022E-2</v>
      </c>
      <c r="AD2011">
        <v>1.06</v>
      </c>
      <c r="AE2011" t="s">
        <v>25</v>
      </c>
      <c r="AF2011">
        <v>1.7816710589807355E-2</v>
      </c>
      <c r="AG2011" t="s">
        <v>5</v>
      </c>
      <c r="AH2011" t="s">
        <v>31</v>
      </c>
      <c r="AI2011" t="s">
        <v>38</v>
      </c>
      <c r="AJ2011">
        <v>224.23312883435585</v>
      </c>
      <c r="AK2011" t="s">
        <v>42</v>
      </c>
      <c r="AL2011">
        <v>100.61540000000001</v>
      </c>
      <c r="AM2011">
        <v>1450314.8976470004</v>
      </c>
      <c r="AN2011">
        <v>85.759999999999991</v>
      </c>
    </row>
    <row r="2012" spans="1:40" x14ac:dyDescent="0.3">
      <c r="A2012">
        <v>65.13</v>
      </c>
      <c r="B2012">
        <v>1.36</v>
      </c>
      <c r="C2012">
        <v>5</v>
      </c>
      <c r="D2012">
        <v>0.94</v>
      </c>
      <c r="E2012">
        <v>0.01</v>
      </c>
      <c r="F2012">
        <v>0.03</v>
      </c>
      <c r="G2012" t="s">
        <v>92</v>
      </c>
      <c r="H2012">
        <v>3.45</v>
      </c>
      <c r="I2012">
        <v>0.93</v>
      </c>
      <c r="J2012">
        <v>1.06</v>
      </c>
      <c r="K2012">
        <v>0.94</v>
      </c>
      <c r="L2012">
        <v>3</v>
      </c>
      <c r="M2012">
        <v>4367.84</v>
      </c>
      <c r="N2012">
        <v>30</v>
      </c>
      <c r="O2012">
        <v>10</v>
      </c>
      <c r="P2012">
        <v>1</v>
      </c>
      <c r="Q2012">
        <v>2</v>
      </c>
      <c r="R2012">
        <v>727</v>
      </c>
      <c r="S2012">
        <v>342</v>
      </c>
      <c r="T2012">
        <v>12</v>
      </c>
      <c r="U2012">
        <v>0.84</v>
      </c>
      <c r="V2012">
        <v>1</v>
      </c>
      <c r="W2012" t="s">
        <v>4</v>
      </c>
      <c r="X2012" t="s">
        <v>93</v>
      </c>
      <c r="Y2012" t="s">
        <v>104</v>
      </c>
      <c r="Z2012" t="s">
        <v>107</v>
      </c>
      <c r="AA2012">
        <v>0.93059999999999998</v>
      </c>
      <c r="AB2012">
        <v>0.96029999999999993</v>
      </c>
      <c r="AC2012">
        <v>5.7618000000000044E-2</v>
      </c>
      <c r="AD2012">
        <v>0.98</v>
      </c>
      <c r="AE2012" t="s">
        <v>25</v>
      </c>
      <c r="AF2012">
        <v>2.0881314294487949E-2</v>
      </c>
      <c r="AG2012" t="s">
        <v>7</v>
      </c>
      <c r="AH2012" t="s">
        <v>33</v>
      </c>
      <c r="AI2012" t="s">
        <v>37</v>
      </c>
      <c r="AJ2012">
        <v>47.042640990371389</v>
      </c>
      <c r="AK2012" t="s">
        <v>40</v>
      </c>
      <c r="AL2012">
        <v>87.356800000000007</v>
      </c>
      <c r="AM2012">
        <v>295948.36673800001</v>
      </c>
      <c r="AN2012">
        <v>83.649999999999991</v>
      </c>
    </row>
    <row r="2013" spans="1:40" x14ac:dyDescent="0.3">
      <c r="A2013">
        <v>78.19</v>
      </c>
      <c r="B2013">
        <v>5.04</v>
      </c>
      <c r="C2013">
        <v>9</v>
      </c>
      <c r="D2013">
        <v>0.76</v>
      </c>
      <c r="E2013">
        <v>0</v>
      </c>
      <c r="F2013">
        <v>0</v>
      </c>
      <c r="G2013" t="s">
        <v>88</v>
      </c>
      <c r="H2013">
        <v>2.97</v>
      </c>
      <c r="I2013">
        <v>0.71</v>
      </c>
      <c r="J2013">
        <v>0.85</v>
      </c>
      <c r="K2013">
        <v>0.94</v>
      </c>
      <c r="L2013">
        <v>10</v>
      </c>
      <c r="M2013">
        <v>2876.21</v>
      </c>
      <c r="N2013">
        <v>30</v>
      </c>
      <c r="O2013">
        <v>53</v>
      </c>
      <c r="P2013">
        <v>1</v>
      </c>
      <c r="Q2013">
        <v>3</v>
      </c>
      <c r="R2013">
        <v>231</v>
      </c>
      <c r="S2013">
        <v>339</v>
      </c>
      <c r="T2013">
        <v>6</v>
      </c>
      <c r="U2013">
        <v>0.22</v>
      </c>
      <c r="V2013">
        <v>1</v>
      </c>
      <c r="W2013" t="s">
        <v>4</v>
      </c>
      <c r="X2013" t="s">
        <v>103</v>
      </c>
      <c r="Y2013" t="s">
        <v>104</v>
      </c>
      <c r="Z2013" t="s">
        <v>100</v>
      </c>
      <c r="AA2013">
        <v>0.76</v>
      </c>
      <c r="AB2013">
        <v>1</v>
      </c>
      <c r="AC2013">
        <v>0.24</v>
      </c>
      <c r="AD2013">
        <v>0.94</v>
      </c>
      <c r="AE2013" t="s">
        <v>25</v>
      </c>
      <c r="AF2013">
        <v>6.445837063563116E-2</v>
      </c>
      <c r="AG2013" t="s">
        <v>8</v>
      </c>
      <c r="AH2013" t="s">
        <v>33</v>
      </c>
      <c r="AI2013" t="s">
        <v>35</v>
      </c>
      <c r="AJ2013">
        <v>146.75324675324674</v>
      </c>
      <c r="AK2013" t="s">
        <v>42</v>
      </c>
      <c r="AL2013">
        <v>28.7621</v>
      </c>
      <c r="AM2013">
        <v>224924.26648600001</v>
      </c>
      <c r="AN2013">
        <v>73.03</v>
      </c>
    </row>
    <row r="2014" spans="1:40" x14ac:dyDescent="0.3">
      <c r="A2014">
        <v>457.9</v>
      </c>
      <c r="B2014">
        <v>6.2</v>
      </c>
      <c r="C2014">
        <v>25</v>
      </c>
      <c r="D2014">
        <v>0.79</v>
      </c>
      <c r="E2014">
        <v>0.02</v>
      </c>
      <c r="F2014">
        <v>0.01</v>
      </c>
      <c r="G2014" t="s">
        <v>92</v>
      </c>
      <c r="H2014">
        <v>0.72</v>
      </c>
      <c r="I2014">
        <v>0.93</v>
      </c>
      <c r="J2014">
        <v>0.82</v>
      </c>
      <c r="K2014">
        <v>0.13</v>
      </c>
      <c r="L2014">
        <v>9</v>
      </c>
      <c r="M2014">
        <v>3019.06</v>
      </c>
      <c r="N2014">
        <v>45</v>
      </c>
      <c r="O2014">
        <v>24</v>
      </c>
      <c r="P2014">
        <v>3</v>
      </c>
      <c r="Q2014">
        <v>0</v>
      </c>
      <c r="R2014">
        <v>667</v>
      </c>
      <c r="S2014">
        <v>919</v>
      </c>
      <c r="T2014">
        <v>4</v>
      </c>
      <c r="U2014">
        <v>0.15</v>
      </c>
      <c r="V2014">
        <v>0</v>
      </c>
      <c r="W2014" t="s">
        <v>6</v>
      </c>
      <c r="X2014" t="s">
        <v>89</v>
      </c>
      <c r="Y2014" t="s">
        <v>90</v>
      </c>
      <c r="Z2014" t="s">
        <v>105</v>
      </c>
      <c r="AA2014">
        <v>0.7742</v>
      </c>
      <c r="AB2014">
        <v>0.97019999999999995</v>
      </c>
      <c r="AC2014">
        <v>0.20374199999999995</v>
      </c>
      <c r="AD2014">
        <v>0.16</v>
      </c>
      <c r="AE2014" t="s">
        <v>26</v>
      </c>
      <c r="AF2014">
        <v>1.3540074252020093E-2</v>
      </c>
      <c r="AG2014" t="s">
        <v>5</v>
      </c>
      <c r="AH2014" t="s">
        <v>32</v>
      </c>
      <c r="AI2014" t="s">
        <v>38</v>
      </c>
      <c r="AJ2014">
        <v>137.78110944527737</v>
      </c>
      <c r="AK2014" t="s">
        <v>42</v>
      </c>
      <c r="AL2014">
        <v>60.3812</v>
      </c>
      <c r="AM2014">
        <v>1423967.3761799999</v>
      </c>
      <c r="AN2014">
        <v>86.48</v>
      </c>
    </row>
    <row r="2015" spans="1:40" x14ac:dyDescent="0.3">
      <c r="A2015">
        <v>112.66</v>
      </c>
      <c r="B2015">
        <v>6.14</v>
      </c>
      <c r="C2015">
        <v>17</v>
      </c>
      <c r="D2015">
        <v>0.92</v>
      </c>
      <c r="E2015">
        <v>7.0000000000000007E-2</v>
      </c>
      <c r="F2015">
        <v>0</v>
      </c>
      <c r="G2015" t="s">
        <v>88</v>
      </c>
      <c r="H2015">
        <v>0.83</v>
      </c>
      <c r="I2015">
        <v>0.88</v>
      </c>
      <c r="J2015">
        <v>0.9</v>
      </c>
      <c r="K2015">
        <v>0.23</v>
      </c>
      <c r="L2015">
        <v>17</v>
      </c>
      <c r="M2015">
        <v>6372.47</v>
      </c>
      <c r="N2015">
        <v>90</v>
      </c>
      <c r="O2015">
        <v>43</v>
      </c>
      <c r="P2015">
        <v>3</v>
      </c>
      <c r="Q2015">
        <v>3</v>
      </c>
      <c r="R2015">
        <v>198</v>
      </c>
      <c r="S2015">
        <v>274</v>
      </c>
      <c r="T2015">
        <v>8</v>
      </c>
      <c r="U2015">
        <v>0.56000000000000005</v>
      </c>
      <c r="V2015">
        <v>0</v>
      </c>
      <c r="W2015" t="s">
        <v>6</v>
      </c>
      <c r="X2015" t="s">
        <v>103</v>
      </c>
      <c r="Y2015" t="s">
        <v>90</v>
      </c>
      <c r="Z2015" t="s">
        <v>110</v>
      </c>
      <c r="AA2015">
        <v>0.85560000000000003</v>
      </c>
      <c r="AB2015">
        <v>0.92999999999999994</v>
      </c>
      <c r="AC2015">
        <v>7.4399999999999952E-2</v>
      </c>
      <c r="AD2015">
        <v>0.30000000000000004</v>
      </c>
      <c r="AE2015" t="s">
        <v>24</v>
      </c>
      <c r="AF2015">
        <v>5.4500266287946034E-2</v>
      </c>
      <c r="AG2015" t="s">
        <v>8</v>
      </c>
      <c r="AH2015" t="s">
        <v>33</v>
      </c>
      <c r="AI2015" t="s">
        <v>38</v>
      </c>
      <c r="AJ2015">
        <v>138.38383838383839</v>
      </c>
      <c r="AK2015" t="s">
        <v>42</v>
      </c>
      <c r="AL2015">
        <v>63.724700000000006</v>
      </c>
      <c r="AM2015">
        <v>768242.63797000004</v>
      </c>
      <c r="AN2015">
        <v>73.070000000000007</v>
      </c>
    </row>
    <row r="2016" spans="1:40" x14ac:dyDescent="0.3">
      <c r="A2016">
        <v>289.58999999999997</v>
      </c>
      <c r="B2016">
        <v>3.99</v>
      </c>
      <c r="C2016">
        <v>16</v>
      </c>
      <c r="D2016">
        <v>0.73</v>
      </c>
      <c r="E2016">
        <v>0.02</v>
      </c>
      <c r="F2016">
        <v>0</v>
      </c>
      <c r="G2016" t="s">
        <v>92</v>
      </c>
      <c r="H2016">
        <v>3.3</v>
      </c>
      <c r="I2016">
        <v>1</v>
      </c>
      <c r="J2016">
        <v>0.95</v>
      </c>
      <c r="K2016">
        <v>0.44</v>
      </c>
      <c r="L2016">
        <v>47</v>
      </c>
      <c r="M2016">
        <v>7212.12</v>
      </c>
      <c r="N2016">
        <v>90</v>
      </c>
      <c r="O2016">
        <v>17</v>
      </c>
      <c r="P2016">
        <v>2</v>
      </c>
      <c r="Q2016">
        <v>2</v>
      </c>
      <c r="R2016">
        <v>759</v>
      </c>
      <c r="S2016">
        <v>180</v>
      </c>
      <c r="T2016">
        <v>3</v>
      </c>
      <c r="U2016">
        <v>0.87</v>
      </c>
      <c r="V2016">
        <v>0</v>
      </c>
      <c r="W2016" t="s">
        <v>6</v>
      </c>
      <c r="X2016" t="s">
        <v>93</v>
      </c>
      <c r="Y2016" t="s">
        <v>96</v>
      </c>
      <c r="Z2016" t="s">
        <v>98</v>
      </c>
      <c r="AA2016">
        <v>0.71539999999999992</v>
      </c>
      <c r="AB2016">
        <v>0.98</v>
      </c>
      <c r="AC2016">
        <v>0.2646</v>
      </c>
      <c r="AD2016">
        <v>0.46</v>
      </c>
      <c r="AE2016" t="s">
        <v>24</v>
      </c>
      <c r="AF2016">
        <v>1.3778100072516317E-2</v>
      </c>
      <c r="AG2016" t="s">
        <v>5</v>
      </c>
      <c r="AH2016" t="s">
        <v>31</v>
      </c>
      <c r="AI2016" t="s">
        <v>37</v>
      </c>
      <c r="AJ2016">
        <v>23.715415019762844</v>
      </c>
      <c r="AK2016" t="s">
        <v>40</v>
      </c>
      <c r="AL2016">
        <v>144.2424</v>
      </c>
      <c r="AM2016">
        <v>2130492.3427559999</v>
      </c>
      <c r="AN2016">
        <v>84.1</v>
      </c>
    </row>
    <row r="2017" spans="1:40" x14ac:dyDescent="0.3">
      <c r="A2017">
        <v>234.99</v>
      </c>
      <c r="B2017">
        <v>3.84</v>
      </c>
      <c r="C2017">
        <v>8</v>
      </c>
      <c r="D2017">
        <v>0.94</v>
      </c>
      <c r="E2017">
        <v>0.05</v>
      </c>
      <c r="F2017">
        <v>0.01</v>
      </c>
      <c r="G2017" t="s">
        <v>92</v>
      </c>
      <c r="H2017">
        <v>1.56</v>
      </c>
      <c r="I2017">
        <v>0.97</v>
      </c>
      <c r="J2017">
        <v>1.1399999999999999</v>
      </c>
      <c r="K2017">
        <v>0.83</v>
      </c>
      <c r="L2017">
        <v>3</v>
      </c>
      <c r="M2017">
        <v>5807.65</v>
      </c>
      <c r="N2017">
        <v>30</v>
      </c>
      <c r="O2017">
        <v>17</v>
      </c>
      <c r="P2017">
        <v>0</v>
      </c>
      <c r="Q2017">
        <v>2</v>
      </c>
      <c r="R2017">
        <v>301</v>
      </c>
      <c r="S2017">
        <v>925</v>
      </c>
      <c r="T2017">
        <v>8</v>
      </c>
      <c r="U2017">
        <v>0.11</v>
      </c>
      <c r="V2017">
        <v>0</v>
      </c>
      <c r="W2017" t="s">
        <v>6</v>
      </c>
      <c r="X2017" t="s">
        <v>93</v>
      </c>
      <c r="Y2017" t="s">
        <v>94</v>
      </c>
      <c r="Z2017" t="s">
        <v>110</v>
      </c>
      <c r="AA2017">
        <v>0.8929999999999999</v>
      </c>
      <c r="AB2017">
        <v>0.9405</v>
      </c>
      <c r="AC2017">
        <v>5.643000000000005E-2</v>
      </c>
      <c r="AD2017">
        <v>0.89</v>
      </c>
      <c r="AE2017" t="s">
        <v>25</v>
      </c>
      <c r="AF2017">
        <v>1.6341120898761649E-2</v>
      </c>
      <c r="AG2017" t="s">
        <v>5</v>
      </c>
      <c r="AH2017" t="s">
        <v>31</v>
      </c>
      <c r="AI2017" t="s">
        <v>36</v>
      </c>
      <c r="AJ2017">
        <v>307.30897009966776</v>
      </c>
      <c r="AK2017" t="s">
        <v>42</v>
      </c>
      <c r="AL2017">
        <v>116.15299999999999</v>
      </c>
      <c r="AM2017">
        <v>1446747.5385979998</v>
      </c>
      <c r="AN2017">
        <v>84.74</v>
      </c>
    </row>
    <row r="2018" spans="1:40" x14ac:dyDescent="0.3">
      <c r="A2018">
        <v>206.3</v>
      </c>
      <c r="B2018">
        <v>1.96</v>
      </c>
      <c r="C2018">
        <v>17</v>
      </c>
      <c r="D2018">
        <v>0.92</v>
      </c>
      <c r="E2018">
        <v>0.01</v>
      </c>
      <c r="F2018">
        <v>0.03</v>
      </c>
      <c r="G2018" t="s">
        <v>88</v>
      </c>
      <c r="H2018">
        <v>1.33</v>
      </c>
      <c r="I2018">
        <v>0.81</v>
      </c>
      <c r="J2018">
        <v>1.1000000000000001</v>
      </c>
      <c r="K2018">
        <v>0.74</v>
      </c>
      <c r="L2018">
        <v>27</v>
      </c>
      <c r="M2018">
        <v>9764.26</v>
      </c>
      <c r="N2018">
        <v>45</v>
      </c>
      <c r="O2018">
        <v>42</v>
      </c>
      <c r="P2018">
        <v>0</v>
      </c>
      <c r="Q2018">
        <v>1</v>
      </c>
      <c r="R2018">
        <v>990</v>
      </c>
      <c r="S2018">
        <v>10</v>
      </c>
      <c r="T2018">
        <v>3</v>
      </c>
      <c r="U2018">
        <v>0.23</v>
      </c>
      <c r="V2018">
        <v>1</v>
      </c>
      <c r="W2018" t="s">
        <v>4</v>
      </c>
      <c r="X2018" t="s">
        <v>101</v>
      </c>
      <c r="Y2018" t="s">
        <v>94</v>
      </c>
      <c r="Z2018" t="s">
        <v>98</v>
      </c>
      <c r="AA2018">
        <v>0.91080000000000005</v>
      </c>
      <c r="AB2018">
        <v>0.96029999999999993</v>
      </c>
      <c r="AC2018">
        <v>7.6823999999999962E-2</v>
      </c>
      <c r="AD2018">
        <v>0.78</v>
      </c>
      <c r="AE2018" t="s">
        <v>25</v>
      </c>
      <c r="AF2018">
        <v>9.5007270964614626E-3</v>
      </c>
      <c r="AG2018" t="s">
        <v>5</v>
      </c>
      <c r="AH2018" t="s">
        <v>31</v>
      </c>
      <c r="AI2018" t="s">
        <v>36</v>
      </c>
      <c r="AJ2018">
        <v>1.0101010101010102</v>
      </c>
      <c r="AK2018" t="s">
        <v>40</v>
      </c>
      <c r="AL2018">
        <v>97.642600000000002</v>
      </c>
      <c r="AM2018">
        <v>2095044.6417</v>
      </c>
      <c r="AN2018">
        <v>73.77</v>
      </c>
    </row>
    <row r="2019" spans="1:40" x14ac:dyDescent="0.3">
      <c r="A2019">
        <v>454.93</v>
      </c>
      <c r="B2019">
        <v>4.3</v>
      </c>
      <c r="C2019">
        <v>15</v>
      </c>
      <c r="D2019">
        <v>0.92</v>
      </c>
      <c r="E2019">
        <v>0.09</v>
      </c>
      <c r="F2019">
        <v>0.05</v>
      </c>
      <c r="G2019" t="s">
        <v>99</v>
      </c>
      <c r="H2019">
        <v>0.3</v>
      </c>
      <c r="I2019">
        <v>0.9</v>
      </c>
      <c r="J2019">
        <v>1.18</v>
      </c>
      <c r="K2019">
        <v>0.85</v>
      </c>
      <c r="L2019">
        <v>35</v>
      </c>
      <c r="M2019">
        <v>9454.25</v>
      </c>
      <c r="N2019">
        <v>90</v>
      </c>
      <c r="O2019">
        <v>22</v>
      </c>
      <c r="P2019">
        <v>0</v>
      </c>
      <c r="Q2019">
        <v>2</v>
      </c>
      <c r="R2019">
        <v>958</v>
      </c>
      <c r="S2019">
        <v>885</v>
      </c>
      <c r="T2019">
        <v>5</v>
      </c>
      <c r="U2019">
        <v>0.75</v>
      </c>
      <c r="V2019">
        <v>1</v>
      </c>
      <c r="W2019" t="s">
        <v>4</v>
      </c>
      <c r="X2019" t="s">
        <v>93</v>
      </c>
      <c r="Y2019" t="s">
        <v>94</v>
      </c>
      <c r="Z2019" t="s">
        <v>109</v>
      </c>
      <c r="AA2019">
        <v>0.83720000000000006</v>
      </c>
      <c r="AB2019">
        <v>0.86449999999999994</v>
      </c>
      <c r="AC2019">
        <v>6.9159999999999958E-2</v>
      </c>
      <c r="AD2019">
        <v>0.99</v>
      </c>
      <c r="AE2019" t="s">
        <v>25</v>
      </c>
      <c r="AF2019">
        <v>9.4520036049502119E-3</v>
      </c>
      <c r="AG2019" t="s">
        <v>5</v>
      </c>
      <c r="AH2019" t="s">
        <v>32</v>
      </c>
      <c r="AI2019" t="s">
        <v>38</v>
      </c>
      <c r="AJ2019">
        <v>92.379958246346561</v>
      </c>
      <c r="AK2019" t="s">
        <v>41</v>
      </c>
      <c r="AL2019">
        <v>472.71250000000003</v>
      </c>
      <c r="AM2019">
        <v>4903640.4679300003</v>
      </c>
      <c r="AN2019">
        <v>96</v>
      </c>
    </row>
    <row r="2020" spans="1:40" x14ac:dyDescent="0.3">
      <c r="A2020">
        <v>59.82</v>
      </c>
      <c r="B2020">
        <v>1.9</v>
      </c>
      <c r="C2020">
        <v>24</v>
      </c>
      <c r="D2020">
        <v>0.73</v>
      </c>
      <c r="E2020">
        <v>0.03</v>
      </c>
      <c r="F2020">
        <v>0.04</v>
      </c>
      <c r="G2020" t="s">
        <v>99</v>
      </c>
      <c r="H2020">
        <v>3.83</v>
      </c>
      <c r="I2020">
        <v>0.83</v>
      </c>
      <c r="J2020">
        <v>1.02</v>
      </c>
      <c r="K2020">
        <v>0.92</v>
      </c>
      <c r="L2020">
        <v>4</v>
      </c>
      <c r="M2020">
        <v>1074.8399999999999</v>
      </c>
      <c r="N2020">
        <v>45</v>
      </c>
      <c r="O2020">
        <v>49</v>
      </c>
      <c r="P2020">
        <v>0</v>
      </c>
      <c r="Q2020">
        <v>3</v>
      </c>
      <c r="R2020">
        <v>232</v>
      </c>
      <c r="S2020">
        <v>870</v>
      </c>
      <c r="T2020">
        <v>11</v>
      </c>
      <c r="U2020">
        <v>0.47</v>
      </c>
      <c r="V2020">
        <v>1</v>
      </c>
      <c r="W2020" t="s">
        <v>4</v>
      </c>
      <c r="X2020" t="s">
        <v>103</v>
      </c>
      <c r="Y2020" t="s">
        <v>94</v>
      </c>
      <c r="Z2020" t="s">
        <v>95</v>
      </c>
      <c r="AA2020">
        <v>0.70809999999999995</v>
      </c>
      <c r="AB2020">
        <v>0.93119999999999992</v>
      </c>
      <c r="AC2020">
        <v>0.25142400000000004</v>
      </c>
      <c r="AD2020">
        <v>0.99</v>
      </c>
      <c r="AE2020" t="s">
        <v>25</v>
      </c>
      <c r="AF2020">
        <v>3.1761952524239384E-2</v>
      </c>
      <c r="AG2020" t="s">
        <v>7</v>
      </c>
      <c r="AH2020" t="s">
        <v>33</v>
      </c>
      <c r="AI2020" t="s">
        <v>37</v>
      </c>
      <c r="AJ2020">
        <v>375</v>
      </c>
      <c r="AK2020" t="s">
        <v>42</v>
      </c>
      <c r="AL2020">
        <v>53.741999999999997</v>
      </c>
      <c r="AM2020">
        <v>68856.038027999981</v>
      </c>
      <c r="AN2020">
        <v>94.47</v>
      </c>
    </row>
    <row r="2021" spans="1:40" x14ac:dyDescent="0.3">
      <c r="A2021">
        <v>348.71</v>
      </c>
      <c r="B2021">
        <v>7.9</v>
      </c>
      <c r="C2021">
        <v>1</v>
      </c>
      <c r="D2021">
        <v>0.92</v>
      </c>
      <c r="E2021">
        <v>0.09</v>
      </c>
      <c r="F2021">
        <v>0.04</v>
      </c>
      <c r="G2021" t="s">
        <v>92</v>
      </c>
      <c r="H2021">
        <v>4.41</v>
      </c>
      <c r="I2021">
        <v>0.84</v>
      </c>
      <c r="J2021">
        <v>1.1000000000000001</v>
      </c>
      <c r="K2021">
        <v>0.78</v>
      </c>
      <c r="L2021">
        <v>4</v>
      </c>
      <c r="M2021">
        <v>2687.61</v>
      </c>
      <c r="N2021">
        <v>30</v>
      </c>
      <c r="O2021">
        <v>31</v>
      </c>
      <c r="P2021">
        <v>2</v>
      </c>
      <c r="Q2021">
        <v>2</v>
      </c>
      <c r="R2021">
        <v>767</v>
      </c>
      <c r="S2021">
        <v>730</v>
      </c>
      <c r="T2021">
        <v>2</v>
      </c>
      <c r="U2021">
        <v>0.6</v>
      </c>
      <c r="V2021">
        <v>0</v>
      </c>
      <c r="W2021" t="s">
        <v>6</v>
      </c>
      <c r="X2021" t="s">
        <v>93</v>
      </c>
      <c r="Y2021" t="s">
        <v>96</v>
      </c>
      <c r="Z2021" t="s">
        <v>102</v>
      </c>
      <c r="AA2021">
        <v>0.83720000000000006</v>
      </c>
      <c r="AB2021">
        <v>0.87360000000000004</v>
      </c>
      <c r="AC2021">
        <v>6.9887999999999964E-2</v>
      </c>
      <c r="AD2021">
        <v>0.91</v>
      </c>
      <c r="AE2021" t="s">
        <v>25</v>
      </c>
      <c r="AF2021">
        <v>2.2654928163803736E-2</v>
      </c>
      <c r="AG2021" t="s">
        <v>7</v>
      </c>
      <c r="AH2021" t="s">
        <v>32</v>
      </c>
      <c r="AI2021" t="s">
        <v>37</v>
      </c>
      <c r="AJ2021">
        <v>95.176010430247715</v>
      </c>
      <c r="AK2021" t="s">
        <v>45</v>
      </c>
      <c r="AL2021">
        <v>53.752200000000002</v>
      </c>
      <c r="AM2021">
        <v>1059116.5343250001</v>
      </c>
      <c r="AN2021">
        <v>80.089999999999989</v>
      </c>
    </row>
    <row r="2022" spans="1:40" x14ac:dyDescent="0.3">
      <c r="A2022">
        <v>483.53</v>
      </c>
      <c r="B2022">
        <v>9.6999999999999993</v>
      </c>
      <c r="C2022">
        <v>12</v>
      </c>
      <c r="D2022">
        <v>0.9</v>
      </c>
      <c r="E2022">
        <v>0.09</v>
      </c>
      <c r="F2022">
        <v>0.01</v>
      </c>
      <c r="G2022" t="s">
        <v>92</v>
      </c>
      <c r="H2022">
        <v>4.0999999999999996</v>
      </c>
      <c r="I2022">
        <v>0.64</v>
      </c>
      <c r="J2022">
        <v>0.91</v>
      </c>
      <c r="K2022">
        <v>0.26</v>
      </c>
      <c r="L2022">
        <v>49</v>
      </c>
      <c r="M2022">
        <v>8697.1</v>
      </c>
      <c r="N2022">
        <v>15</v>
      </c>
      <c r="O2022">
        <v>7</v>
      </c>
      <c r="P2022">
        <v>2</v>
      </c>
      <c r="Q2022">
        <v>0</v>
      </c>
      <c r="R2022">
        <v>768</v>
      </c>
      <c r="S2022">
        <v>250</v>
      </c>
      <c r="T2022">
        <v>6</v>
      </c>
      <c r="U2022">
        <v>0.59</v>
      </c>
      <c r="V2022">
        <v>1</v>
      </c>
      <c r="W2022" t="s">
        <v>4</v>
      </c>
      <c r="X2022" t="s">
        <v>89</v>
      </c>
      <c r="Y2022" t="s">
        <v>96</v>
      </c>
      <c r="Z2022" t="s">
        <v>100</v>
      </c>
      <c r="AA2022">
        <v>0.81900000000000006</v>
      </c>
      <c r="AB2022">
        <v>0.90090000000000003</v>
      </c>
      <c r="AC2022">
        <v>9.008999999999999E-2</v>
      </c>
      <c r="AD2022">
        <v>0.36</v>
      </c>
      <c r="AE2022" t="s">
        <v>24</v>
      </c>
      <c r="AF2022">
        <v>2.0060802845738631E-2</v>
      </c>
      <c r="AG2022" t="s">
        <v>7</v>
      </c>
      <c r="AH2022" t="s">
        <v>32</v>
      </c>
      <c r="AI2022" t="s">
        <v>37</v>
      </c>
      <c r="AJ2022">
        <v>32.552083333333329</v>
      </c>
      <c r="AK2022" t="s">
        <v>40</v>
      </c>
      <c r="AL2022">
        <v>173.94200000000001</v>
      </c>
      <c r="AM2022">
        <v>4626053.2307599997</v>
      </c>
      <c r="AN2022">
        <v>81</v>
      </c>
    </row>
    <row r="2023" spans="1:40" x14ac:dyDescent="0.3">
      <c r="A2023">
        <v>302.08</v>
      </c>
      <c r="B2023">
        <v>9.73</v>
      </c>
      <c r="C2023">
        <v>5</v>
      </c>
      <c r="D2023">
        <v>0.95</v>
      </c>
      <c r="E2023">
        <v>0</v>
      </c>
      <c r="F2023">
        <v>0.01</v>
      </c>
      <c r="G2023" t="s">
        <v>92</v>
      </c>
      <c r="H2023">
        <v>2.33</v>
      </c>
      <c r="I2023">
        <v>0.6</v>
      </c>
      <c r="J2023">
        <v>1.07</v>
      </c>
      <c r="K2023">
        <v>0.28999999999999998</v>
      </c>
      <c r="L2023">
        <v>32</v>
      </c>
      <c r="M2023">
        <v>393.67</v>
      </c>
      <c r="N2023">
        <v>90</v>
      </c>
      <c r="O2023">
        <v>32</v>
      </c>
      <c r="P2023">
        <v>3</v>
      </c>
      <c r="Q2023">
        <v>1</v>
      </c>
      <c r="R2023">
        <v>426</v>
      </c>
      <c r="S2023">
        <v>593</v>
      </c>
      <c r="T2023">
        <v>7</v>
      </c>
      <c r="U2023">
        <v>0.41</v>
      </c>
      <c r="V2023">
        <v>0</v>
      </c>
      <c r="W2023" t="s">
        <v>6</v>
      </c>
      <c r="X2023" t="s">
        <v>101</v>
      </c>
      <c r="Y2023" t="s">
        <v>90</v>
      </c>
      <c r="Z2023" t="s">
        <v>106</v>
      </c>
      <c r="AA2023">
        <v>0.95</v>
      </c>
      <c r="AB2023">
        <v>0.99</v>
      </c>
      <c r="AC2023">
        <v>4.9500000000000044E-2</v>
      </c>
      <c r="AD2023">
        <v>0.3</v>
      </c>
      <c r="AE2023" t="s">
        <v>26</v>
      </c>
      <c r="AF2023">
        <v>3.2210010593220345E-2</v>
      </c>
      <c r="AG2023" t="s">
        <v>7</v>
      </c>
      <c r="AH2023" t="s">
        <v>32</v>
      </c>
      <c r="AI2023" t="s">
        <v>35</v>
      </c>
      <c r="AJ2023">
        <v>139.20187793427229</v>
      </c>
      <c r="AK2023" t="s">
        <v>42</v>
      </c>
      <c r="AL2023">
        <v>7.8734000000000002</v>
      </c>
      <c r="AM2023">
        <v>120130.98226399999</v>
      </c>
      <c r="AN2023">
        <v>85.47</v>
      </c>
    </row>
    <row r="2024" spans="1:40" x14ac:dyDescent="0.3">
      <c r="A2024">
        <v>471.57</v>
      </c>
      <c r="B2024">
        <v>8.7899999999999991</v>
      </c>
      <c r="C2024">
        <v>24</v>
      </c>
      <c r="D2024">
        <v>0.71</v>
      </c>
      <c r="E2024">
        <v>0.05</v>
      </c>
      <c r="F2024">
        <v>0</v>
      </c>
      <c r="G2024" t="s">
        <v>92</v>
      </c>
      <c r="H2024">
        <v>2.67</v>
      </c>
      <c r="I2024">
        <v>0.62</v>
      </c>
      <c r="J2024">
        <v>1.08</v>
      </c>
      <c r="K2024">
        <v>0.35</v>
      </c>
      <c r="L2024">
        <v>38</v>
      </c>
      <c r="M2024">
        <v>5962.75</v>
      </c>
      <c r="N2024">
        <v>45</v>
      </c>
      <c r="O2024">
        <v>51</v>
      </c>
      <c r="P2024">
        <v>3</v>
      </c>
      <c r="Q2024">
        <v>1</v>
      </c>
      <c r="R2024">
        <v>416</v>
      </c>
      <c r="S2024">
        <v>794</v>
      </c>
      <c r="T2024">
        <v>8</v>
      </c>
      <c r="U2024">
        <v>0.71</v>
      </c>
      <c r="V2024">
        <v>0</v>
      </c>
      <c r="W2024" t="s">
        <v>6</v>
      </c>
      <c r="X2024" t="s">
        <v>101</v>
      </c>
      <c r="Y2024" t="s">
        <v>90</v>
      </c>
      <c r="Z2024" t="s">
        <v>110</v>
      </c>
      <c r="AA2024">
        <v>0.67449999999999999</v>
      </c>
      <c r="AB2024">
        <v>0.95</v>
      </c>
      <c r="AC2024">
        <v>0.27550000000000002</v>
      </c>
      <c r="AD2024">
        <v>0.39999999999999997</v>
      </c>
      <c r="AE2024" t="s">
        <v>24</v>
      </c>
      <c r="AF2024">
        <v>1.8639862586678539E-2</v>
      </c>
      <c r="AG2024" t="s">
        <v>5</v>
      </c>
      <c r="AH2024" t="s">
        <v>32</v>
      </c>
      <c r="AI2024" t="s">
        <v>35</v>
      </c>
      <c r="AJ2024">
        <v>190.86538461538461</v>
      </c>
      <c r="AK2024" t="s">
        <v>42</v>
      </c>
      <c r="AL2024">
        <v>119.255</v>
      </c>
      <c r="AM2024">
        <v>2952591.1552130003</v>
      </c>
      <c r="AN2024">
        <v>83.83</v>
      </c>
    </row>
    <row r="2025" spans="1:40" x14ac:dyDescent="0.3">
      <c r="A2025">
        <v>73.52</v>
      </c>
      <c r="B2025">
        <v>6.41</v>
      </c>
      <c r="C2025">
        <v>6</v>
      </c>
      <c r="D2025">
        <v>0.71</v>
      </c>
      <c r="E2025">
        <v>0</v>
      </c>
      <c r="F2025">
        <v>0.04</v>
      </c>
      <c r="G2025" t="s">
        <v>92</v>
      </c>
      <c r="H2025">
        <v>1.21</v>
      </c>
      <c r="I2025">
        <v>0.99</v>
      </c>
      <c r="J2025">
        <v>1.1399999999999999</v>
      </c>
      <c r="K2025">
        <v>0.3</v>
      </c>
      <c r="L2025">
        <v>11</v>
      </c>
      <c r="M2025">
        <v>9549.5499999999993</v>
      </c>
      <c r="N2025">
        <v>15</v>
      </c>
      <c r="O2025">
        <v>36</v>
      </c>
      <c r="P2025">
        <v>0</v>
      </c>
      <c r="Q2025">
        <v>2</v>
      </c>
      <c r="R2025">
        <v>969</v>
      </c>
      <c r="S2025">
        <v>990</v>
      </c>
      <c r="T2025">
        <v>4</v>
      </c>
      <c r="U2025">
        <v>0.85</v>
      </c>
      <c r="V2025">
        <v>1</v>
      </c>
      <c r="W2025" t="s">
        <v>4</v>
      </c>
      <c r="X2025" t="s">
        <v>93</v>
      </c>
      <c r="Y2025" t="s">
        <v>94</v>
      </c>
      <c r="Z2025" t="s">
        <v>105</v>
      </c>
      <c r="AA2025">
        <v>0.71</v>
      </c>
      <c r="AB2025">
        <v>0.96</v>
      </c>
      <c r="AC2025">
        <v>0.27840000000000004</v>
      </c>
      <c r="AD2025">
        <v>0.33999999999999997</v>
      </c>
      <c r="AE2025" t="s">
        <v>24</v>
      </c>
      <c r="AF2025">
        <v>8.7187159956474442E-2</v>
      </c>
      <c r="AG2025" t="s">
        <v>8</v>
      </c>
      <c r="AH2025" t="s">
        <v>33</v>
      </c>
      <c r="AI2025" t="s">
        <v>36</v>
      </c>
      <c r="AJ2025">
        <v>102.16718266253871</v>
      </c>
      <c r="AK2025" t="s">
        <v>42</v>
      </c>
      <c r="AL2025">
        <v>190.99099999999999</v>
      </c>
      <c r="AM2025">
        <v>730359.00282399985</v>
      </c>
      <c r="AN2025">
        <v>85.99</v>
      </c>
    </row>
    <row r="2026" spans="1:40" x14ac:dyDescent="0.3">
      <c r="A2026">
        <v>238.46</v>
      </c>
      <c r="B2026">
        <v>7.31</v>
      </c>
      <c r="C2026">
        <v>25</v>
      </c>
      <c r="D2026">
        <v>0.81</v>
      </c>
      <c r="E2026">
        <v>0.09</v>
      </c>
      <c r="F2026">
        <v>0</v>
      </c>
      <c r="G2026" t="s">
        <v>92</v>
      </c>
      <c r="H2026">
        <v>0.86</v>
      </c>
      <c r="I2026">
        <v>0.65</v>
      </c>
      <c r="J2026">
        <v>1.01</v>
      </c>
      <c r="K2026">
        <v>0.25</v>
      </c>
      <c r="L2026">
        <v>44</v>
      </c>
      <c r="M2026">
        <v>6819.3</v>
      </c>
      <c r="N2026">
        <v>30</v>
      </c>
      <c r="O2026">
        <v>57</v>
      </c>
      <c r="P2026">
        <v>3</v>
      </c>
      <c r="Q2026">
        <v>3</v>
      </c>
      <c r="R2026">
        <v>47</v>
      </c>
      <c r="S2026">
        <v>610</v>
      </c>
      <c r="T2026">
        <v>9</v>
      </c>
      <c r="U2026">
        <v>0.91</v>
      </c>
      <c r="V2026">
        <v>0</v>
      </c>
      <c r="W2026" t="s">
        <v>6</v>
      </c>
      <c r="X2026" t="s">
        <v>103</v>
      </c>
      <c r="Y2026" t="s">
        <v>90</v>
      </c>
      <c r="Z2026" t="s">
        <v>91</v>
      </c>
      <c r="AA2026">
        <v>0.73710000000000009</v>
      </c>
      <c r="AB2026">
        <v>0.91</v>
      </c>
      <c r="AC2026">
        <v>0.17289999999999997</v>
      </c>
      <c r="AD2026">
        <v>0.33999999999999997</v>
      </c>
      <c r="AE2026" t="s">
        <v>24</v>
      </c>
      <c r="AF2026">
        <v>3.0655036484106345E-2</v>
      </c>
      <c r="AG2026" t="s">
        <v>7</v>
      </c>
      <c r="AH2026" t="s">
        <v>31</v>
      </c>
      <c r="AI2026" t="s">
        <v>38</v>
      </c>
      <c r="AJ2026">
        <v>1297.872340425532</v>
      </c>
      <c r="AK2026" t="s">
        <v>42</v>
      </c>
      <c r="AL2026">
        <v>136.386</v>
      </c>
      <c r="AM2026">
        <v>1772622.4905320001</v>
      </c>
      <c r="AN2026">
        <v>84.44</v>
      </c>
    </row>
    <row r="2027" spans="1:40" x14ac:dyDescent="0.3">
      <c r="A2027">
        <v>167.07</v>
      </c>
      <c r="B2027">
        <v>3.57</v>
      </c>
      <c r="C2027">
        <v>1</v>
      </c>
      <c r="D2027">
        <v>0.74</v>
      </c>
      <c r="E2027">
        <v>0.05</v>
      </c>
      <c r="F2027">
        <v>0.03</v>
      </c>
      <c r="G2027" t="s">
        <v>88</v>
      </c>
      <c r="H2027">
        <v>4.12</v>
      </c>
      <c r="I2027">
        <v>0.62</v>
      </c>
      <c r="J2027">
        <v>1.06</v>
      </c>
      <c r="K2027">
        <v>0.75</v>
      </c>
      <c r="L2027">
        <v>39</v>
      </c>
      <c r="M2027">
        <v>1010.14</v>
      </c>
      <c r="N2027">
        <v>60</v>
      </c>
      <c r="O2027">
        <v>12</v>
      </c>
      <c r="P2027">
        <v>2</v>
      </c>
      <c r="Q2027">
        <v>1</v>
      </c>
      <c r="R2027">
        <v>462</v>
      </c>
      <c r="S2027">
        <v>29</v>
      </c>
      <c r="T2027">
        <v>2</v>
      </c>
      <c r="U2027">
        <v>0.05</v>
      </c>
      <c r="V2027">
        <v>0</v>
      </c>
      <c r="W2027" t="s">
        <v>6</v>
      </c>
      <c r="X2027" t="s">
        <v>101</v>
      </c>
      <c r="Y2027" t="s">
        <v>96</v>
      </c>
      <c r="Z2027" t="s">
        <v>102</v>
      </c>
      <c r="AA2027">
        <v>0.70299999999999996</v>
      </c>
      <c r="AB2027">
        <v>0.92149999999999999</v>
      </c>
      <c r="AC2027">
        <v>0.23959</v>
      </c>
      <c r="AD2027">
        <v>0.83</v>
      </c>
      <c r="AE2027" t="s">
        <v>25</v>
      </c>
      <c r="AF2027">
        <v>2.1368288741246185E-2</v>
      </c>
      <c r="AG2027" t="s">
        <v>7</v>
      </c>
      <c r="AH2027" t="s">
        <v>31</v>
      </c>
      <c r="AI2027" t="s">
        <v>37</v>
      </c>
      <c r="AJ2027">
        <v>6.2770562770562766</v>
      </c>
      <c r="AK2027" t="s">
        <v>40</v>
      </c>
      <c r="AL2027">
        <v>10.1014</v>
      </c>
      <c r="AM2027">
        <v>182289.084952</v>
      </c>
      <c r="AN2027">
        <v>69.78</v>
      </c>
    </row>
    <row r="2028" spans="1:40" x14ac:dyDescent="0.3">
      <c r="A2028">
        <v>378.87</v>
      </c>
      <c r="B2028">
        <v>6.68</v>
      </c>
      <c r="C2028">
        <v>25</v>
      </c>
      <c r="D2028">
        <v>0.87</v>
      </c>
      <c r="E2028">
        <v>0.01</v>
      </c>
      <c r="F2028">
        <v>0.01</v>
      </c>
      <c r="G2028" t="s">
        <v>99</v>
      </c>
      <c r="H2028">
        <v>3.99</v>
      </c>
      <c r="I2028">
        <v>0.72</v>
      </c>
      <c r="J2028">
        <v>0.88</v>
      </c>
      <c r="K2028">
        <v>0.03</v>
      </c>
      <c r="L2028">
        <v>45</v>
      </c>
      <c r="M2028">
        <v>7503.4</v>
      </c>
      <c r="N2028">
        <v>90</v>
      </c>
      <c r="O2028">
        <v>33</v>
      </c>
      <c r="P2028">
        <v>0</v>
      </c>
      <c r="Q2028">
        <v>3</v>
      </c>
      <c r="R2028">
        <v>216</v>
      </c>
      <c r="S2028">
        <v>324</v>
      </c>
      <c r="T2028">
        <v>8</v>
      </c>
      <c r="U2028">
        <v>0.55000000000000004</v>
      </c>
      <c r="V2028">
        <v>0</v>
      </c>
      <c r="W2028" t="s">
        <v>6</v>
      </c>
      <c r="X2028" t="s">
        <v>103</v>
      </c>
      <c r="Y2028" t="s">
        <v>94</v>
      </c>
      <c r="Z2028" t="s">
        <v>110</v>
      </c>
      <c r="AA2028">
        <v>0.86129999999999995</v>
      </c>
      <c r="AB2028">
        <v>0.98009999999999997</v>
      </c>
      <c r="AC2028">
        <v>0.127413</v>
      </c>
      <c r="AD2028">
        <v>0.05</v>
      </c>
      <c r="AE2028" t="s">
        <v>22</v>
      </c>
      <c r="AF2028">
        <v>1.7631377517354236E-2</v>
      </c>
      <c r="AG2028" t="s">
        <v>5</v>
      </c>
      <c r="AH2028" t="s">
        <v>32</v>
      </c>
      <c r="AI2028" t="s">
        <v>37</v>
      </c>
      <c r="AJ2028">
        <v>150</v>
      </c>
      <c r="AK2028" t="s">
        <v>42</v>
      </c>
      <c r="AL2028">
        <v>375.17</v>
      </c>
      <c r="AM2028">
        <v>2900074.8249859991</v>
      </c>
      <c r="AN2028">
        <v>95.51</v>
      </c>
    </row>
    <row r="2029" spans="1:40" x14ac:dyDescent="0.3">
      <c r="A2029">
        <v>491.58</v>
      </c>
      <c r="B2029">
        <v>5.0999999999999996</v>
      </c>
      <c r="C2029">
        <v>1</v>
      </c>
      <c r="D2029">
        <v>0.98</v>
      </c>
      <c r="E2029">
        <v>0.01</v>
      </c>
      <c r="F2029">
        <v>0.01</v>
      </c>
      <c r="G2029" t="s">
        <v>99</v>
      </c>
      <c r="H2029">
        <v>3.89</v>
      </c>
      <c r="I2029">
        <v>0.84</v>
      </c>
      <c r="J2029">
        <v>1.0900000000000001</v>
      </c>
      <c r="K2029">
        <v>0.73</v>
      </c>
      <c r="L2029">
        <v>6</v>
      </c>
      <c r="M2029">
        <v>3827.2</v>
      </c>
      <c r="N2029">
        <v>90</v>
      </c>
      <c r="O2029">
        <v>58</v>
      </c>
      <c r="P2029">
        <v>1</v>
      </c>
      <c r="Q2029">
        <v>3</v>
      </c>
      <c r="R2029">
        <v>935</v>
      </c>
      <c r="S2029">
        <v>482</v>
      </c>
      <c r="T2029">
        <v>6</v>
      </c>
      <c r="U2029">
        <v>0.04</v>
      </c>
      <c r="V2029">
        <v>0</v>
      </c>
      <c r="W2029" t="s">
        <v>6</v>
      </c>
      <c r="X2029" t="s">
        <v>103</v>
      </c>
      <c r="Y2029" t="s">
        <v>104</v>
      </c>
      <c r="Z2029" t="s">
        <v>100</v>
      </c>
      <c r="AA2029">
        <v>0.97019999999999995</v>
      </c>
      <c r="AB2029">
        <v>0.98009999999999997</v>
      </c>
      <c r="AC2029">
        <v>1.9602000000000019E-2</v>
      </c>
      <c r="AD2029">
        <v>0.75</v>
      </c>
      <c r="AE2029" t="s">
        <v>25</v>
      </c>
      <c r="AF2029">
        <v>1.037471011839375E-2</v>
      </c>
      <c r="AG2029" t="s">
        <v>5</v>
      </c>
      <c r="AH2029" t="s">
        <v>32</v>
      </c>
      <c r="AI2029" t="s">
        <v>37</v>
      </c>
      <c r="AJ2029">
        <v>51.55080213903743</v>
      </c>
      <c r="AK2029" t="s">
        <v>40</v>
      </c>
      <c r="AL2029">
        <v>191.36</v>
      </c>
      <c r="AM2029">
        <v>1919232.080444</v>
      </c>
      <c r="AN2029">
        <v>95.61</v>
      </c>
    </row>
    <row r="2030" spans="1:40" x14ac:dyDescent="0.3">
      <c r="A2030">
        <v>165.44</v>
      </c>
      <c r="B2030">
        <v>5.34</v>
      </c>
      <c r="C2030">
        <v>10</v>
      </c>
      <c r="D2030">
        <v>0.82</v>
      </c>
      <c r="E2030">
        <v>0.04</v>
      </c>
      <c r="F2030">
        <v>0.05</v>
      </c>
      <c r="G2030" t="s">
        <v>88</v>
      </c>
      <c r="H2030">
        <v>2.3199999999999998</v>
      </c>
      <c r="I2030">
        <v>0.98</v>
      </c>
      <c r="J2030">
        <v>1.1399999999999999</v>
      </c>
      <c r="K2030">
        <v>0.82</v>
      </c>
      <c r="L2030">
        <v>35</v>
      </c>
      <c r="M2030">
        <v>9223.18</v>
      </c>
      <c r="N2030">
        <v>45</v>
      </c>
      <c r="O2030">
        <v>25</v>
      </c>
      <c r="P2030">
        <v>1</v>
      </c>
      <c r="Q2030">
        <v>0</v>
      </c>
      <c r="R2030">
        <v>409</v>
      </c>
      <c r="S2030">
        <v>990</v>
      </c>
      <c r="T2030">
        <v>4</v>
      </c>
      <c r="U2030">
        <v>0.9</v>
      </c>
      <c r="V2030">
        <v>0</v>
      </c>
      <c r="W2030" t="s">
        <v>6</v>
      </c>
      <c r="X2030" t="s">
        <v>89</v>
      </c>
      <c r="Y2030" t="s">
        <v>104</v>
      </c>
      <c r="Z2030" t="s">
        <v>105</v>
      </c>
      <c r="AA2030">
        <v>0.7871999999999999</v>
      </c>
      <c r="AB2030">
        <v>0.91199999999999992</v>
      </c>
      <c r="AC2030">
        <v>0.16416000000000003</v>
      </c>
      <c r="AD2030">
        <v>0.90999999999999992</v>
      </c>
      <c r="AE2030" t="s">
        <v>25</v>
      </c>
      <c r="AF2030">
        <v>3.2277562862669244E-2</v>
      </c>
      <c r="AG2030" t="s">
        <v>7</v>
      </c>
      <c r="AH2030" t="s">
        <v>31</v>
      </c>
      <c r="AI2030" t="s">
        <v>35</v>
      </c>
      <c r="AJ2030">
        <v>242.05378973105132</v>
      </c>
      <c r="AK2030" t="s">
        <v>42</v>
      </c>
      <c r="AL2030">
        <v>92.231800000000007</v>
      </c>
      <c r="AM2030">
        <v>1663312.268344</v>
      </c>
      <c r="AN2030">
        <v>71.48</v>
      </c>
    </row>
    <row r="2031" spans="1:40" x14ac:dyDescent="0.3">
      <c r="A2031">
        <v>344.38</v>
      </c>
      <c r="B2031">
        <v>7.82</v>
      </c>
      <c r="C2031">
        <v>10</v>
      </c>
      <c r="D2031">
        <v>0.95</v>
      </c>
      <c r="E2031">
        <v>0.09</v>
      </c>
      <c r="F2031">
        <v>0.04</v>
      </c>
      <c r="G2031" t="s">
        <v>88</v>
      </c>
      <c r="H2031">
        <v>4.32</v>
      </c>
      <c r="I2031">
        <v>0.88</v>
      </c>
      <c r="J2031">
        <v>1.04</v>
      </c>
      <c r="K2031">
        <v>7.0000000000000007E-2</v>
      </c>
      <c r="L2031">
        <v>46</v>
      </c>
      <c r="M2031">
        <v>2934.53</v>
      </c>
      <c r="N2031">
        <v>30</v>
      </c>
      <c r="O2031">
        <v>44</v>
      </c>
      <c r="P2031">
        <v>1</v>
      </c>
      <c r="Q2031">
        <v>1</v>
      </c>
      <c r="R2031">
        <v>959</v>
      </c>
      <c r="S2031">
        <v>150</v>
      </c>
      <c r="T2031">
        <v>2</v>
      </c>
      <c r="U2031">
        <v>0.43</v>
      </c>
      <c r="V2031">
        <v>0</v>
      </c>
      <c r="W2031" t="s">
        <v>6</v>
      </c>
      <c r="X2031" t="s">
        <v>101</v>
      </c>
      <c r="Y2031" t="s">
        <v>104</v>
      </c>
      <c r="Z2031" t="s">
        <v>102</v>
      </c>
      <c r="AA2031">
        <v>0.86449999999999994</v>
      </c>
      <c r="AB2031">
        <v>0.87360000000000004</v>
      </c>
      <c r="AC2031">
        <v>4.3680000000000038E-2</v>
      </c>
      <c r="AD2031">
        <v>0.2</v>
      </c>
      <c r="AE2031" t="s">
        <v>26</v>
      </c>
      <c r="AF2031">
        <v>2.2707474301643535E-2</v>
      </c>
      <c r="AG2031" t="s">
        <v>7</v>
      </c>
      <c r="AH2031" t="s">
        <v>32</v>
      </c>
      <c r="AI2031" t="s">
        <v>37</v>
      </c>
      <c r="AJ2031">
        <v>15.641293013555787</v>
      </c>
      <c r="AK2031" t="s">
        <v>40</v>
      </c>
      <c r="AL2031">
        <v>29.345300000000002</v>
      </c>
      <c r="AM2031">
        <v>1142029.688514</v>
      </c>
      <c r="AN2031">
        <v>68.179999999999993</v>
      </c>
    </row>
    <row r="2032" spans="1:40" x14ac:dyDescent="0.3">
      <c r="A2032">
        <v>139.13999999999999</v>
      </c>
      <c r="B2032">
        <v>3.54</v>
      </c>
      <c r="C2032">
        <v>3</v>
      </c>
      <c r="D2032">
        <v>0.7</v>
      </c>
      <c r="E2032">
        <v>7.0000000000000007E-2</v>
      </c>
      <c r="F2032">
        <v>0.04</v>
      </c>
      <c r="G2032" t="s">
        <v>99</v>
      </c>
      <c r="H2032">
        <v>4.63</v>
      </c>
      <c r="I2032">
        <v>0.71</v>
      </c>
      <c r="J2032">
        <v>0.85</v>
      </c>
      <c r="K2032">
        <v>0.06</v>
      </c>
      <c r="L2032">
        <v>32</v>
      </c>
      <c r="M2032">
        <v>4785</v>
      </c>
      <c r="N2032">
        <v>30</v>
      </c>
      <c r="O2032">
        <v>51</v>
      </c>
      <c r="P2032">
        <v>3</v>
      </c>
      <c r="Q2032">
        <v>2</v>
      </c>
      <c r="R2032">
        <v>196</v>
      </c>
      <c r="S2032">
        <v>898</v>
      </c>
      <c r="T2032">
        <v>4</v>
      </c>
      <c r="U2032">
        <v>0.9</v>
      </c>
      <c r="V2032">
        <v>1</v>
      </c>
      <c r="W2032" t="s">
        <v>4</v>
      </c>
      <c r="X2032" t="s">
        <v>93</v>
      </c>
      <c r="Y2032" t="s">
        <v>90</v>
      </c>
      <c r="Z2032" t="s">
        <v>105</v>
      </c>
      <c r="AA2032">
        <v>0.65099999999999991</v>
      </c>
      <c r="AB2032">
        <v>0.89279999999999993</v>
      </c>
      <c r="AC2032">
        <v>0.26784000000000002</v>
      </c>
      <c r="AD2032">
        <v>0.17</v>
      </c>
      <c r="AE2032" t="s">
        <v>26</v>
      </c>
      <c r="AF2032">
        <v>2.5442000862440708E-2</v>
      </c>
      <c r="AG2032" t="s">
        <v>7</v>
      </c>
      <c r="AH2032" t="s">
        <v>33</v>
      </c>
      <c r="AI2032" t="s">
        <v>37</v>
      </c>
      <c r="AJ2032">
        <v>458.16326530612247</v>
      </c>
      <c r="AK2032" t="s">
        <v>42</v>
      </c>
      <c r="AL2032">
        <v>239.25</v>
      </c>
      <c r="AM2032">
        <v>739273.37336399988</v>
      </c>
      <c r="AN2032">
        <v>92.47</v>
      </c>
    </row>
    <row r="2033" spans="1:40" x14ac:dyDescent="0.3">
      <c r="A2033">
        <v>304.39999999999998</v>
      </c>
      <c r="B2033">
        <v>3.86</v>
      </c>
      <c r="C2033">
        <v>17</v>
      </c>
      <c r="D2033">
        <v>0.75</v>
      </c>
      <c r="E2033">
        <v>0.09</v>
      </c>
      <c r="F2033">
        <v>0.03</v>
      </c>
      <c r="G2033" t="s">
        <v>99</v>
      </c>
      <c r="H2033">
        <v>1.64</v>
      </c>
      <c r="I2033">
        <v>0.98</v>
      </c>
      <c r="J2033">
        <v>0.93</v>
      </c>
      <c r="K2033">
        <v>0.28999999999999998</v>
      </c>
      <c r="L2033">
        <v>46</v>
      </c>
      <c r="M2033">
        <v>7491.41</v>
      </c>
      <c r="N2033">
        <v>90</v>
      </c>
      <c r="O2033">
        <v>49</v>
      </c>
      <c r="P2033">
        <v>0</v>
      </c>
      <c r="Q2033">
        <v>3</v>
      </c>
      <c r="R2033">
        <v>369</v>
      </c>
      <c r="S2033">
        <v>342</v>
      </c>
      <c r="T2033">
        <v>3</v>
      </c>
      <c r="U2033">
        <v>0.19</v>
      </c>
      <c r="V2033">
        <v>0</v>
      </c>
      <c r="W2033" t="s">
        <v>6</v>
      </c>
      <c r="X2033" t="s">
        <v>103</v>
      </c>
      <c r="Y2033" t="s">
        <v>94</v>
      </c>
      <c r="Z2033" t="s">
        <v>98</v>
      </c>
      <c r="AA2033">
        <v>0.6825</v>
      </c>
      <c r="AB2033">
        <v>0.88270000000000004</v>
      </c>
      <c r="AC2033">
        <v>0.22067500000000001</v>
      </c>
      <c r="AD2033">
        <v>0.41</v>
      </c>
      <c r="AE2033" t="s">
        <v>24</v>
      </c>
      <c r="AF2033">
        <v>1.2680683311432326E-2</v>
      </c>
      <c r="AG2033" t="s">
        <v>5</v>
      </c>
      <c r="AH2033" t="s">
        <v>32</v>
      </c>
      <c r="AI2033" t="s">
        <v>36</v>
      </c>
      <c r="AJ2033">
        <v>92.682926829268297</v>
      </c>
      <c r="AK2033" t="s">
        <v>41</v>
      </c>
      <c r="AL2033">
        <v>374.57050000000004</v>
      </c>
      <c r="AM2033">
        <v>2554415.9832999995</v>
      </c>
      <c r="AN2033">
        <v>95.06</v>
      </c>
    </row>
    <row r="2034" spans="1:40" x14ac:dyDescent="0.3">
      <c r="A2034">
        <v>258.77</v>
      </c>
      <c r="B2034">
        <v>9.32</v>
      </c>
      <c r="C2034">
        <v>19</v>
      </c>
      <c r="D2034">
        <v>0.71</v>
      </c>
      <c r="E2034">
        <v>0.04</v>
      </c>
      <c r="F2034">
        <v>0.04</v>
      </c>
      <c r="G2034" t="s">
        <v>92</v>
      </c>
      <c r="H2034">
        <v>1.1200000000000001</v>
      </c>
      <c r="I2034">
        <v>0.61</v>
      </c>
      <c r="J2034">
        <v>0.99</v>
      </c>
      <c r="K2034">
        <v>0.21</v>
      </c>
      <c r="L2034">
        <v>23</v>
      </c>
      <c r="M2034">
        <v>2649.65</v>
      </c>
      <c r="N2034">
        <v>90</v>
      </c>
      <c r="O2034">
        <v>25</v>
      </c>
      <c r="P2034">
        <v>1</v>
      </c>
      <c r="Q2034">
        <v>1</v>
      </c>
      <c r="R2034">
        <v>998</v>
      </c>
      <c r="S2034">
        <v>696</v>
      </c>
      <c r="T2034">
        <v>4</v>
      </c>
      <c r="U2034">
        <v>0.16</v>
      </c>
      <c r="V2034">
        <v>1</v>
      </c>
      <c r="W2034" t="s">
        <v>4</v>
      </c>
      <c r="X2034" t="s">
        <v>101</v>
      </c>
      <c r="Y2034" t="s">
        <v>104</v>
      </c>
      <c r="Z2034" t="s">
        <v>105</v>
      </c>
      <c r="AA2034">
        <v>0.68159999999999998</v>
      </c>
      <c r="AB2034">
        <v>0.92159999999999997</v>
      </c>
      <c r="AC2034">
        <v>0.267264</v>
      </c>
      <c r="AD2034">
        <v>0.28999999999999998</v>
      </c>
      <c r="AE2034" t="s">
        <v>26</v>
      </c>
      <c r="AF2034">
        <v>3.6016539784364497E-2</v>
      </c>
      <c r="AG2034" t="s">
        <v>7</v>
      </c>
      <c r="AH2034" t="s">
        <v>31</v>
      </c>
      <c r="AI2034" t="s">
        <v>36</v>
      </c>
      <c r="AJ2034">
        <v>69.739478957915836</v>
      </c>
      <c r="AK2034" t="s">
        <v>40</v>
      </c>
      <c r="AL2034">
        <v>52.993000000000002</v>
      </c>
      <c r="AM2034">
        <v>740560.71438800008</v>
      </c>
      <c r="AN2034">
        <v>84.88</v>
      </c>
    </row>
    <row r="2035" spans="1:40" x14ac:dyDescent="0.3">
      <c r="A2035">
        <v>487.4</v>
      </c>
      <c r="B2035">
        <v>1.51</v>
      </c>
      <c r="C2035">
        <v>28</v>
      </c>
      <c r="D2035">
        <v>0.8</v>
      </c>
      <c r="E2035">
        <v>0</v>
      </c>
      <c r="F2035">
        <v>0.03</v>
      </c>
      <c r="G2035" t="s">
        <v>99</v>
      </c>
      <c r="H2035">
        <v>2.3199999999999998</v>
      </c>
      <c r="I2035">
        <v>0.99</v>
      </c>
      <c r="J2035">
        <v>1.07</v>
      </c>
      <c r="K2035">
        <v>0.57999999999999996</v>
      </c>
      <c r="L2035">
        <v>42</v>
      </c>
      <c r="M2035">
        <v>1899.65</v>
      </c>
      <c r="N2035">
        <v>45</v>
      </c>
      <c r="O2035">
        <v>45</v>
      </c>
      <c r="P2035">
        <v>0</v>
      </c>
      <c r="Q2035">
        <v>1</v>
      </c>
      <c r="R2035">
        <v>613</v>
      </c>
      <c r="S2035">
        <v>59</v>
      </c>
      <c r="T2035">
        <v>4</v>
      </c>
      <c r="U2035">
        <v>0.91</v>
      </c>
      <c r="V2035">
        <v>0</v>
      </c>
      <c r="W2035" t="s">
        <v>6</v>
      </c>
      <c r="X2035" t="s">
        <v>101</v>
      </c>
      <c r="Y2035" t="s">
        <v>94</v>
      </c>
      <c r="Z2035" t="s">
        <v>105</v>
      </c>
      <c r="AA2035">
        <v>0.8</v>
      </c>
      <c r="AB2035">
        <v>0.97</v>
      </c>
      <c r="AC2035">
        <v>0.19399999999999995</v>
      </c>
      <c r="AD2035">
        <v>0.61</v>
      </c>
      <c r="AE2035" t="s">
        <v>25</v>
      </c>
      <c r="AF2035">
        <v>3.098071399261387E-3</v>
      </c>
      <c r="AG2035" t="s">
        <v>5</v>
      </c>
      <c r="AH2035" t="s">
        <v>32</v>
      </c>
      <c r="AI2035" t="s">
        <v>35</v>
      </c>
      <c r="AJ2035">
        <v>9.6247960848287111</v>
      </c>
      <c r="AK2035" t="s">
        <v>40</v>
      </c>
      <c r="AL2035">
        <v>94.982500000000016</v>
      </c>
      <c r="AM2035">
        <v>953783.69016000011</v>
      </c>
      <c r="AN2035">
        <v>97.079999999999984</v>
      </c>
    </row>
    <row r="2036" spans="1:40" x14ac:dyDescent="0.3">
      <c r="A2036">
        <v>323.83999999999997</v>
      </c>
      <c r="B2036">
        <v>5.37</v>
      </c>
      <c r="C2036">
        <v>11</v>
      </c>
      <c r="D2036">
        <v>0.97</v>
      </c>
      <c r="E2036">
        <v>0.1</v>
      </c>
      <c r="F2036">
        <v>0.05</v>
      </c>
      <c r="G2036" t="s">
        <v>92</v>
      </c>
      <c r="H2036">
        <v>0.9</v>
      </c>
      <c r="I2036">
        <v>0.62</v>
      </c>
      <c r="J2036">
        <v>0.93</v>
      </c>
      <c r="K2036">
        <v>0.68</v>
      </c>
      <c r="L2036">
        <v>37</v>
      </c>
      <c r="M2036">
        <v>126.81</v>
      </c>
      <c r="N2036">
        <v>45</v>
      </c>
      <c r="O2036">
        <v>50</v>
      </c>
      <c r="P2036">
        <v>2</v>
      </c>
      <c r="Q2036">
        <v>3</v>
      </c>
      <c r="R2036">
        <v>15</v>
      </c>
      <c r="S2036">
        <v>615</v>
      </c>
      <c r="T2036">
        <v>11</v>
      </c>
      <c r="U2036">
        <v>0.94</v>
      </c>
      <c r="V2036">
        <v>1</v>
      </c>
      <c r="W2036" t="s">
        <v>4</v>
      </c>
      <c r="X2036" t="s">
        <v>103</v>
      </c>
      <c r="Y2036" t="s">
        <v>96</v>
      </c>
      <c r="Z2036" t="s">
        <v>95</v>
      </c>
      <c r="AA2036">
        <v>0.873</v>
      </c>
      <c r="AB2036">
        <v>0.85499999999999998</v>
      </c>
      <c r="AC2036">
        <v>2.565000000000002E-2</v>
      </c>
      <c r="AD2036">
        <v>0.83000000000000007</v>
      </c>
      <c r="AE2036" t="s">
        <v>25</v>
      </c>
      <c r="AF2036">
        <v>1.6582262845849804E-2</v>
      </c>
      <c r="AG2036" t="s">
        <v>5</v>
      </c>
      <c r="AH2036" t="s">
        <v>32</v>
      </c>
      <c r="AI2036" t="s">
        <v>38</v>
      </c>
      <c r="AJ2036">
        <v>4100</v>
      </c>
      <c r="AK2036" t="s">
        <v>42</v>
      </c>
      <c r="AL2036">
        <v>2.5362</v>
      </c>
      <c r="AM2036">
        <v>47234.438280000002</v>
      </c>
      <c r="AN2036">
        <v>83.1</v>
      </c>
    </row>
    <row r="2037" spans="1:40" x14ac:dyDescent="0.3">
      <c r="A2037">
        <v>207.28</v>
      </c>
      <c r="B2037">
        <v>9.2200000000000006</v>
      </c>
      <c r="C2037">
        <v>29</v>
      </c>
      <c r="D2037">
        <v>0.73</v>
      </c>
      <c r="E2037">
        <v>0</v>
      </c>
      <c r="F2037">
        <v>0.01</v>
      </c>
      <c r="G2037" t="s">
        <v>92</v>
      </c>
      <c r="H2037">
        <v>4.42</v>
      </c>
      <c r="I2037">
        <v>0.9</v>
      </c>
      <c r="J2037">
        <v>1.1399999999999999</v>
      </c>
      <c r="K2037">
        <v>0.63</v>
      </c>
      <c r="L2037">
        <v>26</v>
      </c>
      <c r="M2037">
        <v>4930.82</v>
      </c>
      <c r="N2037">
        <v>60</v>
      </c>
      <c r="O2037">
        <v>38</v>
      </c>
      <c r="P2037">
        <v>1</v>
      </c>
      <c r="Q2037">
        <v>2</v>
      </c>
      <c r="R2037">
        <v>142</v>
      </c>
      <c r="S2037">
        <v>470</v>
      </c>
      <c r="T2037">
        <v>7</v>
      </c>
      <c r="U2037">
        <v>0.77</v>
      </c>
      <c r="V2037">
        <v>1</v>
      </c>
      <c r="W2037" t="s">
        <v>4</v>
      </c>
      <c r="X2037" t="s">
        <v>93</v>
      </c>
      <c r="Y2037" t="s">
        <v>104</v>
      </c>
      <c r="Z2037" t="s">
        <v>106</v>
      </c>
      <c r="AA2037">
        <v>0.73</v>
      </c>
      <c r="AB2037">
        <v>0.99</v>
      </c>
      <c r="AC2037">
        <v>0.26730000000000004</v>
      </c>
      <c r="AD2037">
        <v>0.64</v>
      </c>
      <c r="AE2037" t="s">
        <v>25</v>
      </c>
      <c r="AF2037">
        <v>4.44808954071787E-2</v>
      </c>
      <c r="AG2037" t="s">
        <v>7</v>
      </c>
      <c r="AH2037" t="s">
        <v>31</v>
      </c>
      <c r="AI2037" t="s">
        <v>37</v>
      </c>
      <c r="AJ2037">
        <v>330.98591549295776</v>
      </c>
      <c r="AK2037" t="s">
        <v>42</v>
      </c>
      <c r="AL2037">
        <v>98.616399999999999</v>
      </c>
      <c r="AM2037">
        <v>1032397.913248</v>
      </c>
      <c r="AN2037">
        <v>83.38</v>
      </c>
    </row>
    <row r="2038" spans="1:40" x14ac:dyDescent="0.3">
      <c r="A2038">
        <v>101.34</v>
      </c>
      <c r="B2038">
        <v>6.49</v>
      </c>
      <c r="C2038">
        <v>18</v>
      </c>
      <c r="D2038">
        <v>0.88</v>
      </c>
      <c r="E2038">
        <v>0.09</v>
      </c>
      <c r="F2038">
        <v>0.03</v>
      </c>
      <c r="G2038" t="s">
        <v>99</v>
      </c>
      <c r="H2038">
        <v>1.69</v>
      </c>
      <c r="I2038">
        <v>0.62</v>
      </c>
      <c r="J2038">
        <v>0.95</v>
      </c>
      <c r="K2038">
        <v>0.36</v>
      </c>
      <c r="L2038">
        <v>34</v>
      </c>
      <c r="M2038">
        <v>9293.31</v>
      </c>
      <c r="N2038">
        <v>15</v>
      </c>
      <c r="O2038">
        <v>54</v>
      </c>
      <c r="P2038">
        <v>1</v>
      </c>
      <c r="Q2038">
        <v>1</v>
      </c>
      <c r="R2038">
        <v>482</v>
      </c>
      <c r="S2038">
        <v>689</v>
      </c>
      <c r="T2038">
        <v>1</v>
      </c>
      <c r="U2038">
        <v>0.22</v>
      </c>
      <c r="V2038">
        <v>1</v>
      </c>
      <c r="W2038" t="s">
        <v>4</v>
      </c>
      <c r="X2038" t="s">
        <v>101</v>
      </c>
      <c r="Y2038" t="s">
        <v>104</v>
      </c>
      <c r="Z2038" t="s">
        <v>97</v>
      </c>
      <c r="AA2038">
        <v>0.80080000000000007</v>
      </c>
      <c r="AB2038">
        <v>0.88270000000000004</v>
      </c>
      <c r="AC2038">
        <v>0.105924</v>
      </c>
      <c r="AD2038">
        <v>0.48</v>
      </c>
      <c r="AE2038" t="s">
        <v>24</v>
      </c>
      <c r="AF2038">
        <v>6.4041839352674171E-2</v>
      </c>
      <c r="AG2038" t="s">
        <v>8</v>
      </c>
      <c r="AH2038" t="s">
        <v>33</v>
      </c>
      <c r="AI2038" t="s">
        <v>36</v>
      </c>
      <c r="AJ2038">
        <v>142.94605809128632</v>
      </c>
      <c r="AK2038" t="s">
        <v>42</v>
      </c>
      <c r="AL2038">
        <v>464.66550000000001</v>
      </c>
      <c r="AM2038">
        <v>1055266.2104399998</v>
      </c>
      <c r="AN2038">
        <v>95.009999999999991</v>
      </c>
    </row>
    <row r="2039" spans="1:40" x14ac:dyDescent="0.3">
      <c r="A2039">
        <v>118.06</v>
      </c>
      <c r="B2039">
        <v>5.92</v>
      </c>
      <c r="C2039">
        <v>2</v>
      </c>
      <c r="D2039">
        <v>0.84</v>
      </c>
      <c r="E2039">
        <v>0.04</v>
      </c>
      <c r="F2039">
        <v>0.03</v>
      </c>
      <c r="G2039" t="s">
        <v>92</v>
      </c>
      <c r="H2039">
        <v>2.88</v>
      </c>
      <c r="I2039">
        <v>0.97</v>
      </c>
      <c r="J2039">
        <v>0.82</v>
      </c>
      <c r="K2039">
        <v>0.5</v>
      </c>
      <c r="L2039">
        <v>38</v>
      </c>
      <c r="M2039">
        <v>2886.72</v>
      </c>
      <c r="N2039">
        <v>45</v>
      </c>
      <c r="O2039">
        <v>7</v>
      </c>
      <c r="P2039">
        <v>1</v>
      </c>
      <c r="Q2039">
        <v>1</v>
      </c>
      <c r="R2039">
        <v>613</v>
      </c>
      <c r="S2039">
        <v>400</v>
      </c>
      <c r="T2039">
        <v>9</v>
      </c>
      <c r="U2039">
        <v>0.17</v>
      </c>
      <c r="V2039">
        <v>0</v>
      </c>
      <c r="W2039" t="s">
        <v>6</v>
      </c>
      <c r="X2039" t="s">
        <v>101</v>
      </c>
      <c r="Y2039" t="s">
        <v>104</v>
      </c>
      <c r="Z2039" t="s">
        <v>91</v>
      </c>
      <c r="AA2039">
        <v>0.80639999999999989</v>
      </c>
      <c r="AB2039">
        <v>0.93119999999999992</v>
      </c>
      <c r="AC2039">
        <v>0.14899200000000001</v>
      </c>
      <c r="AD2039">
        <v>0.57000000000000006</v>
      </c>
      <c r="AE2039" t="s">
        <v>25</v>
      </c>
      <c r="AF2039">
        <v>5.0143994579027615E-2</v>
      </c>
      <c r="AG2039" t="s">
        <v>8</v>
      </c>
      <c r="AH2039" t="s">
        <v>33</v>
      </c>
      <c r="AI2039" t="s">
        <v>35</v>
      </c>
      <c r="AJ2039">
        <v>65.252854812398041</v>
      </c>
      <c r="AK2039" t="s">
        <v>40</v>
      </c>
      <c r="AL2039">
        <v>57.734399999999994</v>
      </c>
      <c r="AM2039">
        <v>364727.12928000005</v>
      </c>
      <c r="AN2039">
        <v>83.320000000000007</v>
      </c>
    </row>
    <row r="2040" spans="1:40" x14ac:dyDescent="0.3">
      <c r="A2040">
        <v>151.38999999999999</v>
      </c>
      <c r="B2040">
        <v>3.25</v>
      </c>
      <c r="C2040">
        <v>9</v>
      </c>
      <c r="D2040">
        <v>0.98</v>
      </c>
      <c r="E2040">
        <v>0</v>
      </c>
      <c r="F2040">
        <v>0.02</v>
      </c>
      <c r="G2040" t="s">
        <v>92</v>
      </c>
      <c r="H2040">
        <v>2.97</v>
      </c>
      <c r="I2040">
        <v>0.64</v>
      </c>
      <c r="J2040">
        <v>1.1200000000000001</v>
      </c>
      <c r="K2040">
        <v>0.64</v>
      </c>
      <c r="L2040">
        <v>11</v>
      </c>
      <c r="M2040">
        <v>529.45000000000005</v>
      </c>
      <c r="N2040">
        <v>15</v>
      </c>
      <c r="O2040">
        <v>31</v>
      </c>
      <c r="P2040">
        <v>2</v>
      </c>
      <c r="Q2040">
        <v>2</v>
      </c>
      <c r="R2040">
        <v>522</v>
      </c>
      <c r="S2040">
        <v>64</v>
      </c>
      <c r="T2040">
        <v>5</v>
      </c>
      <c r="U2040">
        <v>0.75</v>
      </c>
      <c r="V2040">
        <v>1</v>
      </c>
      <c r="W2040" t="s">
        <v>4</v>
      </c>
      <c r="X2040" t="s">
        <v>93</v>
      </c>
      <c r="Y2040" t="s">
        <v>96</v>
      </c>
      <c r="Z2040" t="s">
        <v>109</v>
      </c>
      <c r="AA2040">
        <v>0.98</v>
      </c>
      <c r="AB2040">
        <v>0.98</v>
      </c>
      <c r="AC2040">
        <v>1.9600000000000017E-2</v>
      </c>
      <c r="AD2040">
        <v>0.66</v>
      </c>
      <c r="AE2040" t="s">
        <v>25</v>
      </c>
      <c r="AF2040">
        <v>2.1467732346918556E-2</v>
      </c>
      <c r="AG2040" t="s">
        <v>7</v>
      </c>
      <c r="AH2040" t="s">
        <v>31</v>
      </c>
      <c r="AI2040" t="s">
        <v>35</v>
      </c>
      <c r="AJ2040">
        <v>12.260536398467432</v>
      </c>
      <c r="AK2040" t="s">
        <v>40</v>
      </c>
      <c r="AL2040">
        <v>10.589</v>
      </c>
      <c r="AM2040">
        <v>81776.085776000022</v>
      </c>
      <c r="AN2040">
        <v>84.63000000000001</v>
      </c>
    </row>
    <row r="2041" spans="1:40" x14ac:dyDescent="0.3">
      <c r="A2041">
        <v>162.93</v>
      </c>
      <c r="B2041">
        <v>4.09</v>
      </c>
      <c r="C2041">
        <v>24</v>
      </c>
      <c r="D2041">
        <v>0.74</v>
      </c>
      <c r="E2041">
        <v>7.0000000000000007E-2</v>
      </c>
      <c r="F2041">
        <v>0.04</v>
      </c>
      <c r="G2041" t="s">
        <v>88</v>
      </c>
      <c r="H2041">
        <v>2.57</v>
      </c>
      <c r="I2041">
        <v>0.62</v>
      </c>
      <c r="J2041">
        <v>1.06</v>
      </c>
      <c r="K2041">
        <v>0.12</v>
      </c>
      <c r="L2041">
        <v>21</v>
      </c>
      <c r="M2041">
        <v>6242.27</v>
      </c>
      <c r="N2041">
        <v>90</v>
      </c>
      <c r="O2041">
        <v>53</v>
      </c>
      <c r="P2041">
        <v>0</v>
      </c>
      <c r="Q2041">
        <v>3</v>
      </c>
      <c r="R2041">
        <v>791</v>
      </c>
      <c r="S2041">
        <v>60</v>
      </c>
      <c r="T2041">
        <v>3</v>
      </c>
      <c r="U2041">
        <v>0.63</v>
      </c>
      <c r="V2041">
        <v>1</v>
      </c>
      <c r="W2041" t="s">
        <v>4</v>
      </c>
      <c r="X2041" t="s">
        <v>103</v>
      </c>
      <c r="Y2041" t="s">
        <v>94</v>
      </c>
      <c r="Z2041" t="s">
        <v>98</v>
      </c>
      <c r="AA2041">
        <v>0.68819999999999992</v>
      </c>
      <c r="AB2041">
        <v>0.89279999999999993</v>
      </c>
      <c r="AC2041">
        <v>0.23212799999999997</v>
      </c>
      <c r="AD2041">
        <v>0.23</v>
      </c>
      <c r="AE2041" t="s">
        <v>26</v>
      </c>
      <c r="AF2041">
        <v>2.5102804885533663E-2</v>
      </c>
      <c r="AG2041" t="s">
        <v>7</v>
      </c>
      <c r="AH2041" t="s">
        <v>31</v>
      </c>
      <c r="AI2041" t="s">
        <v>35</v>
      </c>
      <c r="AJ2041">
        <v>7.5853350189633382</v>
      </c>
      <c r="AK2041" t="s">
        <v>40</v>
      </c>
      <c r="AL2041">
        <v>62.422700000000006</v>
      </c>
      <c r="AM2041">
        <v>1128999.6840230003</v>
      </c>
      <c r="AN2041">
        <v>70.53</v>
      </c>
    </row>
    <row r="2042" spans="1:40" x14ac:dyDescent="0.3">
      <c r="A2042">
        <v>432.78</v>
      </c>
      <c r="B2042">
        <v>8.67</v>
      </c>
      <c r="C2042">
        <v>17</v>
      </c>
      <c r="D2042">
        <v>0.76</v>
      </c>
      <c r="E2042">
        <v>0.1</v>
      </c>
      <c r="F2042">
        <v>0.05</v>
      </c>
      <c r="G2042" t="s">
        <v>99</v>
      </c>
      <c r="H2042">
        <v>0.78</v>
      </c>
      <c r="I2042">
        <v>0.96</v>
      </c>
      <c r="J2042">
        <v>1.1200000000000001</v>
      </c>
      <c r="K2042">
        <v>0.23</v>
      </c>
      <c r="L2042">
        <v>43</v>
      </c>
      <c r="M2042">
        <v>656.08</v>
      </c>
      <c r="N2042">
        <v>60</v>
      </c>
      <c r="O2042">
        <v>19</v>
      </c>
      <c r="P2042">
        <v>1</v>
      </c>
      <c r="Q2042">
        <v>3</v>
      </c>
      <c r="R2042">
        <v>92</v>
      </c>
      <c r="S2042">
        <v>499</v>
      </c>
      <c r="T2042">
        <v>7</v>
      </c>
      <c r="U2042">
        <v>0.87</v>
      </c>
      <c r="V2042">
        <v>1</v>
      </c>
      <c r="W2042" t="s">
        <v>4</v>
      </c>
      <c r="X2042" t="s">
        <v>103</v>
      </c>
      <c r="Y2042" t="s">
        <v>104</v>
      </c>
      <c r="Z2042" t="s">
        <v>106</v>
      </c>
      <c r="AA2042">
        <v>0.68400000000000005</v>
      </c>
      <c r="AB2042">
        <v>0.85499999999999998</v>
      </c>
      <c r="AC2042">
        <v>0.20519999999999999</v>
      </c>
      <c r="AD2042">
        <v>0.38</v>
      </c>
      <c r="AE2042" t="s">
        <v>24</v>
      </c>
      <c r="AF2042">
        <v>2.0033273256619993E-2</v>
      </c>
      <c r="AG2042" t="s">
        <v>7</v>
      </c>
      <c r="AH2042" t="s">
        <v>32</v>
      </c>
      <c r="AI2042" t="s">
        <v>38</v>
      </c>
      <c r="AJ2042">
        <v>542.39130434782612</v>
      </c>
      <c r="AK2042" t="s">
        <v>42</v>
      </c>
      <c r="AL2042">
        <v>32.804000000000002</v>
      </c>
      <c r="AM2042">
        <v>326568.60312799999</v>
      </c>
      <c r="AN2042">
        <v>95.220000000000013</v>
      </c>
    </row>
    <row r="2043" spans="1:40" x14ac:dyDescent="0.3">
      <c r="A2043">
        <v>302.55</v>
      </c>
      <c r="B2043">
        <v>6.03</v>
      </c>
      <c r="C2043">
        <v>28</v>
      </c>
      <c r="D2043">
        <v>0.71</v>
      </c>
      <c r="E2043">
        <v>0.1</v>
      </c>
      <c r="F2043">
        <v>0.02</v>
      </c>
      <c r="G2043" t="s">
        <v>88</v>
      </c>
      <c r="H2043">
        <v>4.96</v>
      </c>
      <c r="I2043">
        <v>0.64</v>
      </c>
      <c r="J2043">
        <v>0.94</v>
      </c>
      <c r="K2043">
        <v>0.89</v>
      </c>
      <c r="L2043">
        <v>24</v>
      </c>
      <c r="M2043">
        <v>5118.43</v>
      </c>
      <c r="N2043">
        <v>60</v>
      </c>
      <c r="O2043">
        <v>16</v>
      </c>
      <c r="P2043">
        <v>1</v>
      </c>
      <c r="Q2043">
        <v>3</v>
      </c>
      <c r="R2043">
        <v>808</v>
      </c>
      <c r="S2043">
        <v>341</v>
      </c>
      <c r="T2043">
        <v>7</v>
      </c>
      <c r="U2043">
        <v>0.28000000000000003</v>
      </c>
      <c r="V2043">
        <v>1</v>
      </c>
      <c r="W2043" t="s">
        <v>4</v>
      </c>
      <c r="X2043" t="s">
        <v>103</v>
      </c>
      <c r="Y2043" t="s">
        <v>104</v>
      </c>
      <c r="Z2043" t="s">
        <v>106</v>
      </c>
      <c r="AA2043">
        <v>0.63900000000000001</v>
      </c>
      <c r="AB2043">
        <v>0.88200000000000001</v>
      </c>
      <c r="AC2043">
        <v>0.25578000000000006</v>
      </c>
      <c r="AD2043">
        <v>1.01</v>
      </c>
      <c r="AE2043" t="s">
        <v>25</v>
      </c>
      <c r="AF2043">
        <v>1.9930589985126427E-2</v>
      </c>
      <c r="AG2043" t="s">
        <v>5</v>
      </c>
      <c r="AH2043" t="s">
        <v>32</v>
      </c>
      <c r="AI2043" t="s">
        <v>37</v>
      </c>
      <c r="AJ2043">
        <v>42.202970297029701</v>
      </c>
      <c r="AK2043" t="s">
        <v>40</v>
      </c>
      <c r="AL2043">
        <v>51.184300000000007</v>
      </c>
      <c r="AM2043">
        <v>1734491.9133400002</v>
      </c>
      <c r="AN2043">
        <v>67.640000000000015</v>
      </c>
    </row>
    <row r="2044" spans="1:40" x14ac:dyDescent="0.3">
      <c r="A2044">
        <v>285.52999999999997</v>
      </c>
      <c r="B2044">
        <v>5.63</v>
      </c>
      <c r="C2044">
        <v>14</v>
      </c>
      <c r="D2044">
        <v>0.83</v>
      </c>
      <c r="E2044">
        <v>0.02</v>
      </c>
      <c r="F2044">
        <v>0.02</v>
      </c>
      <c r="G2044" t="s">
        <v>92</v>
      </c>
      <c r="H2044">
        <v>0.86</v>
      </c>
      <c r="I2044">
        <v>0.92</v>
      </c>
      <c r="J2044">
        <v>0.81</v>
      </c>
      <c r="K2044">
        <v>0.34</v>
      </c>
      <c r="L2044">
        <v>15</v>
      </c>
      <c r="M2044">
        <v>3877.14</v>
      </c>
      <c r="N2044">
        <v>60</v>
      </c>
      <c r="O2044">
        <v>24</v>
      </c>
      <c r="P2044">
        <v>0</v>
      </c>
      <c r="Q2044">
        <v>3</v>
      </c>
      <c r="R2044">
        <v>700</v>
      </c>
      <c r="S2044">
        <v>907</v>
      </c>
      <c r="T2044">
        <v>8</v>
      </c>
      <c r="U2044">
        <v>0.3</v>
      </c>
      <c r="V2044">
        <v>1</v>
      </c>
      <c r="W2044" t="s">
        <v>4</v>
      </c>
      <c r="X2044" t="s">
        <v>103</v>
      </c>
      <c r="Y2044" t="s">
        <v>94</v>
      </c>
      <c r="Z2044" t="s">
        <v>110</v>
      </c>
      <c r="AA2044">
        <v>0.8133999999999999</v>
      </c>
      <c r="AB2044">
        <v>0.96039999999999992</v>
      </c>
      <c r="AC2044">
        <v>0.16326800000000002</v>
      </c>
      <c r="AD2044">
        <v>0.38</v>
      </c>
      <c r="AE2044" t="s">
        <v>24</v>
      </c>
      <c r="AF2044">
        <v>1.9717717928063601E-2</v>
      </c>
      <c r="AG2044" t="s">
        <v>5</v>
      </c>
      <c r="AH2044" t="s">
        <v>31</v>
      </c>
      <c r="AI2044" t="s">
        <v>38</v>
      </c>
      <c r="AJ2044">
        <v>129.57142857142858</v>
      </c>
      <c r="AK2044" t="s">
        <v>42</v>
      </c>
      <c r="AL2044">
        <v>77.5428</v>
      </c>
      <c r="AM2044">
        <v>1151403.8294839999</v>
      </c>
      <c r="AN2044">
        <v>86.14</v>
      </c>
    </row>
    <row r="2045" spans="1:40" x14ac:dyDescent="0.3">
      <c r="A2045">
        <v>101.65</v>
      </c>
      <c r="B2045">
        <v>1.9</v>
      </c>
      <c r="C2045">
        <v>4</v>
      </c>
      <c r="D2045">
        <v>0.78</v>
      </c>
      <c r="E2045">
        <v>0.02</v>
      </c>
      <c r="F2045">
        <v>0.02</v>
      </c>
      <c r="G2045" t="s">
        <v>92</v>
      </c>
      <c r="H2045">
        <v>3.76</v>
      </c>
      <c r="I2045">
        <v>0.9</v>
      </c>
      <c r="J2045">
        <v>0.83</v>
      </c>
      <c r="K2045">
        <v>0.8</v>
      </c>
      <c r="L2045">
        <v>3</v>
      </c>
      <c r="M2045">
        <v>4806.7</v>
      </c>
      <c r="N2045">
        <v>30</v>
      </c>
      <c r="O2045">
        <v>42</v>
      </c>
      <c r="P2045">
        <v>3</v>
      </c>
      <c r="Q2045">
        <v>2</v>
      </c>
      <c r="R2045">
        <v>386</v>
      </c>
      <c r="S2045">
        <v>279</v>
      </c>
      <c r="T2045">
        <v>10</v>
      </c>
      <c r="U2045">
        <v>0.73</v>
      </c>
      <c r="V2045">
        <v>0</v>
      </c>
      <c r="W2045" t="s">
        <v>6</v>
      </c>
      <c r="X2045" t="s">
        <v>93</v>
      </c>
      <c r="Y2045" t="s">
        <v>90</v>
      </c>
      <c r="Z2045" t="s">
        <v>108</v>
      </c>
      <c r="AA2045">
        <v>0.76439999999999997</v>
      </c>
      <c r="AB2045">
        <v>0.96039999999999992</v>
      </c>
      <c r="AC2045">
        <v>0.21128799999999995</v>
      </c>
      <c r="AD2045">
        <v>0.84000000000000008</v>
      </c>
      <c r="AE2045" t="s">
        <v>25</v>
      </c>
      <c r="AF2045">
        <v>1.8691588785046728E-2</v>
      </c>
      <c r="AG2045" t="s">
        <v>5</v>
      </c>
      <c r="AH2045" t="s">
        <v>33</v>
      </c>
      <c r="AI2045" t="s">
        <v>37</v>
      </c>
      <c r="AJ2045">
        <v>72.279792746113998</v>
      </c>
      <c r="AK2045" t="s">
        <v>40</v>
      </c>
      <c r="AL2045">
        <v>96.134</v>
      </c>
      <c r="AM2045">
        <v>508248.87528000004</v>
      </c>
      <c r="AN2045">
        <v>83.240000000000009</v>
      </c>
    </row>
    <row r="2046" spans="1:40" x14ac:dyDescent="0.3">
      <c r="A2046">
        <v>437.06</v>
      </c>
      <c r="B2046">
        <v>1.1399999999999999</v>
      </c>
      <c r="C2046">
        <v>29</v>
      </c>
      <c r="D2046">
        <v>0.96</v>
      </c>
      <c r="E2046">
        <v>0.06</v>
      </c>
      <c r="F2046">
        <v>0.04</v>
      </c>
      <c r="G2046" t="s">
        <v>88</v>
      </c>
      <c r="H2046">
        <v>3.96</v>
      </c>
      <c r="I2046">
        <v>0.84</v>
      </c>
      <c r="J2046">
        <v>0.84</v>
      </c>
      <c r="K2046">
        <v>0.25</v>
      </c>
      <c r="L2046">
        <v>2</v>
      </c>
      <c r="M2046">
        <v>1710.14</v>
      </c>
      <c r="N2046">
        <v>90</v>
      </c>
      <c r="O2046">
        <v>28</v>
      </c>
      <c r="P2046">
        <v>3</v>
      </c>
      <c r="Q2046">
        <v>0</v>
      </c>
      <c r="R2046">
        <v>344</v>
      </c>
      <c r="S2046">
        <v>371</v>
      </c>
      <c r="T2046">
        <v>4</v>
      </c>
      <c r="U2046">
        <v>0.27</v>
      </c>
      <c r="V2046">
        <v>0</v>
      </c>
      <c r="W2046" t="s">
        <v>6</v>
      </c>
      <c r="X2046" t="s">
        <v>89</v>
      </c>
      <c r="Y2046" t="s">
        <v>90</v>
      </c>
      <c r="Z2046" t="s">
        <v>105</v>
      </c>
      <c r="AA2046">
        <v>0.90239999999999987</v>
      </c>
      <c r="AB2046">
        <v>0.90239999999999987</v>
      </c>
      <c r="AC2046">
        <v>3.6096000000000024E-2</v>
      </c>
      <c r="AD2046">
        <v>0.35</v>
      </c>
      <c r="AE2046" t="s">
        <v>24</v>
      </c>
      <c r="AF2046">
        <v>2.6083375280281881E-3</v>
      </c>
      <c r="AG2046" t="s">
        <v>5</v>
      </c>
      <c r="AH2046" t="s">
        <v>32</v>
      </c>
      <c r="AI2046" t="s">
        <v>37</v>
      </c>
      <c r="AJ2046">
        <v>107.84883720930232</v>
      </c>
      <c r="AK2046" t="s">
        <v>42</v>
      </c>
      <c r="AL2046">
        <v>17.101400000000002</v>
      </c>
      <c r="AM2046">
        <v>822228.88379200012</v>
      </c>
      <c r="AN2046">
        <v>69.44</v>
      </c>
    </row>
    <row r="2047" spans="1:40" x14ac:dyDescent="0.3">
      <c r="A2047">
        <v>375.27</v>
      </c>
      <c r="B2047">
        <v>9.67</v>
      </c>
      <c r="C2047">
        <v>17</v>
      </c>
      <c r="D2047">
        <v>0.88</v>
      </c>
      <c r="E2047">
        <v>0.06</v>
      </c>
      <c r="F2047">
        <v>0.03</v>
      </c>
      <c r="G2047" t="s">
        <v>88</v>
      </c>
      <c r="H2047">
        <v>0.73</v>
      </c>
      <c r="I2047">
        <v>0.75</v>
      </c>
      <c r="J2047">
        <v>1.1200000000000001</v>
      </c>
      <c r="K2047">
        <v>0.04</v>
      </c>
      <c r="L2047">
        <v>7</v>
      </c>
      <c r="M2047">
        <v>993</v>
      </c>
      <c r="N2047">
        <v>30</v>
      </c>
      <c r="O2047">
        <v>12</v>
      </c>
      <c r="P2047">
        <v>1</v>
      </c>
      <c r="Q2047">
        <v>2</v>
      </c>
      <c r="R2047">
        <v>668</v>
      </c>
      <c r="S2047">
        <v>154</v>
      </c>
      <c r="T2047">
        <v>9</v>
      </c>
      <c r="U2047">
        <v>0.46</v>
      </c>
      <c r="V2047">
        <v>0</v>
      </c>
      <c r="W2047" t="s">
        <v>6</v>
      </c>
      <c r="X2047" t="s">
        <v>93</v>
      </c>
      <c r="Y2047" t="s">
        <v>104</v>
      </c>
      <c r="Z2047" t="s">
        <v>91</v>
      </c>
      <c r="AA2047">
        <v>0.82719999999999994</v>
      </c>
      <c r="AB2047">
        <v>0.91179999999999994</v>
      </c>
      <c r="AC2047">
        <v>0.10941599999999999</v>
      </c>
      <c r="AD2047">
        <v>0.13</v>
      </c>
      <c r="AE2047" t="s">
        <v>22</v>
      </c>
      <c r="AF2047">
        <v>2.5768113624856769E-2</v>
      </c>
      <c r="AG2047" t="s">
        <v>7</v>
      </c>
      <c r="AH2047" t="s">
        <v>32</v>
      </c>
      <c r="AI2047" t="s">
        <v>38</v>
      </c>
      <c r="AJ2047">
        <v>23.053892215568865</v>
      </c>
      <c r="AK2047" t="s">
        <v>40</v>
      </c>
      <c r="AL2047">
        <v>9.93</v>
      </c>
      <c r="AM2047">
        <v>406196.398842</v>
      </c>
      <c r="AN2047">
        <v>72.87</v>
      </c>
    </row>
    <row r="2048" spans="1:40" x14ac:dyDescent="0.3">
      <c r="A2048">
        <v>80.45</v>
      </c>
      <c r="B2048">
        <v>4.3899999999999997</v>
      </c>
      <c r="C2048">
        <v>17</v>
      </c>
      <c r="D2048">
        <v>0.88</v>
      </c>
      <c r="E2048">
        <v>7.0000000000000007E-2</v>
      </c>
      <c r="F2048">
        <v>0</v>
      </c>
      <c r="G2048" t="s">
        <v>88</v>
      </c>
      <c r="H2048">
        <v>4.67</v>
      </c>
      <c r="I2048">
        <v>0.97</v>
      </c>
      <c r="J2048">
        <v>0.92</v>
      </c>
      <c r="K2048">
        <v>0.5</v>
      </c>
      <c r="L2048">
        <v>5</v>
      </c>
      <c r="M2048">
        <v>7515.01</v>
      </c>
      <c r="N2048">
        <v>30</v>
      </c>
      <c r="O2048">
        <v>33</v>
      </c>
      <c r="P2048">
        <v>1</v>
      </c>
      <c r="Q2048">
        <v>2</v>
      </c>
      <c r="R2048">
        <v>111</v>
      </c>
      <c r="S2048">
        <v>598</v>
      </c>
      <c r="T2048">
        <v>2</v>
      </c>
      <c r="U2048">
        <v>0.52</v>
      </c>
      <c r="V2048">
        <v>1</v>
      </c>
      <c r="W2048" t="s">
        <v>4</v>
      </c>
      <c r="X2048" t="s">
        <v>93</v>
      </c>
      <c r="Y2048" t="s">
        <v>104</v>
      </c>
      <c r="Z2048" t="s">
        <v>102</v>
      </c>
      <c r="AA2048">
        <v>0.81839999999999991</v>
      </c>
      <c r="AB2048">
        <v>0.92999999999999994</v>
      </c>
      <c r="AC2048">
        <v>0.11159999999999999</v>
      </c>
      <c r="AD2048">
        <v>0.57000000000000006</v>
      </c>
      <c r="AE2048" t="s">
        <v>25</v>
      </c>
      <c r="AF2048">
        <v>5.4568054692355497E-2</v>
      </c>
      <c r="AG2048" t="s">
        <v>8</v>
      </c>
      <c r="AH2048" t="s">
        <v>33</v>
      </c>
      <c r="AI2048" t="s">
        <v>37</v>
      </c>
      <c r="AJ2048">
        <v>538.73873873873879</v>
      </c>
      <c r="AK2048" t="s">
        <v>42</v>
      </c>
      <c r="AL2048">
        <v>75.150100000000009</v>
      </c>
      <c r="AM2048">
        <v>646985.99744499999</v>
      </c>
      <c r="AN2048">
        <v>69.23</v>
      </c>
    </row>
    <row r="2049" spans="1:40" x14ac:dyDescent="0.3">
      <c r="A2049">
        <v>368.53</v>
      </c>
      <c r="B2049">
        <v>6.43</v>
      </c>
      <c r="C2049">
        <v>12</v>
      </c>
      <c r="D2049">
        <v>0.86</v>
      </c>
      <c r="E2049">
        <v>0.02</v>
      </c>
      <c r="F2049">
        <v>0.03</v>
      </c>
      <c r="G2049" t="s">
        <v>92</v>
      </c>
      <c r="H2049">
        <v>2.44</v>
      </c>
      <c r="I2049">
        <v>0.95</v>
      </c>
      <c r="J2049">
        <v>1.2</v>
      </c>
      <c r="K2049">
        <v>0.89</v>
      </c>
      <c r="L2049">
        <v>45</v>
      </c>
      <c r="M2049">
        <v>2532.1</v>
      </c>
      <c r="N2049">
        <v>60</v>
      </c>
      <c r="O2049">
        <v>14</v>
      </c>
      <c r="P2049">
        <v>3</v>
      </c>
      <c r="Q2049">
        <v>3</v>
      </c>
      <c r="R2049">
        <v>297</v>
      </c>
      <c r="S2049">
        <v>138</v>
      </c>
      <c r="T2049">
        <v>6</v>
      </c>
      <c r="U2049">
        <v>0.67</v>
      </c>
      <c r="V2049">
        <v>1</v>
      </c>
      <c r="W2049" t="s">
        <v>4</v>
      </c>
      <c r="X2049" t="s">
        <v>103</v>
      </c>
      <c r="Y2049" t="s">
        <v>90</v>
      </c>
      <c r="Z2049" t="s">
        <v>100</v>
      </c>
      <c r="AA2049">
        <v>0.84279999999999999</v>
      </c>
      <c r="AB2049">
        <v>0.9506</v>
      </c>
      <c r="AC2049">
        <v>0.13308400000000001</v>
      </c>
      <c r="AD2049">
        <v>0.94000000000000006</v>
      </c>
      <c r="AE2049" t="s">
        <v>25</v>
      </c>
      <c r="AF2049">
        <v>1.7447697609421213E-2</v>
      </c>
      <c r="AG2049" t="s">
        <v>5</v>
      </c>
      <c r="AH2049" t="s">
        <v>32</v>
      </c>
      <c r="AI2049" t="s">
        <v>35</v>
      </c>
      <c r="AJ2049">
        <v>46.464646464646464</v>
      </c>
      <c r="AK2049" t="s">
        <v>40</v>
      </c>
      <c r="AL2049">
        <v>50.641999999999996</v>
      </c>
      <c r="AM2049">
        <v>979881.17991399986</v>
      </c>
      <c r="AN2049">
        <v>84.36</v>
      </c>
    </row>
    <row r="2050" spans="1:40" x14ac:dyDescent="0.3">
      <c r="A2050">
        <v>294.58999999999997</v>
      </c>
      <c r="B2050">
        <v>1.72</v>
      </c>
      <c r="C2050">
        <v>28</v>
      </c>
      <c r="D2050">
        <v>0.73</v>
      </c>
      <c r="E2050">
        <v>0.1</v>
      </c>
      <c r="F2050">
        <v>0</v>
      </c>
      <c r="G2050" t="s">
        <v>99</v>
      </c>
      <c r="H2050">
        <v>3.14</v>
      </c>
      <c r="I2050">
        <v>0.77</v>
      </c>
      <c r="J2050">
        <v>1.1000000000000001</v>
      </c>
      <c r="K2050">
        <v>0.82</v>
      </c>
      <c r="L2050">
        <v>40</v>
      </c>
      <c r="M2050">
        <v>8024.2</v>
      </c>
      <c r="N2050">
        <v>30</v>
      </c>
      <c r="O2050">
        <v>30</v>
      </c>
      <c r="P2050">
        <v>3</v>
      </c>
      <c r="Q2050">
        <v>1</v>
      </c>
      <c r="R2050">
        <v>834</v>
      </c>
      <c r="S2050">
        <v>384</v>
      </c>
      <c r="T2050">
        <v>3</v>
      </c>
      <c r="U2050">
        <v>0.34</v>
      </c>
      <c r="V2050">
        <v>0</v>
      </c>
      <c r="W2050" t="s">
        <v>6</v>
      </c>
      <c r="X2050" t="s">
        <v>101</v>
      </c>
      <c r="Y2050" t="s">
        <v>90</v>
      </c>
      <c r="Z2050" t="s">
        <v>98</v>
      </c>
      <c r="AA2050">
        <v>0.65700000000000003</v>
      </c>
      <c r="AB2050">
        <v>0.9</v>
      </c>
      <c r="AC2050">
        <v>0.24300000000000002</v>
      </c>
      <c r="AD2050">
        <v>0.91999999999999993</v>
      </c>
      <c r="AE2050" t="s">
        <v>25</v>
      </c>
      <c r="AF2050">
        <v>5.8386231711870743E-3</v>
      </c>
      <c r="AG2050" t="s">
        <v>5</v>
      </c>
      <c r="AH2050" t="s">
        <v>31</v>
      </c>
      <c r="AI2050" t="s">
        <v>37</v>
      </c>
      <c r="AJ2050">
        <v>46.043165467625904</v>
      </c>
      <c r="AK2050" t="s">
        <v>40</v>
      </c>
      <c r="AL2050">
        <v>401.21000000000004</v>
      </c>
      <c r="AM2050">
        <v>2600653.6960519999</v>
      </c>
      <c r="AN2050">
        <v>93.860000000000014</v>
      </c>
    </row>
    <row r="2051" spans="1:40" x14ac:dyDescent="0.3">
      <c r="A2051">
        <v>86.78</v>
      </c>
      <c r="B2051">
        <v>7.15</v>
      </c>
      <c r="C2051">
        <v>20</v>
      </c>
      <c r="D2051">
        <v>0.83</v>
      </c>
      <c r="E2051">
        <v>0.06</v>
      </c>
      <c r="F2051">
        <v>0.04</v>
      </c>
      <c r="G2051" t="s">
        <v>92</v>
      </c>
      <c r="H2051">
        <v>3.21</v>
      </c>
      <c r="I2051">
        <v>0.69</v>
      </c>
      <c r="J2051">
        <v>1.04</v>
      </c>
      <c r="K2051">
        <v>0.25</v>
      </c>
      <c r="L2051">
        <v>29</v>
      </c>
      <c r="M2051">
        <v>7608.63</v>
      </c>
      <c r="N2051">
        <v>90</v>
      </c>
      <c r="O2051">
        <v>26</v>
      </c>
      <c r="P2051">
        <v>1</v>
      </c>
      <c r="Q2051">
        <v>2</v>
      </c>
      <c r="R2051">
        <v>40</v>
      </c>
      <c r="S2051">
        <v>514</v>
      </c>
      <c r="T2051">
        <v>8</v>
      </c>
      <c r="U2051">
        <v>0.86</v>
      </c>
      <c r="V2051">
        <v>1</v>
      </c>
      <c r="W2051" t="s">
        <v>4</v>
      </c>
      <c r="X2051" t="s">
        <v>93</v>
      </c>
      <c r="Y2051" t="s">
        <v>104</v>
      </c>
      <c r="Z2051" t="s">
        <v>110</v>
      </c>
      <c r="AA2051">
        <v>0.78019999999999989</v>
      </c>
      <c r="AB2051">
        <v>0.90239999999999987</v>
      </c>
      <c r="AC2051">
        <v>0.15340800000000002</v>
      </c>
      <c r="AD2051">
        <v>0.35</v>
      </c>
      <c r="AE2051" t="s">
        <v>24</v>
      </c>
      <c r="AF2051">
        <v>8.2392256280248904E-2</v>
      </c>
      <c r="AG2051" t="s">
        <v>8</v>
      </c>
      <c r="AH2051" t="s">
        <v>33</v>
      </c>
      <c r="AI2051" t="s">
        <v>37</v>
      </c>
      <c r="AJ2051">
        <v>1285</v>
      </c>
      <c r="AK2051" t="s">
        <v>42</v>
      </c>
      <c r="AL2051">
        <v>152.17260000000002</v>
      </c>
      <c r="AM2051">
        <v>726462.34641600004</v>
      </c>
      <c r="AN2051">
        <v>82.19</v>
      </c>
    </row>
    <row r="2052" spans="1:40" x14ac:dyDescent="0.3">
      <c r="A2052">
        <v>256.24</v>
      </c>
      <c r="B2052">
        <v>9.39</v>
      </c>
      <c r="C2052">
        <v>18</v>
      </c>
      <c r="D2052">
        <v>1</v>
      </c>
      <c r="E2052">
        <v>0.08</v>
      </c>
      <c r="F2052">
        <v>0.02</v>
      </c>
      <c r="G2052" t="s">
        <v>88</v>
      </c>
      <c r="H2052">
        <v>2.52</v>
      </c>
      <c r="I2052">
        <v>0.71</v>
      </c>
      <c r="J2052">
        <v>1.19</v>
      </c>
      <c r="K2052">
        <v>0.91</v>
      </c>
      <c r="L2052">
        <v>41</v>
      </c>
      <c r="M2052">
        <v>2063.9499999999998</v>
      </c>
      <c r="N2052">
        <v>90</v>
      </c>
      <c r="O2052">
        <v>28</v>
      </c>
      <c r="P2052">
        <v>0</v>
      </c>
      <c r="Q2052">
        <v>3</v>
      </c>
      <c r="R2052">
        <v>323</v>
      </c>
      <c r="S2052">
        <v>632</v>
      </c>
      <c r="T2052">
        <v>8</v>
      </c>
      <c r="U2052">
        <v>0.4</v>
      </c>
      <c r="V2052">
        <v>1</v>
      </c>
      <c r="W2052" t="s">
        <v>4</v>
      </c>
      <c r="X2052" t="s">
        <v>103</v>
      </c>
      <c r="Y2052" t="s">
        <v>94</v>
      </c>
      <c r="Z2052" t="s">
        <v>110</v>
      </c>
      <c r="AA2052">
        <v>0.92</v>
      </c>
      <c r="AB2052">
        <v>0.90160000000000007</v>
      </c>
      <c r="AC2052">
        <v>0</v>
      </c>
      <c r="AD2052">
        <v>1.01</v>
      </c>
      <c r="AE2052" t="s">
        <v>25</v>
      </c>
      <c r="AF2052">
        <v>3.6645332500780517E-2</v>
      </c>
      <c r="AG2052" t="s">
        <v>7</v>
      </c>
      <c r="AH2052" t="s">
        <v>31</v>
      </c>
      <c r="AI2052" t="s">
        <v>35</v>
      </c>
      <c r="AJ2052">
        <v>195.66563467492259</v>
      </c>
      <c r="AK2052" t="s">
        <v>42</v>
      </c>
      <c r="AL2052">
        <v>20.639499999999998</v>
      </c>
      <c r="AM2052">
        <v>581786.75679600006</v>
      </c>
      <c r="AN2052">
        <v>70.680000000000007</v>
      </c>
    </row>
    <row r="2053" spans="1:40" x14ac:dyDescent="0.3">
      <c r="A2053">
        <v>268.11</v>
      </c>
      <c r="B2053">
        <v>6.18</v>
      </c>
      <c r="C2053">
        <v>3</v>
      </c>
      <c r="D2053">
        <v>0.95</v>
      </c>
      <c r="E2053">
        <v>0.05</v>
      </c>
      <c r="F2053">
        <v>0.02</v>
      </c>
      <c r="G2053" t="s">
        <v>99</v>
      </c>
      <c r="H2053">
        <v>0.71</v>
      </c>
      <c r="I2053">
        <v>0.69</v>
      </c>
      <c r="J2053">
        <v>0.93</v>
      </c>
      <c r="K2053">
        <v>0.48</v>
      </c>
      <c r="L2053">
        <v>32</v>
      </c>
      <c r="M2053">
        <v>9092.08</v>
      </c>
      <c r="N2053">
        <v>30</v>
      </c>
      <c r="O2053">
        <v>15</v>
      </c>
      <c r="P2053">
        <v>3</v>
      </c>
      <c r="Q2053">
        <v>1</v>
      </c>
      <c r="R2053">
        <v>163</v>
      </c>
      <c r="S2053">
        <v>10</v>
      </c>
      <c r="T2053">
        <v>6</v>
      </c>
      <c r="U2053">
        <v>0.04</v>
      </c>
      <c r="V2053">
        <v>1</v>
      </c>
      <c r="W2053" t="s">
        <v>4</v>
      </c>
      <c r="X2053" t="s">
        <v>101</v>
      </c>
      <c r="Y2053" t="s">
        <v>90</v>
      </c>
      <c r="Z2053" t="s">
        <v>100</v>
      </c>
      <c r="AA2053">
        <v>0.90249999999999997</v>
      </c>
      <c r="AB2053">
        <v>0.93099999999999994</v>
      </c>
      <c r="AC2053">
        <v>4.6550000000000043E-2</v>
      </c>
      <c r="AD2053">
        <v>0.55000000000000004</v>
      </c>
      <c r="AE2053" t="s">
        <v>25</v>
      </c>
      <c r="AF2053">
        <v>2.3050240572899183E-2</v>
      </c>
      <c r="AG2053" t="s">
        <v>7</v>
      </c>
      <c r="AH2053" t="s">
        <v>31</v>
      </c>
      <c r="AI2053" t="s">
        <v>38</v>
      </c>
      <c r="AJ2053">
        <v>6.1349693251533743</v>
      </c>
      <c r="AK2053" t="s">
        <v>40</v>
      </c>
      <c r="AL2053">
        <v>454.60400000000004</v>
      </c>
      <c r="AM2053">
        <v>2608773.4097779999</v>
      </c>
      <c r="AN2053">
        <v>97.39</v>
      </c>
    </row>
    <row r="2054" spans="1:40" x14ac:dyDescent="0.3">
      <c r="A2054">
        <v>124.6</v>
      </c>
      <c r="B2054">
        <v>2.14</v>
      </c>
      <c r="C2054">
        <v>11</v>
      </c>
      <c r="D2054">
        <v>0.97</v>
      </c>
      <c r="E2054">
        <v>0.04</v>
      </c>
      <c r="F2054">
        <v>0.04</v>
      </c>
      <c r="G2054" t="s">
        <v>88</v>
      </c>
      <c r="H2054">
        <v>3.76</v>
      </c>
      <c r="I2054">
        <v>0.82</v>
      </c>
      <c r="J2054">
        <v>0.87</v>
      </c>
      <c r="K2054">
        <v>0.05</v>
      </c>
      <c r="L2054">
        <v>30</v>
      </c>
      <c r="M2054">
        <v>1696.67</v>
      </c>
      <c r="N2054">
        <v>90</v>
      </c>
      <c r="O2054">
        <v>46</v>
      </c>
      <c r="P2054">
        <v>1</v>
      </c>
      <c r="Q2054">
        <v>2</v>
      </c>
      <c r="R2054">
        <v>569</v>
      </c>
      <c r="S2054">
        <v>376</v>
      </c>
      <c r="T2054">
        <v>4</v>
      </c>
      <c r="U2054">
        <v>7.0000000000000007E-2</v>
      </c>
      <c r="V2054">
        <v>1</v>
      </c>
      <c r="W2054" t="s">
        <v>4</v>
      </c>
      <c r="X2054" t="s">
        <v>93</v>
      </c>
      <c r="Y2054" t="s">
        <v>104</v>
      </c>
      <c r="Z2054" t="s">
        <v>105</v>
      </c>
      <c r="AA2054">
        <v>0.93119999999999992</v>
      </c>
      <c r="AB2054">
        <v>0.92159999999999997</v>
      </c>
      <c r="AC2054">
        <v>2.7648000000000023E-2</v>
      </c>
      <c r="AD2054">
        <v>0.13</v>
      </c>
      <c r="AE2054" t="s">
        <v>22</v>
      </c>
      <c r="AF2054">
        <v>1.7174959871589086E-2</v>
      </c>
      <c r="AG2054" t="s">
        <v>5</v>
      </c>
      <c r="AH2054" t="s">
        <v>33</v>
      </c>
      <c r="AI2054" t="s">
        <v>37</v>
      </c>
      <c r="AJ2054">
        <v>66.080843585237261</v>
      </c>
      <c r="AK2054" t="s">
        <v>40</v>
      </c>
      <c r="AL2054">
        <v>16.966699999999999</v>
      </c>
      <c r="AM2054">
        <v>228343.82517999996</v>
      </c>
      <c r="AN2054">
        <v>70.240000000000009</v>
      </c>
    </row>
    <row r="2055" spans="1:40" x14ac:dyDescent="0.3">
      <c r="A2055">
        <v>475.56</v>
      </c>
      <c r="B2055">
        <v>6.24</v>
      </c>
      <c r="C2055">
        <v>25</v>
      </c>
      <c r="D2055">
        <v>0.95</v>
      </c>
      <c r="E2055">
        <v>0.1</v>
      </c>
      <c r="F2055">
        <v>0</v>
      </c>
      <c r="G2055" t="s">
        <v>92</v>
      </c>
      <c r="H2055">
        <v>2.91</v>
      </c>
      <c r="I2055">
        <v>0.95</v>
      </c>
      <c r="J2055">
        <v>1.0900000000000001</v>
      </c>
      <c r="K2055">
        <v>0.03</v>
      </c>
      <c r="L2055">
        <v>8</v>
      </c>
      <c r="M2055">
        <v>7991.74</v>
      </c>
      <c r="N2055">
        <v>15</v>
      </c>
      <c r="O2055">
        <v>56</v>
      </c>
      <c r="P2055">
        <v>2</v>
      </c>
      <c r="Q2055">
        <v>0</v>
      </c>
      <c r="R2055">
        <v>900</v>
      </c>
      <c r="S2055">
        <v>547</v>
      </c>
      <c r="T2055">
        <v>8</v>
      </c>
      <c r="U2055">
        <v>0.97</v>
      </c>
      <c r="V2055">
        <v>1</v>
      </c>
      <c r="W2055" t="s">
        <v>4</v>
      </c>
      <c r="X2055" t="s">
        <v>89</v>
      </c>
      <c r="Y2055" t="s">
        <v>96</v>
      </c>
      <c r="Z2055" t="s">
        <v>110</v>
      </c>
      <c r="AA2055">
        <v>0.85499999999999998</v>
      </c>
      <c r="AB2055">
        <v>0.9</v>
      </c>
      <c r="AC2055">
        <v>4.500000000000004E-2</v>
      </c>
      <c r="AD2055">
        <v>0.13</v>
      </c>
      <c r="AE2055" t="s">
        <v>22</v>
      </c>
      <c r="AF2055">
        <v>1.3121372697451426E-2</v>
      </c>
      <c r="AG2055" t="s">
        <v>5</v>
      </c>
      <c r="AH2055" t="s">
        <v>32</v>
      </c>
      <c r="AI2055" t="s">
        <v>35</v>
      </c>
      <c r="AJ2055">
        <v>60.777777777777771</v>
      </c>
      <c r="AK2055" t="s">
        <v>40</v>
      </c>
      <c r="AL2055">
        <v>159.8348</v>
      </c>
      <c r="AM2055">
        <v>4180794.5742319999</v>
      </c>
      <c r="AN2055">
        <v>82.09</v>
      </c>
    </row>
    <row r="2056" spans="1:40" x14ac:dyDescent="0.3">
      <c r="A2056">
        <v>432.49</v>
      </c>
      <c r="B2056">
        <v>7.9</v>
      </c>
      <c r="C2056">
        <v>18</v>
      </c>
      <c r="D2056">
        <v>0.73</v>
      </c>
      <c r="E2056">
        <v>0.06</v>
      </c>
      <c r="F2056">
        <v>0.01</v>
      </c>
      <c r="G2056" t="s">
        <v>99</v>
      </c>
      <c r="H2056">
        <v>0.59</v>
      </c>
      <c r="I2056">
        <v>0.91</v>
      </c>
      <c r="J2056">
        <v>0.91</v>
      </c>
      <c r="K2056">
        <v>0.49</v>
      </c>
      <c r="L2056">
        <v>32</v>
      </c>
      <c r="M2056">
        <v>4263.28</v>
      </c>
      <c r="N2056">
        <v>30</v>
      </c>
      <c r="O2056">
        <v>45</v>
      </c>
      <c r="P2056">
        <v>0</v>
      </c>
      <c r="Q2056">
        <v>0</v>
      </c>
      <c r="R2056">
        <v>562</v>
      </c>
      <c r="S2056">
        <v>637</v>
      </c>
      <c r="T2056">
        <v>6</v>
      </c>
      <c r="U2056">
        <v>0.62</v>
      </c>
      <c r="V2056">
        <v>1</v>
      </c>
      <c r="W2056" t="s">
        <v>4</v>
      </c>
      <c r="X2056" t="s">
        <v>89</v>
      </c>
      <c r="Y2056" t="s">
        <v>94</v>
      </c>
      <c r="Z2056" t="s">
        <v>100</v>
      </c>
      <c r="AA2056">
        <v>0.68619999999999992</v>
      </c>
      <c r="AB2056">
        <v>0.93059999999999998</v>
      </c>
      <c r="AC2056">
        <v>0.25126200000000004</v>
      </c>
      <c r="AD2056">
        <v>0.55999999999999994</v>
      </c>
      <c r="AE2056" t="s">
        <v>25</v>
      </c>
      <c r="AF2056">
        <v>1.8266318296376795E-2</v>
      </c>
      <c r="AG2056" t="s">
        <v>5</v>
      </c>
      <c r="AH2056" t="s">
        <v>32</v>
      </c>
      <c r="AI2056" t="s">
        <v>38</v>
      </c>
      <c r="AJ2056">
        <v>113.34519572953737</v>
      </c>
      <c r="AK2056" t="s">
        <v>42</v>
      </c>
      <c r="AL2056">
        <v>213.16399999999999</v>
      </c>
      <c r="AM2056">
        <v>1973112.052286</v>
      </c>
      <c r="AN2056">
        <v>97.41</v>
      </c>
    </row>
    <row r="2057" spans="1:40" x14ac:dyDescent="0.3">
      <c r="A2057">
        <v>351.06</v>
      </c>
      <c r="B2057">
        <v>4.66</v>
      </c>
      <c r="C2057">
        <v>4</v>
      </c>
      <c r="D2057">
        <v>0.77</v>
      </c>
      <c r="E2057">
        <v>0.09</v>
      </c>
      <c r="F2057">
        <v>0.02</v>
      </c>
      <c r="G2057" t="s">
        <v>99</v>
      </c>
      <c r="H2057">
        <v>3.5</v>
      </c>
      <c r="I2057">
        <v>0.92</v>
      </c>
      <c r="J2057">
        <v>1.18</v>
      </c>
      <c r="K2057">
        <v>0.55000000000000004</v>
      </c>
      <c r="L2057">
        <v>42</v>
      </c>
      <c r="M2057">
        <v>1911.86</v>
      </c>
      <c r="N2057">
        <v>60</v>
      </c>
      <c r="O2057">
        <v>25</v>
      </c>
      <c r="P2057">
        <v>1</v>
      </c>
      <c r="Q2057">
        <v>3</v>
      </c>
      <c r="R2057">
        <v>162</v>
      </c>
      <c r="S2057">
        <v>504</v>
      </c>
      <c r="T2057">
        <v>12</v>
      </c>
      <c r="U2057">
        <v>0.49</v>
      </c>
      <c r="V2057">
        <v>0</v>
      </c>
      <c r="W2057" t="s">
        <v>6</v>
      </c>
      <c r="X2057" t="s">
        <v>103</v>
      </c>
      <c r="Y2057" t="s">
        <v>104</v>
      </c>
      <c r="Z2057" t="s">
        <v>107</v>
      </c>
      <c r="AA2057">
        <v>0.70069999999999999</v>
      </c>
      <c r="AB2057">
        <v>0.89180000000000004</v>
      </c>
      <c r="AC2057">
        <v>0.20511399999999999</v>
      </c>
      <c r="AD2057">
        <v>0.66</v>
      </c>
      <c r="AE2057" t="s">
        <v>25</v>
      </c>
      <c r="AF2057">
        <v>1.3274084202130691E-2</v>
      </c>
      <c r="AG2057" t="s">
        <v>5</v>
      </c>
      <c r="AH2057" t="s">
        <v>32</v>
      </c>
      <c r="AI2057" t="s">
        <v>37</v>
      </c>
      <c r="AJ2057">
        <v>311.11111111111114</v>
      </c>
      <c r="AK2057" t="s">
        <v>42</v>
      </c>
      <c r="AL2057">
        <v>95.593000000000004</v>
      </c>
      <c r="AM2057">
        <v>745127.27167600009</v>
      </c>
      <c r="AN2057">
        <v>93.399999999999991</v>
      </c>
    </row>
    <row r="2058" spans="1:40" x14ac:dyDescent="0.3">
      <c r="A2058">
        <v>258.02999999999997</v>
      </c>
      <c r="B2058">
        <v>8.92</v>
      </c>
      <c r="C2058">
        <v>17</v>
      </c>
      <c r="D2058">
        <v>0.7</v>
      </c>
      <c r="E2058">
        <v>0.1</v>
      </c>
      <c r="F2058">
        <v>0.01</v>
      </c>
      <c r="G2058" t="s">
        <v>92</v>
      </c>
      <c r="H2058">
        <v>3.51</v>
      </c>
      <c r="I2058">
        <v>0.78</v>
      </c>
      <c r="J2058">
        <v>1.2</v>
      </c>
      <c r="K2058">
        <v>0.08</v>
      </c>
      <c r="L2058">
        <v>2</v>
      </c>
      <c r="M2058">
        <v>9387.2999999999993</v>
      </c>
      <c r="N2058">
        <v>60</v>
      </c>
      <c r="O2058">
        <v>56</v>
      </c>
      <c r="P2058">
        <v>2</v>
      </c>
      <c r="Q2058">
        <v>1</v>
      </c>
      <c r="R2058">
        <v>952</v>
      </c>
      <c r="S2058">
        <v>183</v>
      </c>
      <c r="T2058">
        <v>9</v>
      </c>
      <c r="U2058">
        <v>0.87</v>
      </c>
      <c r="V2058">
        <v>1</v>
      </c>
      <c r="W2058" t="s">
        <v>4</v>
      </c>
      <c r="X2058" t="s">
        <v>101</v>
      </c>
      <c r="Y2058" t="s">
        <v>96</v>
      </c>
      <c r="Z2058" t="s">
        <v>91</v>
      </c>
      <c r="AA2058">
        <v>0.63</v>
      </c>
      <c r="AB2058">
        <v>0.89100000000000001</v>
      </c>
      <c r="AC2058">
        <v>0.26730000000000009</v>
      </c>
      <c r="AD2058">
        <v>0.19</v>
      </c>
      <c r="AE2058" t="s">
        <v>26</v>
      </c>
      <c r="AF2058">
        <v>3.4569623687168163E-2</v>
      </c>
      <c r="AG2058" t="s">
        <v>7</v>
      </c>
      <c r="AH2058" t="s">
        <v>31</v>
      </c>
      <c r="AI2058" t="s">
        <v>37</v>
      </c>
      <c r="AJ2058">
        <v>19.222689075630253</v>
      </c>
      <c r="AK2058" t="s">
        <v>40</v>
      </c>
      <c r="AL2058">
        <v>187.74599999999998</v>
      </c>
      <c r="AM2058">
        <v>2688853.4307959992</v>
      </c>
      <c r="AN2058">
        <v>81.289999999999992</v>
      </c>
    </row>
    <row r="2059" spans="1:40" x14ac:dyDescent="0.3">
      <c r="A2059">
        <v>235.29</v>
      </c>
      <c r="B2059">
        <v>6.84</v>
      </c>
      <c r="C2059">
        <v>18</v>
      </c>
      <c r="D2059">
        <v>0.79</v>
      </c>
      <c r="E2059">
        <v>7.0000000000000007E-2</v>
      </c>
      <c r="F2059">
        <v>0.02</v>
      </c>
      <c r="G2059" t="s">
        <v>88</v>
      </c>
      <c r="H2059">
        <v>2.74</v>
      </c>
      <c r="I2059">
        <v>0.73</v>
      </c>
      <c r="J2059">
        <v>1.17</v>
      </c>
      <c r="K2059">
        <v>0.92</v>
      </c>
      <c r="L2059">
        <v>10</v>
      </c>
      <c r="M2059">
        <v>9636.25</v>
      </c>
      <c r="N2059">
        <v>90</v>
      </c>
      <c r="O2059">
        <v>7</v>
      </c>
      <c r="P2059">
        <v>3</v>
      </c>
      <c r="Q2059">
        <v>1</v>
      </c>
      <c r="R2059">
        <v>703</v>
      </c>
      <c r="S2059">
        <v>534</v>
      </c>
      <c r="T2059">
        <v>7</v>
      </c>
      <c r="U2059">
        <v>0.72</v>
      </c>
      <c r="V2059">
        <v>1</v>
      </c>
      <c r="W2059" t="s">
        <v>4</v>
      </c>
      <c r="X2059" t="s">
        <v>101</v>
      </c>
      <c r="Y2059" t="s">
        <v>90</v>
      </c>
      <c r="Z2059" t="s">
        <v>106</v>
      </c>
      <c r="AA2059">
        <v>0.73470000000000002</v>
      </c>
      <c r="AB2059">
        <v>0.91139999999999988</v>
      </c>
      <c r="AC2059">
        <v>0.19139399999999995</v>
      </c>
      <c r="AD2059">
        <v>1.01</v>
      </c>
      <c r="AE2059" t="s">
        <v>25</v>
      </c>
      <c r="AF2059">
        <v>2.9070508733902843E-2</v>
      </c>
      <c r="AG2059" t="s">
        <v>7</v>
      </c>
      <c r="AH2059" t="s">
        <v>31</v>
      </c>
      <c r="AI2059" t="s">
        <v>35</v>
      </c>
      <c r="AJ2059">
        <v>75.960170697012813</v>
      </c>
      <c r="AK2059" t="s">
        <v>40</v>
      </c>
      <c r="AL2059">
        <v>96.362499999999997</v>
      </c>
      <c r="AM2059">
        <v>2471480.7125169998</v>
      </c>
      <c r="AN2059">
        <v>70.760000000000005</v>
      </c>
    </row>
    <row r="2060" spans="1:40" x14ac:dyDescent="0.3">
      <c r="A2060">
        <v>342.94</v>
      </c>
      <c r="B2060">
        <v>9.09</v>
      </c>
      <c r="C2060">
        <v>5</v>
      </c>
      <c r="D2060">
        <v>0.73</v>
      </c>
      <c r="E2060">
        <v>0.05</v>
      </c>
      <c r="F2060">
        <v>0.05</v>
      </c>
      <c r="G2060" t="s">
        <v>88</v>
      </c>
      <c r="H2060">
        <v>0.45</v>
      </c>
      <c r="I2060">
        <v>0.9</v>
      </c>
      <c r="J2060">
        <v>1.18</v>
      </c>
      <c r="K2060">
        <v>0.72</v>
      </c>
      <c r="L2060">
        <v>43</v>
      </c>
      <c r="M2060">
        <v>5162.59</v>
      </c>
      <c r="N2060">
        <v>90</v>
      </c>
      <c r="O2060">
        <v>17</v>
      </c>
      <c r="P2060">
        <v>2</v>
      </c>
      <c r="Q2060">
        <v>3</v>
      </c>
      <c r="R2060">
        <v>241</v>
      </c>
      <c r="S2060">
        <v>43</v>
      </c>
      <c r="T2060">
        <v>9</v>
      </c>
      <c r="U2060">
        <v>0.18</v>
      </c>
      <c r="V2060">
        <v>0</v>
      </c>
      <c r="W2060" t="s">
        <v>6</v>
      </c>
      <c r="X2060" t="s">
        <v>103</v>
      </c>
      <c r="Y2060" t="s">
        <v>96</v>
      </c>
      <c r="Z2060" t="s">
        <v>91</v>
      </c>
      <c r="AA2060">
        <v>0.69350000000000001</v>
      </c>
      <c r="AB2060">
        <v>0.90249999999999997</v>
      </c>
      <c r="AC2060">
        <v>0.243675</v>
      </c>
      <c r="AD2060">
        <v>0.82</v>
      </c>
      <c r="AE2060" t="s">
        <v>25</v>
      </c>
      <c r="AF2060">
        <v>2.6506094360529538E-2</v>
      </c>
      <c r="AG2060" t="s">
        <v>7</v>
      </c>
      <c r="AH2060" t="s">
        <v>32</v>
      </c>
      <c r="AI2060" t="s">
        <v>38</v>
      </c>
      <c r="AJ2060">
        <v>17.842323651452283</v>
      </c>
      <c r="AK2060" t="s">
        <v>40</v>
      </c>
      <c r="AL2060">
        <v>51.625900000000001</v>
      </c>
      <c r="AM2060">
        <v>1947559.1884199998</v>
      </c>
      <c r="AN2060">
        <v>73.05</v>
      </c>
    </row>
    <row r="2061" spans="1:40" x14ac:dyDescent="0.3">
      <c r="A2061">
        <v>295.44</v>
      </c>
      <c r="B2061">
        <v>6.61</v>
      </c>
      <c r="C2061">
        <v>14</v>
      </c>
      <c r="D2061">
        <v>0.84</v>
      </c>
      <c r="E2061">
        <v>0</v>
      </c>
      <c r="F2061">
        <v>0.04</v>
      </c>
      <c r="G2061" t="s">
        <v>88</v>
      </c>
      <c r="H2061">
        <v>1.76</v>
      </c>
      <c r="I2061">
        <v>0.92</v>
      </c>
      <c r="J2061">
        <v>1.05</v>
      </c>
      <c r="K2061">
        <v>0.8</v>
      </c>
      <c r="L2061">
        <v>43</v>
      </c>
      <c r="M2061">
        <v>4744.83</v>
      </c>
      <c r="N2061">
        <v>60</v>
      </c>
      <c r="O2061">
        <v>47</v>
      </c>
      <c r="P2061">
        <v>2</v>
      </c>
      <c r="Q2061">
        <v>3</v>
      </c>
      <c r="R2061">
        <v>130</v>
      </c>
      <c r="S2061">
        <v>327</v>
      </c>
      <c r="T2061">
        <v>8</v>
      </c>
      <c r="U2061">
        <v>0.01</v>
      </c>
      <c r="V2061">
        <v>0</v>
      </c>
      <c r="W2061" t="s">
        <v>6</v>
      </c>
      <c r="X2061" t="s">
        <v>103</v>
      </c>
      <c r="Y2061" t="s">
        <v>96</v>
      </c>
      <c r="Z2061" t="s">
        <v>110</v>
      </c>
      <c r="AA2061">
        <v>0.84</v>
      </c>
      <c r="AB2061">
        <v>0.96</v>
      </c>
      <c r="AC2061">
        <v>0.15360000000000001</v>
      </c>
      <c r="AD2061">
        <v>0.84000000000000008</v>
      </c>
      <c r="AE2061" t="s">
        <v>25</v>
      </c>
      <c r="AF2061">
        <v>2.2373409152450584E-2</v>
      </c>
      <c r="AG2061" t="s">
        <v>7</v>
      </c>
      <c r="AH2061" t="s">
        <v>31</v>
      </c>
      <c r="AI2061" t="s">
        <v>36</v>
      </c>
      <c r="AJ2061">
        <v>251.53846153846155</v>
      </c>
      <c r="AK2061" t="s">
        <v>42</v>
      </c>
      <c r="AL2061">
        <v>47.448300000000003</v>
      </c>
      <c r="AM2061">
        <v>1457942.9259960002</v>
      </c>
      <c r="AN2061">
        <v>73.440000000000012</v>
      </c>
    </row>
    <row r="2062" spans="1:40" x14ac:dyDescent="0.3">
      <c r="A2062">
        <v>78.02</v>
      </c>
      <c r="B2062">
        <v>2.1800000000000002</v>
      </c>
      <c r="C2062">
        <v>10</v>
      </c>
      <c r="D2062">
        <v>0.9</v>
      </c>
      <c r="E2062">
        <v>0</v>
      </c>
      <c r="F2062">
        <v>0.04</v>
      </c>
      <c r="G2062" t="s">
        <v>92</v>
      </c>
      <c r="H2062">
        <v>0.25</v>
      </c>
      <c r="I2062">
        <v>0.88</v>
      </c>
      <c r="J2062">
        <v>1.08</v>
      </c>
      <c r="K2062">
        <v>0.57999999999999996</v>
      </c>
      <c r="L2062">
        <v>37</v>
      </c>
      <c r="M2062">
        <v>9018.33</v>
      </c>
      <c r="N2062">
        <v>15</v>
      </c>
      <c r="O2062">
        <v>48</v>
      </c>
      <c r="P2062">
        <v>2</v>
      </c>
      <c r="Q2062">
        <v>1</v>
      </c>
      <c r="R2062">
        <v>194</v>
      </c>
      <c r="S2062">
        <v>753</v>
      </c>
      <c r="T2062">
        <v>4</v>
      </c>
      <c r="U2062">
        <v>0.98</v>
      </c>
      <c r="V2062">
        <v>0</v>
      </c>
      <c r="W2062" t="s">
        <v>6</v>
      </c>
      <c r="X2062" t="s">
        <v>101</v>
      </c>
      <c r="Y2062" t="s">
        <v>96</v>
      </c>
      <c r="Z2062" t="s">
        <v>105</v>
      </c>
      <c r="AA2062">
        <v>0.9</v>
      </c>
      <c r="AB2062">
        <v>0.96</v>
      </c>
      <c r="AC2062">
        <v>9.5999999999999974E-2</v>
      </c>
      <c r="AD2062">
        <v>0.62</v>
      </c>
      <c r="AE2062" t="s">
        <v>25</v>
      </c>
      <c r="AF2062">
        <v>2.7941553447833892E-2</v>
      </c>
      <c r="AG2062" t="s">
        <v>7</v>
      </c>
      <c r="AH2062" t="s">
        <v>33</v>
      </c>
      <c r="AI2062" t="s">
        <v>38</v>
      </c>
      <c r="AJ2062">
        <v>388.14432989690721</v>
      </c>
      <c r="AK2062" t="s">
        <v>42</v>
      </c>
      <c r="AL2062">
        <v>180.36660000000001</v>
      </c>
      <c r="AM2062">
        <v>731935.26756399986</v>
      </c>
      <c r="AN2062">
        <v>86.95</v>
      </c>
    </row>
    <row r="2063" spans="1:40" x14ac:dyDescent="0.3">
      <c r="A2063">
        <v>280.63</v>
      </c>
      <c r="B2063">
        <v>3.79</v>
      </c>
      <c r="C2063">
        <v>15</v>
      </c>
      <c r="D2063">
        <v>0.96</v>
      </c>
      <c r="E2063">
        <v>0.02</v>
      </c>
      <c r="F2063">
        <v>0.05</v>
      </c>
      <c r="G2063" t="s">
        <v>88</v>
      </c>
      <c r="H2063">
        <v>2.39</v>
      </c>
      <c r="I2063">
        <v>0.61</v>
      </c>
      <c r="J2063">
        <v>0.84</v>
      </c>
      <c r="K2063">
        <v>0.66</v>
      </c>
      <c r="L2063">
        <v>46</v>
      </c>
      <c r="M2063">
        <v>6001.75</v>
      </c>
      <c r="N2063">
        <v>60</v>
      </c>
      <c r="O2063">
        <v>16</v>
      </c>
      <c r="P2063">
        <v>3</v>
      </c>
      <c r="Q2063">
        <v>0</v>
      </c>
      <c r="R2063">
        <v>465</v>
      </c>
      <c r="S2063">
        <v>594</v>
      </c>
      <c r="T2063">
        <v>12</v>
      </c>
      <c r="U2063">
        <v>0.63</v>
      </c>
      <c r="V2063">
        <v>0</v>
      </c>
      <c r="W2063" t="s">
        <v>6</v>
      </c>
      <c r="X2063" t="s">
        <v>89</v>
      </c>
      <c r="Y2063" t="s">
        <v>90</v>
      </c>
      <c r="Z2063" t="s">
        <v>107</v>
      </c>
      <c r="AA2063">
        <v>0.94079999999999997</v>
      </c>
      <c r="AB2063">
        <v>0.93099999999999994</v>
      </c>
      <c r="AC2063">
        <v>3.724000000000003E-2</v>
      </c>
      <c r="AD2063">
        <v>0.73</v>
      </c>
      <c r="AE2063" t="s">
        <v>25</v>
      </c>
      <c r="AF2063">
        <v>1.3505327299290881E-2</v>
      </c>
      <c r="AG2063" t="s">
        <v>5</v>
      </c>
      <c r="AH2063" t="s">
        <v>31</v>
      </c>
      <c r="AI2063" t="s">
        <v>35</v>
      </c>
      <c r="AJ2063">
        <v>127.74193548387096</v>
      </c>
      <c r="AK2063" t="s">
        <v>42</v>
      </c>
      <c r="AL2063">
        <v>60.017499999999998</v>
      </c>
      <c r="AM2063">
        <v>1802243.511289</v>
      </c>
      <c r="AN2063">
        <v>72.009999999999991</v>
      </c>
    </row>
    <row r="2064" spans="1:40" x14ac:dyDescent="0.3">
      <c r="A2064">
        <v>412.88</v>
      </c>
      <c r="B2064">
        <v>2.82</v>
      </c>
      <c r="C2064">
        <v>1</v>
      </c>
      <c r="D2064">
        <v>0.92</v>
      </c>
      <c r="E2064">
        <v>0.02</v>
      </c>
      <c r="F2064">
        <v>0.02</v>
      </c>
      <c r="G2064" t="s">
        <v>99</v>
      </c>
      <c r="H2064">
        <v>4.53</v>
      </c>
      <c r="I2064">
        <v>0.84</v>
      </c>
      <c r="J2064">
        <v>1.1100000000000001</v>
      </c>
      <c r="K2064">
        <v>0.39</v>
      </c>
      <c r="L2064">
        <v>3</v>
      </c>
      <c r="M2064">
        <v>2733.78</v>
      </c>
      <c r="N2064">
        <v>30</v>
      </c>
      <c r="O2064">
        <v>7</v>
      </c>
      <c r="P2064">
        <v>2</v>
      </c>
      <c r="Q2064">
        <v>0</v>
      </c>
      <c r="R2064">
        <v>838</v>
      </c>
      <c r="S2064">
        <v>572</v>
      </c>
      <c r="T2064">
        <v>6</v>
      </c>
      <c r="U2064">
        <v>0.48</v>
      </c>
      <c r="V2064">
        <v>0</v>
      </c>
      <c r="W2064" t="s">
        <v>6</v>
      </c>
      <c r="X2064" t="s">
        <v>89</v>
      </c>
      <c r="Y2064" t="s">
        <v>96</v>
      </c>
      <c r="Z2064" t="s">
        <v>100</v>
      </c>
      <c r="AA2064">
        <v>0.90160000000000007</v>
      </c>
      <c r="AB2064">
        <v>0.96039999999999992</v>
      </c>
      <c r="AC2064">
        <v>7.6831999999999956E-2</v>
      </c>
      <c r="AD2064">
        <v>0.43</v>
      </c>
      <c r="AE2064" t="s">
        <v>24</v>
      </c>
      <c r="AF2064">
        <v>6.830071691532648E-3</v>
      </c>
      <c r="AG2064" t="s">
        <v>5</v>
      </c>
      <c r="AH2064" t="s">
        <v>32</v>
      </c>
      <c r="AI2064" t="s">
        <v>37</v>
      </c>
      <c r="AJ2064">
        <v>68.25775656324582</v>
      </c>
      <c r="AK2064" t="s">
        <v>40</v>
      </c>
      <c r="AL2064">
        <v>136.68900000000002</v>
      </c>
      <c r="AM2064">
        <v>1174046.1057840004</v>
      </c>
      <c r="AN2064">
        <v>94.469999999999985</v>
      </c>
    </row>
    <row r="2065" spans="1:40" x14ac:dyDescent="0.3">
      <c r="A2065">
        <v>256.66000000000003</v>
      </c>
      <c r="B2065">
        <v>9.18</v>
      </c>
      <c r="C2065">
        <v>16</v>
      </c>
      <c r="D2065">
        <v>0.98</v>
      </c>
      <c r="E2065">
        <v>0.03</v>
      </c>
      <c r="F2065">
        <v>0.01</v>
      </c>
      <c r="G2065" t="s">
        <v>88</v>
      </c>
      <c r="H2065">
        <v>0.01</v>
      </c>
      <c r="I2065">
        <v>0.74</v>
      </c>
      <c r="J2065">
        <v>0.88</v>
      </c>
      <c r="K2065">
        <v>0.68</v>
      </c>
      <c r="L2065">
        <v>23</v>
      </c>
      <c r="M2065">
        <v>4309.45</v>
      </c>
      <c r="N2065">
        <v>60</v>
      </c>
      <c r="O2065">
        <v>33</v>
      </c>
      <c r="P2065">
        <v>3</v>
      </c>
      <c r="Q2065">
        <v>2</v>
      </c>
      <c r="R2065">
        <v>397</v>
      </c>
      <c r="S2065">
        <v>220</v>
      </c>
      <c r="T2065">
        <v>7</v>
      </c>
      <c r="U2065">
        <v>0.94</v>
      </c>
      <c r="V2065">
        <v>0</v>
      </c>
      <c r="W2065" t="s">
        <v>6</v>
      </c>
      <c r="X2065" t="s">
        <v>93</v>
      </c>
      <c r="Y2065" t="s">
        <v>90</v>
      </c>
      <c r="Z2065" t="s">
        <v>106</v>
      </c>
      <c r="AA2065">
        <v>0.9506</v>
      </c>
      <c r="AB2065">
        <v>0.96029999999999993</v>
      </c>
      <c r="AC2065">
        <v>1.9206000000000018E-2</v>
      </c>
      <c r="AD2065">
        <v>0.72000000000000008</v>
      </c>
      <c r="AE2065" t="s">
        <v>25</v>
      </c>
      <c r="AF2065">
        <v>3.5767162783448915E-2</v>
      </c>
      <c r="AG2065" t="s">
        <v>7</v>
      </c>
      <c r="AH2065" t="s">
        <v>31</v>
      </c>
      <c r="AI2065" t="s">
        <v>38</v>
      </c>
      <c r="AJ2065">
        <v>55.415617128463481</v>
      </c>
      <c r="AK2065" t="s">
        <v>40</v>
      </c>
      <c r="AL2065">
        <v>43.094499999999996</v>
      </c>
      <c r="AM2065">
        <v>1150349.1203120002</v>
      </c>
      <c r="AN2065">
        <v>74.89</v>
      </c>
    </row>
    <row r="2066" spans="1:40" x14ac:dyDescent="0.3">
      <c r="A2066">
        <v>73.38</v>
      </c>
      <c r="B2066">
        <v>7.84</v>
      </c>
      <c r="C2066">
        <v>11</v>
      </c>
      <c r="D2066">
        <v>0.72</v>
      </c>
      <c r="E2066">
        <v>0.03</v>
      </c>
      <c r="F2066">
        <v>0.01</v>
      </c>
      <c r="G2066" t="s">
        <v>88</v>
      </c>
      <c r="H2066">
        <v>1.33</v>
      </c>
      <c r="I2066">
        <v>0.68</v>
      </c>
      <c r="J2066">
        <v>1.1399999999999999</v>
      </c>
      <c r="K2066">
        <v>0.98</v>
      </c>
      <c r="L2066">
        <v>34</v>
      </c>
      <c r="M2066">
        <v>8376.2900000000009</v>
      </c>
      <c r="N2066">
        <v>45</v>
      </c>
      <c r="O2066">
        <v>23</v>
      </c>
      <c r="P2066">
        <v>1</v>
      </c>
      <c r="Q2066">
        <v>2</v>
      </c>
      <c r="R2066">
        <v>936</v>
      </c>
      <c r="S2066">
        <v>736</v>
      </c>
      <c r="T2066">
        <v>4</v>
      </c>
      <c r="U2066">
        <v>0.37</v>
      </c>
      <c r="V2066">
        <v>0</v>
      </c>
      <c r="W2066" t="s">
        <v>6</v>
      </c>
      <c r="X2066" t="s">
        <v>93</v>
      </c>
      <c r="Y2066" t="s">
        <v>104</v>
      </c>
      <c r="Z2066" t="s">
        <v>105</v>
      </c>
      <c r="AA2066">
        <v>0.69839999999999991</v>
      </c>
      <c r="AB2066">
        <v>0.96029999999999993</v>
      </c>
      <c r="AC2066">
        <v>0.26888400000000001</v>
      </c>
      <c r="AD2066">
        <v>1.02</v>
      </c>
      <c r="AE2066" t="s">
        <v>25</v>
      </c>
      <c r="AF2066">
        <v>0.10684110111747071</v>
      </c>
      <c r="AG2066" t="s">
        <v>9</v>
      </c>
      <c r="AH2066" t="s">
        <v>33</v>
      </c>
      <c r="AI2066" t="s">
        <v>36</v>
      </c>
      <c r="AJ2066">
        <v>78.632478632478637</v>
      </c>
      <c r="AK2066" t="s">
        <v>40</v>
      </c>
      <c r="AL2066">
        <v>83.762900000000016</v>
      </c>
      <c r="AM2066">
        <v>639323.96141600003</v>
      </c>
      <c r="AN2066">
        <v>73.570000000000007</v>
      </c>
    </row>
    <row r="2067" spans="1:40" x14ac:dyDescent="0.3">
      <c r="A2067">
        <v>403.83</v>
      </c>
      <c r="B2067">
        <v>7.09</v>
      </c>
      <c r="C2067">
        <v>23</v>
      </c>
      <c r="D2067">
        <v>0.7</v>
      </c>
      <c r="E2067">
        <v>0.04</v>
      </c>
      <c r="F2067">
        <v>0.04</v>
      </c>
      <c r="G2067" t="s">
        <v>99</v>
      </c>
      <c r="H2067">
        <v>4</v>
      </c>
      <c r="I2067">
        <v>0.88</v>
      </c>
      <c r="J2067">
        <v>1.18</v>
      </c>
      <c r="K2067">
        <v>0.65</v>
      </c>
      <c r="L2067">
        <v>18</v>
      </c>
      <c r="M2067">
        <v>8609.68</v>
      </c>
      <c r="N2067">
        <v>15</v>
      </c>
      <c r="O2067">
        <v>50</v>
      </c>
      <c r="P2067">
        <v>2</v>
      </c>
      <c r="Q2067">
        <v>1</v>
      </c>
      <c r="R2067">
        <v>641</v>
      </c>
      <c r="S2067">
        <v>562</v>
      </c>
      <c r="T2067">
        <v>4</v>
      </c>
      <c r="U2067">
        <v>0.72</v>
      </c>
      <c r="V2067">
        <v>1</v>
      </c>
      <c r="W2067" t="s">
        <v>4</v>
      </c>
      <c r="X2067" t="s">
        <v>101</v>
      </c>
      <c r="Y2067" t="s">
        <v>96</v>
      </c>
      <c r="Z2067" t="s">
        <v>105</v>
      </c>
      <c r="AA2067">
        <v>0.67199999999999993</v>
      </c>
      <c r="AB2067">
        <v>0.92159999999999997</v>
      </c>
      <c r="AC2067">
        <v>0.27648</v>
      </c>
      <c r="AD2067">
        <v>0.73</v>
      </c>
      <c r="AE2067" t="s">
        <v>25</v>
      </c>
      <c r="AF2067">
        <v>1.7556892751900553E-2</v>
      </c>
      <c r="AG2067" t="s">
        <v>5</v>
      </c>
      <c r="AH2067" t="s">
        <v>32</v>
      </c>
      <c r="AI2067" t="s">
        <v>37</v>
      </c>
      <c r="AJ2067">
        <v>87.675507020280804</v>
      </c>
      <c r="AK2067" t="s">
        <v>41</v>
      </c>
      <c r="AL2067">
        <v>430.48400000000004</v>
      </c>
      <c r="AM2067">
        <v>3755457.6307520005</v>
      </c>
      <c r="AN2067">
        <v>94</v>
      </c>
    </row>
    <row r="2068" spans="1:40" x14ac:dyDescent="0.3">
      <c r="A2068">
        <v>140.61000000000001</v>
      </c>
      <c r="B2068">
        <v>3.71</v>
      </c>
      <c r="C2068">
        <v>20</v>
      </c>
      <c r="D2068">
        <v>0.9</v>
      </c>
      <c r="E2068">
        <v>0.04</v>
      </c>
      <c r="F2068">
        <v>0.03</v>
      </c>
      <c r="G2068" t="s">
        <v>99</v>
      </c>
      <c r="H2068">
        <v>0.05</v>
      </c>
      <c r="I2068">
        <v>0.71</v>
      </c>
      <c r="J2068">
        <v>0.88</v>
      </c>
      <c r="K2068">
        <v>0.34</v>
      </c>
      <c r="L2068">
        <v>33</v>
      </c>
      <c r="M2068">
        <v>9398.6</v>
      </c>
      <c r="N2068">
        <v>15</v>
      </c>
      <c r="O2068">
        <v>50</v>
      </c>
      <c r="P2068">
        <v>0</v>
      </c>
      <c r="Q2068">
        <v>0</v>
      </c>
      <c r="R2068">
        <v>873</v>
      </c>
      <c r="S2068">
        <v>320</v>
      </c>
      <c r="T2068">
        <v>10</v>
      </c>
      <c r="U2068">
        <v>0.67</v>
      </c>
      <c r="V2068">
        <v>0</v>
      </c>
      <c r="W2068" t="s">
        <v>6</v>
      </c>
      <c r="X2068" t="s">
        <v>89</v>
      </c>
      <c r="Y2068" t="s">
        <v>94</v>
      </c>
      <c r="Z2068" t="s">
        <v>108</v>
      </c>
      <c r="AA2068">
        <v>0.86399999999999999</v>
      </c>
      <c r="AB2068">
        <v>0.93119999999999992</v>
      </c>
      <c r="AC2068">
        <v>9.3119999999999967E-2</v>
      </c>
      <c r="AD2068">
        <v>0.41000000000000003</v>
      </c>
      <c r="AE2068" t="s">
        <v>24</v>
      </c>
      <c r="AF2068">
        <v>2.6385036626129007E-2</v>
      </c>
      <c r="AG2068" t="s">
        <v>7</v>
      </c>
      <c r="AH2068" t="s">
        <v>33</v>
      </c>
      <c r="AI2068" t="s">
        <v>38</v>
      </c>
      <c r="AJ2068">
        <v>36.655211912943869</v>
      </c>
      <c r="AK2068" t="s">
        <v>40</v>
      </c>
      <c r="AL2068">
        <v>469.93000000000006</v>
      </c>
      <c r="AM2068">
        <v>1414514.8168299999</v>
      </c>
      <c r="AN2068">
        <v>98.149999999999991</v>
      </c>
    </row>
    <row r="2069" spans="1:40" x14ac:dyDescent="0.3">
      <c r="A2069">
        <v>166.38</v>
      </c>
      <c r="B2069">
        <v>2.66</v>
      </c>
      <c r="C2069">
        <v>6</v>
      </c>
      <c r="D2069">
        <v>0.79</v>
      </c>
      <c r="E2069">
        <v>0.01</v>
      </c>
      <c r="F2069">
        <v>0.01</v>
      </c>
      <c r="G2069" t="s">
        <v>88</v>
      </c>
      <c r="H2069">
        <v>0.05</v>
      </c>
      <c r="I2069">
        <v>0.97</v>
      </c>
      <c r="J2069">
        <v>0.83</v>
      </c>
      <c r="K2069">
        <v>0.28999999999999998</v>
      </c>
      <c r="L2069">
        <v>33</v>
      </c>
      <c r="M2069">
        <v>2953.78</v>
      </c>
      <c r="N2069">
        <v>60</v>
      </c>
      <c r="O2069">
        <v>57</v>
      </c>
      <c r="P2069">
        <v>1</v>
      </c>
      <c r="Q2069">
        <v>2</v>
      </c>
      <c r="R2069">
        <v>235</v>
      </c>
      <c r="S2069">
        <v>933</v>
      </c>
      <c r="T2069">
        <v>3</v>
      </c>
      <c r="U2069">
        <v>0.68</v>
      </c>
      <c r="V2069">
        <v>0</v>
      </c>
      <c r="W2069" t="s">
        <v>6</v>
      </c>
      <c r="X2069" t="s">
        <v>93</v>
      </c>
      <c r="Y2069" t="s">
        <v>104</v>
      </c>
      <c r="Z2069" t="s">
        <v>98</v>
      </c>
      <c r="AA2069">
        <v>0.78210000000000002</v>
      </c>
      <c r="AB2069">
        <v>0.98009999999999997</v>
      </c>
      <c r="AC2069">
        <v>0.20582099999999998</v>
      </c>
      <c r="AD2069">
        <v>0.31</v>
      </c>
      <c r="AE2069" t="s">
        <v>24</v>
      </c>
      <c r="AF2069">
        <v>1.5987498497415556E-2</v>
      </c>
      <c r="AG2069" t="s">
        <v>5</v>
      </c>
      <c r="AH2069" t="s">
        <v>31</v>
      </c>
      <c r="AI2069" t="s">
        <v>38</v>
      </c>
      <c r="AJ2069">
        <v>397.02127659574467</v>
      </c>
      <c r="AK2069" t="s">
        <v>42</v>
      </c>
      <c r="AL2069">
        <v>29.537800000000004</v>
      </c>
      <c r="AM2069">
        <v>501308.618908</v>
      </c>
      <c r="AN2069">
        <v>75.45</v>
      </c>
    </row>
    <row r="2070" spans="1:40" x14ac:dyDescent="0.3">
      <c r="A2070">
        <v>124.12</v>
      </c>
      <c r="B2070">
        <v>7.81</v>
      </c>
      <c r="C2070">
        <v>24</v>
      </c>
      <c r="D2070">
        <v>0.78</v>
      </c>
      <c r="E2070">
        <v>0</v>
      </c>
      <c r="F2070">
        <v>0.02</v>
      </c>
      <c r="G2070" t="s">
        <v>99</v>
      </c>
      <c r="H2070">
        <v>3.05</v>
      </c>
      <c r="I2070">
        <v>0.72</v>
      </c>
      <c r="J2070">
        <v>0.99</v>
      </c>
      <c r="K2070">
        <v>0.96</v>
      </c>
      <c r="L2070">
        <v>17</v>
      </c>
      <c r="M2070">
        <v>6831.53</v>
      </c>
      <c r="N2070">
        <v>45</v>
      </c>
      <c r="O2070">
        <v>23</v>
      </c>
      <c r="P2070">
        <v>3</v>
      </c>
      <c r="Q2070">
        <v>0</v>
      </c>
      <c r="R2070">
        <v>633</v>
      </c>
      <c r="S2070">
        <v>103</v>
      </c>
      <c r="T2070">
        <v>10</v>
      </c>
      <c r="U2070">
        <v>0.68</v>
      </c>
      <c r="V2070">
        <v>0</v>
      </c>
      <c r="W2070" t="s">
        <v>6</v>
      </c>
      <c r="X2070" t="s">
        <v>89</v>
      </c>
      <c r="Y2070" t="s">
        <v>90</v>
      </c>
      <c r="Z2070" t="s">
        <v>108</v>
      </c>
      <c r="AA2070">
        <v>0.78</v>
      </c>
      <c r="AB2070">
        <v>0.98</v>
      </c>
      <c r="AC2070">
        <v>0.21559999999999996</v>
      </c>
      <c r="AD2070">
        <v>0.98</v>
      </c>
      <c r="AE2070" t="s">
        <v>25</v>
      </c>
      <c r="AF2070">
        <v>6.2922977763454721E-2</v>
      </c>
      <c r="AG2070" t="s">
        <v>8</v>
      </c>
      <c r="AH2070" t="s">
        <v>33</v>
      </c>
      <c r="AI2070" t="s">
        <v>37</v>
      </c>
      <c r="AJ2070">
        <v>16.271721958925749</v>
      </c>
      <c r="AK2070" t="s">
        <v>40</v>
      </c>
      <c r="AL2070">
        <v>341.57650000000001</v>
      </c>
      <c r="AM2070">
        <v>865237.24149200006</v>
      </c>
      <c r="AN2070">
        <v>96.55</v>
      </c>
    </row>
    <row r="2071" spans="1:40" x14ac:dyDescent="0.3">
      <c r="A2071">
        <v>198.6</v>
      </c>
      <c r="B2071">
        <v>5.27</v>
      </c>
      <c r="C2071">
        <v>29</v>
      </c>
      <c r="D2071">
        <v>0.8</v>
      </c>
      <c r="E2071">
        <v>7.0000000000000007E-2</v>
      </c>
      <c r="F2071">
        <v>0.03</v>
      </c>
      <c r="G2071" t="s">
        <v>92</v>
      </c>
      <c r="H2071">
        <v>3.95</v>
      </c>
      <c r="I2071">
        <v>0.82</v>
      </c>
      <c r="J2071">
        <v>1.1200000000000001</v>
      </c>
      <c r="K2071">
        <v>0.19</v>
      </c>
      <c r="L2071">
        <v>6</v>
      </c>
      <c r="M2071">
        <v>777.05</v>
      </c>
      <c r="N2071">
        <v>30</v>
      </c>
      <c r="O2071">
        <v>45</v>
      </c>
      <c r="P2071">
        <v>1</v>
      </c>
      <c r="Q2071">
        <v>0</v>
      </c>
      <c r="R2071">
        <v>204</v>
      </c>
      <c r="S2071">
        <v>198</v>
      </c>
      <c r="T2071">
        <v>6</v>
      </c>
      <c r="U2071">
        <v>0.01</v>
      </c>
      <c r="V2071">
        <v>0</v>
      </c>
      <c r="W2071" t="s">
        <v>6</v>
      </c>
      <c r="X2071" t="s">
        <v>89</v>
      </c>
      <c r="Y2071" t="s">
        <v>104</v>
      </c>
      <c r="Z2071" t="s">
        <v>100</v>
      </c>
      <c r="AA2071">
        <v>0.74399999999999999</v>
      </c>
      <c r="AB2071">
        <v>0.9020999999999999</v>
      </c>
      <c r="AC2071">
        <v>0.18041999999999994</v>
      </c>
      <c r="AD2071">
        <v>0.29000000000000004</v>
      </c>
      <c r="AE2071" t="s">
        <v>26</v>
      </c>
      <c r="AF2071">
        <v>2.6535750251762334E-2</v>
      </c>
      <c r="AG2071" t="s">
        <v>7</v>
      </c>
      <c r="AH2071" t="s">
        <v>31</v>
      </c>
      <c r="AI2071" t="s">
        <v>37</v>
      </c>
      <c r="AJ2071">
        <v>97.058823529411768</v>
      </c>
      <c r="AK2071" t="s">
        <v>43</v>
      </c>
      <c r="AL2071">
        <v>15.540999999999999</v>
      </c>
      <c r="AM2071">
        <v>169785.57339999996</v>
      </c>
      <c r="AN2071">
        <v>81.349999999999994</v>
      </c>
    </row>
    <row r="2072" spans="1:40" x14ac:dyDescent="0.3">
      <c r="A2072">
        <v>390.54</v>
      </c>
      <c r="B2072">
        <v>3.03</v>
      </c>
      <c r="C2072">
        <v>22</v>
      </c>
      <c r="D2072">
        <v>0.78</v>
      </c>
      <c r="E2072">
        <v>0.05</v>
      </c>
      <c r="F2072">
        <v>0.03</v>
      </c>
      <c r="G2072" t="s">
        <v>99</v>
      </c>
      <c r="H2072">
        <v>3.88</v>
      </c>
      <c r="I2072">
        <v>0.93</v>
      </c>
      <c r="J2072">
        <v>1.1100000000000001</v>
      </c>
      <c r="K2072">
        <v>0.81</v>
      </c>
      <c r="L2072">
        <v>13</v>
      </c>
      <c r="M2072">
        <v>7286.44</v>
      </c>
      <c r="N2072">
        <v>60</v>
      </c>
      <c r="O2072">
        <v>49</v>
      </c>
      <c r="P2072">
        <v>2</v>
      </c>
      <c r="Q2072">
        <v>1</v>
      </c>
      <c r="R2072">
        <v>818</v>
      </c>
      <c r="S2072">
        <v>656</v>
      </c>
      <c r="T2072">
        <v>11</v>
      </c>
      <c r="U2072">
        <v>0.82</v>
      </c>
      <c r="V2072">
        <v>1</v>
      </c>
      <c r="W2072" t="s">
        <v>4</v>
      </c>
      <c r="X2072" t="s">
        <v>101</v>
      </c>
      <c r="Y2072" t="s">
        <v>96</v>
      </c>
      <c r="Z2072" t="s">
        <v>95</v>
      </c>
      <c r="AA2072">
        <v>0.74099999999999999</v>
      </c>
      <c r="AB2072">
        <v>0.92149999999999999</v>
      </c>
      <c r="AC2072">
        <v>0.20272999999999997</v>
      </c>
      <c r="AD2072">
        <v>0.89</v>
      </c>
      <c r="AE2072" t="s">
        <v>25</v>
      </c>
      <c r="AF2072">
        <v>7.7584882470425557E-3</v>
      </c>
      <c r="AG2072" t="s">
        <v>5</v>
      </c>
      <c r="AH2072" t="s">
        <v>32</v>
      </c>
      <c r="AI2072" t="s">
        <v>37</v>
      </c>
      <c r="AJ2072">
        <v>80.195599022004899</v>
      </c>
      <c r="AK2072" t="s">
        <v>44</v>
      </c>
      <c r="AL2072">
        <v>364.322</v>
      </c>
      <c r="AM2072">
        <v>3073692.6077120001</v>
      </c>
      <c r="AN2072">
        <v>94.02000000000001</v>
      </c>
    </row>
    <row r="2073" spans="1:40" x14ac:dyDescent="0.3">
      <c r="A2073">
        <v>283.72000000000003</v>
      </c>
      <c r="B2073">
        <v>6.55</v>
      </c>
      <c r="C2073">
        <v>16</v>
      </c>
      <c r="D2073">
        <v>0.85</v>
      </c>
      <c r="E2073">
        <v>0.04</v>
      </c>
      <c r="F2073">
        <v>0.04</v>
      </c>
      <c r="G2073" t="s">
        <v>92</v>
      </c>
      <c r="H2073">
        <v>3.9</v>
      </c>
      <c r="I2073">
        <v>0.76</v>
      </c>
      <c r="J2073">
        <v>1.08</v>
      </c>
      <c r="K2073">
        <v>0.47</v>
      </c>
      <c r="L2073">
        <v>21</v>
      </c>
      <c r="M2073">
        <v>5675.68</v>
      </c>
      <c r="N2073">
        <v>30</v>
      </c>
      <c r="O2073">
        <v>8</v>
      </c>
      <c r="P2073">
        <v>3</v>
      </c>
      <c r="Q2073">
        <v>0</v>
      </c>
      <c r="R2073">
        <v>35</v>
      </c>
      <c r="S2073">
        <v>727</v>
      </c>
      <c r="T2073">
        <v>2</v>
      </c>
      <c r="U2073">
        <v>0.92</v>
      </c>
      <c r="V2073">
        <v>1</v>
      </c>
      <c r="W2073" t="s">
        <v>4</v>
      </c>
      <c r="X2073" t="s">
        <v>89</v>
      </c>
      <c r="Y2073" t="s">
        <v>90</v>
      </c>
      <c r="Z2073" t="s">
        <v>102</v>
      </c>
      <c r="AA2073">
        <v>0.81599999999999995</v>
      </c>
      <c r="AB2073">
        <v>0.92159999999999997</v>
      </c>
      <c r="AC2073">
        <v>0.13824</v>
      </c>
      <c r="AD2073">
        <v>0.54999999999999993</v>
      </c>
      <c r="AE2073" t="s">
        <v>25</v>
      </c>
      <c r="AF2073">
        <v>2.3086141266036937E-2</v>
      </c>
      <c r="AG2073" t="s">
        <v>7</v>
      </c>
      <c r="AH2073" t="s">
        <v>31</v>
      </c>
      <c r="AI2073" t="s">
        <v>37</v>
      </c>
      <c r="AJ2073">
        <v>2077.1428571428573</v>
      </c>
      <c r="AK2073" t="s">
        <v>42</v>
      </c>
      <c r="AL2073">
        <v>113.51360000000001</v>
      </c>
      <c r="AM2073">
        <v>1739263.8877280003</v>
      </c>
      <c r="AN2073">
        <v>82.1</v>
      </c>
    </row>
    <row r="2074" spans="1:40" x14ac:dyDescent="0.3">
      <c r="A2074">
        <v>142.19999999999999</v>
      </c>
      <c r="B2074">
        <v>1.36</v>
      </c>
      <c r="C2074">
        <v>2</v>
      </c>
      <c r="D2074">
        <v>0.83</v>
      </c>
      <c r="E2074">
        <v>0.06</v>
      </c>
      <c r="F2074">
        <v>0.02</v>
      </c>
      <c r="G2074" t="s">
        <v>99</v>
      </c>
      <c r="H2074">
        <v>1.81</v>
      </c>
      <c r="I2074">
        <v>0.93</v>
      </c>
      <c r="J2074">
        <v>1.1299999999999999</v>
      </c>
      <c r="K2074">
        <v>0.44</v>
      </c>
      <c r="L2074">
        <v>31</v>
      </c>
      <c r="M2074">
        <v>2572.6799999999998</v>
      </c>
      <c r="N2074">
        <v>45</v>
      </c>
      <c r="O2074">
        <v>54</v>
      </c>
      <c r="P2074">
        <v>2</v>
      </c>
      <c r="Q2074">
        <v>1</v>
      </c>
      <c r="R2074">
        <v>973</v>
      </c>
      <c r="S2074">
        <v>523</v>
      </c>
      <c r="T2074">
        <v>11</v>
      </c>
      <c r="U2074">
        <v>0.45</v>
      </c>
      <c r="V2074">
        <v>1</v>
      </c>
      <c r="W2074" t="s">
        <v>4</v>
      </c>
      <c r="X2074" t="s">
        <v>101</v>
      </c>
      <c r="Y2074" t="s">
        <v>96</v>
      </c>
      <c r="Z2074" t="s">
        <v>95</v>
      </c>
      <c r="AA2074">
        <v>0.78019999999999989</v>
      </c>
      <c r="AB2074">
        <v>0.92119999999999991</v>
      </c>
      <c r="AC2074">
        <v>0.15660400000000002</v>
      </c>
      <c r="AD2074">
        <v>0.52</v>
      </c>
      <c r="AE2074" t="s">
        <v>25</v>
      </c>
      <c r="AF2074">
        <v>9.5639943741209574E-3</v>
      </c>
      <c r="AG2074" t="s">
        <v>5</v>
      </c>
      <c r="AH2074" t="s">
        <v>33</v>
      </c>
      <c r="AI2074" t="s">
        <v>36</v>
      </c>
      <c r="AJ2074">
        <v>53.751284686536479</v>
      </c>
      <c r="AK2074" t="s">
        <v>40</v>
      </c>
      <c r="AL2074">
        <v>128.63399999999999</v>
      </c>
      <c r="AM2074">
        <v>395235.68531999999</v>
      </c>
      <c r="AN2074">
        <v>95.989999999999981</v>
      </c>
    </row>
    <row r="2075" spans="1:40" x14ac:dyDescent="0.3">
      <c r="A2075">
        <v>445.02</v>
      </c>
      <c r="B2075">
        <v>3.94</v>
      </c>
      <c r="C2075">
        <v>1</v>
      </c>
      <c r="D2075">
        <v>0.85</v>
      </c>
      <c r="E2075">
        <v>0.08</v>
      </c>
      <c r="F2075">
        <v>0.05</v>
      </c>
      <c r="G2075" t="s">
        <v>92</v>
      </c>
      <c r="H2075">
        <v>4.41</v>
      </c>
      <c r="I2075">
        <v>0.89</v>
      </c>
      <c r="J2075">
        <v>0.87</v>
      </c>
      <c r="K2075">
        <v>0.75</v>
      </c>
      <c r="L2075">
        <v>21</v>
      </c>
      <c r="M2075">
        <v>6580.86</v>
      </c>
      <c r="N2075">
        <v>60</v>
      </c>
      <c r="O2075">
        <v>29</v>
      </c>
      <c r="P2075">
        <v>1</v>
      </c>
      <c r="Q2075">
        <v>2</v>
      </c>
      <c r="R2075">
        <v>203</v>
      </c>
      <c r="S2075">
        <v>213</v>
      </c>
      <c r="T2075">
        <v>4</v>
      </c>
      <c r="U2075">
        <v>0.56000000000000005</v>
      </c>
      <c r="V2075">
        <v>1</v>
      </c>
      <c r="W2075" t="s">
        <v>4</v>
      </c>
      <c r="X2075" t="s">
        <v>93</v>
      </c>
      <c r="Y2075" t="s">
        <v>104</v>
      </c>
      <c r="Z2075" t="s">
        <v>105</v>
      </c>
      <c r="AA2075">
        <v>0.78200000000000003</v>
      </c>
      <c r="AB2075">
        <v>0.874</v>
      </c>
      <c r="AC2075">
        <v>0.13110000000000002</v>
      </c>
      <c r="AD2075">
        <v>0.88</v>
      </c>
      <c r="AE2075" t="s">
        <v>25</v>
      </c>
      <c r="AF2075">
        <v>8.8535346725989849E-3</v>
      </c>
      <c r="AG2075" t="s">
        <v>5</v>
      </c>
      <c r="AH2075" t="s">
        <v>32</v>
      </c>
      <c r="AI2075" t="s">
        <v>37</v>
      </c>
      <c r="AJ2075">
        <v>104.92610837438423</v>
      </c>
      <c r="AK2075" t="s">
        <v>42</v>
      </c>
      <c r="AL2075">
        <v>131.6172</v>
      </c>
      <c r="AM2075">
        <v>3309505.0464000003</v>
      </c>
      <c r="AN2075">
        <v>80.19</v>
      </c>
    </row>
    <row r="2076" spans="1:40" x14ac:dyDescent="0.3">
      <c r="A2076">
        <v>445.81</v>
      </c>
      <c r="B2076">
        <v>5.22</v>
      </c>
      <c r="C2076">
        <v>24</v>
      </c>
      <c r="D2076">
        <v>0.9</v>
      </c>
      <c r="E2076">
        <v>0.04</v>
      </c>
      <c r="F2076">
        <v>0.02</v>
      </c>
      <c r="G2076" t="s">
        <v>92</v>
      </c>
      <c r="H2076">
        <v>0.06</v>
      </c>
      <c r="I2076">
        <v>0.97</v>
      </c>
      <c r="J2076">
        <v>1.06</v>
      </c>
      <c r="K2076">
        <v>0.15</v>
      </c>
      <c r="L2076">
        <v>33</v>
      </c>
      <c r="M2076">
        <v>1438.3</v>
      </c>
      <c r="N2076">
        <v>60</v>
      </c>
      <c r="O2076">
        <v>47</v>
      </c>
      <c r="P2076">
        <v>0</v>
      </c>
      <c r="Q2076">
        <v>3</v>
      </c>
      <c r="R2076">
        <v>28</v>
      </c>
      <c r="S2076">
        <v>500</v>
      </c>
      <c r="T2076">
        <v>8</v>
      </c>
      <c r="U2076">
        <v>0.32</v>
      </c>
      <c r="V2076">
        <v>0</v>
      </c>
      <c r="W2076" t="s">
        <v>6</v>
      </c>
      <c r="X2076" t="s">
        <v>103</v>
      </c>
      <c r="Y2076" t="s">
        <v>94</v>
      </c>
      <c r="Z2076" t="s">
        <v>110</v>
      </c>
      <c r="AA2076">
        <v>0.86399999999999999</v>
      </c>
      <c r="AB2076">
        <v>0.94079999999999997</v>
      </c>
      <c r="AC2076">
        <v>9.4079999999999969E-2</v>
      </c>
      <c r="AD2076">
        <v>0.21</v>
      </c>
      <c r="AE2076" t="s">
        <v>26</v>
      </c>
      <c r="AF2076">
        <v>1.1709024023687221E-2</v>
      </c>
      <c r="AG2076" t="s">
        <v>5</v>
      </c>
      <c r="AH2076" t="s">
        <v>32</v>
      </c>
      <c r="AI2076" t="s">
        <v>38</v>
      </c>
      <c r="AJ2076">
        <v>1785.7142857142858</v>
      </c>
      <c r="AK2076" t="s">
        <v>42</v>
      </c>
      <c r="AL2076">
        <v>28.765999999999998</v>
      </c>
      <c r="AM2076">
        <v>679710.33535199997</v>
      </c>
      <c r="AN2076">
        <v>86.34</v>
      </c>
    </row>
    <row r="2077" spans="1:40" x14ac:dyDescent="0.3">
      <c r="A2077">
        <v>441.76</v>
      </c>
      <c r="B2077">
        <v>2.33</v>
      </c>
      <c r="C2077">
        <v>24</v>
      </c>
      <c r="D2077">
        <v>0.82</v>
      </c>
      <c r="E2077">
        <v>0.06</v>
      </c>
      <c r="F2077">
        <v>0.04</v>
      </c>
      <c r="G2077" t="s">
        <v>88</v>
      </c>
      <c r="H2077">
        <v>1.56</v>
      </c>
      <c r="I2077">
        <v>0.73</v>
      </c>
      <c r="J2077">
        <v>1.04</v>
      </c>
      <c r="K2077">
        <v>0.47</v>
      </c>
      <c r="L2077">
        <v>28</v>
      </c>
      <c r="M2077">
        <v>3404.68</v>
      </c>
      <c r="N2077">
        <v>30</v>
      </c>
      <c r="O2077">
        <v>16</v>
      </c>
      <c r="P2077">
        <v>1</v>
      </c>
      <c r="Q2077">
        <v>0</v>
      </c>
      <c r="R2077">
        <v>864</v>
      </c>
      <c r="S2077">
        <v>762</v>
      </c>
      <c r="T2077">
        <v>3</v>
      </c>
      <c r="U2077">
        <v>0.79</v>
      </c>
      <c r="V2077">
        <v>1</v>
      </c>
      <c r="W2077" t="s">
        <v>4</v>
      </c>
      <c r="X2077" t="s">
        <v>89</v>
      </c>
      <c r="Y2077" t="s">
        <v>104</v>
      </c>
      <c r="Z2077" t="s">
        <v>98</v>
      </c>
      <c r="AA2077">
        <v>0.77079999999999993</v>
      </c>
      <c r="AB2077">
        <v>0.90239999999999987</v>
      </c>
      <c r="AC2077">
        <v>0.16243200000000005</v>
      </c>
      <c r="AD2077">
        <v>0.56999999999999995</v>
      </c>
      <c r="AE2077" t="s">
        <v>25</v>
      </c>
      <c r="AF2077">
        <v>5.2743571169865996E-3</v>
      </c>
      <c r="AG2077" t="s">
        <v>5</v>
      </c>
      <c r="AH2077" t="s">
        <v>32</v>
      </c>
      <c r="AI2077" t="s">
        <v>36</v>
      </c>
      <c r="AJ2077">
        <v>88.194444444444443</v>
      </c>
      <c r="AK2077" t="s">
        <v>41</v>
      </c>
      <c r="AL2077">
        <v>34.046799999999998</v>
      </c>
      <c r="AM2077">
        <v>1654504.4101919997</v>
      </c>
      <c r="AN2077">
        <v>71.84</v>
      </c>
    </row>
    <row r="2078" spans="1:40" x14ac:dyDescent="0.3">
      <c r="A2078">
        <v>157.46</v>
      </c>
      <c r="B2078">
        <v>9.86</v>
      </c>
      <c r="C2078">
        <v>9</v>
      </c>
      <c r="D2078">
        <v>0.78</v>
      </c>
      <c r="E2078">
        <v>0.1</v>
      </c>
      <c r="F2078">
        <v>0.05</v>
      </c>
      <c r="G2078" t="s">
        <v>99</v>
      </c>
      <c r="H2078">
        <v>1.69</v>
      </c>
      <c r="I2078">
        <v>0.64</v>
      </c>
      <c r="J2078">
        <v>0.86</v>
      </c>
      <c r="K2078">
        <v>0.04</v>
      </c>
      <c r="L2078">
        <v>6</v>
      </c>
      <c r="M2078">
        <v>4069.04</v>
      </c>
      <c r="N2078">
        <v>60</v>
      </c>
      <c r="O2078">
        <v>59</v>
      </c>
      <c r="P2078">
        <v>1</v>
      </c>
      <c r="Q2078">
        <v>3</v>
      </c>
      <c r="R2078">
        <v>546</v>
      </c>
      <c r="S2078">
        <v>779</v>
      </c>
      <c r="T2078">
        <v>12</v>
      </c>
      <c r="U2078">
        <v>0.74</v>
      </c>
      <c r="V2078">
        <v>0</v>
      </c>
      <c r="W2078" t="s">
        <v>6</v>
      </c>
      <c r="X2078" t="s">
        <v>103</v>
      </c>
      <c r="Y2078" t="s">
        <v>104</v>
      </c>
      <c r="Z2078" t="s">
        <v>107</v>
      </c>
      <c r="AA2078">
        <v>0.70200000000000007</v>
      </c>
      <c r="AB2078">
        <v>0.85499999999999998</v>
      </c>
      <c r="AC2078">
        <v>0.18809999999999996</v>
      </c>
      <c r="AD2078">
        <v>0.19000000000000003</v>
      </c>
      <c r="AE2078" t="s">
        <v>26</v>
      </c>
      <c r="AF2078">
        <v>6.2619077861044065E-2</v>
      </c>
      <c r="AG2078" t="s">
        <v>8</v>
      </c>
      <c r="AH2078" t="s">
        <v>31</v>
      </c>
      <c r="AI2078" t="s">
        <v>36</v>
      </c>
      <c r="AJ2078">
        <v>142.67399267399267</v>
      </c>
      <c r="AK2078" t="s">
        <v>42</v>
      </c>
      <c r="AL2078">
        <v>203.452</v>
      </c>
      <c r="AM2078">
        <v>737026.46830800013</v>
      </c>
      <c r="AN2078">
        <v>94.31</v>
      </c>
    </row>
    <row r="2079" spans="1:40" x14ac:dyDescent="0.3">
      <c r="A2079">
        <v>253.06</v>
      </c>
      <c r="B2079">
        <v>2.88</v>
      </c>
      <c r="C2079">
        <v>22</v>
      </c>
      <c r="D2079">
        <v>0.75</v>
      </c>
      <c r="E2079">
        <v>0.08</v>
      </c>
      <c r="F2079">
        <v>0.05</v>
      </c>
      <c r="G2079" t="s">
        <v>99</v>
      </c>
      <c r="H2079">
        <v>0.83</v>
      </c>
      <c r="I2079">
        <v>0.77</v>
      </c>
      <c r="J2079">
        <v>0.97</v>
      </c>
      <c r="K2079">
        <v>0.67</v>
      </c>
      <c r="L2079">
        <v>8</v>
      </c>
      <c r="M2079">
        <v>7793.66</v>
      </c>
      <c r="N2079">
        <v>45</v>
      </c>
      <c r="O2079">
        <v>48</v>
      </c>
      <c r="P2079">
        <v>2</v>
      </c>
      <c r="Q2079">
        <v>3</v>
      </c>
      <c r="R2079">
        <v>568</v>
      </c>
      <c r="S2079">
        <v>677</v>
      </c>
      <c r="T2079">
        <v>8</v>
      </c>
      <c r="U2079">
        <v>0.74</v>
      </c>
      <c r="V2079">
        <v>1</v>
      </c>
      <c r="W2079" t="s">
        <v>4</v>
      </c>
      <c r="X2079" t="s">
        <v>103</v>
      </c>
      <c r="Y2079" t="s">
        <v>96</v>
      </c>
      <c r="Z2079" t="s">
        <v>110</v>
      </c>
      <c r="AA2079">
        <v>0.69000000000000006</v>
      </c>
      <c r="AB2079">
        <v>0.874</v>
      </c>
      <c r="AC2079">
        <v>0.2185</v>
      </c>
      <c r="AD2079">
        <v>0.8</v>
      </c>
      <c r="AE2079" t="s">
        <v>25</v>
      </c>
      <c r="AF2079">
        <v>1.1380700229194657E-2</v>
      </c>
      <c r="AG2079" t="s">
        <v>5</v>
      </c>
      <c r="AH2079" t="s">
        <v>31</v>
      </c>
      <c r="AI2079" t="s">
        <v>38</v>
      </c>
      <c r="AJ2079">
        <v>119.19014084507043</v>
      </c>
      <c r="AK2079" t="s">
        <v>42</v>
      </c>
      <c r="AL2079">
        <v>389.68299999999999</v>
      </c>
      <c r="AM2079">
        <v>2229051.7513440005</v>
      </c>
      <c r="AN2079">
        <v>95.77000000000001</v>
      </c>
    </row>
    <row r="2080" spans="1:40" x14ac:dyDescent="0.3">
      <c r="A2080">
        <v>493.25</v>
      </c>
      <c r="B2080">
        <v>2.17</v>
      </c>
      <c r="C2080">
        <v>12</v>
      </c>
      <c r="D2080">
        <v>0.8</v>
      </c>
      <c r="E2080">
        <v>0.04</v>
      </c>
      <c r="F2080">
        <v>0</v>
      </c>
      <c r="G2080" t="s">
        <v>99</v>
      </c>
      <c r="H2080">
        <v>1.68</v>
      </c>
      <c r="I2080">
        <v>0.91</v>
      </c>
      <c r="J2080">
        <v>1.1399999999999999</v>
      </c>
      <c r="K2080">
        <v>0.06</v>
      </c>
      <c r="L2080">
        <v>13</v>
      </c>
      <c r="M2080">
        <v>3156.96</v>
      </c>
      <c r="N2080">
        <v>60</v>
      </c>
      <c r="O2080">
        <v>36</v>
      </c>
      <c r="P2080">
        <v>0</v>
      </c>
      <c r="Q2080">
        <v>1</v>
      </c>
      <c r="R2080">
        <v>720</v>
      </c>
      <c r="S2080">
        <v>63</v>
      </c>
      <c r="T2080">
        <v>7</v>
      </c>
      <c r="U2080">
        <v>0.73</v>
      </c>
      <c r="V2080">
        <v>1</v>
      </c>
      <c r="W2080" t="s">
        <v>4</v>
      </c>
      <c r="X2080" t="s">
        <v>101</v>
      </c>
      <c r="Y2080" t="s">
        <v>94</v>
      </c>
      <c r="Z2080" t="s">
        <v>106</v>
      </c>
      <c r="AA2080">
        <v>0.76800000000000002</v>
      </c>
      <c r="AB2080">
        <v>0.96</v>
      </c>
      <c r="AC2080">
        <v>0.19199999999999995</v>
      </c>
      <c r="AD2080">
        <v>0.1</v>
      </c>
      <c r="AE2080" t="s">
        <v>22</v>
      </c>
      <c r="AF2080">
        <v>4.3993917891535731E-3</v>
      </c>
      <c r="AG2080" t="s">
        <v>5</v>
      </c>
      <c r="AH2080" t="s">
        <v>32</v>
      </c>
      <c r="AI2080" t="s">
        <v>36</v>
      </c>
      <c r="AJ2080">
        <v>8.75</v>
      </c>
      <c r="AK2080" t="s">
        <v>40</v>
      </c>
      <c r="AL2080">
        <v>157.84800000000001</v>
      </c>
      <c r="AM2080">
        <v>1619631.7620000001</v>
      </c>
      <c r="AN2080">
        <v>97.11999999999999</v>
      </c>
    </row>
    <row r="2081" spans="1:40" x14ac:dyDescent="0.3">
      <c r="A2081">
        <v>397.41</v>
      </c>
      <c r="B2081">
        <v>2.83</v>
      </c>
      <c r="C2081">
        <v>17</v>
      </c>
      <c r="D2081">
        <v>0.92</v>
      </c>
      <c r="E2081">
        <v>0.06</v>
      </c>
      <c r="F2081">
        <v>0.01</v>
      </c>
      <c r="G2081" t="s">
        <v>92</v>
      </c>
      <c r="H2081">
        <v>2.93</v>
      </c>
      <c r="I2081">
        <v>0.78</v>
      </c>
      <c r="J2081">
        <v>1.19</v>
      </c>
      <c r="K2081">
        <v>0.09</v>
      </c>
      <c r="L2081">
        <v>34</v>
      </c>
      <c r="M2081">
        <v>585.44000000000005</v>
      </c>
      <c r="N2081">
        <v>90</v>
      </c>
      <c r="O2081">
        <v>41</v>
      </c>
      <c r="P2081">
        <v>2</v>
      </c>
      <c r="Q2081">
        <v>0</v>
      </c>
      <c r="R2081">
        <v>273</v>
      </c>
      <c r="S2081">
        <v>485</v>
      </c>
      <c r="T2081">
        <v>7</v>
      </c>
      <c r="U2081">
        <v>0.22</v>
      </c>
      <c r="V2081">
        <v>0</v>
      </c>
      <c r="W2081" t="s">
        <v>6</v>
      </c>
      <c r="X2081" t="s">
        <v>89</v>
      </c>
      <c r="Y2081" t="s">
        <v>96</v>
      </c>
      <c r="Z2081" t="s">
        <v>106</v>
      </c>
      <c r="AA2081">
        <v>0.86480000000000001</v>
      </c>
      <c r="AB2081">
        <v>0.93059999999999998</v>
      </c>
      <c r="AC2081">
        <v>7.4447999999999959E-2</v>
      </c>
      <c r="AD2081">
        <v>0.15999999999999998</v>
      </c>
      <c r="AE2081" t="s">
        <v>26</v>
      </c>
      <c r="AF2081">
        <v>7.1211091819531466E-3</v>
      </c>
      <c r="AG2081" t="s">
        <v>5</v>
      </c>
      <c r="AH2081" t="s">
        <v>32</v>
      </c>
      <c r="AI2081" t="s">
        <v>35</v>
      </c>
      <c r="AJ2081">
        <v>177.65567765567764</v>
      </c>
      <c r="AK2081" t="s">
        <v>42</v>
      </c>
      <c r="AL2081">
        <v>11.708800000000002</v>
      </c>
      <c r="AM2081">
        <v>248980.88715400003</v>
      </c>
      <c r="AN2081">
        <v>83.07</v>
      </c>
    </row>
    <row r="2082" spans="1:40" x14ac:dyDescent="0.3">
      <c r="A2082">
        <v>62.23</v>
      </c>
      <c r="B2082">
        <v>7.92</v>
      </c>
      <c r="C2082">
        <v>25</v>
      </c>
      <c r="D2082">
        <v>0.93</v>
      </c>
      <c r="E2082">
        <v>0.02</v>
      </c>
      <c r="F2082">
        <v>0.02</v>
      </c>
      <c r="G2082" t="s">
        <v>88</v>
      </c>
      <c r="H2082">
        <v>2.6</v>
      </c>
      <c r="I2082">
        <v>0.7</v>
      </c>
      <c r="J2082">
        <v>1.07</v>
      </c>
      <c r="K2082">
        <v>0.84</v>
      </c>
      <c r="L2082">
        <v>40</v>
      </c>
      <c r="M2082">
        <v>1889.33</v>
      </c>
      <c r="N2082">
        <v>45</v>
      </c>
      <c r="O2082">
        <v>31</v>
      </c>
      <c r="P2082">
        <v>2</v>
      </c>
      <c r="Q2082">
        <v>0</v>
      </c>
      <c r="R2082">
        <v>524</v>
      </c>
      <c r="S2082">
        <v>981</v>
      </c>
      <c r="T2082">
        <v>11</v>
      </c>
      <c r="U2082">
        <v>0.11</v>
      </c>
      <c r="V2082">
        <v>0</v>
      </c>
      <c r="W2082" t="s">
        <v>6</v>
      </c>
      <c r="X2082" t="s">
        <v>89</v>
      </c>
      <c r="Y2082" t="s">
        <v>96</v>
      </c>
      <c r="Z2082" t="s">
        <v>95</v>
      </c>
      <c r="AA2082">
        <v>0.91139999999999999</v>
      </c>
      <c r="AB2082">
        <v>0.96039999999999992</v>
      </c>
      <c r="AC2082">
        <v>6.7227999999999954E-2</v>
      </c>
      <c r="AD2082">
        <v>0.88</v>
      </c>
      <c r="AE2082" t="s">
        <v>25</v>
      </c>
      <c r="AF2082">
        <v>0.12726980556001929</v>
      </c>
      <c r="AG2082" t="s">
        <v>9</v>
      </c>
      <c r="AH2082" t="s">
        <v>33</v>
      </c>
      <c r="AI2082" t="s">
        <v>35</v>
      </c>
      <c r="AJ2082">
        <v>187.21374045801525</v>
      </c>
      <c r="AK2082" t="s">
        <v>42</v>
      </c>
      <c r="AL2082">
        <v>18.8933</v>
      </c>
      <c r="AM2082">
        <v>122298.055396</v>
      </c>
      <c r="AN2082">
        <v>72.399999999999991</v>
      </c>
    </row>
    <row r="2083" spans="1:40" x14ac:dyDescent="0.3">
      <c r="A2083">
        <v>79.34</v>
      </c>
      <c r="B2083">
        <v>4.83</v>
      </c>
      <c r="C2083">
        <v>28</v>
      </c>
      <c r="D2083">
        <v>0.9</v>
      </c>
      <c r="E2083">
        <v>0.06</v>
      </c>
      <c r="F2083">
        <v>0.02</v>
      </c>
      <c r="G2083" t="s">
        <v>99</v>
      </c>
      <c r="H2083">
        <v>1.6</v>
      </c>
      <c r="I2083">
        <v>0.61</v>
      </c>
      <c r="J2083">
        <v>1.17</v>
      </c>
      <c r="K2083">
        <v>0.44</v>
      </c>
      <c r="L2083">
        <v>22</v>
      </c>
      <c r="M2083">
        <v>6120.12</v>
      </c>
      <c r="N2083">
        <v>15</v>
      </c>
      <c r="O2083">
        <v>23</v>
      </c>
      <c r="P2083">
        <v>2</v>
      </c>
      <c r="Q2083">
        <v>2</v>
      </c>
      <c r="R2083">
        <v>480</v>
      </c>
      <c r="S2083">
        <v>103</v>
      </c>
      <c r="T2083">
        <v>9</v>
      </c>
      <c r="U2083">
        <v>0.31</v>
      </c>
      <c r="V2083">
        <v>1</v>
      </c>
      <c r="W2083" t="s">
        <v>4</v>
      </c>
      <c r="X2083" t="s">
        <v>93</v>
      </c>
      <c r="Y2083" t="s">
        <v>96</v>
      </c>
      <c r="Z2083" t="s">
        <v>91</v>
      </c>
      <c r="AA2083">
        <v>0.84599999999999997</v>
      </c>
      <c r="AB2083">
        <v>0.92119999999999991</v>
      </c>
      <c r="AC2083">
        <v>9.2119999999999966E-2</v>
      </c>
      <c r="AD2083">
        <v>0.52</v>
      </c>
      <c r="AE2083" t="s">
        <v>25</v>
      </c>
      <c r="AF2083">
        <v>6.0877237206957396E-2</v>
      </c>
      <c r="AG2083" t="s">
        <v>8</v>
      </c>
      <c r="AH2083" t="s">
        <v>33</v>
      </c>
      <c r="AI2083" t="s">
        <v>36</v>
      </c>
      <c r="AJ2083">
        <v>21.458333333333332</v>
      </c>
      <c r="AK2083" t="s">
        <v>40</v>
      </c>
      <c r="AL2083">
        <v>306.00600000000003</v>
      </c>
      <c r="AM2083">
        <v>524724.49134399998</v>
      </c>
      <c r="AN2083">
        <v>96.199999999999989</v>
      </c>
    </row>
    <row r="2084" spans="1:40" x14ac:dyDescent="0.3">
      <c r="A2084">
        <v>258.77</v>
      </c>
      <c r="B2084">
        <v>6.09</v>
      </c>
      <c r="C2084">
        <v>29</v>
      </c>
      <c r="D2084">
        <v>0.77</v>
      </c>
      <c r="E2084">
        <v>0.1</v>
      </c>
      <c r="F2084">
        <v>0.03</v>
      </c>
      <c r="G2084" t="s">
        <v>88</v>
      </c>
      <c r="H2084">
        <v>3.75</v>
      </c>
      <c r="I2084">
        <v>0.73</v>
      </c>
      <c r="J2084">
        <v>0.85</v>
      </c>
      <c r="K2084">
        <v>0.2</v>
      </c>
      <c r="L2084">
        <v>1</v>
      </c>
      <c r="M2084">
        <v>250.98</v>
      </c>
      <c r="N2084">
        <v>30</v>
      </c>
      <c r="O2084">
        <v>52</v>
      </c>
      <c r="P2084">
        <v>3</v>
      </c>
      <c r="Q2084">
        <v>3</v>
      </c>
      <c r="R2084">
        <v>248</v>
      </c>
      <c r="S2084">
        <v>323</v>
      </c>
      <c r="T2084">
        <v>4</v>
      </c>
      <c r="U2084">
        <v>0.57999999999999996</v>
      </c>
      <c r="V2084">
        <v>1</v>
      </c>
      <c r="W2084" t="s">
        <v>4</v>
      </c>
      <c r="X2084" t="s">
        <v>103</v>
      </c>
      <c r="Y2084" t="s">
        <v>90</v>
      </c>
      <c r="Z2084" t="s">
        <v>105</v>
      </c>
      <c r="AA2084">
        <v>0.69300000000000006</v>
      </c>
      <c r="AB2084">
        <v>0.873</v>
      </c>
      <c r="AC2084">
        <v>0.20079</v>
      </c>
      <c r="AD2084">
        <v>0.33</v>
      </c>
      <c r="AE2084" t="s">
        <v>24</v>
      </c>
      <c r="AF2084">
        <v>2.3534412799010706E-2</v>
      </c>
      <c r="AG2084" t="s">
        <v>7</v>
      </c>
      <c r="AH2084" t="s">
        <v>31</v>
      </c>
      <c r="AI2084" t="s">
        <v>37</v>
      </c>
      <c r="AJ2084">
        <v>130.24193548387098</v>
      </c>
      <c r="AK2084" t="s">
        <v>42</v>
      </c>
      <c r="AL2084">
        <v>2.5097999999999998</v>
      </c>
      <c r="AM2084">
        <v>73411.004447999992</v>
      </c>
      <c r="AN2084">
        <v>68.650000000000006</v>
      </c>
    </row>
    <row r="2085" spans="1:40" x14ac:dyDescent="0.3">
      <c r="A2085">
        <v>459.15</v>
      </c>
      <c r="B2085">
        <v>1.19</v>
      </c>
      <c r="C2085">
        <v>15</v>
      </c>
      <c r="D2085">
        <v>0.88</v>
      </c>
      <c r="E2085">
        <v>0.05</v>
      </c>
      <c r="F2085">
        <v>0.05</v>
      </c>
      <c r="G2085" t="s">
        <v>88</v>
      </c>
      <c r="H2085">
        <v>3.57</v>
      </c>
      <c r="I2085">
        <v>0.89</v>
      </c>
      <c r="J2085">
        <v>1.19</v>
      </c>
      <c r="K2085">
        <v>0.59</v>
      </c>
      <c r="L2085">
        <v>13</v>
      </c>
      <c r="M2085">
        <v>7943.1</v>
      </c>
      <c r="N2085">
        <v>45</v>
      </c>
      <c r="O2085">
        <v>25</v>
      </c>
      <c r="P2085">
        <v>2</v>
      </c>
      <c r="Q2085">
        <v>3</v>
      </c>
      <c r="R2085">
        <v>298</v>
      </c>
      <c r="S2085">
        <v>952</v>
      </c>
      <c r="T2085">
        <v>11</v>
      </c>
      <c r="U2085">
        <v>0.4</v>
      </c>
      <c r="V2085">
        <v>1</v>
      </c>
      <c r="W2085" t="s">
        <v>4</v>
      </c>
      <c r="X2085" t="s">
        <v>103</v>
      </c>
      <c r="Y2085" t="s">
        <v>96</v>
      </c>
      <c r="Z2085" t="s">
        <v>95</v>
      </c>
      <c r="AA2085">
        <v>0.83599999999999997</v>
      </c>
      <c r="AB2085">
        <v>0.90249999999999997</v>
      </c>
      <c r="AC2085">
        <v>0.10829999999999998</v>
      </c>
      <c r="AD2085">
        <v>0.69</v>
      </c>
      <c r="AE2085" t="s">
        <v>25</v>
      </c>
      <c r="AF2085">
        <v>2.5917456169007951E-3</v>
      </c>
      <c r="AG2085" t="s">
        <v>5</v>
      </c>
      <c r="AH2085" t="s">
        <v>32</v>
      </c>
      <c r="AI2085" t="s">
        <v>37</v>
      </c>
      <c r="AJ2085">
        <v>319.46308724832215</v>
      </c>
      <c r="AK2085" t="s">
        <v>42</v>
      </c>
      <c r="AL2085">
        <v>79.431000000000012</v>
      </c>
      <c r="AM2085">
        <v>4011894.0158099993</v>
      </c>
      <c r="AN2085">
        <v>69.930000000000007</v>
      </c>
    </row>
    <row r="2086" spans="1:40" x14ac:dyDescent="0.3">
      <c r="A2086">
        <v>292.42</v>
      </c>
      <c r="B2086">
        <v>1.31</v>
      </c>
      <c r="C2086">
        <v>19</v>
      </c>
      <c r="D2086">
        <v>0.87</v>
      </c>
      <c r="E2086">
        <v>0.09</v>
      </c>
      <c r="F2086">
        <v>0.01</v>
      </c>
      <c r="G2086" t="s">
        <v>92</v>
      </c>
      <c r="H2086">
        <v>1.4</v>
      </c>
      <c r="I2086">
        <v>0.66</v>
      </c>
      <c r="J2086">
        <v>0.81</v>
      </c>
      <c r="K2086">
        <v>0.52</v>
      </c>
      <c r="L2086">
        <v>1</v>
      </c>
      <c r="M2086">
        <v>9021.09</v>
      </c>
      <c r="N2086">
        <v>15</v>
      </c>
      <c r="O2086">
        <v>24</v>
      </c>
      <c r="P2086">
        <v>0</v>
      </c>
      <c r="Q2086">
        <v>1</v>
      </c>
      <c r="R2086">
        <v>377</v>
      </c>
      <c r="S2086">
        <v>582</v>
      </c>
      <c r="T2086">
        <v>8</v>
      </c>
      <c r="U2086">
        <v>0.25</v>
      </c>
      <c r="V2086">
        <v>1</v>
      </c>
      <c r="W2086" t="s">
        <v>4</v>
      </c>
      <c r="X2086" t="s">
        <v>101</v>
      </c>
      <c r="Y2086" t="s">
        <v>94</v>
      </c>
      <c r="Z2086" t="s">
        <v>110</v>
      </c>
      <c r="AA2086">
        <v>0.79170000000000007</v>
      </c>
      <c r="AB2086">
        <v>0.90090000000000003</v>
      </c>
      <c r="AC2086">
        <v>0.117117</v>
      </c>
      <c r="AD2086">
        <v>0.62</v>
      </c>
      <c r="AE2086" t="s">
        <v>25</v>
      </c>
      <c r="AF2086">
        <v>4.4798577388687503E-3</v>
      </c>
      <c r="AG2086" t="s">
        <v>5</v>
      </c>
      <c r="AH2086" t="s">
        <v>31</v>
      </c>
      <c r="AI2086" t="s">
        <v>36</v>
      </c>
      <c r="AJ2086">
        <v>154.37665782493369</v>
      </c>
      <c r="AK2086" t="s">
        <v>42</v>
      </c>
      <c r="AL2086">
        <v>180.42180000000002</v>
      </c>
      <c r="AM2086">
        <v>2901930.4611400003</v>
      </c>
      <c r="AN2086">
        <v>83.699999999999989</v>
      </c>
    </row>
    <row r="2087" spans="1:40" x14ac:dyDescent="0.3">
      <c r="A2087">
        <v>274.02</v>
      </c>
      <c r="B2087">
        <v>5.01</v>
      </c>
      <c r="C2087">
        <v>27</v>
      </c>
      <c r="D2087">
        <v>0.85</v>
      </c>
      <c r="E2087">
        <v>0.04</v>
      </c>
      <c r="F2087">
        <v>0.02</v>
      </c>
      <c r="G2087" t="s">
        <v>99</v>
      </c>
      <c r="H2087">
        <v>1.62</v>
      </c>
      <c r="I2087">
        <v>0.74</v>
      </c>
      <c r="J2087">
        <v>1.01</v>
      </c>
      <c r="K2087">
        <v>0.41</v>
      </c>
      <c r="L2087">
        <v>10</v>
      </c>
      <c r="M2087">
        <v>5004.4399999999996</v>
      </c>
      <c r="N2087">
        <v>15</v>
      </c>
      <c r="O2087">
        <v>24</v>
      </c>
      <c r="P2087">
        <v>2</v>
      </c>
      <c r="Q2087">
        <v>0</v>
      </c>
      <c r="R2087">
        <v>421</v>
      </c>
      <c r="S2087">
        <v>369</v>
      </c>
      <c r="T2087">
        <v>2</v>
      </c>
      <c r="U2087">
        <v>0.02</v>
      </c>
      <c r="V2087">
        <v>1</v>
      </c>
      <c r="W2087" t="s">
        <v>4</v>
      </c>
      <c r="X2087" t="s">
        <v>89</v>
      </c>
      <c r="Y2087" t="s">
        <v>96</v>
      </c>
      <c r="Z2087" t="s">
        <v>102</v>
      </c>
      <c r="AA2087">
        <v>0.81599999999999995</v>
      </c>
      <c r="AB2087">
        <v>0.94079999999999997</v>
      </c>
      <c r="AC2087">
        <v>0.14112000000000002</v>
      </c>
      <c r="AD2087">
        <v>0.47</v>
      </c>
      <c r="AE2087" t="s">
        <v>24</v>
      </c>
      <c r="AF2087">
        <v>1.8283336982701993E-2</v>
      </c>
      <c r="AG2087" t="s">
        <v>5</v>
      </c>
      <c r="AH2087" t="s">
        <v>31</v>
      </c>
      <c r="AI2087" t="s">
        <v>36</v>
      </c>
      <c r="AJ2087">
        <v>87.648456057007124</v>
      </c>
      <c r="AK2087" t="s">
        <v>41</v>
      </c>
      <c r="AL2087">
        <v>250.22199999999998</v>
      </c>
      <c r="AM2087">
        <v>1453854.747976</v>
      </c>
      <c r="AN2087">
        <v>96.779999999999987</v>
      </c>
    </row>
    <row r="2088" spans="1:40" x14ac:dyDescent="0.3">
      <c r="A2088">
        <v>97.46</v>
      </c>
      <c r="B2088">
        <v>8.35</v>
      </c>
      <c r="C2088">
        <v>22</v>
      </c>
      <c r="D2088">
        <v>0.86</v>
      </c>
      <c r="E2088">
        <v>0.1</v>
      </c>
      <c r="F2088">
        <v>0.01</v>
      </c>
      <c r="G2088" t="s">
        <v>88</v>
      </c>
      <c r="H2088">
        <v>1.44</v>
      </c>
      <c r="I2088">
        <v>0.61</v>
      </c>
      <c r="J2088">
        <v>0.92</v>
      </c>
      <c r="K2088">
        <v>0.91</v>
      </c>
      <c r="L2088">
        <v>5</v>
      </c>
      <c r="M2088">
        <v>7105.54</v>
      </c>
      <c r="N2088">
        <v>45</v>
      </c>
      <c r="O2088">
        <v>52</v>
      </c>
      <c r="P2088">
        <v>2</v>
      </c>
      <c r="Q2088">
        <v>0</v>
      </c>
      <c r="R2088">
        <v>31</v>
      </c>
      <c r="S2088">
        <v>177</v>
      </c>
      <c r="T2088">
        <v>3</v>
      </c>
      <c r="U2088">
        <v>0.12</v>
      </c>
      <c r="V2088">
        <v>0</v>
      </c>
      <c r="W2088" t="s">
        <v>6</v>
      </c>
      <c r="X2088" t="s">
        <v>89</v>
      </c>
      <c r="Y2088" t="s">
        <v>96</v>
      </c>
      <c r="Z2088" t="s">
        <v>98</v>
      </c>
      <c r="AA2088">
        <v>0.77400000000000002</v>
      </c>
      <c r="AB2088">
        <v>0.89100000000000001</v>
      </c>
      <c r="AC2088">
        <v>0.12474000000000003</v>
      </c>
      <c r="AD2088">
        <v>1.02</v>
      </c>
      <c r="AE2088" t="s">
        <v>25</v>
      </c>
      <c r="AF2088">
        <v>8.5676174840960392E-2</v>
      </c>
      <c r="AG2088" t="s">
        <v>8</v>
      </c>
      <c r="AH2088" t="s">
        <v>33</v>
      </c>
      <c r="AI2088" t="s">
        <v>36</v>
      </c>
      <c r="AJ2088">
        <v>570.9677419354839</v>
      </c>
      <c r="AK2088" t="s">
        <v>42</v>
      </c>
      <c r="AL2088">
        <v>71.055400000000006</v>
      </c>
      <c r="AM2088">
        <v>768755.44277199986</v>
      </c>
      <c r="AN2088">
        <v>71.360000000000014</v>
      </c>
    </row>
    <row r="2089" spans="1:40" x14ac:dyDescent="0.3">
      <c r="A2089">
        <v>345.55</v>
      </c>
      <c r="B2089">
        <v>8.9700000000000006</v>
      </c>
      <c r="C2089">
        <v>10</v>
      </c>
      <c r="D2089">
        <v>0.85</v>
      </c>
      <c r="E2089">
        <v>0.06</v>
      </c>
      <c r="F2089">
        <v>0.04</v>
      </c>
      <c r="G2089" t="s">
        <v>99</v>
      </c>
      <c r="H2089">
        <v>0.64</v>
      </c>
      <c r="I2089">
        <v>0.89</v>
      </c>
      <c r="J2089">
        <v>1.1299999999999999</v>
      </c>
      <c r="K2089">
        <v>0.75</v>
      </c>
      <c r="L2089">
        <v>20</v>
      </c>
      <c r="M2089">
        <v>4680.5</v>
      </c>
      <c r="N2089">
        <v>15</v>
      </c>
      <c r="O2089">
        <v>41</v>
      </c>
      <c r="P2089">
        <v>0</v>
      </c>
      <c r="Q2089">
        <v>3</v>
      </c>
      <c r="R2089">
        <v>876</v>
      </c>
      <c r="S2089">
        <v>991</v>
      </c>
      <c r="T2089">
        <v>4</v>
      </c>
      <c r="U2089">
        <v>0.11</v>
      </c>
      <c r="V2089">
        <v>1</v>
      </c>
      <c r="W2089" t="s">
        <v>4</v>
      </c>
      <c r="X2089" t="s">
        <v>103</v>
      </c>
      <c r="Y2089" t="s">
        <v>94</v>
      </c>
      <c r="Z2089" t="s">
        <v>105</v>
      </c>
      <c r="AA2089">
        <v>0.79899999999999993</v>
      </c>
      <c r="AB2089">
        <v>0.90239999999999987</v>
      </c>
      <c r="AC2089">
        <v>0.13536000000000001</v>
      </c>
      <c r="AD2089">
        <v>0.85</v>
      </c>
      <c r="AE2089" t="s">
        <v>25</v>
      </c>
      <c r="AF2089">
        <v>2.5958616698017654E-2</v>
      </c>
      <c r="AG2089" t="s">
        <v>7</v>
      </c>
      <c r="AH2089" t="s">
        <v>32</v>
      </c>
      <c r="AI2089" t="s">
        <v>38</v>
      </c>
      <c r="AJ2089">
        <v>113.12785388127853</v>
      </c>
      <c r="AK2089" t="s">
        <v>42</v>
      </c>
      <c r="AL2089">
        <v>234.02500000000001</v>
      </c>
      <c r="AM2089">
        <v>1779319.9005400001</v>
      </c>
      <c r="AN2089">
        <v>96.759999999999991</v>
      </c>
    </row>
    <row r="2090" spans="1:40" x14ac:dyDescent="0.3">
      <c r="A2090">
        <v>419.95</v>
      </c>
      <c r="B2090">
        <v>1.78</v>
      </c>
      <c r="C2090">
        <v>29</v>
      </c>
      <c r="D2090">
        <v>0.87</v>
      </c>
      <c r="E2090">
        <v>0</v>
      </c>
      <c r="F2090">
        <v>0.05</v>
      </c>
      <c r="G2090" t="s">
        <v>99</v>
      </c>
      <c r="H2090">
        <v>3.76</v>
      </c>
      <c r="I2090">
        <v>0.95</v>
      </c>
      <c r="J2090">
        <v>0.89</v>
      </c>
      <c r="K2090">
        <v>0.15</v>
      </c>
      <c r="L2090">
        <v>13</v>
      </c>
      <c r="M2090">
        <v>3156.76</v>
      </c>
      <c r="N2090">
        <v>15</v>
      </c>
      <c r="O2090">
        <v>16</v>
      </c>
      <c r="P2090">
        <v>1</v>
      </c>
      <c r="Q2090">
        <v>2</v>
      </c>
      <c r="R2090">
        <v>363</v>
      </c>
      <c r="S2090">
        <v>795</v>
      </c>
      <c r="T2090">
        <v>9</v>
      </c>
      <c r="U2090">
        <v>0.96</v>
      </c>
      <c r="V2090">
        <v>1</v>
      </c>
      <c r="W2090" t="s">
        <v>4</v>
      </c>
      <c r="X2090" t="s">
        <v>93</v>
      </c>
      <c r="Y2090" t="s">
        <v>104</v>
      </c>
      <c r="Z2090" t="s">
        <v>91</v>
      </c>
      <c r="AA2090">
        <v>0.87</v>
      </c>
      <c r="AB2090">
        <v>0.95</v>
      </c>
      <c r="AC2090">
        <v>0.1235</v>
      </c>
      <c r="AD2090">
        <v>0.2</v>
      </c>
      <c r="AE2090" t="s">
        <v>26</v>
      </c>
      <c r="AF2090">
        <v>4.2385998333134903E-3</v>
      </c>
      <c r="AG2090" t="s">
        <v>5</v>
      </c>
      <c r="AH2090" t="s">
        <v>32</v>
      </c>
      <c r="AI2090" t="s">
        <v>37</v>
      </c>
      <c r="AJ2090">
        <v>219.00826446280993</v>
      </c>
      <c r="AK2090" t="s">
        <v>42</v>
      </c>
      <c r="AL2090">
        <v>157.83800000000002</v>
      </c>
      <c r="AM2090">
        <v>1392154.84834</v>
      </c>
      <c r="AN2090">
        <v>95.24</v>
      </c>
    </row>
    <row r="2091" spans="1:40" x14ac:dyDescent="0.3">
      <c r="A2091">
        <v>221.19</v>
      </c>
      <c r="B2091">
        <v>5.85</v>
      </c>
      <c r="C2091">
        <v>26</v>
      </c>
      <c r="D2091">
        <v>0.91</v>
      </c>
      <c r="E2091">
        <v>0.06</v>
      </c>
      <c r="F2091">
        <v>0.02</v>
      </c>
      <c r="G2091" t="s">
        <v>99</v>
      </c>
      <c r="H2091">
        <v>0.23</v>
      </c>
      <c r="I2091">
        <v>0.83</v>
      </c>
      <c r="J2091">
        <v>0.8</v>
      </c>
      <c r="K2091">
        <v>0.56999999999999995</v>
      </c>
      <c r="L2091">
        <v>37</v>
      </c>
      <c r="M2091">
        <v>1732.18</v>
      </c>
      <c r="N2091">
        <v>90</v>
      </c>
      <c r="O2091">
        <v>29</v>
      </c>
      <c r="P2091">
        <v>2</v>
      </c>
      <c r="Q2091">
        <v>3</v>
      </c>
      <c r="R2091">
        <v>551</v>
      </c>
      <c r="S2091">
        <v>407</v>
      </c>
      <c r="T2091">
        <v>1</v>
      </c>
      <c r="U2091">
        <v>0.78</v>
      </c>
      <c r="V2091">
        <v>1</v>
      </c>
      <c r="W2091" t="s">
        <v>4</v>
      </c>
      <c r="X2091" t="s">
        <v>103</v>
      </c>
      <c r="Y2091" t="s">
        <v>96</v>
      </c>
      <c r="Z2091" t="s">
        <v>97</v>
      </c>
      <c r="AA2091">
        <v>0.85539999999999994</v>
      </c>
      <c r="AB2091">
        <v>0.92119999999999991</v>
      </c>
      <c r="AC2091">
        <v>8.2907999999999968E-2</v>
      </c>
      <c r="AD2091">
        <v>0.64999999999999991</v>
      </c>
      <c r="AE2091" t="s">
        <v>25</v>
      </c>
      <c r="AF2091">
        <v>2.64478502644785E-2</v>
      </c>
      <c r="AG2091" t="s">
        <v>7</v>
      </c>
      <c r="AH2091" t="s">
        <v>31</v>
      </c>
      <c r="AI2091" t="s">
        <v>38</v>
      </c>
      <c r="AJ2091">
        <v>73.865698729582576</v>
      </c>
      <c r="AK2091" t="s">
        <v>40</v>
      </c>
      <c r="AL2091">
        <v>86.609000000000009</v>
      </c>
      <c r="AM2091">
        <v>413879.79221000004</v>
      </c>
      <c r="AN2091">
        <v>97.57</v>
      </c>
    </row>
    <row r="2092" spans="1:40" x14ac:dyDescent="0.3">
      <c r="A2092">
        <v>399.03</v>
      </c>
      <c r="B2092">
        <v>9.2200000000000006</v>
      </c>
      <c r="C2092">
        <v>27</v>
      </c>
      <c r="D2092">
        <v>0.73</v>
      </c>
      <c r="E2092">
        <v>0.03</v>
      </c>
      <c r="F2092">
        <v>0.01</v>
      </c>
      <c r="G2092" t="s">
        <v>88</v>
      </c>
      <c r="H2092">
        <v>0.75</v>
      </c>
      <c r="I2092">
        <v>0.61</v>
      </c>
      <c r="J2092">
        <v>0.97</v>
      </c>
      <c r="K2092">
        <v>0.09</v>
      </c>
      <c r="L2092">
        <v>10</v>
      </c>
      <c r="M2092">
        <v>5229.8100000000004</v>
      </c>
      <c r="N2092">
        <v>60</v>
      </c>
      <c r="O2092">
        <v>51</v>
      </c>
      <c r="P2092">
        <v>1</v>
      </c>
      <c r="Q2092">
        <v>0</v>
      </c>
      <c r="R2092">
        <v>568</v>
      </c>
      <c r="S2092">
        <v>546</v>
      </c>
      <c r="T2092">
        <v>7</v>
      </c>
      <c r="U2092">
        <v>0.12</v>
      </c>
      <c r="V2092">
        <v>0</v>
      </c>
      <c r="W2092" t="s">
        <v>6</v>
      </c>
      <c r="X2092" t="s">
        <v>89</v>
      </c>
      <c r="Y2092" t="s">
        <v>104</v>
      </c>
      <c r="Z2092" t="s">
        <v>106</v>
      </c>
      <c r="AA2092">
        <v>0.70809999999999995</v>
      </c>
      <c r="AB2092">
        <v>0.96029999999999993</v>
      </c>
      <c r="AC2092">
        <v>0.25928100000000004</v>
      </c>
      <c r="AD2092">
        <v>0.13</v>
      </c>
      <c r="AE2092" t="s">
        <v>22</v>
      </c>
      <c r="AF2092">
        <v>2.3106032127910184E-2</v>
      </c>
      <c r="AG2092" t="s">
        <v>7</v>
      </c>
      <c r="AH2092" t="s">
        <v>32</v>
      </c>
      <c r="AI2092" t="s">
        <v>38</v>
      </c>
      <c r="AJ2092">
        <v>96.126760563380287</v>
      </c>
      <c r="AK2092" t="s">
        <v>45</v>
      </c>
      <c r="AL2092">
        <v>52.298100000000005</v>
      </c>
      <c r="AM2092">
        <v>2170383.4112220001</v>
      </c>
      <c r="AN2092">
        <v>74.150000000000006</v>
      </c>
    </row>
    <row r="2093" spans="1:40" x14ac:dyDescent="0.3">
      <c r="A2093">
        <v>484.01</v>
      </c>
      <c r="B2093">
        <v>4.49</v>
      </c>
      <c r="C2093">
        <v>12</v>
      </c>
      <c r="D2093">
        <v>0.92</v>
      </c>
      <c r="E2093">
        <v>0</v>
      </c>
      <c r="F2093">
        <v>0.04</v>
      </c>
      <c r="G2093" t="s">
        <v>92</v>
      </c>
      <c r="H2093">
        <v>0.53</v>
      </c>
      <c r="I2093">
        <v>0.69</v>
      </c>
      <c r="J2093">
        <v>0.83</v>
      </c>
      <c r="K2093">
        <v>0.24</v>
      </c>
      <c r="L2093">
        <v>3</v>
      </c>
      <c r="M2093">
        <v>9305.91</v>
      </c>
      <c r="N2093">
        <v>90</v>
      </c>
      <c r="O2093">
        <v>28</v>
      </c>
      <c r="P2093">
        <v>2</v>
      </c>
      <c r="Q2093">
        <v>1</v>
      </c>
      <c r="R2093">
        <v>429</v>
      </c>
      <c r="S2093">
        <v>403</v>
      </c>
      <c r="T2093">
        <v>2</v>
      </c>
      <c r="U2093">
        <v>0.47</v>
      </c>
      <c r="V2093">
        <v>1</v>
      </c>
      <c r="W2093" t="s">
        <v>4</v>
      </c>
      <c r="X2093" t="s">
        <v>101</v>
      </c>
      <c r="Y2093" t="s">
        <v>96</v>
      </c>
      <c r="Z2093" t="s">
        <v>102</v>
      </c>
      <c r="AA2093">
        <v>0.92</v>
      </c>
      <c r="AB2093">
        <v>0.96</v>
      </c>
      <c r="AC2093">
        <v>7.6799999999999966E-2</v>
      </c>
      <c r="AD2093">
        <v>0.27999999999999997</v>
      </c>
      <c r="AE2093" t="s">
        <v>26</v>
      </c>
      <c r="AF2093">
        <v>9.2766678374413755E-3</v>
      </c>
      <c r="AG2093" t="s">
        <v>5</v>
      </c>
      <c r="AH2093" t="s">
        <v>32</v>
      </c>
      <c r="AI2093" t="s">
        <v>38</v>
      </c>
      <c r="AJ2093">
        <v>93.939393939393938</v>
      </c>
      <c r="AK2093" t="s">
        <v>41</v>
      </c>
      <c r="AL2093">
        <v>186.1182</v>
      </c>
      <c r="AM2093">
        <v>4684510.8877699999</v>
      </c>
      <c r="AN2093">
        <v>86.67</v>
      </c>
    </row>
    <row r="2094" spans="1:40" x14ac:dyDescent="0.3">
      <c r="A2094">
        <v>141.69</v>
      </c>
      <c r="B2094">
        <v>8.4700000000000006</v>
      </c>
      <c r="C2094">
        <v>14</v>
      </c>
      <c r="D2094">
        <v>0.74</v>
      </c>
      <c r="E2094">
        <v>0.08</v>
      </c>
      <c r="F2094">
        <v>0.03</v>
      </c>
      <c r="G2094" t="s">
        <v>92</v>
      </c>
      <c r="H2094">
        <v>4.13</v>
      </c>
      <c r="I2094">
        <v>0.78</v>
      </c>
      <c r="J2094">
        <v>0.92</v>
      </c>
      <c r="K2094">
        <v>0.91</v>
      </c>
      <c r="L2094">
        <v>34</v>
      </c>
      <c r="M2094">
        <v>8910.7199999999993</v>
      </c>
      <c r="N2094">
        <v>60</v>
      </c>
      <c r="O2094">
        <v>50</v>
      </c>
      <c r="P2094">
        <v>2</v>
      </c>
      <c r="Q2094">
        <v>1</v>
      </c>
      <c r="R2094">
        <v>324</v>
      </c>
      <c r="S2094">
        <v>365</v>
      </c>
      <c r="T2094">
        <v>5</v>
      </c>
      <c r="U2094">
        <v>0.65</v>
      </c>
      <c r="V2094">
        <v>0</v>
      </c>
      <c r="W2094" t="s">
        <v>6</v>
      </c>
      <c r="X2094" t="s">
        <v>101</v>
      </c>
      <c r="Y2094" t="s">
        <v>96</v>
      </c>
      <c r="Z2094" t="s">
        <v>109</v>
      </c>
      <c r="AA2094">
        <v>0.68080000000000007</v>
      </c>
      <c r="AB2094">
        <v>0.89239999999999997</v>
      </c>
      <c r="AC2094">
        <v>0.23202400000000001</v>
      </c>
      <c r="AD2094">
        <v>1.02</v>
      </c>
      <c r="AE2094" t="s">
        <v>25</v>
      </c>
      <c r="AF2094">
        <v>5.9778389441739015E-2</v>
      </c>
      <c r="AG2094" t="s">
        <v>8</v>
      </c>
      <c r="AH2094" t="s">
        <v>33</v>
      </c>
      <c r="AI2094" t="s">
        <v>37</v>
      </c>
      <c r="AJ2094">
        <v>112.65432098765432</v>
      </c>
      <c r="AK2094" t="s">
        <v>42</v>
      </c>
      <c r="AL2094">
        <v>178.21439999999998</v>
      </c>
      <c r="AM2094">
        <v>1401631.4256419996</v>
      </c>
      <c r="AN2094">
        <v>80.87</v>
      </c>
    </row>
    <row r="2095" spans="1:40" x14ac:dyDescent="0.3">
      <c r="A2095">
        <v>285.5</v>
      </c>
      <c r="B2095">
        <v>2.2000000000000002</v>
      </c>
      <c r="C2095">
        <v>9</v>
      </c>
      <c r="D2095">
        <v>0.72</v>
      </c>
      <c r="E2095">
        <v>0.03</v>
      </c>
      <c r="F2095">
        <v>0.02</v>
      </c>
      <c r="G2095" t="s">
        <v>88</v>
      </c>
      <c r="H2095">
        <v>0.22</v>
      </c>
      <c r="I2095">
        <v>0.84</v>
      </c>
      <c r="J2095">
        <v>1.06</v>
      </c>
      <c r="K2095">
        <v>0.46</v>
      </c>
      <c r="L2095">
        <v>34</v>
      </c>
      <c r="M2095">
        <v>9204.2999999999993</v>
      </c>
      <c r="N2095">
        <v>15</v>
      </c>
      <c r="O2095">
        <v>15</v>
      </c>
      <c r="P2095">
        <v>3</v>
      </c>
      <c r="Q2095">
        <v>1</v>
      </c>
      <c r="R2095">
        <v>791</v>
      </c>
      <c r="S2095">
        <v>57</v>
      </c>
      <c r="T2095">
        <v>1</v>
      </c>
      <c r="U2095">
        <v>0.96</v>
      </c>
      <c r="V2095">
        <v>0</v>
      </c>
      <c r="W2095" t="s">
        <v>6</v>
      </c>
      <c r="X2095" t="s">
        <v>101</v>
      </c>
      <c r="Y2095" t="s">
        <v>90</v>
      </c>
      <c r="Z2095" t="s">
        <v>97</v>
      </c>
      <c r="AA2095">
        <v>0.69839999999999991</v>
      </c>
      <c r="AB2095">
        <v>0.9506</v>
      </c>
      <c r="AC2095">
        <v>0.26616800000000002</v>
      </c>
      <c r="AD2095">
        <v>0.51</v>
      </c>
      <c r="AE2095" t="s">
        <v>25</v>
      </c>
      <c r="AF2095">
        <v>7.7057793345008761E-3</v>
      </c>
      <c r="AG2095" t="s">
        <v>5</v>
      </c>
      <c r="AH2095" t="s">
        <v>31</v>
      </c>
      <c r="AI2095" t="s">
        <v>38</v>
      </c>
      <c r="AJ2095">
        <v>7.2060682680151711</v>
      </c>
      <c r="AK2095" t="s">
        <v>40</v>
      </c>
      <c r="AL2095">
        <v>92.042999999999992</v>
      </c>
      <c r="AM2095">
        <v>2759312.3317</v>
      </c>
      <c r="AN2095">
        <v>74.48</v>
      </c>
    </row>
    <row r="2096" spans="1:40" x14ac:dyDescent="0.3">
      <c r="A2096">
        <v>179.21</v>
      </c>
      <c r="B2096">
        <v>9.42</v>
      </c>
      <c r="C2096">
        <v>27</v>
      </c>
      <c r="D2096">
        <v>0.99</v>
      </c>
      <c r="E2096">
        <v>0.08</v>
      </c>
      <c r="F2096">
        <v>0.04</v>
      </c>
      <c r="G2096" t="s">
        <v>99</v>
      </c>
      <c r="H2096">
        <v>3.32</v>
      </c>
      <c r="I2096">
        <v>0.8</v>
      </c>
      <c r="J2096">
        <v>0.92</v>
      </c>
      <c r="K2096">
        <v>0.89</v>
      </c>
      <c r="L2096">
        <v>30</v>
      </c>
      <c r="M2096">
        <v>9667.49</v>
      </c>
      <c r="N2096">
        <v>60</v>
      </c>
      <c r="O2096">
        <v>38</v>
      </c>
      <c r="P2096">
        <v>0</v>
      </c>
      <c r="Q2096">
        <v>0</v>
      </c>
      <c r="R2096">
        <v>338</v>
      </c>
      <c r="S2096">
        <v>441</v>
      </c>
      <c r="T2096">
        <v>6</v>
      </c>
      <c r="U2096">
        <v>0.27</v>
      </c>
      <c r="V2096">
        <v>0</v>
      </c>
      <c r="W2096" t="s">
        <v>6</v>
      </c>
      <c r="X2096" t="s">
        <v>89</v>
      </c>
      <c r="Y2096" t="s">
        <v>94</v>
      </c>
      <c r="Z2096" t="s">
        <v>100</v>
      </c>
      <c r="AA2096">
        <v>0.91080000000000005</v>
      </c>
      <c r="AB2096">
        <v>0.88319999999999999</v>
      </c>
      <c r="AC2096">
        <v>8.8320000000000082E-3</v>
      </c>
      <c r="AD2096">
        <v>1.01</v>
      </c>
      <c r="AE2096" t="s">
        <v>25</v>
      </c>
      <c r="AF2096">
        <v>5.25640310250544E-2</v>
      </c>
      <c r="AG2096" t="s">
        <v>8</v>
      </c>
      <c r="AH2096" t="s">
        <v>31</v>
      </c>
      <c r="AI2096" t="s">
        <v>37</v>
      </c>
      <c r="AJ2096">
        <v>130.47337278106508</v>
      </c>
      <c r="AK2096" t="s">
        <v>42</v>
      </c>
      <c r="AL2096">
        <v>483.37450000000001</v>
      </c>
      <c r="AM2096">
        <v>1940907.4628919999</v>
      </c>
      <c r="AN2096">
        <v>93.48</v>
      </c>
    </row>
    <row r="2097" spans="1:40" x14ac:dyDescent="0.3">
      <c r="A2097">
        <v>406.78</v>
      </c>
      <c r="B2097">
        <v>7.76</v>
      </c>
      <c r="C2097">
        <v>13</v>
      </c>
      <c r="D2097">
        <v>0.99</v>
      </c>
      <c r="E2097">
        <v>0.03</v>
      </c>
      <c r="F2097">
        <v>0.05</v>
      </c>
      <c r="G2097" t="s">
        <v>99</v>
      </c>
      <c r="H2097">
        <v>0.22</v>
      </c>
      <c r="I2097">
        <v>0.97</v>
      </c>
      <c r="J2097">
        <v>0.9</v>
      </c>
      <c r="K2097">
        <v>0.17</v>
      </c>
      <c r="L2097">
        <v>37</v>
      </c>
      <c r="M2097">
        <v>1737.04</v>
      </c>
      <c r="N2097">
        <v>90</v>
      </c>
      <c r="O2097">
        <v>32</v>
      </c>
      <c r="P2097">
        <v>0</v>
      </c>
      <c r="Q2097">
        <v>0</v>
      </c>
      <c r="R2097">
        <v>479</v>
      </c>
      <c r="S2097">
        <v>710</v>
      </c>
      <c r="T2097">
        <v>12</v>
      </c>
      <c r="U2097">
        <v>0.26</v>
      </c>
      <c r="V2097">
        <v>1</v>
      </c>
      <c r="W2097" t="s">
        <v>4</v>
      </c>
      <c r="X2097" t="s">
        <v>89</v>
      </c>
      <c r="Y2097" t="s">
        <v>94</v>
      </c>
      <c r="Z2097" t="s">
        <v>107</v>
      </c>
      <c r="AA2097">
        <v>0.96029999999999993</v>
      </c>
      <c r="AB2097">
        <v>0.92149999999999999</v>
      </c>
      <c r="AC2097">
        <v>9.2150000000000079E-3</v>
      </c>
      <c r="AD2097">
        <v>0.25</v>
      </c>
      <c r="AE2097" t="s">
        <v>26</v>
      </c>
      <c r="AF2097">
        <v>1.9076650769457693E-2</v>
      </c>
      <c r="AG2097" t="s">
        <v>5</v>
      </c>
      <c r="AH2097" t="s">
        <v>32</v>
      </c>
      <c r="AI2097" t="s">
        <v>38</v>
      </c>
      <c r="AJ2097">
        <v>148.22546972860124</v>
      </c>
      <c r="AK2097" t="s">
        <v>42</v>
      </c>
      <c r="AL2097">
        <v>86.852000000000004</v>
      </c>
      <c r="AM2097">
        <v>763209.22352799994</v>
      </c>
      <c r="AN2097">
        <v>97.88</v>
      </c>
    </row>
    <row r="2098" spans="1:40" x14ac:dyDescent="0.3">
      <c r="A2098">
        <v>309.92</v>
      </c>
      <c r="B2098">
        <v>9.4700000000000006</v>
      </c>
      <c r="C2098">
        <v>3</v>
      </c>
      <c r="D2098">
        <v>0.72</v>
      </c>
      <c r="E2098">
        <v>0.02</v>
      </c>
      <c r="F2098">
        <v>0.03</v>
      </c>
      <c r="G2098" t="s">
        <v>92</v>
      </c>
      <c r="H2098">
        <v>3.93</v>
      </c>
      <c r="I2098">
        <v>0.98</v>
      </c>
      <c r="J2098">
        <v>0.86</v>
      </c>
      <c r="K2098">
        <v>0.21</v>
      </c>
      <c r="L2098">
        <v>4</v>
      </c>
      <c r="M2098">
        <v>1550.6</v>
      </c>
      <c r="N2098">
        <v>30</v>
      </c>
      <c r="O2098">
        <v>35</v>
      </c>
      <c r="P2098">
        <v>1</v>
      </c>
      <c r="Q2098">
        <v>1</v>
      </c>
      <c r="R2098">
        <v>997</v>
      </c>
      <c r="S2098">
        <v>62</v>
      </c>
      <c r="T2098">
        <v>3</v>
      </c>
      <c r="U2098">
        <v>0.56999999999999995</v>
      </c>
      <c r="V2098">
        <v>0</v>
      </c>
      <c r="W2098" t="s">
        <v>6</v>
      </c>
      <c r="X2098" t="s">
        <v>101</v>
      </c>
      <c r="Y2098" t="s">
        <v>104</v>
      </c>
      <c r="Z2098" t="s">
        <v>98</v>
      </c>
      <c r="AA2098">
        <v>0.7056</v>
      </c>
      <c r="AB2098">
        <v>0.9506</v>
      </c>
      <c r="AC2098">
        <v>0.26616800000000002</v>
      </c>
      <c r="AD2098">
        <v>0.26</v>
      </c>
      <c r="AE2098" t="s">
        <v>26</v>
      </c>
      <c r="AF2098">
        <v>3.0556272586473931E-2</v>
      </c>
      <c r="AG2098" t="s">
        <v>7</v>
      </c>
      <c r="AH2098" t="s">
        <v>32</v>
      </c>
      <c r="AI2098" t="s">
        <v>37</v>
      </c>
      <c r="AJ2098">
        <v>6.218655967903711</v>
      </c>
      <c r="AK2098" t="s">
        <v>40</v>
      </c>
      <c r="AL2098">
        <v>31.012</v>
      </c>
      <c r="AM2098">
        <v>504645.42131200002</v>
      </c>
      <c r="AN2098">
        <v>82.87</v>
      </c>
    </row>
    <row r="2099" spans="1:40" x14ac:dyDescent="0.3">
      <c r="A2099">
        <v>335.56</v>
      </c>
      <c r="B2099">
        <v>7.09</v>
      </c>
      <c r="C2099">
        <v>21</v>
      </c>
      <c r="D2099">
        <v>0.83</v>
      </c>
      <c r="E2099">
        <v>0.1</v>
      </c>
      <c r="F2099">
        <v>0.03</v>
      </c>
      <c r="G2099" t="s">
        <v>88</v>
      </c>
      <c r="H2099">
        <v>4.5599999999999996</v>
      </c>
      <c r="I2099">
        <v>0.64</v>
      </c>
      <c r="J2099">
        <v>0.85</v>
      </c>
      <c r="K2099">
        <v>0.35</v>
      </c>
      <c r="L2099">
        <v>34</v>
      </c>
      <c r="M2099">
        <v>4334.84</v>
      </c>
      <c r="N2099">
        <v>30</v>
      </c>
      <c r="O2099">
        <v>48</v>
      </c>
      <c r="P2099">
        <v>3</v>
      </c>
      <c r="Q2099">
        <v>0</v>
      </c>
      <c r="R2099">
        <v>882</v>
      </c>
      <c r="S2099">
        <v>250</v>
      </c>
      <c r="T2099">
        <v>6</v>
      </c>
      <c r="U2099">
        <v>0.86</v>
      </c>
      <c r="V2099">
        <v>1</v>
      </c>
      <c r="W2099" t="s">
        <v>4</v>
      </c>
      <c r="X2099" t="s">
        <v>89</v>
      </c>
      <c r="Y2099" t="s">
        <v>90</v>
      </c>
      <c r="Z2099" t="s">
        <v>100</v>
      </c>
      <c r="AA2099">
        <v>0.747</v>
      </c>
      <c r="AB2099">
        <v>0.873</v>
      </c>
      <c r="AC2099">
        <v>0.14841000000000004</v>
      </c>
      <c r="AD2099">
        <v>0.48</v>
      </c>
      <c r="AE2099" t="s">
        <v>24</v>
      </c>
      <c r="AF2099">
        <v>2.1128859220407675E-2</v>
      </c>
      <c r="AG2099" t="s">
        <v>7</v>
      </c>
      <c r="AH2099" t="s">
        <v>32</v>
      </c>
      <c r="AI2099" t="s">
        <v>37</v>
      </c>
      <c r="AJ2099">
        <v>28.344671201814059</v>
      </c>
      <c r="AK2099" t="s">
        <v>40</v>
      </c>
      <c r="AL2099">
        <v>43.348400000000005</v>
      </c>
      <c r="AM2099">
        <v>1643770.720224</v>
      </c>
      <c r="AN2099">
        <v>67.840000000000018</v>
      </c>
    </row>
    <row r="2100" spans="1:40" x14ac:dyDescent="0.3">
      <c r="A2100">
        <v>409.06</v>
      </c>
      <c r="B2100">
        <v>4.2699999999999996</v>
      </c>
      <c r="C2100">
        <v>29</v>
      </c>
      <c r="D2100">
        <v>0.76</v>
      </c>
      <c r="E2100">
        <v>0.04</v>
      </c>
      <c r="F2100">
        <v>0.01</v>
      </c>
      <c r="G2100" t="s">
        <v>88</v>
      </c>
      <c r="H2100">
        <v>2.4300000000000002</v>
      </c>
      <c r="I2100">
        <v>0.66</v>
      </c>
      <c r="J2100">
        <v>1.01</v>
      </c>
      <c r="K2100">
        <v>0.37</v>
      </c>
      <c r="L2100">
        <v>32</v>
      </c>
      <c r="M2100">
        <v>6924.18</v>
      </c>
      <c r="N2100">
        <v>60</v>
      </c>
      <c r="O2100">
        <v>25</v>
      </c>
      <c r="P2100">
        <v>2</v>
      </c>
      <c r="Q2100">
        <v>2</v>
      </c>
      <c r="R2100">
        <v>791</v>
      </c>
      <c r="S2100">
        <v>914</v>
      </c>
      <c r="T2100">
        <v>8</v>
      </c>
      <c r="U2100">
        <v>0.28000000000000003</v>
      </c>
      <c r="V2100">
        <v>1</v>
      </c>
      <c r="W2100" t="s">
        <v>4</v>
      </c>
      <c r="X2100" t="s">
        <v>93</v>
      </c>
      <c r="Y2100" t="s">
        <v>96</v>
      </c>
      <c r="Z2100" t="s">
        <v>110</v>
      </c>
      <c r="AA2100">
        <v>0.72960000000000003</v>
      </c>
      <c r="AB2100">
        <v>0.95039999999999991</v>
      </c>
      <c r="AC2100">
        <v>0.22809599999999999</v>
      </c>
      <c r="AD2100">
        <v>0.42</v>
      </c>
      <c r="AE2100" t="s">
        <v>24</v>
      </c>
      <c r="AF2100">
        <v>1.043856646946658E-2</v>
      </c>
      <c r="AG2100" t="s">
        <v>5</v>
      </c>
      <c r="AH2100" t="s">
        <v>32</v>
      </c>
      <c r="AI2100" t="s">
        <v>35</v>
      </c>
      <c r="AJ2100">
        <v>115.54993678887485</v>
      </c>
      <c r="AK2100" t="s">
        <v>42</v>
      </c>
      <c r="AL2100">
        <v>69.241799999999998</v>
      </c>
      <c r="AM2100">
        <v>2974114.4464560002</v>
      </c>
      <c r="AN2100">
        <v>72.17</v>
      </c>
    </row>
    <row r="2101" spans="1:40" x14ac:dyDescent="0.3">
      <c r="A2101">
        <v>228.19</v>
      </c>
      <c r="B2101">
        <v>9.44</v>
      </c>
      <c r="C2101">
        <v>14</v>
      </c>
      <c r="D2101">
        <v>0.85</v>
      </c>
      <c r="E2101">
        <v>0.06</v>
      </c>
      <c r="F2101">
        <v>0.03</v>
      </c>
      <c r="G2101" t="s">
        <v>92</v>
      </c>
      <c r="H2101">
        <v>4.0199999999999996</v>
      </c>
      <c r="I2101">
        <v>0.74</v>
      </c>
      <c r="J2101">
        <v>1.07</v>
      </c>
      <c r="K2101">
        <v>0.75</v>
      </c>
      <c r="L2101">
        <v>21</v>
      </c>
      <c r="M2101">
        <v>4452.97</v>
      </c>
      <c r="N2101">
        <v>30</v>
      </c>
      <c r="O2101">
        <v>54</v>
      </c>
      <c r="P2101">
        <v>3</v>
      </c>
      <c r="Q2101">
        <v>1</v>
      </c>
      <c r="R2101">
        <v>472</v>
      </c>
      <c r="S2101">
        <v>404</v>
      </c>
      <c r="T2101">
        <v>8</v>
      </c>
      <c r="U2101">
        <v>0.13</v>
      </c>
      <c r="V2101">
        <v>1</v>
      </c>
      <c r="W2101" t="s">
        <v>4</v>
      </c>
      <c r="X2101" t="s">
        <v>101</v>
      </c>
      <c r="Y2101" t="s">
        <v>90</v>
      </c>
      <c r="Z2101" t="s">
        <v>110</v>
      </c>
      <c r="AA2101">
        <v>0.79899999999999993</v>
      </c>
      <c r="AB2101">
        <v>0.91179999999999994</v>
      </c>
      <c r="AC2101">
        <v>0.13677</v>
      </c>
      <c r="AD2101">
        <v>0.84</v>
      </c>
      <c r="AE2101" t="s">
        <v>25</v>
      </c>
      <c r="AF2101">
        <v>4.136903457644945E-2</v>
      </c>
      <c r="AG2101" t="s">
        <v>7</v>
      </c>
      <c r="AH2101" t="s">
        <v>31</v>
      </c>
      <c r="AI2101" t="s">
        <v>37</v>
      </c>
      <c r="AJ2101">
        <v>85.593220338983059</v>
      </c>
      <c r="AK2101" t="s">
        <v>41</v>
      </c>
      <c r="AL2101">
        <v>89.059400000000011</v>
      </c>
      <c r="AM2101">
        <v>1107681.7203629999</v>
      </c>
      <c r="AN2101">
        <v>81.58</v>
      </c>
    </row>
    <row r="2102" spans="1:40" x14ac:dyDescent="0.3">
      <c r="A2102">
        <v>461.79</v>
      </c>
      <c r="B2102">
        <v>3.48</v>
      </c>
      <c r="C2102">
        <v>21</v>
      </c>
      <c r="D2102">
        <v>0.95</v>
      </c>
      <c r="E2102">
        <v>0.06</v>
      </c>
      <c r="F2102">
        <v>0.02</v>
      </c>
      <c r="G2102" t="s">
        <v>88</v>
      </c>
      <c r="H2102">
        <v>3.53</v>
      </c>
      <c r="I2102">
        <v>0.77</v>
      </c>
      <c r="J2102">
        <v>0.98</v>
      </c>
      <c r="K2102">
        <v>0.6</v>
      </c>
      <c r="L2102">
        <v>41</v>
      </c>
      <c r="M2102">
        <v>8934.31</v>
      </c>
      <c r="N2102">
        <v>45</v>
      </c>
      <c r="O2102">
        <v>35</v>
      </c>
      <c r="P2102">
        <v>0</v>
      </c>
      <c r="Q2102">
        <v>2</v>
      </c>
      <c r="R2102">
        <v>449</v>
      </c>
      <c r="S2102">
        <v>36</v>
      </c>
      <c r="T2102">
        <v>12</v>
      </c>
      <c r="U2102">
        <v>0.27</v>
      </c>
      <c r="V2102">
        <v>1</v>
      </c>
      <c r="W2102" t="s">
        <v>4</v>
      </c>
      <c r="X2102" t="s">
        <v>93</v>
      </c>
      <c r="Y2102" t="s">
        <v>94</v>
      </c>
      <c r="Z2102" t="s">
        <v>107</v>
      </c>
      <c r="AA2102">
        <v>0.8929999999999999</v>
      </c>
      <c r="AB2102">
        <v>0.92119999999999991</v>
      </c>
      <c r="AC2102">
        <v>4.6060000000000038E-2</v>
      </c>
      <c r="AD2102">
        <v>0.67999999999999994</v>
      </c>
      <c r="AE2102" t="s">
        <v>25</v>
      </c>
      <c r="AF2102">
        <v>7.5358929383486E-3</v>
      </c>
      <c r="AG2102" t="s">
        <v>5</v>
      </c>
      <c r="AH2102" t="s">
        <v>32</v>
      </c>
      <c r="AI2102" t="s">
        <v>37</v>
      </c>
      <c r="AJ2102">
        <v>8.0178173719376389</v>
      </c>
      <c r="AK2102" t="s">
        <v>40</v>
      </c>
      <c r="AL2102">
        <v>89.343099999999993</v>
      </c>
      <c r="AM2102">
        <v>4455958.9615659993</v>
      </c>
      <c r="AN2102">
        <v>70.27</v>
      </c>
    </row>
    <row r="2103" spans="1:40" x14ac:dyDescent="0.3">
      <c r="A2103">
        <v>289.86</v>
      </c>
      <c r="B2103">
        <v>3.99</v>
      </c>
      <c r="C2103">
        <v>10</v>
      </c>
      <c r="D2103">
        <v>0.99</v>
      </c>
      <c r="E2103">
        <v>0.06</v>
      </c>
      <c r="F2103">
        <v>0.02</v>
      </c>
      <c r="G2103" t="s">
        <v>88</v>
      </c>
      <c r="H2103">
        <v>3.98</v>
      </c>
      <c r="I2103">
        <v>0.83</v>
      </c>
      <c r="J2103">
        <v>0.85</v>
      </c>
      <c r="K2103">
        <v>0.55000000000000004</v>
      </c>
      <c r="L2103">
        <v>24</v>
      </c>
      <c r="M2103">
        <v>7202.23</v>
      </c>
      <c r="N2103">
        <v>30</v>
      </c>
      <c r="O2103">
        <v>59</v>
      </c>
      <c r="P2103">
        <v>2</v>
      </c>
      <c r="Q2103">
        <v>2</v>
      </c>
      <c r="R2103">
        <v>673</v>
      </c>
      <c r="S2103">
        <v>68</v>
      </c>
      <c r="T2103">
        <v>4</v>
      </c>
      <c r="U2103">
        <v>0.45</v>
      </c>
      <c r="V2103">
        <v>0</v>
      </c>
      <c r="W2103" t="s">
        <v>6</v>
      </c>
      <c r="X2103" t="s">
        <v>93</v>
      </c>
      <c r="Y2103" t="s">
        <v>96</v>
      </c>
      <c r="Z2103" t="s">
        <v>105</v>
      </c>
      <c r="AA2103">
        <v>0.93059999999999998</v>
      </c>
      <c r="AB2103">
        <v>0.92119999999999991</v>
      </c>
      <c r="AC2103">
        <v>9.2120000000000066E-3</v>
      </c>
      <c r="AD2103">
        <v>0.63</v>
      </c>
      <c r="AE2103" t="s">
        <v>25</v>
      </c>
      <c r="AF2103">
        <v>1.3765265990478162E-2</v>
      </c>
      <c r="AG2103" t="s">
        <v>5</v>
      </c>
      <c r="AH2103" t="s">
        <v>31</v>
      </c>
      <c r="AI2103" t="s">
        <v>37</v>
      </c>
      <c r="AJ2103">
        <v>10.104011887072808</v>
      </c>
      <c r="AK2103" t="s">
        <v>40</v>
      </c>
      <c r="AL2103">
        <v>72.022300000000001</v>
      </c>
      <c r="AM2103">
        <v>2254744.5539800003</v>
      </c>
      <c r="AN2103">
        <v>69.820000000000007</v>
      </c>
    </row>
    <row r="2104" spans="1:40" x14ac:dyDescent="0.3">
      <c r="A2104">
        <v>121.08</v>
      </c>
      <c r="B2104">
        <v>7.31</v>
      </c>
      <c r="C2104">
        <v>16</v>
      </c>
      <c r="D2104">
        <v>0.89</v>
      </c>
      <c r="E2104">
        <v>0.09</v>
      </c>
      <c r="F2104">
        <v>0</v>
      </c>
      <c r="G2104" t="s">
        <v>92</v>
      </c>
      <c r="H2104">
        <v>3.83</v>
      </c>
      <c r="I2104">
        <v>0.91</v>
      </c>
      <c r="J2104">
        <v>1.06</v>
      </c>
      <c r="K2104">
        <v>0.6</v>
      </c>
      <c r="L2104">
        <v>9</v>
      </c>
      <c r="M2104">
        <v>6376.31</v>
      </c>
      <c r="N2104">
        <v>60</v>
      </c>
      <c r="O2104">
        <v>41</v>
      </c>
      <c r="P2104">
        <v>2</v>
      </c>
      <c r="Q2104">
        <v>0</v>
      </c>
      <c r="R2104">
        <v>747</v>
      </c>
      <c r="S2104">
        <v>195</v>
      </c>
      <c r="T2104">
        <v>7</v>
      </c>
      <c r="U2104">
        <v>0.36</v>
      </c>
      <c r="V2104">
        <v>0</v>
      </c>
      <c r="W2104" t="s">
        <v>6</v>
      </c>
      <c r="X2104" t="s">
        <v>89</v>
      </c>
      <c r="Y2104" t="s">
        <v>96</v>
      </c>
      <c r="Z2104" t="s">
        <v>106</v>
      </c>
      <c r="AA2104">
        <v>0.80990000000000006</v>
      </c>
      <c r="AB2104">
        <v>0.91</v>
      </c>
      <c r="AC2104">
        <v>0.10009999999999999</v>
      </c>
      <c r="AD2104">
        <v>0.69</v>
      </c>
      <c r="AE2104" t="s">
        <v>25</v>
      </c>
      <c r="AF2104">
        <v>6.0373306904525928E-2</v>
      </c>
      <c r="AG2104" t="s">
        <v>8</v>
      </c>
      <c r="AH2104" t="s">
        <v>33</v>
      </c>
      <c r="AI2104" t="s">
        <v>37</v>
      </c>
      <c r="AJ2104">
        <v>26.104417670682732</v>
      </c>
      <c r="AK2104" t="s">
        <v>40</v>
      </c>
      <c r="AL2104">
        <v>127.52620000000002</v>
      </c>
      <c r="AM2104">
        <v>841664.34106000001</v>
      </c>
      <c r="AN2104">
        <v>81.469999999999985</v>
      </c>
    </row>
    <row r="2105" spans="1:40" x14ac:dyDescent="0.3">
      <c r="A2105">
        <v>363.15</v>
      </c>
      <c r="B2105">
        <v>7.89</v>
      </c>
      <c r="C2105">
        <v>7</v>
      </c>
      <c r="D2105">
        <v>0.81</v>
      </c>
      <c r="E2105">
        <v>7.0000000000000007E-2</v>
      </c>
      <c r="F2105">
        <v>0.01</v>
      </c>
      <c r="G2105" t="s">
        <v>92</v>
      </c>
      <c r="H2105">
        <v>1.03</v>
      </c>
      <c r="I2105">
        <v>0.65</v>
      </c>
      <c r="J2105">
        <v>1.02</v>
      </c>
      <c r="K2105">
        <v>0.73</v>
      </c>
      <c r="L2105">
        <v>41</v>
      </c>
      <c r="M2105">
        <v>803.27</v>
      </c>
      <c r="N2105">
        <v>15</v>
      </c>
      <c r="O2105">
        <v>18</v>
      </c>
      <c r="P2105">
        <v>1</v>
      </c>
      <c r="Q2105">
        <v>0</v>
      </c>
      <c r="R2105">
        <v>257</v>
      </c>
      <c r="S2105">
        <v>150</v>
      </c>
      <c r="T2105">
        <v>12</v>
      </c>
      <c r="U2105">
        <v>0.86</v>
      </c>
      <c r="V2105">
        <v>1</v>
      </c>
      <c r="W2105" t="s">
        <v>4</v>
      </c>
      <c r="X2105" t="s">
        <v>89</v>
      </c>
      <c r="Y2105" t="s">
        <v>104</v>
      </c>
      <c r="Z2105" t="s">
        <v>107</v>
      </c>
      <c r="AA2105">
        <v>0.75329999999999997</v>
      </c>
      <c r="AB2105">
        <v>0.92069999999999996</v>
      </c>
      <c r="AC2105">
        <v>0.17493299999999995</v>
      </c>
      <c r="AD2105">
        <v>0.80999999999999994</v>
      </c>
      <c r="AE2105" t="s">
        <v>25</v>
      </c>
      <c r="AF2105">
        <v>2.1726559273027676E-2</v>
      </c>
      <c r="AG2105" t="s">
        <v>7</v>
      </c>
      <c r="AH2105" t="s">
        <v>32</v>
      </c>
      <c r="AI2105" t="s">
        <v>36</v>
      </c>
      <c r="AJ2105">
        <v>58.365758754863819</v>
      </c>
      <c r="AK2105" t="s">
        <v>40</v>
      </c>
      <c r="AL2105">
        <v>16.0654</v>
      </c>
      <c r="AM2105">
        <v>315067.64682999998</v>
      </c>
      <c r="AN2105">
        <v>84.669999999999987</v>
      </c>
    </row>
    <row r="2106" spans="1:40" x14ac:dyDescent="0.3">
      <c r="A2106">
        <v>406.97</v>
      </c>
      <c r="B2106">
        <v>9.36</v>
      </c>
      <c r="C2106">
        <v>4</v>
      </c>
      <c r="D2106">
        <v>0.88</v>
      </c>
      <c r="E2106">
        <v>0.04</v>
      </c>
      <c r="F2106">
        <v>0.01</v>
      </c>
      <c r="G2106" t="s">
        <v>88</v>
      </c>
      <c r="H2106">
        <v>2.5</v>
      </c>
      <c r="I2106">
        <v>0.92</v>
      </c>
      <c r="J2106">
        <v>0.95</v>
      </c>
      <c r="K2106">
        <v>0.89</v>
      </c>
      <c r="L2106">
        <v>24</v>
      </c>
      <c r="M2106">
        <v>1835.82</v>
      </c>
      <c r="N2106">
        <v>90</v>
      </c>
      <c r="O2106">
        <v>14</v>
      </c>
      <c r="P2106">
        <v>3</v>
      </c>
      <c r="Q2106">
        <v>1</v>
      </c>
      <c r="R2106">
        <v>826</v>
      </c>
      <c r="S2106">
        <v>970</v>
      </c>
      <c r="T2106">
        <v>6</v>
      </c>
      <c r="U2106">
        <v>0.94</v>
      </c>
      <c r="V2106">
        <v>1</v>
      </c>
      <c r="W2106" t="s">
        <v>4</v>
      </c>
      <c r="X2106" t="s">
        <v>101</v>
      </c>
      <c r="Y2106" t="s">
        <v>90</v>
      </c>
      <c r="Z2106" t="s">
        <v>100</v>
      </c>
      <c r="AA2106">
        <v>0.8448</v>
      </c>
      <c r="AB2106">
        <v>0.95039999999999991</v>
      </c>
      <c r="AC2106">
        <v>0.114048</v>
      </c>
      <c r="AD2106">
        <v>0.94000000000000006</v>
      </c>
      <c r="AE2106" t="s">
        <v>25</v>
      </c>
      <c r="AF2106">
        <v>2.2999238273091381E-2</v>
      </c>
      <c r="AG2106" t="s">
        <v>7</v>
      </c>
      <c r="AH2106" t="s">
        <v>32</v>
      </c>
      <c r="AI2106" t="s">
        <v>35</v>
      </c>
      <c r="AJ2106">
        <v>117.43341404358354</v>
      </c>
      <c r="AK2106" t="s">
        <v>42</v>
      </c>
      <c r="AL2106">
        <v>18.3582</v>
      </c>
      <c r="AM2106">
        <v>784518.55537000007</v>
      </c>
      <c r="AN2106">
        <v>72.100000000000009</v>
      </c>
    </row>
    <row r="2107" spans="1:40" x14ac:dyDescent="0.3">
      <c r="A2107">
        <v>192.54</v>
      </c>
      <c r="B2107">
        <v>2.84</v>
      </c>
      <c r="C2107">
        <v>27</v>
      </c>
      <c r="D2107">
        <v>0.79</v>
      </c>
      <c r="E2107">
        <v>0.09</v>
      </c>
      <c r="F2107">
        <v>0.03</v>
      </c>
      <c r="G2107" t="s">
        <v>88</v>
      </c>
      <c r="H2107">
        <v>4.8</v>
      </c>
      <c r="I2107">
        <v>0.84</v>
      </c>
      <c r="J2107">
        <v>0.93</v>
      </c>
      <c r="K2107">
        <v>0.41</v>
      </c>
      <c r="L2107">
        <v>25</v>
      </c>
      <c r="M2107">
        <v>4338.72</v>
      </c>
      <c r="N2107">
        <v>30</v>
      </c>
      <c r="O2107">
        <v>31</v>
      </c>
      <c r="P2107">
        <v>2</v>
      </c>
      <c r="Q2107">
        <v>0</v>
      </c>
      <c r="R2107">
        <v>180</v>
      </c>
      <c r="S2107">
        <v>916</v>
      </c>
      <c r="T2107">
        <v>2</v>
      </c>
      <c r="U2107">
        <v>0.38</v>
      </c>
      <c r="V2107">
        <v>0</v>
      </c>
      <c r="W2107" t="s">
        <v>6</v>
      </c>
      <c r="X2107" t="s">
        <v>89</v>
      </c>
      <c r="Y2107" t="s">
        <v>96</v>
      </c>
      <c r="Z2107" t="s">
        <v>102</v>
      </c>
      <c r="AA2107">
        <v>0.71890000000000009</v>
      </c>
      <c r="AB2107">
        <v>0.88270000000000004</v>
      </c>
      <c r="AC2107">
        <v>0.18536699999999995</v>
      </c>
      <c r="AD2107">
        <v>0.53</v>
      </c>
      <c r="AE2107" t="s">
        <v>25</v>
      </c>
      <c r="AF2107">
        <v>1.4750181780409266E-2</v>
      </c>
      <c r="AG2107" t="s">
        <v>5</v>
      </c>
      <c r="AH2107" t="s">
        <v>31</v>
      </c>
      <c r="AI2107" t="s">
        <v>37</v>
      </c>
      <c r="AJ2107">
        <v>508.88888888888886</v>
      </c>
      <c r="AK2107" t="s">
        <v>42</v>
      </c>
      <c r="AL2107">
        <v>43.3872</v>
      </c>
      <c r="AM2107">
        <v>935684.27769600006</v>
      </c>
      <c r="AN2107">
        <v>67.900000000000006</v>
      </c>
    </row>
    <row r="2108" spans="1:40" x14ac:dyDescent="0.3">
      <c r="A2108">
        <v>435.73</v>
      </c>
      <c r="B2108">
        <v>8.18</v>
      </c>
      <c r="C2108">
        <v>20</v>
      </c>
      <c r="D2108">
        <v>0.97</v>
      </c>
      <c r="E2108">
        <v>0.02</v>
      </c>
      <c r="F2108">
        <v>0.03</v>
      </c>
      <c r="G2108" t="s">
        <v>92</v>
      </c>
      <c r="H2108">
        <v>1.72</v>
      </c>
      <c r="I2108">
        <v>0.99</v>
      </c>
      <c r="J2108">
        <v>0.87</v>
      </c>
      <c r="K2108">
        <v>0.8</v>
      </c>
      <c r="L2108">
        <v>36</v>
      </c>
      <c r="M2108">
        <v>9766.11</v>
      </c>
      <c r="N2108">
        <v>60</v>
      </c>
      <c r="O2108">
        <v>33</v>
      </c>
      <c r="P2108">
        <v>0</v>
      </c>
      <c r="Q2108">
        <v>2</v>
      </c>
      <c r="R2108">
        <v>758</v>
      </c>
      <c r="S2108">
        <v>66</v>
      </c>
      <c r="T2108">
        <v>6</v>
      </c>
      <c r="U2108">
        <v>0.82</v>
      </c>
      <c r="V2108">
        <v>0</v>
      </c>
      <c r="W2108" t="s">
        <v>6</v>
      </c>
      <c r="X2108" t="s">
        <v>93</v>
      </c>
      <c r="Y2108" t="s">
        <v>94</v>
      </c>
      <c r="Z2108" t="s">
        <v>100</v>
      </c>
      <c r="AA2108">
        <v>0.9506</v>
      </c>
      <c r="AB2108">
        <v>0.9506</v>
      </c>
      <c r="AC2108">
        <v>2.8518000000000026E-2</v>
      </c>
      <c r="AD2108">
        <v>0.85000000000000009</v>
      </c>
      <c r="AE2108" t="s">
        <v>25</v>
      </c>
      <c r="AF2108">
        <v>1.8773093429417298E-2</v>
      </c>
      <c r="AG2108" t="s">
        <v>5</v>
      </c>
      <c r="AH2108" t="s">
        <v>32</v>
      </c>
      <c r="AI2108" t="s">
        <v>36</v>
      </c>
      <c r="AJ2108">
        <v>8.7071240105540895</v>
      </c>
      <c r="AK2108" t="s">
        <v>40</v>
      </c>
      <c r="AL2108">
        <v>195.32220000000001</v>
      </c>
      <c r="AM2108">
        <v>4468366.7771270005</v>
      </c>
      <c r="AN2108">
        <v>85.08</v>
      </c>
    </row>
    <row r="2109" spans="1:40" x14ac:dyDescent="0.3">
      <c r="A2109">
        <v>457.76</v>
      </c>
      <c r="B2109">
        <v>7.65</v>
      </c>
      <c r="C2109">
        <v>23</v>
      </c>
      <c r="D2109">
        <v>0.96</v>
      </c>
      <c r="E2109">
        <v>0.05</v>
      </c>
      <c r="F2109">
        <v>0.03</v>
      </c>
      <c r="G2109" t="s">
        <v>92</v>
      </c>
      <c r="H2109">
        <v>4.8499999999999996</v>
      </c>
      <c r="I2109">
        <v>0.86</v>
      </c>
      <c r="J2109">
        <v>0.86</v>
      </c>
      <c r="K2109">
        <v>0.5</v>
      </c>
      <c r="L2109">
        <v>8</v>
      </c>
      <c r="M2109">
        <v>3410.65</v>
      </c>
      <c r="N2109">
        <v>90</v>
      </c>
      <c r="O2109">
        <v>53</v>
      </c>
      <c r="P2109">
        <v>1</v>
      </c>
      <c r="Q2109">
        <v>0</v>
      </c>
      <c r="R2109">
        <v>757</v>
      </c>
      <c r="S2109">
        <v>716</v>
      </c>
      <c r="T2109">
        <v>2</v>
      </c>
      <c r="U2109">
        <v>7.0000000000000007E-2</v>
      </c>
      <c r="V2109">
        <v>1</v>
      </c>
      <c r="W2109" t="s">
        <v>4</v>
      </c>
      <c r="X2109" t="s">
        <v>89</v>
      </c>
      <c r="Y2109" t="s">
        <v>104</v>
      </c>
      <c r="Z2109" t="s">
        <v>102</v>
      </c>
      <c r="AA2109">
        <v>0.91199999999999992</v>
      </c>
      <c r="AB2109">
        <v>0.92149999999999999</v>
      </c>
      <c r="AC2109">
        <v>3.6860000000000032E-2</v>
      </c>
      <c r="AD2109">
        <v>0.57999999999999996</v>
      </c>
      <c r="AE2109" t="s">
        <v>25</v>
      </c>
      <c r="AF2109">
        <v>1.6711814051031108E-2</v>
      </c>
      <c r="AG2109" t="s">
        <v>5</v>
      </c>
      <c r="AH2109" t="s">
        <v>32</v>
      </c>
      <c r="AI2109" t="s">
        <v>37</v>
      </c>
      <c r="AJ2109">
        <v>94.583883751651257</v>
      </c>
      <c r="AK2109" t="s">
        <v>41</v>
      </c>
      <c r="AL2109">
        <v>68.213000000000008</v>
      </c>
      <c r="AM2109">
        <v>1686272.4912400001</v>
      </c>
      <c r="AN2109">
        <v>81.049999999999983</v>
      </c>
    </row>
    <row r="2110" spans="1:40" x14ac:dyDescent="0.3">
      <c r="A2110">
        <v>174.61</v>
      </c>
      <c r="B2110">
        <v>1.57</v>
      </c>
      <c r="C2110">
        <v>25</v>
      </c>
      <c r="D2110">
        <v>0.87</v>
      </c>
      <c r="E2110">
        <v>0.1</v>
      </c>
      <c r="F2110">
        <v>0.02</v>
      </c>
      <c r="G2110" t="s">
        <v>99</v>
      </c>
      <c r="H2110">
        <v>2.92</v>
      </c>
      <c r="I2110">
        <v>0.89</v>
      </c>
      <c r="J2110">
        <v>0.94</v>
      </c>
      <c r="K2110">
        <v>0.72</v>
      </c>
      <c r="L2110">
        <v>41</v>
      </c>
      <c r="M2110">
        <v>6336.76</v>
      </c>
      <c r="N2110">
        <v>45</v>
      </c>
      <c r="O2110">
        <v>49</v>
      </c>
      <c r="P2110">
        <v>0</v>
      </c>
      <c r="Q2110">
        <v>1</v>
      </c>
      <c r="R2110">
        <v>780</v>
      </c>
      <c r="S2110">
        <v>459</v>
      </c>
      <c r="T2110">
        <v>4</v>
      </c>
      <c r="U2110">
        <v>0.55000000000000004</v>
      </c>
      <c r="V2110">
        <v>1</v>
      </c>
      <c r="W2110" t="s">
        <v>4</v>
      </c>
      <c r="X2110" t="s">
        <v>101</v>
      </c>
      <c r="Y2110" t="s">
        <v>94</v>
      </c>
      <c r="Z2110" t="s">
        <v>105</v>
      </c>
      <c r="AA2110">
        <v>0.78300000000000003</v>
      </c>
      <c r="AB2110">
        <v>0.88200000000000001</v>
      </c>
      <c r="AC2110">
        <v>0.11466</v>
      </c>
      <c r="AD2110">
        <v>0.84</v>
      </c>
      <c r="AE2110" t="s">
        <v>25</v>
      </c>
      <c r="AF2110">
        <v>8.9914666972109262E-3</v>
      </c>
      <c r="AG2110" t="s">
        <v>5</v>
      </c>
      <c r="AH2110" t="s">
        <v>31</v>
      </c>
      <c r="AI2110" t="s">
        <v>35</v>
      </c>
      <c r="AJ2110">
        <v>58.846153846153847</v>
      </c>
      <c r="AK2110" t="s">
        <v>40</v>
      </c>
      <c r="AL2110">
        <v>316.83800000000002</v>
      </c>
      <c r="AM2110">
        <v>1239564.098456</v>
      </c>
      <c r="AN2110">
        <v>93.68</v>
      </c>
    </row>
    <row r="2111" spans="1:40" x14ac:dyDescent="0.3">
      <c r="A2111">
        <v>492.58</v>
      </c>
      <c r="B2111">
        <v>4.49</v>
      </c>
      <c r="C2111">
        <v>11</v>
      </c>
      <c r="D2111">
        <v>0.8</v>
      </c>
      <c r="E2111">
        <v>0.06</v>
      </c>
      <c r="F2111">
        <v>0.02</v>
      </c>
      <c r="G2111" t="s">
        <v>88</v>
      </c>
      <c r="H2111">
        <v>2.31</v>
      </c>
      <c r="I2111">
        <v>0.68</v>
      </c>
      <c r="J2111">
        <v>0.82</v>
      </c>
      <c r="K2111">
        <v>0.87</v>
      </c>
      <c r="L2111">
        <v>29</v>
      </c>
      <c r="M2111">
        <v>9890.17</v>
      </c>
      <c r="N2111">
        <v>15</v>
      </c>
      <c r="O2111">
        <v>51</v>
      </c>
      <c r="P2111">
        <v>1</v>
      </c>
      <c r="Q2111">
        <v>3</v>
      </c>
      <c r="R2111">
        <v>288</v>
      </c>
      <c r="S2111">
        <v>887</v>
      </c>
      <c r="T2111">
        <v>5</v>
      </c>
      <c r="U2111">
        <v>0.83</v>
      </c>
      <c r="V2111">
        <v>0</v>
      </c>
      <c r="W2111" t="s">
        <v>6</v>
      </c>
      <c r="X2111" t="s">
        <v>103</v>
      </c>
      <c r="Y2111" t="s">
        <v>104</v>
      </c>
      <c r="Z2111" t="s">
        <v>109</v>
      </c>
      <c r="AA2111">
        <v>0.752</v>
      </c>
      <c r="AB2111">
        <v>0.92119999999999991</v>
      </c>
      <c r="AC2111">
        <v>0.18423999999999993</v>
      </c>
      <c r="AD2111">
        <v>0.95</v>
      </c>
      <c r="AE2111" t="s">
        <v>25</v>
      </c>
      <c r="AF2111">
        <v>9.1152706159405589E-3</v>
      </c>
      <c r="AG2111" t="s">
        <v>5</v>
      </c>
      <c r="AH2111" t="s">
        <v>32</v>
      </c>
      <c r="AI2111" t="s">
        <v>35</v>
      </c>
      <c r="AJ2111">
        <v>307.98611111111114</v>
      </c>
      <c r="AK2111" t="s">
        <v>42</v>
      </c>
      <c r="AL2111">
        <v>98.901700000000005</v>
      </c>
      <c r="AM2111">
        <v>5261557.592584</v>
      </c>
      <c r="AN2111">
        <v>71.489999999999995</v>
      </c>
    </row>
    <row r="2112" spans="1:40" x14ac:dyDescent="0.3">
      <c r="A2112">
        <v>113.32</v>
      </c>
      <c r="B2112">
        <v>3.54</v>
      </c>
      <c r="C2112">
        <v>16</v>
      </c>
      <c r="D2112">
        <v>0.79</v>
      </c>
      <c r="E2112">
        <v>0.08</v>
      </c>
      <c r="F2112">
        <v>0.04</v>
      </c>
      <c r="G2112" t="s">
        <v>88</v>
      </c>
      <c r="H2112">
        <v>3.29</v>
      </c>
      <c r="I2112">
        <v>0.91</v>
      </c>
      <c r="J2112">
        <v>0.97</v>
      </c>
      <c r="K2112">
        <v>0.03</v>
      </c>
      <c r="L2112">
        <v>25</v>
      </c>
      <c r="M2112">
        <v>2713.85</v>
      </c>
      <c r="N2112">
        <v>90</v>
      </c>
      <c r="O2112">
        <v>12</v>
      </c>
      <c r="P2112">
        <v>3</v>
      </c>
      <c r="Q2112">
        <v>3</v>
      </c>
      <c r="R2112">
        <v>157</v>
      </c>
      <c r="S2112">
        <v>115</v>
      </c>
      <c r="T2112">
        <v>9</v>
      </c>
      <c r="U2112">
        <v>0.42</v>
      </c>
      <c r="V2112">
        <v>1</v>
      </c>
      <c r="W2112" t="s">
        <v>4</v>
      </c>
      <c r="X2112" t="s">
        <v>103</v>
      </c>
      <c r="Y2112" t="s">
        <v>90</v>
      </c>
      <c r="Z2112" t="s">
        <v>91</v>
      </c>
      <c r="AA2112">
        <v>0.72680000000000011</v>
      </c>
      <c r="AB2112">
        <v>0.88319999999999999</v>
      </c>
      <c r="AC2112">
        <v>0.18547199999999997</v>
      </c>
      <c r="AD2112">
        <v>0.15</v>
      </c>
      <c r="AE2112" t="s">
        <v>22</v>
      </c>
      <c r="AF2112">
        <v>3.1238969290504768E-2</v>
      </c>
      <c r="AG2112" t="s">
        <v>7</v>
      </c>
      <c r="AH2112" t="s">
        <v>33</v>
      </c>
      <c r="AI2112" t="s">
        <v>37</v>
      </c>
      <c r="AJ2112">
        <v>73.248407643312092</v>
      </c>
      <c r="AK2112" t="s">
        <v>40</v>
      </c>
      <c r="AL2112">
        <v>27.138500000000001</v>
      </c>
      <c r="AM2112">
        <v>344472.09479599993</v>
      </c>
      <c r="AN2112">
        <v>69.510000000000019</v>
      </c>
    </row>
    <row r="2113" spans="1:40" x14ac:dyDescent="0.3">
      <c r="A2113">
        <v>140.91</v>
      </c>
      <c r="B2113">
        <v>3.74</v>
      </c>
      <c r="C2113">
        <v>20</v>
      </c>
      <c r="D2113">
        <v>0.71</v>
      </c>
      <c r="E2113">
        <v>7.0000000000000007E-2</v>
      </c>
      <c r="F2113">
        <v>0.02</v>
      </c>
      <c r="G2113" t="s">
        <v>92</v>
      </c>
      <c r="H2113">
        <v>4.08</v>
      </c>
      <c r="I2113">
        <v>0.63</v>
      </c>
      <c r="J2113">
        <v>1.04</v>
      </c>
      <c r="K2113">
        <v>0.55000000000000004</v>
      </c>
      <c r="L2113">
        <v>35</v>
      </c>
      <c r="M2113">
        <v>1750</v>
      </c>
      <c r="N2113">
        <v>90</v>
      </c>
      <c r="O2113">
        <v>19</v>
      </c>
      <c r="P2113">
        <v>1</v>
      </c>
      <c r="Q2113">
        <v>0</v>
      </c>
      <c r="R2113">
        <v>630</v>
      </c>
      <c r="S2113">
        <v>289</v>
      </c>
      <c r="T2113">
        <v>3</v>
      </c>
      <c r="U2113">
        <v>0.14000000000000001</v>
      </c>
      <c r="V2113">
        <v>0</v>
      </c>
      <c r="W2113" t="s">
        <v>6</v>
      </c>
      <c r="X2113" t="s">
        <v>89</v>
      </c>
      <c r="Y2113" t="s">
        <v>104</v>
      </c>
      <c r="Z2113" t="s">
        <v>98</v>
      </c>
      <c r="AA2113">
        <v>0.66029999999999989</v>
      </c>
      <c r="AB2113">
        <v>0.91139999999999988</v>
      </c>
      <c r="AC2113">
        <v>0.26430599999999999</v>
      </c>
      <c r="AD2113">
        <v>0.64</v>
      </c>
      <c r="AE2113" t="s">
        <v>25</v>
      </c>
      <c r="AF2113">
        <v>2.6541764246682281E-2</v>
      </c>
      <c r="AG2113" t="s">
        <v>7</v>
      </c>
      <c r="AH2113" t="s">
        <v>33</v>
      </c>
      <c r="AI2113" t="s">
        <v>37</v>
      </c>
      <c r="AJ2113">
        <v>45.873015873015873</v>
      </c>
      <c r="AK2113" t="s">
        <v>40</v>
      </c>
      <c r="AL2113">
        <v>35</v>
      </c>
      <c r="AM2113">
        <v>268832.32325599995</v>
      </c>
      <c r="AN2113">
        <v>81.419999999999987</v>
      </c>
    </row>
    <row r="2114" spans="1:40" x14ac:dyDescent="0.3">
      <c r="A2114">
        <v>132.9</v>
      </c>
      <c r="B2114">
        <v>9.85</v>
      </c>
      <c r="C2114">
        <v>4</v>
      </c>
      <c r="D2114">
        <v>0.94</v>
      </c>
      <c r="E2114">
        <v>0.08</v>
      </c>
      <c r="F2114">
        <v>0.05</v>
      </c>
      <c r="G2114" t="s">
        <v>92</v>
      </c>
      <c r="H2114">
        <v>1.97</v>
      </c>
      <c r="I2114">
        <v>0.86</v>
      </c>
      <c r="J2114">
        <v>1.18</v>
      </c>
      <c r="K2114">
        <v>0.99</v>
      </c>
      <c r="L2114">
        <v>38</v>
      </c>
      <c r="M2114">
        <v>5508.7</v>
      </c>
      <c r="N2114">
        <v>60</v>
      </c>
      <c r="O2114">
        <v>17</v>
      </c>
      <c r="P2114">
        <v>3</v>
      </c>
      <c r="Q2114">
        <v>3</v>
      </c>
      <c r="R2114">
        <v>152</v>
      </c>
      <c r="S2114">
        <v>477</v>
      </c>
      <c r="T2114">
        <v>12</v>
      </c>
      <c r="U2114">
        <v>0.28000000000000003</v>
      </c>
      <c r="V2114">
        <v>1</v>
      </c>
      <c r="W2114" t="s">
        <v>4</v>
      </c>
      <c r="X2114" t="s">
        <v>103</v>
      </c>
      <c r="Y2114" t="s">
        <v>90</v>
      </c>
      <c r="Z2114" t="s">
        <v>107</v>
      </c>
      <c r="AA2114">
        <v>0.86480000000000001</v>
      </c>
      <c r="AB2114">
        <v>0.874</v>
      </c>
      <c r="AC2114">
        <v>5.2440000000000049E-2</v>
      </c>
      <c r="AD2114">
        <v>1.1200000000000001</v>
      </c>
      <c r="AE2114" t="s">
        <v>25</v>
      </c>
      <c r="AF2114">
        <v>7.411587659894657E-2</v>
      </c>
      <c r="AG2114" t="s">
        <v>8</v>
      </c>
      <c r="AH2114" t="s">
        <v>33</v>
      </c>
      <c r="AI2114" t="s">
        <v>36</v>
      </c>
      <c r="AJ2114">
        <v>313.81578947368422</v>
      </c>
      <c r="AK2114" t="s">
        <v>42</v>
      </c>
      <c r="AL2114">
        <v>110.17399999999999</v>
      </c>
      <c r="AM2114">
        <v>827395.45016000001</v>
      </c>
      <c r="AN2114">
        <v>82.63000000000001</v>
      </c>
    </row>
    <row r="2115" spans="1:40" x14ac:dyDescent="0.3">
      <c r="A2115">
        <v>452.3</v>
      </c>
      <c r="B2115">
        <v>6.78</v>
      </c>
      <c r="C2115">
        <v>22</v>
      </c>
      <c r="D2115">
        <v>0.84</v>
      </c>
      <c r="E2115">
        <v>0.09</v>
      </c>
      <c r="F2115">
        <v>0.02</v>
      </c>
      <c r="G2115" t="s">
        <v>99</v>
      </c>
      <c r="H2115">
        <v>0.16</v>
      </c>
      <c r="I2115">
        <v>0.62</v>
      </c>
      <c r="J2115">
        <v>1.05</v>
      </c>
      <c r="K2115">
        <v>0.5</v>
      </c>
      <c r="L2115">
        <v>28</v>
      </c>
      <c r="M2115">
        <v>5563.71</v>
      </c>
      <c r="N2115">
        <v>45</v>
      </c>
      <c r="O2115">
        <v>44</v>
      </c>
      <c r="P2115">
        <v>3</v>
      </c>
      <c r="Q2115">
        <v>2</v>
      </c>
      <c r="R2115">
        <v>820</v>
      </c>
      <c r="S2115">
        <v>442</v>
      </c>
      <c r="T2115">
        <v>5</v>
      </c>
      <c r="U2115">
        <v>0.49</v>
      </c>
      <c r="V2115">
        <v>1</v>
      </c>
      <c r="W2115" t="s">
        <v>4</v>
      </c>
      <c r="X2115" t="s">
        <v>93</v>
      </c>
      <c r="Y2115" t="s">
        <v>90</v>
      </c>
      <c r="Z2115" t="s">
        <v>109</v>
      </c>
      <c r="AA2115">
        <v>0.76439999999999997</v>
      </c>
      <c r="AB2115">
        <v>0.89180000000000004</v>
      </c>
      <c r="AC2115">
        <v>0.14268800000000004</v>
      </c>
      <c r="AD2115">
        <v>0.61</v>
      </c>
      <c r="AE2115" t="s">
        <v>25</v>
      </c>
      <c r="AF2115">
        <v>1.4990050851204953E-2</v>
      </c>
      <c r="AG2115" t="s">
        <v>5</v>
      </c>
      <c r="AH2115" t="s">
        <v>32</v>
      </c>
      <c r="AI2115" t="s">
        <v>38</v>
      </c>
      <c r="AJ2115">
        <v>53.902439024390247</v>
      </c>
      <c r="AK2115" t="s">
        <v>40</v>
      </c>
      <c r="AL2115">
        <v>278.18549999999999</v>
      </c>
      <c r="AM2115">
        <v>2793556.9294900009</v>
      </c>
      <c r="AN2115">
        <v>96.740000000000009</v>
      </c>
    </row>
    <row r="2116" spans="1:40" x14ac:dyDescent="0.3">
      <c r="A2116">
        <v>344.43</v>
      </c>
      <c r="B2116">
        <v>7.46</v>
      </c>
      <c r="C2116">
        <v>22</v>
      </c>
      <c r="D2116">
        <v>0.8</v>
      </c>
      <c r="E2116">
        <v>0.03</v>
      </c>
      <c r="F2116">
        <v>0.03</v>
      </c>
      <c r="G2116" t="s">
        <v>99</v>
      </c>
      <c r="H2116">
        <v>3.54</v>
      </c>
      <c r="I2116">
        <v>0.65</v>
      </c>
      <c r="J2116">
        <v>1.05</v>
      </c>
      <c r="K2116">
        <v>0.86</v>
      </c>
      <c r="L2116">
        <v>19</v>
      </c>
      <c r="M2116">
        <v>9226.68</v>
      </c>
      <c r="N2116">
        <v>30</v>
      </c>
      <c r="O2116">
        <v>12</v>
      </c>
      <c r="P2116">
        <v>2</v>
      </c>
      <c r="Q2116">
        <v>3</v>
      </c>
      <c r="R2116">
        <v>985</v>
      </c>
      <c r="S2116">
        <v>689</v>
      </c>
      <c r="T2116">
        <v>2</v>
      </c>
      <c r="U2116">
        <v>0.84</v>
      </c>
      <c r="V2116">
        <v>1</v>
      </c>
      <c r="W2116" t="s">
        <v>4</v>
      </c>
      <c r="X2116" t="s">
        <v>103</v>
      </c>
      <c r="Y2116" t="s">
        <v>96</v>
      </c>
      <c r="Z2116" t="s">
        <v>102</v>
      </c>
      <c r="AA2116">
        <v>0.77600000000000002</v>
      </c>
      <c r="AB2116">
        <v>0.94089999999999996</v>
      </c>
      <c r="AC2116">
        <v>0.18817999999999996</v>
      </c>
      <c r="AD2116">
        <v>0.91999999999999993</v>
      </c>
      <c r="AE2116" t="s">
        <v>25</v>
      </c>
      <c r="AF2116">
        <v>2.1658972795633363E-2</v>
      </c>
      <c r="AG2116" t="s">
        <v>7</v>
      </c>
      <c r="AH2116" t="s">
        <v>32</v>
      </c>
      <c r="AI2116" t="s">
        <v>37</v>
      </c>
      <c r="AJ2116">
        <v>69.949238578680209</v>
      </c>
      <c r="AK2116" t="s">
        <v>40</v>
      </c>
      <c r="AL2116">
        <v>461.33400000000006</v>
      </c>
      <c r="AM2116">
        <v>3369107.8355879998</v>
      </c>
      <c r="AN2116">
        <v>94.96</v>
      </c>
    </row>
    <row r="2117" spans="1:40" x14ac:dyDescent="0.3">
      <c r="A2117">
        <v>118.45</v>
      </c>
      <c r="B2117">
        <v>9.7899999999999991</v>
      </c>
      <c r="C2117">
        <v>23</v>
      </c>
      <c r="D2117">
        <v>0.84</v>
      </c>
      <c r="E2117">
        <v>0.02</v>
      </c>
      <c r="F2117">
        <v>0</v>
      </c>
      <c r="G2117" t="s">
        <v>92</v>
      </c>
      <c r="H2117">
        <v>4.78</v>
      </c>
      <c r="I2117">
        <v>0.64</v>
      </c>
      <c r="J2117">
        <v>0.95</v>
      </c>
      <c r="K2117">
        <v>0.19</v>
      </c>
      <c r="L2117">
        <v>32</v>
      </c>
      <c r="M2117">
        <v>361.66</v>
      </c>
      <c r="N2117">
        <v>45</v>
      </c>
      <c r="O2117">
        <v>11</v>
      </c>
      <c r="P2117">
        <v>3</v>
      </c>
      <c r="Q2117">
        <v>3</v>
      </c>
      <c r="R2117">
        <v>80</v>
      </c>
      <c r="S2117">
        <v>856</v>
      </c>
      <c r="T2117">
        <v>3</v>
      </c>
      <c r="U2117">
        <v>0.75</v>
      </c>
      <c r="V2117">
        <v>1</v>
      </c>
      <c r="W2117" t="s">
        <v>4</v>
      </c>
      <c r="X2117" t="s">
        <v>103</v>
      </c>
      <c r="Y2117" t="s">
        <v>90</v>
      </c>
      <c r="Z2117" t="s">
        <v>98</v>
      </c>
      <c r="AA2117">
        <v>0.82319999999999993</v>
      </c>
      <c r="AB2117">
        <v>0.98</v>
      </c>
      <c r="AC2117">
        <v>0.15680000000000002</v>
      </c>
      <c r="AD2117">
        <v>0.21</v>
      </c>
      <c r="AE2117" t="s">
        <v>26</v>
      </c>
      <c r="AF2117">
        <v>8.2650907555930769E-2</v>
      </c>
      <c r="AG2117" t="s">
        <v>8</v>
      </c>
      <c r="AH2117" t="s">
        <v>33</v>
      </c>
      <c r="AI2117" t="s">
        <v>37</v>
      </c>
      <c r="AJ2117">
        <v>1070</v>
      </c>
      <c r="AK2117" t="s">
        <v>42</v>
      </c>
      <c r="AL2117">
        <v>7.233200000000001</v>
      </c>
      <c r="AM2117">
        <v>43713.956559999999</v>
      </c>
      <c r="AN2117">
        <v>82.62</v>
      </c>
    </row>
    <row r="2118" spans="1:40" x14ac:dyDescent="0.3">
      <c r="A2118">
        <v>248.15</v>
      </c>
      <c r="B2118">
        <v>4.3899999999999997</v>
      </c>
      <c r="C2118">
        <v>17</v>
      </c>
      <c r="D2118">
        <v>0.95</v>
      </c>
      <c r="E2118">
        <v>0.05</v>
      </c>
      <c r="F2118">
        <v>0.03</v>
      </c>
      <c r="G2118" t="s">
        <v>88</v>
      </c>
      <c r="H2118">
        <v>3.12</v>
      </c>
      <c r="I2118">
        <v>0.62</v>
      </c>
      <c r="J2118">
        <v>0.85</v>
      </c>
      <c r="K2118">
        <v>0.6</v>
      </c>
      <c r="L2118">
        <v>37</v>
      </c>
      <c r="M2118">
        <v>4133.04</v>
      </c>
      <c r="N2118">
        <v>15</v>
      </c>
      <c r="O2118">
        <v>13</v>
      </c>
      <c r="P2118">
        <v>1</v>
      </c>
      <c r="Q2118">
        <v>2</v>
      </c>
      <c r="R2118">
        <v>938</v>
      </c>
      <c r="S2118">
        <v>767</v>
      </c>
      <c r="T2118">
        <v>5</v>
      </c>
      <c r="U2118">
        <v>0.08</v>
      </c>
      <c r="V2118">
        <v>1</v>
      </c>
      <c r="W2118" t="s">
        <v>4</v>
      </c>
      <c r="X2118" t="s">
        <v>93</v>
      </c>
      <c r="Y2118" t="s">
        <v>104</v>
      </c>
      <c r="Z2118" t="s">
        <v>109</v>
      </c>
      <c r="AA2118">
        <v>0.90249999999999997</v>
      </c>
      <c r="AB2118">
        <v>0.92149999999999999</v>
      </c>
      <c r="AC2118">
        <v>4.607500000000004E-2</v>
      </c>
      <c r="AD2118">
        <v>0.67999999999999994</v>
      </c>
      <c r="AE2118" t="s">
        <v>25</v>
      </c>
      <c r="AF2118">
        <v>1.7690912754382428E-2</v>
      </c>
      <c r="AG2118" t="s">
        <v>5</v>
      </c>
      <c r="AH2118" t="s">
        <v>31</v>
      </c>
      <c r="AI2118" t="s">
        <v>37</v>
      </c>
      <c r="AJ2118">
        <v>81.769722814498934</v>
      </c>
      <c r="AK2118" t="s">
        <v>44</v>
      </c>
      <c r="AL2118">
        <v>41.330399999999997</v>
      </c>
      <c r="AM2118">
        <v>1107719.80104</v>
      </c>
      <c r="AN2118">
        <v>70.78</v>
      </c>
    </row>
    <row r="2119" spans="1:40" x14ac:dyDescent="0.3">
      <c r="A2119">
        <v>326.88</v>
      </c>
      <c r="B2119">
        <v>8.2200000000000006</v>
      </c>
      <c r="C2119">
        <v>13</v>
      </c>
      <c r="D2119">
        <v>0.74</v>
      </c>
      <c r="E2119">
        <v>7.0000000000000007E-2</v>
      </c>
      <c r="F2119">
        <v>0.04</v>
      </c>
      <c r="G2119" t="s">
        <v>99</v>
      </c>
      <c r="H2119">
        <v>0.94</v>
      </c>
      <c r="I2119">
        <v>0.73</v>
      </c>
      <c r="J2119">
        <v>0.98</v>
      </c>
      <c r="K2119">
        <v>0.87</v>
      </c>
      <c r="L2119">
        <v>49</v>
      </c>
      <c r="M2119">
        <v>3192.25</v>
      </c>
      <c r="N2119">
        <v>30</v>
      </c>
      <c r="O2119">
        <v>25</v>
      </c>
      <c r="P2119">
        <v>1</v>
      </c>
      <c r="Q2119">
        <v>1</v>
      </c>
      <c r="R2119">
        <v>320</v>
      </c>
      <c r="S2119">
        <v>975</v>
      </c>
      <c r="T2119">
        <v>7</v>
      </c>
      <c r="U2119">
        <v>0.55000000000000004</v>
      </c>
      <c r="V2119">
        <v>1</v>
      </c>
      <c r="W2119" t="s">
        <v>4</v>
      </c>
      <c r="X2119" t="s">
        <v>101</v>
      </c>
      <c r="Y2119" t="s">
        <v>104</v>
      </c>
      <c r="Z2119" t="s">
        <v>106</v>
      </c>
      <c r="AA2119">
        <v>0.68819999999999992</v>
      </c>
      <c r="AB2119">
        <v>0.89279999999999993</v>
      </c>
      <c r="AC2119">
        <v>0.23212799999999997</v>
      </c>
      <c r="AD2119">
        <v>0.98</v>
      </c>
      <c r="AE2119" t="s">
        <v>25</v>
      </c>
      <c r="AF2119">
        <v>2.5146842878120412E-2</v>
      </c>
      <c r="AG2119" t="s">
        <v>7</v>
      </c>
      <c r="AH2119" t="s">
        <v>32</v>
      </c>
      <c r="AI2119" t="s">
        <v>38</v>
      </c>
      <c r="AJ2119">
        <v>304.6875</v>
      </c>
      <c r="AK2119" t="s">
        <v>42</v>
      </c>
      <c r="AL2119">
        <v>159.61250000000001</v>
      </c>
      <c r="AM2119">
        <v>1158431.5326439999</v>
      </c>
      <c r="AN2119">
        <v>96.16</v>
      </c>
    </row>
    <row r="2120" spans="1:40" x14ac:dyDescent="0.3">
      <c r="A2120">
        <v>87.56</v>
      </c>
      <c r="B2120">
        <v>4.91</v>
      </c>
      <c r="C2120">
        <v>11</v>
      </c>
      <c r="D2120">
        <v>0.96</v>
      </c>
      <c r="E2120">
        <v>0.02</v>
      </c>
      <c r="F2120">
        <v>0.05</v>
      </c>
      <c r="G2120" t="s">
        <v>92</v>
      </c>
      <c r="H2120">
        <v>1.24</v>
      </c>
      <c r="I2120">
        <v>1</v>
      </c>
      <c r="J2120">
        <v>1.04</v>
      </c>
      <c r="K2120">
        <v>0.43</v>
      </c>
      <c r="L2120">
        <v>28</v>
      </c>
      <c r="M2120">
        <v>5753.42</v>
      </c>
      <c r="N2120">
        <v>45</v>
      </c>
      <c r="O2120">
        <v>49</v>
      </c>
      <c r="P2120">
        <v>2</v>
      </c>
      <c r="Q2120">
        <v>3</v>
      </c>
      <c r="R2120">
        <v>647</v>
      </c>
      <c r="S2120">
        <v>349</v>
      </c>
      <c r="T2120">
        <v>6</v>
      </c>
      <c r="U2120">
        <v>0.87</v>
      </c>
      <c r="V2120">
        <v>1</v>
      </c>
      <c r="W2120" t="s">
        <v>4</v>
      </c>
      <c r="X2120" t="s">
        <v>103</v>
      </c>
      <c r="Y2120" t="s">
        <v>96</v>
      </c>
      <c r="Z2120" t="s">
        <v>100</v>
      </c>
      <c r="AA2120">
        <v>0.94079999999999997</v>
      </c>
      <c r="AB2120">
        <v>0.93099999999999994</v>
      </c>
      <c r="AC2120">
        <v>3.724000000000003E-2</v>
      </c>
      <c r="AD2120">
        <v>0.5</v>
      </c>
      <c r="AE2120" t="s">
        <v>24</v>
      </c>
      <c r="AF2120">
        <v>5.6075833714024671E-2</v>
      </c>
      <c r="AG2120" t="s">
        <v>8</v>
      </c>
      <c r="AH2120" t="s">
        <v>33</v>
      </c>
      <c r="AI2120" t="s">
        <v>36</v>
      </c>
      <c r="AJ2120">
        <v>53.941267387944357</v>
      </c>
      <c r="AK2120" t="s">
        <v>40</v>
      </c>
      <c r="AL2120">
        <v>115.0684</v>
      </c>
      <c r="AM2120">
        <v>539150.55695200001</v>
      </c>
      <c r="AN2120">
        <v>85.16</v>
      </c>
    </row>
    <row r="2121" spans="1:40" x14ac:dyDescent="0.3">
      <c r="A2121">
        <v>447.09</v>
      </c>
      <c r="B2121">
        <v>8.83</v>
      </c>
      <c r="C2121">
        <v>3</v>
      </c>
      <c r="D2121">
        <v>0.97</v>
      </c>
      <c r="E2121">
        <v>0</v>
      </c>
      <c r="F2121">
        <v>0.05</v>
      </c>
      <c r="G2121" t="s">
        <v>92</v>
      </c>
      <c r="H2121">
        <v>4.55</v>
      </c>
      <c r="I2121">
        <v>0.74</v>
      </c>
      <c r="J2121">
        <v>1.0900000000000001</v>
      </c>
      <c r="K2121">
        <v>0.49</v>
      </c>
      <c r="L2121">
        <v>35</v>
      </c>
      <c r="M2121">
        <v>192.37</v>
      </c>
      <c r="N2121">
        <v>15</v>
      </c>
      <c r="O2121">
        <v>12</v>
      </c>
      <c r="P2121">
        <v>1</v>
      </c>
      <c r="Q2121">
        <v>3</v>
      </c>
      <c r="R2121">
        <v>476</v>
      </c>
      <c r="S2121">
        <v>735</v>
      </c>
      <c r="T2121">
        <v>2</v>
      </c>
      <c r="U2121">
        <v>0.57999999999999996</v>
      </c>
      <c r="V2121">
        <v>1</v>
      </c>
      <c r="W2121" t="s">
        <v>4</v>
      </c>
      <c r="X2121" t="s">
        <v>103</v>
      </c>
      <c r="Y2121" t="s">
        <v>104</v>
      </c>
      <c r="Z2121" t="s">
        <v>102</v>
      </c>
      <c r="AA2121">
        <v>0.97</v>
      </c>
      <c r="AB2121">
        <v>0.95</v>
      </c>
      <c r="AC2121">
        <v>2.8500000000000025E-2</v>
      </c>
      <c r="AD2121">
        <v>0.54</v>
      </c>
      <c r="AE2121" t="s">
        <v>25</v>
      </c>
      <c r="AF2121">
        <v>1.974993849113154E-2</v>
      </c>
      <c r="AG2121" t="s">
        <v>5</v>
      </c>
      <c r="AH2121" t="s">
        <v>32</v>
      </c>
      <c r="AI2121" t="s">
        <v>37</v>
      </c>
      <c r="AJ2121">
        <v>154.41176470588235</v>
      </c>
      <c r="AK2121" t="s">
        <v>42</v>
      </c>
      <c r="AL2121">
        <v>3.8474000000000004</v>
      </c>
      <c r="AM2121">
        <v>90351.571054999993</v>
      </c>
      <c r="AN2121">
        <v>82.45</v>
      </c>
    </row>
    <row r="2122" spans="1:40" x14ac:dyDescent="0.3">
      <c r="A2122">
        <v>411.62</v>
      </c>
      <c r="B2122">
        <v>2.63</v>
      </c>
      <c r="C2122">
        <v>9</v>
      </c>
      <c r="D2122">
        <v>0.98</v>
      </c>
      <c r="E2122">
        <v>0.03</v>
      </c>
      <c r="F2122">
        <v>0.01</v>
      </c>
      <c r="G2122" t="s">
        <v>92</v>
      </c>
      <c r="H2122">
        <v>7.0000000000000007E-2</v>
      </c>
      <c r="I2122">
        <v>0.9</v>
      </c>
      <c r="J2122">
        <v>1.1299999999999999</v>
      </c>
      <c r="K2122">
        <v>0.08</v>
      </c>
      <c r="L2122">
        <v>8</v>
      </c>
      <c r="M2122">
        <v>7139.53</v>
      </c>
      <c r="N2122">
        <v>90</v>
      </c>
      <c r="O2122">
        <v>31</v>
      </c>
      <c r="P2122">
        <v>3</v>
      </c>
      <c r="Q2122">
        <v>3</v>
      </c>
      <c r="R2122">
        <v>603</v>
      </c>
      <c r="S2122">
        <v>523</v>
      </c>
      <c r="T2122">
        <v>9</v>
      </c>
      <c r="U2122">
        <v>0.06</v>
      </c>
      <c r="V2122">
        <v>0</v>
      </c>
      <c r="W2122" t="s">
        <v>6</v>
      </c>
      <c r="X2122" t="s">
        <v>103</v>
      </c>
      <c r="Y2122" t="s">
        <v>90</v>
      </c>
      <c r="Z2122" t="s">
        <v>91</v>
      </c>
      <c r="AA2122">
        <v>0.9506</v>
      </c>
      <c r="AB2122">
        <v>0.96029999999999993</v>
      </c>
      <c r="AC2122">
        <v>1.9206000000000018E-2</v>
      </c>
      <c r="AD2122">
        <v>0.12</v>
      </c>
      <c r="AE2122" t="s">
        <v>22</v>
      </c>
      <c r="AF2122">
        <v>6.3893882707351437E-3</v>
      </c>
      <c r="AG2122" t="s">
        <v>5</v>
      </c>
      <c r="AH2122" t="s">
        <v>32</v>
      </c>
      <c r="AI2122" t="s">
        <v>38</v>
      </c>
      <c r="AJ2122">
        <v>86.733001658374803</v>
      </c>
      <c r="AK2122" t="s">
        <v>41</v>
      </c>
      <c r="AL2122">
        <v>142.79060000000001</v>
      </c>
      <c r="AM2122">
        <v>3056467.6390120001</v>
      </c>
      <c r="AN2122">
        <v>86.829999999999984</v>
      </c>
    </row>
    <row r="2123" spans="1:40" x14ac:dyDescent="0.3">
      <c r="A2123">
        <v>277.33999999999997</v>
      </c>
      <c r="B2123">
        <v>9.5299999999999994</v>
      </c>
      <c r="C2123">
        <v>6</v>
      </c>
      <c r="D2123">
        <v>0.82</v>
      </c>
      <c r="E2123">
        <v>0.1</v>
      </c>
      <c r="F2123">
        <v>0.03</v>
      </c>
      <c r="G2123" t="s">
        <v>88</v>
      </c>
      <c r="H2123">
        <v>2.74</v>
      </c>
      <c r="I2123">
        <v>0.65</v>
      </c>
      <c r="J2123">
        <v>0.9</v>
      </c>
      <c r="K2123">
        <v>0.04</v>
      </c>
      <c r="L2123">
        <v>41</v>
      </c>
      <c r="M2123">
        <v>4901.3999999999996</v>
      </c>
      <c r="N2123">
        <v>90</v>
      </c>
      <c r="O2123">
        <v>15</v>
      </c>
      <c r="P2123">
        <v>1</v>
      </c>
      <c r="Q2123">
        <v>1</v>
      </c>
      <c r="R2123">
        <v>50</v>
      </c>
      <c r="S2123">
        <v>959</v>
      </c>
      <c r="T2123">
        <v>8</v>
      </c>
      <c r="U2123">
        <v>0.82</v>
      </c>
      <c r="V2123">
        <v>1</v>
      </c>
      <c r="W2123" t="s">
        <v>4</v>
      </c>
      <c r="X2123" t="s">
        <v>101</v>
      </c>
      <c r="Y2123" t="s">
        <v>104</v>
      </c>
      <c r="Z2123" t="s">
        <v>110</v>
      </c>
      <c r="AA2123">
        <v>0.73799999999999999</v>
      </c>
      <c r="AB2123">
        <v>0.873</v>
      </c>
      <c r="AC2123">
        <v>0.15714000000000006</v>
      </c>
      <c r="AD2123">
        <v>0.17</v>
      </c>
      <c r="AE2123" t="s">
        <v>26</v>
      </c>
      <c r="AF2123">
        <v>3.436215475589529E-2</v>
      </c>
      <c r="AG2123" t="s">
        <v>7</v>
      </c>
      <c r="AH2123" t="s">
        <v>31</v>
      </c>
      <c r="AI2123" t="s">
        <v>35</v>
      </c>
      <c r="AJ2123">
        <v>1918</v>
      </c>
      <c r="AK2123" t="s">
        <v>42</v>
      </c>
      <c r="AL2123">
        <v>49.013999999999996</v>
      </c>
      <c r="AM2123">
        <v>1536134.5441119999</v>
      </c>
      <c r="AN2123">
        <v>69.660000000000011</v>
      </c>
    </row>
    <row r="2124" spans="1:40" x14ac:dyDescent="0.3">
      <c r="A2124">
        <v>485.21</v>
      </c>
      <c r="B2124">
        <v>2.97</v>
      </c>
      <c r="C2124">
        <v>22</v>
      </c>
      <c r="D2124">
        <v>0.77</v>
      </c>
      <c r="E2124">
        <v>7.0000000000000007E-2</v>
      </c>
      <c r="F2124">
        <v>0.02</v>
      </c>
      <c r="G2124" t="s">
        <v>92</v>
      </c>
      <c r="H2124">
        <v>0.79</v>
      </c>
      <c r="I2124">
        <v>0.78</v>
      </c>
      <c r="J2124">
        <v>0.9</v>
      </c>
      <c r="K2124">
        <v>0.47</v>
      </c>
      <c r="L2124">
        <v>23</v>
      </c>
      <c r="M2124">
        <v>7036.82</v>
      </c>
      <c r="N2124">
        <v>90</v>
      </c>
      <c r="O2124">
        <v>26</v>
      </c>
      <c r="P2124">
        <v>0</v>
      </c>
      <c r="Q2124">
        <v>0</v>
      </c>
      <c r="R2124">
        <v>923</v>
      </c>
      <c r="S2124">
        <v>408</v>
      </c>
      <c r="T2124">
        <v>9</v>
      </c>
      <c r="U2124">
        <v>0.91</v>
      </c>
      <c r="V2124">
        <v>0</v>
      </c>
      <c r="W2124" t="s">
        <v>6</v>
      </c>
      <c r="X2124" t="s">
        <v>89</v>
      </c>
      <c r="Y2124" t="s">
        <v>94</v>
      </c>
      <c r="Z2124" t="s">
        <v>91</v>
      </c>
      <c r="AA2124">
        <v>0.71609999999999996</v>
      </c>
      <c r="AB2124">
        <v>0.91139999999999988</v>
      </c>
      <c r="AC2124">
        <v>0.20962199999999998</v>
      </c>
      <c r="AD2124">
        <v>0.55999999999999994</v>
      </c>
      <c r="AE2124" t="s">
        <v>25</v>
      </c>
      <c r="AF2124">
        <v>6.121060983903877E-3</v>
      </c>
      <c r="AG2124" t="s">
        <v>5</v>
      </c>
      <c r="AH2124" t="s">
        <v>32</v>
      </c>
      <c r="AI2124" t="s">
        <v>38</v>
      </c>
      <c r="AJ2124">
        <v>44.20368364030336</v>
      </c>
      <c r="AK2124" t="s">
        <v>40</v>
      </c>
      <c r="AL2124">
        <v>140.7364</v>
      </c>
      <c r="AM2124">
        <v>3721774.0238159993</v>
      </c>
      <c r="AN2124">
        <v>84.71</v>
      </c>
    </row>
    <row r="2125" spans="1:40" x14ac:dyDescent="0.3">
      <c r="A2125">
        <v>237.99</v>
      </c>
      <c r="B2125">
        <v>3.94</v>
      </c>
      <c r="C2125">
        <v>21</v>
      </c>
      <c r="D2125">
        <v>0.81</v>
      </c>
      <c r="E2125">
        <v>0.04</v>
      </c>
      <c r="F2125">
        <v>0.03</v>
      </c>
      <c r="G2125" t="s">
        <v>92</v>
      </c>
      <c r="H2125">
        <v>1.41</v>
      </c>
      <c r="I2125">
        <v>0.67</v>
      </c>
      <c r="J2125">
        <v>1.03</v>
      </c>
      <c r="K2125">
        <v>0.84</v>
      </c>
      <c r="L2125">
        <v>40</v>
      </c>
      <c r="M2125">
        <v>4533.28</v>
      </c>
      <c r="N2125">
        <v>90</v>
      </c>
      <c r="O2125">
        <v>31</v>
      </c>
      <c r="P2125">
        <v>0</v>
      </c>
      <c r="Q2125">
        <v>0</v>
      </c>
      <c r="R2125">
        <v>908</v>
      </c>
      <c r="S2125">
        <v>825</v>
      </c>
      <c r="T2125">
        <v>9</v>
      </c>
      <c r="U2125">
        <v>0.39</v>
      </c>
      <c r="V2125">
        <v>0</v>
      </c>
      <c r="W2125" t="s">
        <v>6</v>
      </c>
      <c r="X2125" t="s">
        <v>89</v>
      </c>
      <c r="Y2125" t="s">
        <v>94</v>
      </c>
      <c r="Z2125" t="s">
        <v>91</v>
      </c>
      <c r="AA2125">
        <v>0.77760000000000007</v>
      </c>
      <c r="AB2125">
        <v>0.93119999999999992</v>
      </c>
      <c r="AC2125">
        <v>0.17692799999999995</v>
      </c>
      <c r="AD2125">
        <v>0.90999999999999992</v>
      </c>
      <c r="AE2125" t="s">
        <v>25</v>
      </c>
      <c r="AF2125">
        <v>1.6555317450313037E-2</v>
      </c>
      <c r="AG2125" t="s">
        <v>5</v>
      </c>
      <c r="AH2125" t="s">
        <v>31</v>
      </c>
      <c r="AI2125" t="s">
        <v>36</v>
      </c>
      <c r="AJ2125">
        <v>90.859030837004411</v>
      </c>
      <c r="AK2125" t="s">
        <v>41</v>
      </c>
      <c r="AL2125">
        <v>90.665599999999998</v>
      </c>
      <c r="AM2125">
        <v>1154493.9556219999</v>
      </c>
      <c r="AN2125">
        <v>84.789999999999992</v>
      </c>
    </row>
    <row r="2126" spans="1:40" x14ac:dyDescent="0.3">
      <c r="A2126">
        <v>492.85</v>
      </c>
      <c r="B2126">
        <v>7.81</v>
      </c>
      <c r="C2126">
        <v>11</v>
      </c>
      <c r="D2126">
        <v>0.8</v>
      </c>
      <c r="E2126">
        <v>0.02</v>
      </c>
      <c r="F2126">
        <v>0.01</v>
      </c>
      <c r="G2126" t="s">
        <v>88</v>
      </c>
      <c r="H2126">
        <v>1.53</v>
      </c>
      <c r="I2126">
        <v>0.68</v>
      </c>
      <c r="J2126">
        <v>1.03</v>
      </c>
      <c r="K2126">
        <v>0.93</v>
      </c>
      <c r="L2126">
        <v>46</v>
      </c>
      <c r="M2126">
        <v>4794.51</v>
      </c>
      <c r="N2126">
        <v>30</v>
      </c>
      <c r="O2126">
        <v>56</v>
      </c>
      <c r="P2126">
        <v>2</v>
      </c>
      <c r="Q2126">
        <v>1</v>
      </c>
      <c r="R2126">
        <v>780</v>
      </c>
      <c r="S2126">
        <v>875</v>
      </c>
      <c r="T2126">
        <v>5</v>
      </c>
      <c r="U2126">
        <v>0.31</v>
      </c>
      <c r="V2126">
        <v>1</v>
      </c>
      <c r="W2126" t="s">
        <v>4</v>
      </c>
      <c r="X2126" t="s">
        <v>101</v>
      </c>
      <c r="Y2126" t="s">
        <v>96</v>
      </c>
      <c r="Z2126" t="s">
        <v>109</v>
      </c>
      <c r="AA2126">
        <v>0.78400000000000003</v>
      </c>
      <c r="AB2126">
        <v>0.97019999999999995</v>
      </c>
      <c r="AC2126">
        <v>0.19403999999999996</v>
      </c>
      <c r="AD2126">
        <v>0.96000000000000008</v>
      </c>
      <c r="AE2126" t="s">
        <v>25</v>
      </c>
      <c r="AF2126">
        <v>1.5846606472557572E-2</v>
      </c>
      <c r="AG2126" t="s">
        <v>5</v>
      </c>
      <c r="AH2126" t="s">
        <v>32</v>
      </c>
      <c r="AI2126" t="s">
        <v>36</v>
      </c>
      <c r="AJ2126">
        <v>112.17948717948718</v>
      </c>
      <c r="AK2126" t="s">
        <v>42</v>
      </c>
      <c r="AL2126">
        <v>47.945100000000004</v>
      </c>
      <c r="AM2126">
        <v>2433926.5074150003</v>
      </c>
      <c r="AN2126">
        <v>73.67</v>
      </c>
    </row>
    <row r="2127" spans="1:40" x14ac:dyDescent="0.3">
      <c r="A2127">
        <v>350.56</v>
      </c>
      <c r="B2127">
        <v>4.54</v>
      </c>
      <c r="C2127">
        <v>16</v>
      </c>
      <c r="D2127">
        <v>0.75</v>
      </c>
      <c r="E2127">
        <v>0.04</v>
      </c>
      <c r="F2127">
        <v>0.04</v>
      </c>
      <c r="G2127" t="s">
        <v>92</v>
      </c>
      <c r="H2127">
        <v>1.1000000000000001</v>
      </c>
      <c r="I2127">
        <v>0.64</v>
      </c>
      <c r="J2127">
        <v>0.89</v>
      </c>
      <c r="K2127">
        <v>0.66</v>
      </c>
      <c r="L2127">
        <v>23</v>
      </c>
      <c r="M2127">
        <v>8965.94</v>
      </c>
      <c r="N2127">
        <v>90</v>
      </c>
      <c r="O2127">
        <v>14</v>
      </c>
      <c r="P2127">
        <v>3</v>
      </c>
      <c r="Q2127">
        <v>2</v>
      </c>
      <c r="R2127">
        <v>365</v>
      </c>
      <c r="S2127">
        <v>191</v>
      </c>
      <c r="T2127">
        <v>11</v>
      </c>
      <c r="U2127">
        <v>0.54</v>
      </c>
      <c r="V2127">
        <v>1</v>
      </c>
      <c r="W2127" t="s">
        <v>4</v>
      </c>
      <c r="X2127" t="s">
        <v>93</v>
      </c>
      <c r="Y2127" t="s">
        <v>90</v>
      </c>
      <c r="Z2127" t="s">
        <v>95</v>
      </c>
      <c r="AA2127">
        <v>0.72</v>
      </c>
      <c r="AB2127">
        <v>0.92159999999999997</v>
      </c>
      <c r="AC2127">
        <v>0.23039999999999999</v>
      </c>
      <c r="AD2127">
        <v>0.74</v>
      </c>
      <c r="AE2127" t="s">
        <v>25</v>
      </c>
      <c r="AF2127">
        <v>1.2950707439525332E-2</v>
      </c>
      <c r="AG2127" t="s">
        <v>5</v>
      </c>
      <c r="AH2127" t="s">
        <v>32</v>
      </c>
      <c r="AI2127" t="s">
        <v>36</v>
      </c>
      <c r="AJ2127">
        <v>52.328767123287669</v>
      </c>
      <c r="AK2127" t="s">
        <v>40</v>
      </c>
      <c r="AL2127">
        <v>179.31880000000001</v>
      </c>
      <c r="AM2127">
        <v>3394734.951632</v>
      </c>
      <c r="AN2127">
        <v>84.899999999999991</v>
      </c>
    </row>
    <row r="2128" spans="1:40" x14ac:dyDescent="0.3">
      <c r="A2128">
        <v>335.6</v>
      </c>
      <c r="B2128">
        <v>6.47</v>
      </c>
      <c r="C2128">
        <v>19</v>
      </c>
      <c r="D2128">
        <v>0.88</v>
      </c>
      <c r="E2128">
        <v>0.02</v>
      </c>
      <c r="F2128">
        <v>0.05</v>
      </c>
      <c r="G2128" t="s">
        <v>92</v>
      </c>
      <c r="H2128">
        <v>3.96</v>
      </c>
      <c r="I2128">
        <v>0.77</v>
      </c>
      <c r="J2128">
        <v>1.03</v>
      </c>
      <c r="K2128">
        <v>0.83</v>
      </c>
      <c r="L2128">
        <v>32</v>
      </c>
      <c r="M2128">
        <v>2187.89</v>
      </c>
      <c r="N2128">
        <v>30</v>
      </c>
      <c r="O2128">
        <v>56</v>
      </c>
      <c r="P2128">
        <v>1</v>
      </c>
      <c r="Q2128">
        <v>0</v>
      </c>
      <c r="R2128">
        <v>153</v>
      </c>
      <c r="S2128">
        <v>311</v>
      </c>
      <c r="T2128">
        <v>7</v>
      </c>
      <c r="U2128">
        <v>0.98</v>
      </c>
      <c r="V2128">
        <v>0</v>
      </c>
      <c r="W2128" t="s">
        <v>6</v>
      </c>
      <c r="X2128" t="s">
        <v>89</v>
      </c>
      <c r="Y2128" t="s">
        <v>104</v>
      </c>
      <c r="Z2128" t="s">
        <v>106</v>
      </c>
      <c r="AA2128">
        <v>0.86239999999999994</v>
      </c>
      <c r="AB2128">
        <v>0.93099999999999994</v>
      </c>
      <c r="AC2128">
        <v>0.11171999999999999</v>
      </c>
      <c r="AD2128">
        <v>0.89999999999999991</v>
      </c>
      <c r="AE2128" t="s">
        <v>25</v>
      </c>
      <c r="AF2128">
        <v>1.9278903456495827E-2</v>
      </c>
      <c r="AG2128" t="s">
        <v>5</v>
      </c>
      <c r="AH2128" t="s">
        <v>32</v>
      </c>
      <c r="AI2128" t="s">
        <v>37</v>
      </c>
      <c r="AJ2128">
        <v>203.26797385620915</v>
      </c>
      <c r="AK2128" t="s">
        <v>42</v>
      </c>
      <c r="AL2128">
        <v>43.757799999999996</v>
      </c>
      <c r="AM2128">
        <v>785724.13320000004</v>
      </c>
      <c r="AN2128">
        <v>82.44</v>
      </c>
    </row>
    <row r="2129" spans="1:40" x14ac:dyDescent="0.3">
      <c r="A2129">
        <v>124.68</v>
      </c>
      <c r="B2129">
        <v>5</v>
      </c>
      <c r="C2129">
        <v>27</v>
      </c>
      <c r="D2129">
        <v>0.84</v>
      </c>
      <c r="E2129">
        <v>0.01</v>
      </c>
      <c r="F2129">
        <v>0.02</v>
      </c>
      <c r="G2129" t="s">
        <v>99</v>
      </c>
      <c r="H2129">
        <v>1.66</v>
      </c>
      <c r="I2129">
        <v>0.63</v>
      </c>
      <c r="J2129">
        <v>0.94</v>
      </c>
      <c r="K2129">
        <v>0.73</v>
      </c>
      <c r="L2129">
        <v>10</v>
      </c>
      <c r="M2129">
        <v>2253.14</v>
      </c>
      <c r="N2129">
        <v>30</v>
      </c>
      <c r="O2129">
        <v>43</v>
      </c>
      <c r="P2129">
        <v>2</v>
      </c>
      <c r="Q2129">
        <v>1</v>
      </c>
      <c r="R2129">
        <v>692</v>
      </c>
      <c r="S2129">
        <v>962</v>
      </c>
      <c r="T2129">
        <v>7</v>
      </c>
      <c r="U2129">
        <v>0.84</v>
      </c>
      <c r="V2129">
        <v>1</v>
      </c>
      <c r="W2129" t="s">
        <v>4</v>
      </c>
      <c r="X2129" t="s">
        <v>101</v>
      </c>
      <c r="Y2129" t="s">
        <v>96</v>
      </c>
      <c r="Z2129" t="s">
        <v>106</v>
      </c>
      <c r="AA2129">
        <v>0.83160000000000001</v>
      </c>
      <c r="AB2129">
        <v>0.97019999999999995</v>
      </c>
      <c r="AC2129">
        <v>0.15523200000000004</v>
      </c>
      <c r="AD2129">
        <v>0.76</v>
      </c>
      <c r="AE2129" t="s">
        <v>25</v>
      </c>
      <c r="AF2129">
        <v>4.0102662816811033E-2</v>
      </c>
      <c r="AG2129" t="s">
        <v>7</v>
      </c>
      <c r="AH2129" t="s">
        <v>33</v>
      </c>
      <c r="AI2129" t="s">
        <v>36</v>
      </c>
      <c r="AJ2129">
        <v>139.01734104046244</v>
      </c>
      <c r="AK2129" t="s">
        <v>42</v>
      </c>
      <c r="AL2129">
        <v>112.657</v>
      </c>
      <c r="AM2129">
        <v>289465.93643200002</v>
      </c>
      <c r="AN2129">
        <v>97.64</v>
      </c>
    </row>
    <row r="2130" spans="1:40" x14ac:dyDescent="0.3">
      <c r="A2130">
        <v>446.87</v>
      </c>
      <c r="B2130">
        <v>7.68</v>
      </c>
      <c r="C2130">
        <v>5</v>
      </c>
      <c r="D2130">
        <v>0.96</v>
      </c>
      <c r="E2130">
        <v>0.09</v>
      </c>
      <c r="F2130">
        <v>0.01</v>
      </c>
      <c r="G2130" t="s">
        <v>92</v>
      </c>
      <c r="H2130">
        <v>1.73</v>
      </c>
      <c r="I2130">
        <v>0.96</v>
      </c>
      <c r="J2130">
        <v>1.06</v>
      </c>
      <c r="K2130">
        <v>0.7</v>
      </c>
      <c r="L2130">
        <v>17</v>
      </c>
      <c r="M2130">
        <v>5638.82</v>
      </c>
      <c r="N2130">
        <v>45</v>
      </c>
      <c r="O2130">
        <v>44</v>
      </c>
      <c r="P2130">
        <v>2</v>
      </c>
      <c r="Q2130">
        <v>1</v>
      </c>
      <c r="R2130">
        <v>288</v>
      </c>
      <c r="S2130">
        <v>192</v>
      </c>
      <c r="T2130">
        <v>10</v>
      </c>
      <c r="U2130">
        <v>0.81</v>
      </c>
      <c r="V2130">
        <v>0</v>
      </c>
      <c r="W2130" t="s">
        <v>6</v>
      </c>
      <c r="X2130" t="s">
        <v>101</v>
      </c>
      <c r="Y2130" t="s">
        <v>96</v>
      </c>
      <c r="Z2130" t="s">
        <v>108</v>
      </c>
      <c r="AA2130">
        <v>0.87360000000000004</v>
      </c>
      <c r="AB2130">
        <v>0.90090000000000003</v>
      </c>
      <c r="AC2130">
        <v>3.6036000000000033E-2</v>
      </c>
      <c r="AD2130">
        <v>0.79999999999999993</v>
      </c>
      <c r="AE2130" t="s">
        <v>25</v>
      </c>
      <c r="AF2130">
        <v>1.7186206279231096E-2</v>
      </c>
      <c r="AG2130" t="s">
        <v>5</v>
      </c>
      <c r="AH2130" t="s">
        <v>32</v>
      </c>
      <c r="AI2130" t="s">
        <v>36</v>
      </c>
      <c r="AJ2130">
        <v>66.666666666666657</v>
      </c>
      <c r="AK2130" t="s">
        <v>40</v>
      </c>
      <c r="AL2130">
        <v>112.7764</v>
      </c>
      <c r="AM2130">
        <v>2771929.6808419996</v>
      </c>
      <c r="AN2130">
        <v>83.36999999999999</v>
      </c>
    </row>
    <row r="2131" spans="1:40" x14ac:dyDescent="0.3">
      <c r="A2131">
        <v>242.37</v>
      </c>
      <c r="B2131">
        <v>3.05</v>
      </c>
      <c r="C2131">
        <v>14</v>
      </c>
      <c r="D2131">
        <v>0.71</v>
      </c>
      <c r="E2131">
        <v>0.1</v>
      </c>
      <c r="F2131">
        <v>0.01</v>
      </c>
      <c r="G2131" t="s">
        <v>88</v>
      </c>
      <c r="H2131">
        <v>2.27</v>
      </c>
      <c r="I2131">
        <v>0.78</v>
      </c>
      <c r="J2131">
        <v>0.92</v>
      </c>
      <c r="K2131">
        <v>0.77</v>
      </c>
      <c r="L2131">
        <v>35</v>
      </c>
      <c r="M2131">
        <v>6636.22</v>
      </c>
      <c r="N2131">
        <v>90</v>
      </c>
      <c r="O2131">
        <v>8</v>
      </c>
      <c r="P2131">
        <v>3</v>
      </c>
      <c r="Q2131">
        <v>2</v>
      </c>
      <c r="R2131">
        <v>480</v>
      </c>
      <c r="S2131">
        <v>965</v>
      </c>
      <c r="T2131">
        <v>9</v>
      </c>
      <c r="U2131">
        <v>0.19</v>
      </c>
      <c r="V2131">
        <v>0</v>
      </c>
      <c r="W2131" t="s">
        <v>6</v>
      </c>
      <c r="X2131" t="s">
        <v>93</v>
      </c>
      <c r="Y2131" t="s">
        <v>90</v>
      </c>
      <c r="Z2131" t="s">
        <v>91</v>
      </c>
      <c r="AA2131">
        <v>0.63900000000000001</v>
      </c>
      <c r="AB2131">
        <v>0.89100000000000001</v>
      </c>
      <c r="AC2131">
        <v>0.25839000000000006</v>
      </c>
      <c r="AD2131">
        <v>0.88</v>
      </c>
      <c r="AE2131" t="s">
        <v>25</v>
      </c>
      <c r="AF2131">
        <v>1.258406568469695E-2</v>
      </c>
      <c r="AG2131" t="s">
        <v>5</v>
      </c>
      <c r="AH2131" t="s">
        <v>31</v>
      </c>
      <c r="AI2131" t="s">
        <v>35</v>
      </c>
      <c r="AJ2131">
        <v>201.04166666666666</v>
      </c>
      <c r="AK2131" t="s">
        <v>42</v>
      </c>
      <c r="AL2131">
        <v>66.362200000000001</v>
      </c>
      <c r="AM2131">
        <v>1785424.2777520001</v>
      </c>
      <c r="AN2131">
        <v>70.530000000000015</v>
      </c>
    </row>
    <row r="2132" spans="1:40" x14ac:dyDescent="0.3">
      <c r="A2132">
        <v>123.01</v>
      </c>
      <c r="B2132">
        <v>1.53</v>
      </c>
      <c r="C2132">
        <v>17</v>
      </c>
      <c r="D2132">
        <v>0.89</v>
      </c>
      <c r="E2132">
        <v>0.02</v>
      </c>
      <c r="F2132">
        <v>0.03</v>
      </c>
      <c r="G2132" t="s">
        <v>99</v>
      </c>
      <c r="H2132">
        <v>4.51</v>
      </c>
      <c r="I2132">
        <v>0.94</v>
      </c>
      <c r="J2132">
        <v>1.04</v>
      </c>
      <c r="K2132">
        <v>0.51</v>
      </c>
      <c r="L2132">
        <v>35</v>
      </c>
      <c r="M2132">
        <v>3611.41</v>
      </c>
      <c r="N2132">
        <v>60</v>
      </c>
      <c r="O2132">
        <v>28</v>
      </c>
      <c r="P2132">
        <v>2</v>
      </c>
      <c r="Q2132">
        <v>1</v>
      </c>
      <c r="R2132">
        <v>664</v>
      </c>
      <c r="S2132">
        <v>519</v>
      </c>
      <c r="T2132">
        <v>9</v>
      </c>
      <c r="U2132">
        <v>0.9</v>
      </c>
      <c r="V2132">
        <v>0</v>
      </c>
      <c r="W2132" t="s">
        <v>6</v>
      </c>
      <c r="X2132" t="s">
        <v>101</v>
      </c>
      <c r="Y2132" t="s">
        <v>96</v>
      </c>
      <c r="Z2132" t="s">
        <v>91</v>
      </c>
      <c r="AA2132">
        <v>0.87219999999999998</v>
      </c>
      <c r="AB2132">
        <v>0.9506</v>
      </c>
      <c r="AC2132">
        <v>0.10456599999999998</v>
      </c>
      <c r="AD2132">
        <v>0.56000000000000005</v>
      </c>
      <c r="AE2132" t="s">
        <v>25</v>
      </c>
      <c r="AF2132">
        <v>1.2438013169661003E-2</v>
      </c>
      <c r="AG2132" t="s">
        <v>5</v>
      </c>
      <c r="AH2132" t="s">
        <v>33</v>
      </c>
      <c r="AI2132" t="s">
        <v>37</v>
      </c>
      <c r="AJ2132">
        <v>78.162650602409627</v>
      </c>
      <c r="AK2132" t="s">
        <v>40</v>
      </c>
      <c r="AL2132">
        <v>180.57050000000001</v>
      </c>
      <c r="AM2132">
        <v>466643.18730699999</v>
      </c>
      <c r="AN2132">
        <v>94.289999999999992</v>
      </c>
    </row>
    <row r="2133" spans="1:40" x14ac:dyDescent="0.3">
      <c r="A2133">
        <v>55.67</v>
      </c>
      <c r="B2133">
        <v>3.7</v>
      </c>
      <c r="C2133">
        <v>3</v>
      </c>
      <c r="D2133">
        <v>0.93</v>
      </c>
      <c r="E2133">
        <v>0.01</v>
      </c>
      <c r="F2133">
        <v>0.02</v>
      </c>
      <c r="G2133" t="s">
        <v>92</v>
      </c>
      <c r="H2133">
        <v>3.44</v>
      </c>
      <c r="I2133">
        <v>0.99</v>
      </c>
      <c r="J2133">
        <v>1.1100000000000001</v>
      </c>
      <c r="K2133">
        <v>0.46</v>
      </c>
      <c r="L2133">
        <v>3</v>
      </c>
      <c r="M2133">
        <v>5243.16</v>
      </c>
      <c r="N2133">
        <v>90</v>
      </c>
      <c r="O2133">
        <v>42</v>
      </c>
      <c r="P2133">
        <v>0</v>
      </c>
      <c r="Q2133">
        <v>0</v>
      </c>
      <c r="R2133">
        <v>978</v>
      </c>
      <c r="S2133">
        <v>104</v>
      </c>
      <c r="T2133">
        <v>6</v>
      </c>
      <c r="U2133">
        <v>0.56000000000000005</v>
      </c>
      <c r="V2133">
        <v>0</v>
      </c>
      <c r="W2133" t="s">
        <v>6</v>
      </c>
      <c r="X2133" t="s">
        <v>89</v>
      </c>
      <c r="Y2133" t="s">
        <v>94</v>
      </c>
      <c r="Z2133" t="s">
        <v>100</v>
      </c>
      <c r="AA2133">
        <v>0.92070000000000007</v>
      </c>
      <c r="AB2133">
        <v>0.97019999999999995</v>
      </c>
      <c r="AC2133">
        <v>6.7913999999999947E-2</v>
      </c>
      <c r="AD2133">
        <v>0.49</v>
      </c>
      <c r="AE2133" t="s">
        <v>24</v>
      </c>
      <c r="AF2133">
        <v>6.6463086042751932E-2</v>
      </c>
      <c r="AG2133" t="s">
        <v>8</v>
      </c>
      <c r="AH2133" t="s">
        <v>33</v>
      </c>
      <c r="AI2133" t="s">
        <v>37</v>
      </c>
      <c r="AJ2133">
        <v>10.633946830265849</v>
      </c>
      <c r="AK2133" t="s">
        <v>40</v>
      </c>
      <c r="AL2133">
        <v>104.86320000000001</v>
      </c>
      <c r="AM2133">
        <v>300752.01201200002</v>
      </c>
      <c r="AN2133">
        <v>83.859999999999985</v>
      </c>
    </row>
    <row r="2134" spans="1:40" x14ac:dyDescent="0.3">
      <c r="A2134">
        <v>301.89</v>
      </c>
      <c r="B2134">
        <v>5.27</v>
      </c>
      <c r="C2134">
        <v>4</v>
      </c>
      <c r="D2134">
        <v>0.93</v>
      </c>
      <c r="E2134">
        <v>0.03</v>
      </c>
      <c r="F2134">
        <v>0.05</v>
      </c>
      <c r="G2134" t="s">
        <v>88</v>
      </c>
      <c r="H2134">
        <v>0.31</v>
      </c>
      <c r="I2134">
        <v>0.87</v>
      </c>
      <c r="J2134">
        <v>1.19</v>
      </c>
      <c r="K2134">
        <v>0.16</v>
      </c>
      <c r="L2134">
        <v>36</v>
      </c>
      <c r="M2134">
        <v>2355.7800000000002</v>
      </c>
      <c r="N2134">
        <v>60</v>
      </c>
      <c r="O2134">
        <v>57</v>
      </c>
      <c r="P2134">
        <v>2</v>
      </c>
      <c r="Q2134">
        <v>0</v>
      </c>
      <c r="R2134">
        <v>648</v>
      </c>
      <c r="S2134">
        <v>423</v>
      </c>
      <c r="T2134">
        <v>3</v>
      </c>
      <c r="U2134">
        <v>0.92</v>
      </c>
      <c r="V2134">
        <v>0</v>
      </c>
      <c r="W2134" t="s">
        <v>6</v>
      </c>
      <c r="X2134" t="s">
        <v>89</v>
      </c>
      <c r="Y2134" t="s">
        <v>96</v>
      </c>
      <c r="Z2134" t="s">
        <v>98</v>
      </c>
      <c r="AA2134">
        <v>0.90210000000000001</v>
      </c>
      <c r="AB2134">
        <v>0.92149999999999999</v>
      </c>
      <c r="AC2134">
        <v>6.4504999999999951E-2</v>
      </c>
      <c r="AD2134">
        <v>0.24</v>
      </c>
      <c r="AE2134" t="s">
        <v>26</v>
      </c>
      <c r="AF2134">
        <v>1.7456689522673822E-2</v>
      </c>
      <c r="AG2134" t="s">
        <v>5</v>
      </c>
      <c r="AH2134" t="s">
        <v>32</v>
      </c>
      <c r="AI2134" t="s">
        <v>38</v>
      </c>
      <c r="AJ2134">
        <v>65.277777777777786</v>
      </c>
      <c r="AK2134" t="s">
        <v>40</v>
      </c>
      <c r="AL2134">
        <v>23.557800000000004</v>
      </c>
      <c r="AM2134">
        <v>768106.76765399997</v>
      </c>
      <c r="AN2134">
        <v>73.790000000000006</v>
      </c>
    </row>
    <row r="2135" spans="1:40" x14ac:dyDescent="0.3">
      <c r="A2135">
        <v>287.33</v>
      </c>
      <c r="B2135">
        <v>2.5099999999999998</v>
      </c>
      <c r="C2135">
        <v>16</v>
      </c>
      <c r="D2135">
        <v>0.97</v>
      </c>
      <c r="E2135">
        <v>0.05</v>
      </c>
      <c r="F2135">
        <v>0.03</v>
      </c>
      <c r="G2135" t="s">
        <v>92</v>
      </c>
      <c r="H2135">
        <v>0.2</v>
      </c>
      <c r="I2135">
        <v>0.96</v>
      </c>
      <c r="J2135">
        <v>1.1599999999999999</v>
      </c>
      <c r="K2135">
        <v>0.84</v>
      </c>
      <c r="L2135">
        <v>29</v>
      </c>
      <c r="M2135">
        <v>1445.52</v>
      </c>
      <c r="N2135">
        <v>90</v>
      </c>
      <c r="O2135">
        <v>10</v>
      </c>
      <c r="P2135">
        <v>1</v>
      </c>
      <c r="Q2135">
        <v>1</v>
      </c>
      <c r="R2135">
        <v>67</v>
      </c>
      <c r="S2135">
        <v>165</v>
      </c>
      <c r="T2135">
        <v>8</v>
      </c>
      <c r="U2135">
        <v>0.65</v>
      </c>
      <c r="V2135">
        <v>1</v>
      </c>
      <c r="W2135" t="s">
        <v>4</v>
      </c>
      <c r="X2135" t="s">
        <v>101</v>
      </c>
      <c r="Y2135" t="s">
        <v>104</v>
      </c>
      <c r="Z2135" t="s">
        <v>110</v>
      </c>
      <c r="AA2135">
        <v>0.92149999999999999</v>
      </c>
      <c r="AB2135">
        <v>0.92149999999999999</v>
      </c>
      <c r="AC2135">
        <v>2.7645000000000024E-2</v>
      </c>
      <c r="AD2135">
        <v>0.91999999999999993</v>
      </c>
      <c r="AE2135" t="s">
        <v>25</v>
      </c>
      <c r="AF2135">
        <v>8.7356001809765771E-3</v>
      </c>
      <c r="AG2135" t="s">
        <v>5</v>
      </c>
      <c r="AH2135" t="s">
        <v>31</v>
      </c>
      <c r="AI2135" t="s">
        <v>38</v>
      </c>
      <c r="AJ2135">
        <v>246.26865671641789</v>
      </c>
      <c r="AK2135" t="s">
        <v>42</v>
      </c>
      <c r="AL2135">
        <v>28.910399999999999</v>
      </c>
      <c r="AM2135">
        <v>448598.622248</v>
      </c>
      <c r="AN2135">
        <v>85.699999999999989</v>
      </c>
    </row>
    <row r="2136" spans="1:40" x14ac:dyDescent="0.3">
      <c r="A2136">
        <v>373.71</v>
      </c>
      <c r="B2136">
        <v>4.1900000000000004</v>
      </c>
      <c r="C2136">
        <v>16</v>
      </c>
      <c r="D2136">
        <v>0.92</v>
      </c>
      <c r="E2136">
        <v>0.02</v>
      </c>
      <c r="F2136">
        <v>0.03</v>
      </c>
      <c r="G2136" t="s">
        <v>99</v>
      </c>
      <c r="H2136">
        <v>2.83</v>
      </c>
      <c r="I2136">
        <v>0.65</v>
      </c>
      <c r="J2136">
        <v>1</v>
      </c>
      <c r="K2136">
        <v>0.04</v>
      </c>
      <c r="L2136">
        <v>49</v>
      </c>
      <c r="M2136">
        <v>2458.8000000000002</v>
      </c>
      <c r="N2136">
        <v>30</v>
      </c>
      <c r="O2136">
        <v>54</v>
      </c>
      <c r="P2136">
        <v>0</v>
      </c>
      <c r="Q2136">
        <v>1</v>
      </c>
      <c r="R2136">
        <v>177</v>
      </c>
      <c r="S2136">
        <v>701</v>
      </c>
      <c r="T2136">
        <v>1</v>
      </c>
      <c r="U2136">
        <v>0.83</v>
      </c>
      <c r="V2136">
        <v>0</v>
      </c>
      <c r="W2136" t="s">
        <v>6</v>
      </c>
      <c r="X2136" t="s">
        <v>101</v>
      </c>
      <c r="Y2136" t="s">
        <v>94</v>
      </c>
      <c r="Z2136" t="s">
        <v>97</v>
      </c>
      <c r="AA2136">
        <v>0.90160000000000007</v>
      </c>
      <c r="AB2136">
        <v>0.9506</v>
      </c>
      <c r="AC2136">
        <v>7.6047999999999949E-2</v>
      </c>
      <c r="AD2136">
        <v>0.09</v>
      </c>
      <c r="AE2136" t="s">
        <v>22</v>
      </c>
      <c r="AF2136">
        <v>1.1211902277166789E-2</v>
      </c>
      <c r="AG2136" t="s">
        <v>5</v>
      </c>
      <c r="AH2136" t="s">
        <v>32</v>
      </c>
      <c r="AI2136" t="s">
        <v>35</v>
      </c>
      <c r="AJ2136">
        <v>396.045197740113</v>
      </c>
      <c r="AK2136" t="s">
        <v>42</v>
      </c>
      <c r="AL2136">
        <v>122.94000000000001</v>
      </c>
      <c r="AM2136">
        <v>964966.14738600003</v>
      </c>
      <c r="AN2136">
        <v>95.969999999999985</v>
      </c>
    </row>
    <row r="2137" spans="1:40" x14ac:dyDescent="0.3">
      <c r="A2137">
        <v>450.62</v>
      </c>
      <c r="B2137">
        <v>4.5999999999999996</v>
      </c>
      <c r="C2137">
        <v>21</v>
      </c>
      <c r="D2137">
        <v>0.98</v>
      </c>
      <c r="E2137">
        <v>0.03</v>
      </c>
      <c r="F2137">
        <v>0.03</v>
      </c>
      <c r="G2137" t="s">
        <v>88</v>
      </c>
      <c r="H2137">
        <v>4.4400000000000004</v>
      </c>
      <c r="I2137">
        <v>0.93</v>
      </c>
      <c r="J2137">
        <v>1</v>
      </c>
      <c r="K2137">
        <v>0.27</v>
      </c>
      <c r="L2137">
        <v>46</v>
      </c>
      <c r="M2137">
        <v>9172.09</v>
      </c>
      <c r="N2137">
        <v>90</v>
      </c>
      <c r="O2137">
        <v>7</v>
      </c>
      <c r="P2137">
        <v>0</v>
      </c>
      <c r="Q2137">
        <v>2</v>
      </c>
      <c r="R2137">
        <v>639</v>
      </c>
      <c r="S2137">
        <v>106</v>
      </c>
      <c r="T2137">
        <v>10</v>
      </c>
      <c r="U2137">
        <v>0.17</v>
      </c>
      <c r="V2137">
        <v>0</v>
      </c>
      <c r="W2137" t="s">
        <v>6</v>
      </c>
      <c r="X2137" t="s">
        <v>93</v>
      </c>
      <c r="Y2137" t="s">
        <v>94</v>
      </c>
      <c r="Z2137" t="s">
        <v>108</v>
      </c>
      <c r="AA2137">
        <v>0.9506</v>
      </c>
      <c r="AB2137">
        <v>0.94089999999999996</v>
      </c>
      <c r="AC2137">
        <v>1.8818000000000015E-2</v>
      </c>
      <c r="AD2137">
        <v>0.33</v>
      </c>
      <c r="AE2137" t="s">
        <v>24</v>
      </c>
      <c r="AF2137">
        <v>1.0208157649460743E-2</v>
      </c>
      <c r="AG2137" t="s">
        <v>5</v>
      </c>
      <c r="AH2137" t="s">
        <v>32</v>
      </c>
      <c r="AI2137" t="s">
        <v>37</v>
      </c>
      <c r="AJ2137">
        <v>16.588419405320813</v>
      </c>
      <c r="AK2137" t="s">
        <v>40</v>
      </c>
      <c r="AL2137">
        <v>91.7209</v>
      </c>
      <c r="AM2137">
        <v>4381246.5635040002</v>
      </c>
      <c r="AN2137">
        <v>70.06</v>
      </c>
    </row>
    <row r="2138" spans="1:40" x14ac:dyDescent="0.3">
      <c r="A2138">
        <v>85.73</v>
      </c>
      <c r="B2138">
        <v>1.52</v>
      </c>
      <c r="C2138">
        <v>26</v>
      </c>
      <c r="D2138">
        <v>0.8</v>
      </c>
      <c r="E2138">
        <v>0.02</v>
      </c>
      <c r="F2138">
        <v>0</v>
      </c>
      <c r="G2138" t="s">
        <v>99</v>
      </c>
      <c r="H2138">
        <v>1.62</v>
      </c>
      <c r="I2138">
        <v>0.71</v>
      </c>
      <c r="J2138">
        <v>0.98</v>
      </c>
      <c r="K2138">
        <v>0.52</v>
      </c>
      <c r="L2138">
        <v>27</v>
      </c>
      <c r="M2138">
        <v>8038</v>
      </c>
      <c r="N2138">
        <v>90</v>
      </c>
      <c r="O2138">
        <v>54</v>
      </c>
      <c r="P2138">
        <v>0</v>
      </c>
      <c r="Q2138">
        <v>2</v>
      </c>
      <c r="R2138">
        <v>175</v>
      </c>
      <c r="S2138">
        <v>946</v>
      </c>
      <c r="T2138">
        <v>11</v>
      </c>
      <c r="U2138">
        <v>0.71</v>
      </c>
      <c r="V2138">
        <v>1</v>
      </c>
      <c r="W2138" t="s">
        <v>4</v>
      </c>
      <c r="X2138" t="s">
        <v>93</v>
      </c>
      <c r="Y2138" t="s">
        <v>94</v>
      </c>
      <c r="Z2138" t="s">
        <v>95</v>
      </c>
      <c r="AA2138">
        <v>0.78400000000000003</v>
      </c>
      <c r="AB2138">
        <v>0.98</v>
      </c>
      <c r="AC2138">
        <v>0.19599999999999995</v>
      </c>
      <c r="AD2138">
        <v>0.54</v>
      </c>
      <c r="AE2138" t="s">
        <v>25</v>
      </c>
      <c r="AF2138">
        <v>1.7730082818150004E-2</v>
      </c>
      <c r="AG2138" t="s">
        <v>5</v>
      </c>
      <c r="AH2138" t="s">
        <v>33</v>
      </c>
      <c r="AI2138" t="s">
        <v>36</v>
      </c>
      <c r="AJ2138">
        <v>540.57142857142856</v>
      </c>
      <c r="AK2138" t="s">
        <v>42</v>
      </c>
      <c r="AL2138">
        <v>401.90000000000003</v>
      </c>
      <c r="AM2138">
        <v>703284.37245199992</v>
      </c>
      <c r="AN2138">
        <v>97.779999999999987</v>
      </c>
    </row>
    <row r="2139" spans="1:40" x14ac:dyDescent="0.3">
      <c r="A2139">
        <v>379.17</v>
      </c>
      <c r="B2139">
        <v>6.25</v>
      </c>
      <c r="C2139">
        <v>25</v>
      </c>
      <c r="D2139">
        <v>0.85</v>
      </c>
      <c r="E2139">
        <v>0.08</v>
      </c>
      <c r="F2139">
        <v>0.05</v>
      </c>
      <c r="G2139" t="s">
        <v>88</v>
      </c>
      <c r="H2139">
        <v>1.24</v>
      </c>
      <c r="I2139">
        <v>0.79</v>
      </c>
      <c r="J2139">
        <v>0.81</v>
      </c>
      <c r="K2139">
        <v>0.97</v>
      </c>
      <c r="L2139">
        <v>31</v>
      </c>
      <c r="M2139">
        <v>1488.43</v>
      </c>
      <c r="N2139">
        <v>90</v>
      </c>
      <c r="O2139">
        <v>39</v>
      </c>
      <c r="P2139">
        <v>1</v>
      </c>
      <c r="Q2139">
        <v>3</v>
      </c>
      <c r="R2139">
        <v>382</v>
      </c>
      <c r="S2139">
        <v>378</v>
      </c>
      <c r="T2139">
        <v>4</v>
      </c>
      <c r="U2139">
        <v>0.26</v>
      </c>
      <c r="V2139">
        <v>0</v>
      </c>
      <c r="W2139" t="s">
        <v>6</v>
      </c>
      <c r="X2139" t="s">
        <v>103</v>
      </c>
      <c r="Y2139" t="s">
        <v>104</v>
      </c>
      <c r="Z2139" t="s">
        <v>105</v>
      </c>
      <c r="AA2139">
        <v>0.78200000000000003</v>
      </c>
      <c r="AB2139">
        <v>0.874</v>
      </c>
      <c r="AC2139">
        <v>0.13110000000000002</v>
      </c>
      <c r="AD2139">
        <v>1.1000000000000001</v>
      </c>
      <c r="AE2139" t="s">
        <v>25</v>
      </c>
      <c r="AF2139">
        <v>1.6483371574755386E-2</v>
      </c>
      <c r="AG2139" t="s">
        <v>5</v>
      </c>
      <c r="AH2139" t="s">
        <v>32</v>
      </c>
      <c r="AI2139" t="s">
        <v>36</v>
      </c>
      <c r="AJ2139">
        <v>98.952879581151834</v>
      </c>
      <c r="AK2139" t="s">
        <v>43</v>
      </c>
      <c r="AL2139">
        <v>14.884300000000001</v>
      </c>
      <c r="AM2139">
        <v>637760.13121900009</v>
      </c>
      <c r="AN2139">
        <v>71.360000000000014</v>
      </c>
    </row>
    <row r="2140" spans="1:40" x14ac:dyDescent="0.3">
      <c r="A2140">
        <v>134.34</v>
      </c>
      <c r="B2140">
        <v>8.9600000000000009</v>
      </c>
      <c r="C2140">
        <v>4</v>
      </c>
      <c r="D2140">
        <v>0.7</v>
      </c>
      <c r="E2140">
        <v>7.0000000000000007E-2</v>
      </c>
      <c r="F2140">
        <v>0.03</v>
      </c>
      <c r="G2140" t="s">
        <v>88</v>
      </c>
      <c r="H2140">
        <v>3.74</v>
      </c>
      <c r="I2140">
        <v>0.86</v>
      </c>
      <c r="J2140">
        <v>0.87</v>
      </c>
      <c r="K2140">
        <v>0.79</v>
      </c>
      <c r="L2140">
        <v>34</v>
      </c>
      <c r="M2140">
        <v>560.95000000000005</v>
      </c>
      <c r="N2140">
        <v>90</v>
      </c>
      <c r="O2140">
        <v>30</v>
      </c>
      <c r="P2140">
        <v>3</v>
      </c>
      <c r="Q2140">
        <v>1</v>
      </c>
      <c r="R2140">
        <v>91</v>
      </c>
      <c r="S2140">
        <v>798</v>
      </c>
      <c r="T2140">
        <v>10</v>
      </c>
      <c r="U2140">
        <v>0.17</v>
      </c>
      <c r="V2140">
        <v>1</v>
      </c>
      <c r="W2140" t="s">
        <v>4</v>
      </c>
      <c r="X2140" t="s">
        <v>101</v>
      </c>
      <c r="Y2140" t="s">
        <v>90</v>
      </c>
      <c r="Z2140" t="s">
        <v>108</v>
      </c>
      <c r="AA2140">
        <v>0.65099999999999991</v>
      </c>
      <c r="AB2140">
        <v>0.9020999999999999</v>
      </c>
      <c r="AC2140">
        <v>0.27063000000000004</v>
      </c>
      <c r="AD2140">
        <v>0.89</v>
      </c>
      <c r="AE2140" t="s">
        <v>25</v>
      </c>
      <c r="AF2140">
        <v>6.6696441863927355E-2</v>
      </c>
      <c r="AG2140" t="s">
        <v>8</v>
      </c>
      <c r="AH2140" t="s">
        <v>33</v>
      </c>
      <c r="AI2140" t="s">
        <v>37</v>
      </c>
      <c r="AJ2140">
        <v>876.92307692307702</v>
      </c>
      <c r="AK2140" t="s">
        <v>42</v>
      </c>
      <c r="AL2140">
        <v>5.6095000000000006</v>
      </c>
      <c r="AM2140">
        <v>82909.483432000023</v>
      </c>
      <c r="AN2140">
        <v>69.56</v>
      </c>
    </row>
    <row r="2141" spans="1:40" x14ac:dyDescent="0.3">
      <c r="A2141">
        <v>436.18</v>
      </c>
      <c r="B2141">
        <v>2.37</v>
      </c>
      <c r="C2141">
        <v>19</v>
      </c>
      <c r="D2141">
        <v>0.7</v>
      </c>
      <c r="E2141">
        <v>0.06</v>
      </c>
      <c r="F2141">
        <v>0.05</v>
      </c>
      <c r="G2141" t="s">
        <v>92</v>
      </c>
      <c r="H2141">
        <v>3.01</v>
      </c>
      <c r="I2141">
        <v>0.96</v>
      </c>
      <c r="J2141">
        <v>0.82</v>
      </c>
      <c r="K2141">
        <v>0.37</v>
      </c>
      <c r="L2141">
        <v>12</v>
      </c>
      <c r="M2141">
        <v>1022.53</v>
      </c>
      <c r="N2141">
        <v>45</v>
      </c>
      <c r="O2141">
        <v>55</v>
      </c>
      <c r="P2141">
        <v>2</v>
      </c>
      <c r="Q2141">
        <v>3</v>
      </c>
      <c r="R2141">
        <v>879</v>
      </c>
      <c r="S2141">
        <v>247</v>
      </c>
      <c r="T2141">
        <v>2</v>
      </c>
      <c r="U2141">
        <v>0.56999999999999995</v>
      </c>
      <c r="V2141">
        <v>1</v>
      </c>
      <c r="W2141" t="s">
        <v>4</v>
      </c>
      <c r="X2141" t="s">
        <v>103</v>
      </c>
      <c r="Y2141" t="s">
        <v>96</v>
      </c>
      <c r="Z2141" t="s">
        <v>102</v>
      </c>
      <c r="AA2141">
        <v>0.65799999999999992</v>
      </c>
      <c r="AB2141">
        <v>0.8929999999999999</v>
      </c>
      <c r="AC2141">
        <v>0.26790000000000003</v>
      </c>
      <c r="AD2141">
        <v>0.48</v>
      </c>
      <c r="AE2141" t="s">
        <v>24</v>
      </c>
      <c r="AF2141">
        <v>5.4335366133247747E-3</v>
      </c>
      <c r="AG2141" t="s">
        <v>5</v>
      </c>
      <c r="AH2141" t="s">
        <v>32</v>
      </c>
      <c r="AI2141" t="s">
        <v>37</v>
      </c>
      <c r="AJ2141">
        <v>28.100113765642774</v>
      </c>
      <c r="AK2141" t="s">
        <v>40</v>
      </c>
      <c r="AL2141">
        <v>20.450600000000001</v>
      </c>
      <c r="AM2141">
        <v>495114.62893000001</v>
      </c>
      <c r="AN2141">
        <v>82.19</v>
      </c>
    </row>
    <row r="2142" spans="1:40" x14ac:dyDescent="0.3">
      <c r="A2142">
        <v>418.58</v>
      </c>
      <c r="B2142">
        <v>6.38</v>
      </c>
      <c r="C2142">
        <v>26</v>
      </c>
      <c r="D2142">
        <v>0.77</v>
      </c>
      <c r="E2142">
        <v>0.04</v>
      </c>
      <c r="F2142">
        <v>0.03</v>
      </c>
      <c r="G2142" t="s">
        <v>88</v>
      </c>
      <c r="H2142">
        <v>2.83</v>
      </c>
      <c r="I2142">
        <v>0.96</v>
      </c>
      <c r="J2142">
        <v>1.08</v>
      </c>
      <c r="K2142">
        <v>0.71</v>
      </c>
      <c r="L2142">
        <v>37</v>
      </c>
      <c r="M2142">
        <v>3004.98</v>
      </c>
      <c r="N2142">
        <v>45</v>
      </c>
      <c r="O2142">
        <v>11</v>
      </c>
      <c r="P2142">
        <v>2</v>
      </c>
      <c r="Q2142">
        <v>3</v>
      </c>
      <c r="R2142">
        <v>143</v>
      </c>
      <c r="S2142">
        <v>864</v>
      </c>
      <c r="T2142">
        <v>5</v>
      </c>
      <c r="U2142">
        <v>0.6</v>
      </c>
      <c r="V2142">
        <v>0</v>
      </c>
      <c r="W2142" t="s">
        <v>6</v>
      </c>
      <c r="X2142" t="s">
        <v>103</v>
      </c>
      <c r="Y2142" t="s">
        <v>96</v>
      </c>
      <c r="Z2142" t="s">
        <v>109</v>
      </c>
      <c r="AA2142">
        <v>0.73919999999999997</v>
      </c>
      <c r="AB2142">
        <v>0.93119999999999992</v>
      </c>
      <c r="AC2142">
        <v>0.21417599999999995</v>
      </c>
      <c r="AD2142">
        <v>0.78</v>
      </c>
      <c r="AE2142" t="s">
        <v>25</v>
      </c>
      <c r="AF2142">
        <v>1.5242008696067658E-2</v>
      </c>
      <c r="AG2142" t="s">
        <v>5</v>
      </c>
      <c r="AH2142" t="s">
        <v>32</v>
      </c>
      <c r="AI2142" t="s">
        <v>35</v>
      </c>
      <c r="AJ2142">
        <v>604.19580419580416</v>
      </c>
      <c r="AK2142" t="s">
        <v>42</v>
      </c>
      <c r="AL2142">
        <v>30.049800000000001</v>
      </c>
      <c r="AM2142">
        <v>1345925.986816</v>
      </c>
      <c r="AN2142">
        <v>71.37</v>
      </c>
    </row>
    <row r="2143" spans="1:40" x14ac:dyDescent="0.3">
      <c r="A2143">
        <v>293.36</v>
      </c>
      <c r="B2143">
        <v>6.98</v>
      </c>
      <c r="C2143">
        <v>17</v>
      </c>
      <c r="D2143">
        <v>0.73</v>
      </c>
      <c r="E2143">
        <v>0.09</v>
      </c>
      <c r="F2143">
        <v>0.04</v>
      </c>
      <c r="G2143" t="s">
        <v>88</v>
      </c>
      <c r="H2143">
        <v>0.75</v>
      </c>
      <c r="I2143">
        <v>0.64</v>
      </c>
      <c r="J2143">
        <v>0.97</v>
      </c>
      <c r="K2143">
        <v>0.93</v>
      </c>
      <c r="L2143">
        <v>25</v>
      </c>
      <c r="M2143">
        <v>8132.45</v>
      </c>
      <c r="N2143">
        <v>30</v>
      </c>
      <c r="O2143">
        <v>54</v>
      </c>
      <c r="P2143">
        <v>0</v>
      </c>
      <c r="Q2143">
        <v>3</v>
      </c>
      <c r="R2143">
        <v>373</v>
      </c>
      <c r="S2143">
        <v>819</v>
      </c>
      <c r="T2143">
        <v>12</v>
      </c>
      <c r="U2143">
        <v>0.49</v>
      </c>
      <c r="V2143">
        <v>1</v>
      </c>
      <c r="W2143" t="s">
        <v>4</v>
      </c>
      <c r="X2143" t="s">
        <v>103</v>
      </c>
      <c r="Y2143" t="s">
        <v>94</v>
      </c>
      <c r="Z2143" t="s">
        <v>107</v>
      </c>
      <c r="AA2143">
        <v>0.6643</v>
      </c>
      <c r="AB2143">
        <v>0.87360000000000004</v>
      </c>
      <c r="AC2143">
        <v>0.23587200000000003</v>
      </c>
      <c r="AD2143">
        <v>1.06</v>
      </c>
      <c r="AE2143" t="s">
        <v>25</v>
      </c>
      <c r="AF2143">
        <v>2.3793291518952823E-2</v>
      </c>
      <c r="AG2143" t="s">
        <v>7</v>
      </c>
      <c r="AH2143" t="s">
        <v>31</v>
      </c>
      <c r="AI2143" t="s">
        <v>38</v>
      </c>
      <c r="AJ2143">
        <v>219.5710455764075</v>
      </c>
      <c r="AK2143" t="s">
        <v>42</v>
      </c>
      <c r="AL2143">
        <v>81.3245</v>
      </c>
      <c r="AM2143">
        <v>2695966.8760600002</v>
      </c>
      <c r="AN2143">
        <v>71.75</v>
      </c>
    </row>
    <row r="2144" spans="1:40" x14ac:dyDescent="0.3">
      <c r="A2144">
        <v>369.61</v>
      </c>
      <c r="B2144">
        <v>4.7699999999999996</v>
      </c>
      <c r="C2144">
        <v>13</v>
      </c>
      <c r="D2144">
        <v>0.78</v>
      </c>
      <c r="E2144">
        <v>0.1</v>
      </c>
      <c r="F2144">
        <v>0</v>
      </c>
      <c r="G2144" t="s">
        <v>92</v>
      </c>
      <c r="H2144">
        <v>0.88</v>
      </c>
      <c r="I2144">
        <v>0.75</v>
      </c>
      <c r="J2144">
        <v>0.83</v>
      </c>
      <c r="K2144">
        <v>0.54</v>
      </c>
      <c r="L2144">
        <v>2</v>
      </c>
      <c r="M2144">
        <v>3281.61</v>
      </c>
      <c r="N2144">
        <v>30</v>
      </c>
      <c r="O2144">
        <v>41</v>
      </c>
      <c r="P2144">
        <v>0</v>
      </c>
      <c r="Q2144">
        <v>3</v>
      </c>
      <c r="R2144">
        <v>494</v>
      </c>
      <c r="S2144">
        <v>22</v>
      </c>
      <c r="T2144">
        <v>12</v>
      </c>
      <c r="U2144">
        <v>0.09</v>
      </c>
      <c r="V2144">
        <v>0</v>
      </c>
      <c r="W2144" t="s">
        <v>6</v>
      </c>
      <c r="X2144" t="s">
        <v>103</v>
      </c>
      <c r="Y2144" t="s">
        <v>94</v>
      </c>
      <c r="Z2144" t="s">
        <v>107</v>
      </c>
      <c r="AA2144">
        <v>0.70200000000000007</v>
      </c>
      <c r="AB2144">
        <v>0.9</v>
      </c>
      <c r="AC2144">
        <v>0.19799999999999998</v>
      </c>
      <c r="AD2144">
        <v>0.64</v>
      </c>
      <c r="AE2144" t="s">
        <v>25</v>
      </c>
      <c r="AF2144">
        <v>1.2905494981196395E-2</v>
      </c>
      <c r="AG2144" t="s">
        <v>5</v>
      </c>
      <c r="AH2144" t="s">
        <v>32</v>
      </c>
      <c r="AI2144" t="s">
        <v>38</v>
      </c>
      <c r="AJ2144">
        <v>4.4534412955465585</v>
      </c>
      <c r="AK2144" t="s">
        <v>40</v>
      </c>
      <c r="AL2144">
        <v>65.632199999999997</v>
      </c>
      <c r="AM2144">
        <v>1334279.5966460002</v>
      </c>
      <c r="AN2144">
        <v>84.11999999999999</v>
      </c>
    </row>
    <row r="2145" spans="1:40" x14ac:dyDescent="0.3">
      <c r="A2145">
        <v>191.46</v>
      </c>
      <c r="B2145">
        <v>7.31</v>
      </c>
      <c r="C2145">
        <v>26</v>
      </c>
      <c r="D2145">
        <v>0.75</v>
      </c>
      <c r="E2145">
        <v>0.02</v>
      </c>
      <c r="F2145">
        <v>0.03</v>
      </c>
      <c r="G2145" t="s">
        <v>88</v>
      </c>
      <c r="H2145">
        <v>1.41</v>
      </c>
      <c r="I2145">
        <v>0.92</v>
      </c>
      <c r="J2145">
        <v>1.08</v>
      </c>
      <c r="K2145">
        <v>0.46</v>
      </c>
      <c r="L2145">
        <v>30</v>
      </c>
      <c r="M2145">
        <v>1937.99</v>
      </c>
      <c r="N2145">
        <v>60</v>
      </c>
      <c r="O2145">
        <v>48</v>
      </c>
      <c r="P2145">
        <v>2</v>
      </c>
      <c r="Q2145">
        <v>0</v>
      </c>
      <c r="R2145">
        <v>55</v>
      </c>
      <c r="S2145">
        <v>310</v>
      </c>
      <c r="T2145">
        <v>7</v>
      </c>
      <c r="U2145">
        <v>0.24</v>
      </c>
      <c r="V2145">
        <v>1</v>
      </c>
      <c r="W2145" t="s">
        <v>4</v>
      </c>
      <c r="X2145" t="s">
        <v>89</v>
      </c>
      <c r="Y2145" t="s">
        <v>96</v>
      </c>
      <c r="Z2145" t="s">
        <v>106</v>
      </c>
      <c r="AA2145">
        <v>0.73499999999999999</v>
      </c>
      <c r="AB2145">
        <v>0.9506</v>
      </c>
      <c r="AC2145">
        <v>0.23765</v>
      </c>
      <c r="AD2145">
        <v>0.51</v>
      </c>
      <c r="AE2145" t="s">
        <v>25</v>
      </c>
      <c r="AF2145">
        <v>3.81802987569205E-2</v>
      </c>
      <c r="AG2145" t="s">
        <v>7</v>
      </c>
      <c r="AH2145" t="s">
        <v>31</v>
      </c>
      <c r="AI2145" t="s">
        <v>36</v>
      </c>
      <c r="AJ2145">
        <v>563.63636363636363</v>
      </c>
      <c r="AK2145" t="s">
        <v>42</v>
      </c>
      <c r="AL2145">
        <v>19.379899999999999</v>
      </c>
      <c r="AM2145">
        <v>389624.72274200007</v>
      </c>
      <c r="AN2145">
        <v>73.39</v>
      </c>
    </row>
    <row r="2146" spans="1:40" x14ac:dyDescent="0.3">
      <c r="A2146">
        <v>262.02999999999997</v>
      </c>
      <c r="B2146">
        <v>4.7</v>
      </c>
      <c r="C2146">
        <v>22</v>
      </c>
      <c r="D2146">
        <v>0.71</v>
      </c>
      <c r="E2146">
        <v>0.02</v>
      </c>
      <c r="F2146">
        <v>0.04</v>
      </c>
      <c r="G2146" t="s">
        <v>88</v>
      </c>
      <c r="H2146">
        <v>1.03</v>
      </c>
      <c r="I2146">
        <v>0.88</v>
      </c>
      <c r="J2146">
        <v>1.06</v>
      </c>
      <c r="K2146">
        <v>0.55000000000000004</v>
      </c>
      <c r="L2146">
        <v>44</v>
      </c>
      <c r="M2146">
        <v>4018.83</v>
      </c>
      <c r="N2146">
        <v>30</v>
      </c>
      <c r="O2146">
        <v>56</v>
      </c>
      <c r="P2146">
        <v>1</v>
      </c>
      <c r="Q2146">
        <v>2</v>
      </c>
      <c r="R2146">
        <v>271</v>
      </c>
      <c r="S2146">
        <v>867</v>
      </c>
      <c r="T2146">
        <v>11</v>
      </c>
      <c r="U2146">
        <v>0.24</v>
      </c>
      <c r="V2146">
        <v>1</v>
      </c>
      <c r="W2146" t="s">
        <v>4</v>
      </c>
      <c r="X2146" t="s">
        <v>93</v>
      </c>
      <c r="Y2146" t="s">
        <v>104</v>
      </c>
      <c r="Z2146" t="s">
        <v>95</v>
      </c>
      <c r="AA2146">
        <v>0.69579999999999997</v>
      </c>
      <c r="AB2146">
        <v>0.94079999999999997</v>
      </c>
      <c r="AC2146">
        <v>0.27283200000000002</v>
      </c>
      <c r="AD2146">
        <v>0.6100000000000001</v>
      </c>
      <c r="AE2146" t="s">
        <v>25</v>
      </c>
      <c r="AF2146">
        <v>1.793687745677976E-2</v>
      </c>
      <c r="AG2146" t="s">
        <v>5</v>
      </c>
      <c r="AH2146" t="s">
        <v>31</v>
      </c>
      <c r="AI2146" t="s">
        <v>36</v>
      </c>
      <c r="AJ2146">
        <v>319.92619926199262</v>
      </c>
      <c r="AK2146" t="s">
        <v>42</v>
      </c>
      <c r="AL2146">
        <v>40.188299999999998</v>
      </c>
      <c r="AM2146">
        <v>1116282.8525119999</v>
      </c>
      <c r="AN2146">
        <v>73.570000000000007</v>
      </c>
    </row>
    <row r="2147" spans="1:40" x14ac:dyDescent="0.3">
      <c r="A2147">
        <v>419.74</v>
      </c>
      <c r="B2147">
        <v>5.54</v>
      </c>
      <c r="C2147">
        <v>23</v>
      </c>
      <c r="D2147">
        <v>0.97</v>
      </c>
      <c r="E2147">
        <v>0.05</v>
      </c>
      <c r="F2147">
        <v>0.04</v>
      </c>
      <c r="G2147" t="s">
        <v>88</v>
      </c>
      <c r="H2147">
        <v>4.8600000000000003</v>
      </c>
      <c r="I2147">
        <v>0.61</v>
      </c>
      <c r="J2147">
        <v>1.0900000000000001</v>
      </c>
      <c r="K2147">
        <v>0.31</v>
      </c>
      <c r="L2147">
        <v>9</v>
      </c>
      <c r="M2147">
        <v>1328.13</v>
      </c>
      <c r="N2147">
        <v>45</v>
      </c>
      <c r="O2147">
        <v>59</v>
      </c>
      <c r="P2147">
        <v>0</v>
      </c>
      <c r="Q2147">
        <v>1</v>
      </c>
      <c r="R2147">
        <v>478</v>
      </c>
      <c r="S2147">
        <v>191</v>
      </c>
      <c r="T2147">
        <v>1</v>
      </c>
      <c r="U2147">
        <v>0.31</v>
      </c>
      <c r="V2147">
        <v>1</v>
      </c>
      <c r="W2147" t="s">
        <v>4</v>
      </c>
      <c r="X2147" t="s">
        <v>101</v>
      </c>
      <c r="Y2147" t="s">
        <v>94</v>
      </c>
      <c r="Z2147" t="s">
        <v>97</v>
      </c>
      <c r="AA2147">
        <v>0.92149999999999999</v>
      </c>
      <c r="AB2147">
        <v>0.91199999999999992</v>
      </c>
      <c r="AC2147">
        <v>2.7360000000000023E-2</v>
      </c>
      <c r="AD2147">
        <v>0.4</v>
      </c>
      <c r="AE2147" t="s">
        <v>24</v>
      </c>
      <c r="AF2147">
        <v>1.319864678134083E-2</v>
      </c>
      <c r="AG2147" t="s">
        <v>5</v>
      </c>
      <c r="AH2147" t="s">
        <v>32</v>
      </c>
      <c r="AI2147" t="s">
        <v>37</v>
      </c>
      <c r="AJ2147">
        <v>39.9581589958159</v>
      </c>
      <c r="AK2147" t="s">
        <v>40</v>
      </c>
      <c r="AL2147">
        <v>13.281300000000002</v>
      </c>
      <c r="AM2147">
        <v>607695.60198600008</v>
      </c>
      <c r="AN2147">
        <v>68.84</v>
      </c>
    </row>
    <row r="2148" spans="1:40" x14ac:dyDescent="0.3">
      <c r="A2148">
        <v>256.67</v>
      </c>
      <c r="B2148">
        <v>1.07</v>
      </c>
      <c r="C2148">
        <v>26</v>
      </c>
      <c r="D2148">
        <v>0.7</v>
      </c>
      <c r="E2148">
        <v>0.01</v>
      </c>
      <c r="F2148">
        <v>0.04</v>
      </c>
      <c r="G2148" t="s">
        <v>88</v>
      </c>
      <c r="H2148">
        <v>0.09</v>
      </c>
      <c r="I2148">
        <v>0.78</v>
      </c>
      <c r="J2148">
        <v>1.04</v>
      </c>
      <c r="K2148">
        <v>0.91</v>
      </c>
      <c r="L2148">
        <v>23</v>
      </c>
      <c r="M2148">
        <v>4755.1499999999996</v>
      </c>
      <c r="N2148">
        <v>30</v>
      </c>
      <c r="O2148">
        <v>56</v>
      </c>
      <c r="P2148">
        <v>0</v>
      </c>
      <c r="Q2148">
        <v>2</v>
      </c>
      <c r="R2148">
        <v>644</v>
      </c>
      <c r="S2148">
        <v>924</v>
      </c>
      <c r="T2148">
        <v>4</v>
      </c>
      <c r="U2148">
        <v>0.63</v>
      </c>
      <c r="V2148">
        <v>0</v>
      </c>
      <c r="W2148" t="s">
        <v>6</v>
      </c>
      <c r="X2148" t="s">
        <v>93</v>
      </c>
      <c r="Y2148" t="s">
        <v>94</v>
      </c>
      <c r="Z2148" t="s">
        <v>105</v>
      </c>
      <c r="AA2148">
        <v>0.69299999999999995</v>
      </c>
      <c r="AB2148">
        <v>0.95039999999999991</v>
      </c>
      <c r="AC2148">
        <v>0.28512000000000004</v>
      </c>
      <c r="AD2148">
        <v>0.96000000000000008</v>
      </c>
      <c r="AE2148" t="s">
        <v>25</v>
      </c>
      <c r="AF2148">
        <v>4.1687770288697549E-3</v>
      </c>
      <c r="AG2148" t="s">
        <v>5</v>
      </c>
      <c r="AH2148" t="s">
        <v>31</v>
      </c>
      <c r="AI2148" t="s">
        <v>38</v>
      </c>
      <c r="AJ2148">
        <v>143.47826086956522</v>
      </c>
      <c r="AK2148" t="s">
        <v>42</v>
      </c>
      <c r="AL2148">
        <v>47.551499999999997</v>
      </c>
      <c r="AM2148">
        <v>1281577.5815310001</v>
      </c>
      <c r="AN2148">
        <v>74.81</v>
      </c>
    </row>
    <row r="2149" spans="1:40" x14ac:dyDescent="0.3">
      <c r="A2149">
        <v>211.01</v>
      </c>
      <c r="B2149">
        <v>7.23</v>
      </c>
      <c r="C2149">
        <v>24</v>
      </c>
      <c r="D2149">
        <v>0.92</v>
      </c>
      <c r="E2149">
        <v>0.04</v>
      </c>
      <c r="F2149">
        <v>0.01</v>
      </c>
      <c r="G2149" t="s">
        <v>92</v>
      </c>
      <c r="H2149">
        <v>3.13</v>
      </c>
      <c r="I2149">
        <v>0.93</v>
      </c>
      <c r="J2149">
        <v>0.86</v>
      </c>
      <c r="K2149">
        <v>0.8</v>
      </c>
      <c r="L2149">
        <v>9</v>
      </c>
      <c r="M2149">
        <v>6787.99</v>
      </c>
      <c r="N2149">
        <v>60</v>
      </c>
      <c r="O2149">
        <v>32</v>
      </c>
      <c r="P2149">
        <v>1</v>
      </c>
      <c r="Q2149">
        <v>2</v>
      </c>
      <c r="R2149">
        <v>231</v>
      </c>
      <c r="S2149">
        <v>164</v>
      </c>
      <c r="T2149">
        <v>3</v>
      </c>
      <c r="U2149">
        <v>0.44</v>
      </c>
      <c r="V2149">
        <v>1</v>
      </c>
      <c r="W2149" t="s">
        <v>4</v>
      </c>
      <c r="X2149" t="s">
        <v>93</v>
      </c>
      <c r="Y2149" t="s">
        <v>104</v>
      </c>
      <c r="Z2149" t="s">
        <v>98</v>
      </c>
      <c r="AA2149">
        <v>0.88319999999999999</v>
      </c>
      <c r="AB2149">
        <v>0.95039999999999991</v>
      </c>
      <c r="AC2149">
        <v>7.6031999999999961E-2</v>
      </c>
      <c r="AD2149">
        <v>0.85000000000000009</v>
      </c>
      <c r="AE2149" t="s">
        <v>25</v>
      </c>
      <c r="AF2149">
        <v>3.4263778967821436E-2</v>
      </c>
      <c r="AG2149" t="s">
        <v>7</v>
      </c>
      <c r="AH2149" t="s">
        <v>31</v>
      </c>
      <c r="AI2149" t="s">
        <v>37</v>
      </c>
      <c r="AJ2149">
        <v>70.995670995671006</v>
      </c>
      <c r="AK2149" t="s">
        <v>40</v>
      </c>
      <c r="AL2149">
        <v>135.75979999999998</v>
      </c>
      <c r="AM2149">
        <v>1504099.4274210001</v>
      </c>
      <c r="AN2149">
        <v>83.47</v>
      </c>
    </row>
    <row r="2150" spans="1:40" x14ac:dyDescent="0.3">
      <c r="A2150">
        <v>272.39999999999998</v>
      </c>
      <c r="B2150">
        <v>6.95</v>
      </c>
      <c r="C2150">
        <v>28</v>
      </c>
      <c r="D2150">
        <v>0.75</v>
      </c>
      <c r="E2150">
        <v>0.06</v>
      </c>
      <c r="F2150">
        <v>0.05</v>
      </c>
      <c r="G2150" t="s">
        <v>92</v>
      </c>
      <c r="H2150">
        <v>2.59</v>
      </c>
      <c r="I2150">
        <v>0.9</v>
      </c>
      <c r="J2150">
        <v>0.82</v>
      </c>
      <c r="K2150">
        <v>0.71</v>
      </c>
      <c r="L2150">
        <v>20</v>
      </c>
      <c r="M2150">
        <v>3751.6</v>
      </c>
      <c r="N2150">
        <v>60</v>
      </c>
      <c r="O2150">
        <v>55</v>
      </c>
      <c r="P2150">
        <v>3</v>
      </c>
      <c r="Q2150">
        <v>2</v>
      </c>
      <c r="R2150">
        <v>101</v>
      </c>
      <c r="S2150">
        <v>945</v>
      </c>
      <c r="T2150">
        <v>4</v>
      </c>
      <c r="U2150">
        <v>0.97</v>
      </c>
      <c r="V2150">
        <v>0</v>
      </c>
      <c r="W2150" t="s">
        <v>6</v>
      </c>
      <c r="X2150" t="s">
        <v>93</v>
      </c>
      <c r="Y2150" t="s">
        <v>90</v>
      </c>
      <c r="Z2150" t="s">
        <v>105</v>
      </c>
      <c r="AA2150">
        <v>0.70499999999999996</v>
      </c>
      <c r="AB2150">
        <v>0.8929999999999999</v>
      </c>
      <c r="AC2150">
        <v>0.22324999999999998</v>
      </c>
      <c r="AD2150">
        <v>0.82</v>
      </c>
      <c r="AE2150" t="s">
        <v>25</v>
      </c>
      <c r="AF2150">
        <v>2.5513950073421443E-2</v>
      </c>
      <c r="AG2150" t="s">
        <v>7</v>
      </c>
      <c r="AH2150" t="s">
        <v>31</v>
      </c>
      <c r="AI2150" t="s">
        <v>35</v>
      </c>
      <c r="AJ2150">
        <v>935.64356435643572</v>
      </c>
      <c r="AK2150" t="s">
        <v>42</v>
      </c>
      <c r="AL2150">
        <v>75.031999999999996</v>
      </c>
      <c r="AM2150">
        <v>1134437.9247199998</v>
      </c>
      <c r="AN2150">
        <v>82.61</v>
      </c>
    </row>
    <row r="2151" spans="1:40" x14ac:dyDescent="0.3">
      <c r="A2151">
        <v>422.71</v>
      </c>
      <c r="B2151">
        <v>1.35</v>
      </c>
      <c r="C2151">
        <v>1</v>
      </c>
      <c r="D2151">
        <v>0.97</v>
      </c>
      <c r="E2151">
        <v>0.05</v>
      </c>
      <c r="F2151">
        <v>0.05</v>
      </c>
      <c r="G2151" t="s">
        <v>99</v>
      </c>
      <c r="H2151">
        <v>1.62</v>
      </c>
      <c r="I2151">
        <v>0.76</v>
      </c>
      <c r="J2151">
        <v>1.1299999999999999</v>
      </c>
      <c r="K2151">
        <v>0.59</v>
      </c>
      <c r="L2151">
        <v>1</v>
      </c>
      <c r="M2151">
        <v>1818.75</v>
      </c>
      <c r="N2151">
        <v>45</v>
      </c>
      <c r="O2151">
        <v>49</v>
      </c>
      <c r="P2151">
        <v>0</v>
      </c>
      <c r="Q2151">
        <v>2</v>
      </c>
      <c r="R2151">
        <v>925</v>
      </c>
      <c r="S2151">
        <v>772</v>
      </c>
      <c r="T2151">
        <v>6</v>
      </c>
      <c r="U2151">
        <v>0.02</v>
      </c>
      <c r="V2151">
        <v>0</v>
      </c>
      <c r="W2151" t="s">
        <v>6</v>
      </c>
      <c r="X2151" t="s">
        <v>93</v>
      </c>
      <c r="Y2151" t="s">
        <v>94</v>
      </c>
      <c r="Z2151" t="s">
        <v>100</v>
      </c>
      <c r="AA2151">
        <v>0.92149999999999999</v>
      </c>
      <c r="AB2151">
        <v>0.90249999999999997</v>
      </c>
      <c r="AC2151">
        <v>2.7075000000000023E-2</v>
      </c>
      <c r="AD2151">
        <v>0.69</v>
      </c>
      <c r="AE2151" t="s">
        <v>25</v>
      </c>
      <c r="AF2151">
        <v>3.1936788815026852E-3</v>
      </c>
      <c r="AG2151" t="s">
        <v>5</v>
      </c>
      <c r="AH2151" t="s">
        <v>32</v>
      </c>
      <c r="AI2151" t="s">
        <v>36</v>
      </c>
      <c r="AJ2151">
        <v>83.459459459459467</v>
      </c>
      <c r="AK2151" t="s">
        <v>44</v>
      </c>
      <c r="AL2151">
        <v>90.9375</v>
      </c>
      <c r="AM2151">
        <v>845788.82705400011</v>
      </c>
      <c r="AN2151">
        <v>95.88</v>
      </c>
    </row>
    <row r="2152" spans="1:40" x14ac:dyDescent="0.3">
      <c r="A2152">
        <v>200.84</v>
      </c>
      <c r="B2152">
        <v>4.3099999999999996</v>
      </c>
      <c r="C2152">
        <v>12</v>
      </c>
      <c r="D2152">
        <v>0.97</v>
      </c>
      <c r="E2152">
        <v>0.03</v>
      </c>
      <c r="F2152">
        <v>0</v>
      </c>
      <c r="G2152" t="s">
        <v>88</v>
      </c>
      <c r="H2152">
        <v>4.4400000000000004</v>
      </c>
      <c r="I2152">
        <v>0.89</v>
      </c>
      <c r="J2152">
        <v>0.89</v>
      </c>
      <c r="K2152">
        <v>0.97</v>
      </c>
      <c r="L2152">
        <v>39</v>
      </c>
      <c r="M2152">
        <v>4586.66</v>
      </c>
      <c r="N2152">
        <v>30</v>
      </c>
      <c r="O2152">
        <v>47</v>
      </c>
      <c r="P2152">
        <v>3</v>
      </c>
      <c r="Q2152">
        <v>2</v>
      </c>
      <c r="R2152">
        <v>28</v>
      </c>
      <c r="S2152">
        <v>400</v>
      </c>
      <c r="T2152">
        <v>10</v>
      </c>
      <c r="U2152">
        <v>0.22</v>
      </c>
      <c r="V2152">
        <v>0</v>
      </c>
      <c r="W2152" t="s">
        <v>6</v>
      </c>
      <c r="X2152" t="s">
        <v>93</v>
      </c>
      <c r="Y2152" t="s">
        <v>90</v>
      </c>
      <c r="Z2152" t="s">
        <v>108</v>
      </c>
      <c r="AA2152">
        <v>0.94089999999999996</v>
      </c>
      <c r="AB2152">
        <v>0.97</v>
      </c>
      <c r="AC2152">
        <v>2.9100000000000025E-2</v>
      </c>
      <c r="AD2152">
        <v>1</v>
      </c>
      <c r="AE2152" t="s">
        <v>25</v>
      </c>
      <c r="AF2152">
        <v>2.1459868552081256E-2</v>
      </c>
      <c r="AG2152" t="s">
        <v>7</v>
      </c>
      <c r="AH2152" t="s">
        <v>31</v>
      </c>
      <c r="AI2152" t="s">
        <v>37</v>
      </c>
      <c r="AJ2152">
        <v>1428.5714285714287</v>
      </c>
      <c r="AK2152" t="s">
        <v>42</v>
      </c>
      <c r="AL2152">
        <v>45.866599999999998</v>
      </c>
      <c r="AM2152">
        <v>948884.03942399996</v>
      </c>
      <c r="AN2152">
        <v>70.66</v>
      </c>
    </row>
    <row r="2153" spans="1:40" x14ac:dyDescent="0.3">
      <c r="A2153">
        <v>128.19</v>
      </c>
      <c r="B2153">
        <v>9.81</v>
      </c>
      <c r="C2153">
        <v>4</v>
      </c>
      <c r="D2153">
        <v>0.9</v>
      </c>
      <c r="E2153">
        <v>0.05</v>
      </c>
      <c r="F2153">
        <v>0.05</v>
      </c>
      <c r="G2153" t="s">
        <v>92</v>
      </c>
      <c r="H2153">
        <v>3.35</v>
      </c>
      <c r="I2153">
        <v>0.82</v>
      </c>
      <c r="J2153">
        <v>1.02</v>
      </c>
      <c r="K2153">
        <v>0.3</v>
      </c>
      <c r="L2153">
        <v>23</v>
      </c>
      <c r="M2153">
        <v>7648.64</v>
      </c>
      <c r="N2153">
        <v>60</v>
      </c>
      <c r="O2153">
        <v>49</v>
      </c>
      <c r="P2153">
        <v>1</v>
      </c>
      <c r="Q2153">
        <v>2</v>
      </c>
      <c r="R2153">
        <v>279</v>
      </c>
      <c r="S2153">
        <v>802</v>
      </c>
      <c r="T2153">
        <v>6</v>
      </c>
      <c r="U2153">
        <v>0.56999999999999995</v>
      </c>
      <c r="V2153">
        <v>1</v>
      </c>
      <c r="W2153" t="s">
        <v>4</v>
      </c>
      <c r="X2153" t="s">
        <v>93</v>
      </c>
      <c r="Y2153" t="s">
        <v>104</v>
      </c>
      <c r="Z2153" t="s">
        <v>100</v>
      </c>
      <c r="AA2153">
        <v>0.85499999999999998</v>
      </c>
      <c r="AB2153">
        <v>0.90249999999999997</v>
      </c>
      <c r="AC2153">
        <v>9.0249999999999969E-2</v>
      </c>
      <c r="AD2153">
        <v>0.4</v>
      </c>
      <c r="AE2153" t="s">
        <v>24</v>
      </c>
      <c r="AF2153">
        <v>7.6527030189562376E-2</v>
      </c>
      <c r="AG2153" t="s">
        <v>8</v>
      </c>
      <c r="AH2153" t="s">
        <v>33</v>
      </c>
      <c r="AI2153" t="s">
        <v>37</v>
      </c>
      <c r="AJ2153">
        <v>287.45519713261649</v>
      </c>
      <c r="AK2153" t="s">
        <v>42</v>
      </c>
      <c r="AL2153">
        <v>152.97280000000001</v>
      </c>
      <c r="AM2153">
        <v>1078688.6392899998</v>
      </c>
      <c r="AN2153">
        <v>82.149999999999991</v>
      </c>
    </row>
    <row r="2154" spans="1:40" x14ac:dyDescent="0.3">
      <c r="A2154">
        <v>370.41</v>
      </c>
      <c r="B2154">
        <v>4.79</v>
      </c>
      <c r="C2154">
        <v>11</v>
      </c>
      <c r="D2154">
        <v>0.9</v>
      </c>
      <c r="E2154">
        <v>0.1</v>
      </c>
      <c r="F2154">
        <v>0.01</v>
      </c>
      <c r="G2154" t="s">
        <v>88</v>
      </c>
      <c r="H2154">
        <v>4.99</v>
      </c>
      <c r="I2154">
        <v>0.97</v>
      </c>
      <c r="J2154">
        <v>0.99</v>
      </c>
      <c r="K2154">
        <v>0.28000000000000003</v>
      </c>
      <c r="L2154">
        <v>18</v>
      </c>
      <c r="M2154">
        <v>858.28</v>
      </c>
      <c r="N2154">
        <v>30</v>
      </c>
      <c r="O2154">
        <v>32</v>
      </c>
      <c r="P2154">
        <v>2</v>
      </c>
      <c r="Q2154">
        <v>0</v>
      </c>
      <c r="R2154">
        <v>586</v>
      </c>
      <c r="S2154">
        <v>186</v>
      </c>
      <c r="T2154">
        <v>12</v>
      </c>
      <c r="U2154">
        <v>0.88</v>
      </c>
      <c r="V2154">
        <v>1</v>
      </c>
      <c r="W2154" t="s">
        <v>4</v>
      </c>
      <c r="X2154" t="s">
        <v>89</v>
      </c>
      <c r="Y2154" t="s">
        <v>96</v>
      </c>
      <c r="Z2154" t="s">
        <v>107</v>
      </c>
      <c r="AA2154">
        <v>0.81</v>
      </c>
      <c r="AB2154">
        <v>0.89100000000000001</v>
      </c>
      <c r="AC2154">
        <v>8.9099999999999985E-2</v>
      </c>
      <c r="AD2154">
        <v>0.39</v>
      </c>
      <c r="AE2154" t="s">
        <v>24</v>
      </c>
      <c r="AF2154">
        <v>1.2931616317054074E-2</v>
      </c>
      <c r="AG2154" t="s">
        <v>5</v>
      </c>
      <c r="AH2154" t="s">
        <v>32</v>
      </c>
      <c r="AI2154" t="s">
        <v>37</v>
      </c>
      <c r="AJ2154">
        <v>31.74061433447099</v>
      </c>
      <c r="AK2154" t="s">
        <v>40</v>
      </c>
      <c r="AL2154">
        <v>8.5828000000000007</v>
      </c>
      <c r="AM2154">
        <v>352931.74894599995</v>
      </c>
      <c r="AN2154">
        <v>67.810000000000016</v>
      </c>
    </row>
    <row r="2155" spans="1:40" x14ac:dyDescent="0.3">
      <c r="A2155">
        <v>421.69</v>
      </c>
      <c r="B2155">
        <v>5.52</v>
      </c>
      <c r="C2155">
        <v>5</v>
      </c>
      <c r="D2155">
        <v>0.7</v>
      </c>
      <c r="E2155">
        <v>0.02</v>
      </c>
      <c r="F2155">
        <v>0.03</v>
      </c>
      <c r="G2155" t="s">
        <v>92</v>
      </c>
      <c r="H2155">
        <v>0.84</v>
      </c>
      <c r="I2155">
        <v>0.83</v>
      </c>
      <c r="J2155">
        <v>1.17</v>
      </c>
      <c r="K2155">
        <v>0.24</v>
      </c>
      <c r="L2155">
        <v>42</v>
      </c>
      <c r="M2155">
        <v>802.28</v>
      </c>
      <c r="N2155">
        <v>30</v>
      </c>
      <c r="O2155">
        <v>47</v>
      </c>
      <c r="P2155">
        <v>2</v>
      </c>
      <c r="Q2155">
        <v>2</v>
      </c>
      <c r="R2155">
        <v>740</v>
      </c>
      <c r="S2155">
        <v>881</v>
      </c>
      <c r="T2155">
        <v>1</v>
      </c>
      <c r="U2155">
        <v>0.03</v>
      </c>
      <c r="V2155">
        <v>1</v>
      </c>
      <c r="W2155" t="s">
        <v>4</v>
      </c>
      <c r="X2155" t="s">
        <v>93</v>
      </c>
      <c r="Y2155" t="s">
        <v>96</v>
      </c>
      <c r="Z2155" t="s">
        <v>97</v>
      </c>
      <c r="AA2155">
        <v>0.68599999999999994</v>
      </c>
      <c r="AB2155">
        <v>0.9506</v>
      </c>
      <c r="AC2155">
        <v>0.28518000000000004</v>
      </c>
      <c r="AD2155">
        <v>0.28999999999999998</v>
      </c>
      <c r="AE2155" t="s">
        <v>26</v>
      </c>
      <c r="AF2155">
        <v>1.3090184732860631E-2</v>
      </c>
      <c r="AG2155" t="s">
        <v>5</v>
      </c>
      <c r="AH2155" t="s">
        <v>32</v>
      </c>
      <c r="AI2155" t="s">
        <v>38</v>
      </c>
      <c r="AJ2155">
        <v>119.05405405405405</v>
      </c>
      <c r="AK2155" t="s">
        <v>42</v>
      </c>
      <c r="AL2155">
        <v>16.0456</v>
      </c>
      <c r="AM2155">
        <v>355252.25585199997</v>
      </c>
      <c r="AN2155">
        <v>85.960000000000008</v>
      </c>
    </row>
    <row r="2156" spans="1:40" x14ac:dyDescent="0.3">
      <c r="A2156">
        <v>95.29</v>
      </c>
      <c r="B2156">
        <v>9.19</v>
      </c>
      <c r="C2156">
        <v>2</v>
      </c>
      <c r="D2156">
        <v>1</v>
      </c>
      <c r="E2156">
        <v>7.0000000000000007E-2</v>
      </c>
      <c r="F2156">
        <v>0.02</v>
      </c>
      <c r="G2156" t="s">
        <v>99</v>
      </c>
      <c r="H2156">
        <v>0.44</v>
      </c>
      <c r="I2156">
        <v>0.76</v>
      </c>
      <c r="J2156">
        <v>1.02</v>
      </c>
      <c r="K2156">
        <v>0.74</v>
      </c>
      <c r="L2156">
        <v>32</v>
      </c>
      <c r="M2156">
        <v>3249.3</v>
      </c>
      <c r="N2156">
        <v>45</v>
      </c>
      <c r="O2156">
        <v>55</v>
      </c>
      <c r="P2156">
        <v>3</v>
      </c>
      <c r="Q2156">
        <v>1</v>
      </c>
      <c r="R2156">
        <v>873</v>
      </c>
      <c r="S2156">
        <v>941</v>
      </c>
      <c r="T2156">
        <v>3</v>
      </c>
      <c r="U2156">
        <v>0.88</v>
      </c>
      <c r="V2156">
        <v>1</v>
      </c>
      <c r="W2156" t="s">
        <v>4</v>
      </c>
      <c r="X2156" t="s">
        <v>101</v>
      </c>
      <c r="Y2156" t="s">
        <v>90</v>
      </c>
      <c r="Z2156" t="s">
        <v>98</v>
      </c>
      <c r="AA2156">
        <v>0.92999999999999994</v>
      </c>
      <c r="AB2156">
        <v>0.91139999999999988</v>
      </c>
      <c r="AC2156">
        <v>0</v>
      </c>
      <c r="AD2156">
        <v>0.83</v>
      </c>
      <c r="AE2156" t="s">
        <v>25</v>
      </c>
      <c r="AF2156">
        <v>9.6442438870815397E-2</v>
      </c>
      <c r="AG2156" t="s">
        <v>8</v>
      </c>
      <c r="AH2156" t="s">
        <v>33</v>
      </c>
      <c r="AI2156" t="s">
        <v>38</v>
      </c>
      <c r="AJ2156">
        <v>107.78923253150057</v>
      </c>
      <c r="AK2156" t="s">
        <v>42</v>
      </c>
      <c r="AL2156">
        <v>162.46500000000003</v>
      </c>
      <c r="AM2156">
        <v>337655.42228200007</v>
      </c>
      <c r="AN2156">
        <v>97.06</v>
      </c>
    </row>
    <row r="2157" spans="1:40" x14ac:dyDescent="0.3">
      <c r="A2157">
        <v>157.94</v>
      </c>
      <c r="B2157">
        <v>7.46</v>
      </c>
      <c r="C2157">
        <v>17</v>
      </c>
      <c r="D2157">
        <v>0.96</v>
      </c>
      <c r="E2157">
        <v>0</v>
      </c>
      <c r="F2157">
        <v>0.05</v>
      </c>
      <c r="G2157" t="s">
        <v>88</v>
      </c>
      <c r="H2157">
        <v>0.7</v>
      </c>
      <c r="I2157">
        <v>0.95</v>
      </c>
      <c r="J2157">
        <v>1.03</v>
      </c>
      <c r="K2157">
        <v>0.8</v>
      </c>
      <c r="L2157">
        <v>47</v>
      </c>
      <c r="M2157">
        <v>4209.0200000000004</v>
      </c>
      <c r="N2157">
        <v>45</v>
      </c>
      <c r="O2157">
        <v>58</v>
      </c>
      <c r="P2157">
        <v>0</v>
      </c>
      <c r="Q2157">
        <v>1</v>
      </c>
      <c r="R2157">
        <v>678</v>
      </c>
      <c r="S2157">
        <v>592</v>
      </c>
      <c r="T2157">
        <v>1</v>
      </c>
      <c r="U2157">
        <v>0.51</v>
      </c>
      <c r="V2157">
        <v>1</v>
      </c>
      <c r="W2157" t="s">
        <v>4</v>
      </c>
      <c r="X2157" t="s">
        <v>101</v>
      </c>
      <c r="Y2157" t="s">
        <v>94</v>
      </c>
      <c r="Z2157" t="s">
        <v>97</v>
      </c>
      <c r="AA2157">
        <v>0.96</v>
      </c>
      <c r="AB2157">
        <v>0.95</v>
      </c>
      <c r="AC2157">
        <v>3.8000000000000034E-2</v>
      </c>
      <c r="AD2157">
        <v>0.85000000000000009</v>
      </c>
      <c r="AE2157" t="s">
        <v>25</v>
      </c>
      <c r="AF2157">
        <v>4.7233126503735595E-2</v>
      </c>
      <c r="AG2157" t="s">
        <v>7</v>
      </c>
      <c r="AH2157" t="s">
        <v>31</v>
      </c>
      <c r="AI2157" t="s">
        <v>38</v>
      </c>
      <c r="AJ2157">
        <v>87.315634218289091</v>
      </c>
      <c r="AK2157" t="s">
        <v>41</v>
      </c>
      <c r="AL2157">
        <v>42.090200000000003</v>
      </c>
      <c r="AM2157">
        <v>698055.55110000004</v>
      </c>
      <c r="AN2157">
        <v>74.3</v>
      </c>
    </row>
    <row r="2158" spans="1:40" x14ac:dyDescent="0.3">
      <c r="A2158">
        <v>113.89</v>
      </c>
      <c r="B2158">
        <v>6.24</v>
      </c>
      <c r="C2158">
        <v>8</v>
      </c>
      <c r="D2158">
        <v>0.97</v>
      </c>
      <c r="E2158">
        <v>0.01</v>
      </c>
      <c r="F2158">
        <v>0.01</v>
      </c>
      <c r="G2158" t="s">
        <v>99</v>
      </c>
      <c r="H2158">
        <v>1.35</v>
      </c>
      <c r="I2158">
        <v>0.62</v>
      </c>
      <c r="J2158">
        <v>0.93</v>
      </c>
      <c r="K2158">
        <v>0.6</v>
      </c>
      <c r="L2158">
        <v>9</v>
      </c>
      <c r="M2158">
        <v>2243.0700000000002</v>
      </c>
      <c r="N2158">
        <v>30</v>
      </c>
      <c r="O2158">
        <v>11</v>
      </c>
      <c r="P2158">
        <v>2</v>
      </c>
      <c r="Q2158">
        <v>3</v>
      </c>
      <c r="R2158">
        <v>424</v>
      </c>
      <c r="S2158">
        <v>896</v>
      </c>
      <c r="T2158">
        <v>1</v>
      </c>
      <c r="U2158">
        <v>0.79</v>
      </c>
      <c r="V2158">
        <v>1</v>
      </c>
      <c r="W2158" t="s">
        <v>4</v>
      </c>
      <c r="X2158" t="s">
        <v>103</v>
      </c>
      <c r="Y2158" t="s">
        <v>96</v>
      </c>
      <c r="Z2158" t="s">
        <v>97</v>
      </c>
      <c r="AA2158">
        <v>0.96029999999999993</v>
      </c>
      <c r="AB2158">
        <v>0.98009999999999997</v>
      </c>
      <c r="AC2158">
        <v>2.9403000000000023E-2</v>
      </c>
      <c r="AD2158">
        <v>0.62</v>
      </c>
      <c r="AE2158" t="s">
        <v>25</v>
      </c>
      <c r="AF2158">
        <v>5.4789709368689085E-2</v>
      </c>
      <c r="AG2158" t="s">
        <v>8</v>
      </c>
      <c r="AH2158" t="s">
        <v>33</v>
      </c>
      <c r="AI2158" t="s">
        <v>36</v>
      </c>
      <c r="AJ2158">
        <v>211.32075471698113</v>
      </c>
      <c r="AK2158" t="s">
        <v>42</v>
      </c>
      <c r="AL2158">
        <v>112.15350000000001</v>
      </c>
      <c r="AM2158">
        <v>260687.73567600001</v>
      </c>
      <c r="AN2158">
        <v>98.15</v>
      </c>
    </row>
    <row r="2159" spans="1:40" x14ac:dyDescent="0.3">
      <c r="A2159">
        <v>206.57</v>
      </c>
      <c r="B2159">
        <v>8.18</v>
      </c>
      <c r="C2159">
        <v>6</v>
      </c>
      <c r="D2159">
        <v>0.9</v>
      </c>
      <c r="E2159">
        <v>0.06</v>
      </c>
      <c r="F2159">
        <v>0.02</v>
      </c>
      <c r="G2159" t="s">
        <v>99</v>
      </c>
      <c r="H2159">
        <v>2.08</v>
      </c>
      <c r="I2159">
        <v>0.96</v>
      </c>
      <c r="J2159">
        <v>1.18</v>
      </c>
      <c r="K2159">
        <v>0.65</v>
      </c>
      <c r="L2159">
        <v>11</v>
      </c>
      <c r="M2159">
        <v>366.42</v>
      </c>
      <c r="N2159">
        <v>90</v>
      </c>
      <c r="O2159">
        <v>50</v>
      </c>
      <c r="P2159">
        <v>1</v>
      </c>
      <c r="Q2159">
        <v>3</v>
      </c>
      <c r="R2159">
        <v>674</v>
      </c>
      <c r="S2159">
        <v>605</v>
      </c>
      <c r="T2159">
        <v>1</v>
      </c>
      <c r="U2159">
        <v>0.95</v>
      </c>
      <c r="V2159">
        <v>1</v>
      </c>
      <c r="W2159" t="s">
        <v>4</v>
      </c>
      <c r="X2159" t="s">
        <v>103</v>
      </c>
      <c r="Y2159" t="s">
        <v>104</v>
      </c>
      <c r="Z2159" t="s">
        <v>97</v>
      </c>
      <c r="AA2159">
        <v>0.84599999999999997</v>
      </c>
      <c r="AB2159">
        <v>0.92119999999999991</v>
      </c>
      <c r="AC2159">
        <v>9.2119999999999966E-2</v>
      </c>
      <c r="AD2159">
        <v>0.73</v>
      </c>
      <c r="AE2159" t="s">
        <v>25</v>
      </c>
      <c r="AF2159">
        <v>3.9599167352471321E-2</v>
      </c>
      <c r="AG2159" t="s">
        <v>7</v>
      </c>
      <c r="AH2159" t="s">
        <v>31</v>
      </c>
      <c r="AI2159" t="s">
        <v>35</v>
      </c>
      <c r="AJ2159">
        <v>89.762611275964389</v>
      </c>
      <c r="AK2159" t="s">
        <v>41</v>
      </c>
      <c r="AL2159">
        <v>18.321000000000002</v>
      </c>
      <c r="AM2159">
        <v>81773.604063999999</v>
      </c>
      <c r="AN2159">
        <v>95.72</v>
      </c>
    </row>
    <row r="2160" spans="1:40" x14ac:dyDescent="0.3">
      <c r="A2160">
        <v>252.66</v>
      </c>
      <c r="B2160">
        <v>8.7799999999999994</v>
      </c>
      <c r="C2160">
        <v>21</v>
      </c>
      <c r="D2160">
        <v>0.8</v>
      </c>
      <c r="E2160">
        <v>0.01</v>
      </c>
      <c r="F2160">
        <v>0.02</v>
      </c>
      <c r="G2160" t="s">
        <v>99</v>
      </c>
      <c r="H2160">
        <v>4.3099999999999996</v>
      </c>
      <c r="I2160">
        <v>0.88</v>
      </c>
      <c r="J2160">
        <v>1.04</v>
      </c>
      <c r="K2160">
        <v>0.35</v>
      </c>
      <c r="L2160">
        <v>1</v>
      </c>
      <c r="M2160">
        <v>2273.64</v>
      </c>
      <c r="N2160">
        <v>90</v>
      </c>
      <c r="O2160">
        <v>24</v>
      </c>
      <c r="P2160">
        <v>0</v>
      </c>
      <c r="Q2160">
        <v>2</v>
      </c>
      <c r="R2160">
        <v>256</v>
      </c>
      <c r="S2160">
        <v>929</v>
      </c>
      <c r="T2160">
        <v>3</v>
      </c>
      <c r="U2160">
        <v>0.22</v>
      </c>
      <c r="V2160">
        <v>1</v>
      </c>
      <c r="W2160" t="s">
        <v>4</v>
      </c>
      <c r="X2160" t="s">
        <v>93</v>
      </c>
      <c r="Y2160" t="s">
        <v>94</v>
      </c>
      <c r="Z2160" t="s">
        <v>98</v>
      </c>
      <c r="AA2160">
        <v>0.79200000000000004</v>
      </c>
      <c r="AB2160">
        <v>0.97019999999999995</v>
      </c>
      <c r="AC2160">
        <v>0.19403999999999996</v>
      </c>
      <c r="AD2160">
        <v>0.38</v>
      </c>
      <c r="AE2160" t="s">
        <v>24</v>
      </c>
      <c r="AF2160">
        <v>3.4750257262724606E-2</v>
      </c>
      <c r="AG2160" t="s">
        <v>7</v>
      </c>
      <c r="AH2160" t="s">
        <v>31</v>
      </c>
      <c r="AI2160" t="s">
        <v>37</v>
      </c>
      <c r="AJ2160">
        <v>362.890625</v>
      </c>
      <c r="AK2160" t="s">
        <v>42</v>
      </c>
      <c r="AL2160">
        <v>113.682</v>
      </c>
      <c r="AM2160">
        <v>591827.08016400004</v>
      </c>
      <c r="AN2160">
        <v>94.99</v>
      </c>
    </row>
    <row r="2161" spans="1:40" x14ac:dyDescent="0.3">
      <c r="A2161">
        <v>386.97</v>
      </c>
      <c r="B2161">
        <v>5.1100000000000003</v>
      </c>
      <c r="C2161">
        <v>29</v>
      </c>
      <c r="D2161">
        <v>0.97</v>
      </c>
      <c r="E2161">
        <v>0</v>
      </c>
      <c r="F2161">
        <v>0.02</v>
      </c>
      <c r="G2161" t="s">
        <v>92</v>
      </c>
      <c r="H2161">
        <v>1.42</v>
      </c>
      <c r="I2161">
        <v>0.98</v>
      </c>
      <c r="J2161">
        <v>0.8</v>
      </c>
      <c r="K2161">
        <v>0.04</v>
      </c>
      <c r="L2161">
        <v>11</v>
      </c>
      <c r="M2161">
        <v>4410.16</v>
      </c>
      <c r="N2161">
        <v>15</v>
      </c>
      <c r="O2161">
        <v>31</v>
      </c>
      <c r="P2161">
        <v>3</v>
      </c>
      <c r="Q2161">
        <v>3</v>
      </c>
      <c r="R2161">
        <v>720</v>
      </c>
      <c r="S2161">
        <v>710</v>
      </c>
      <c r="T2161">
        <v>2</v>
      </c>
      <c r="U2161">
        <v>0.59</v>
      </c>
      <c r="V2161">
        <v>1</v>
      </c>
      <c r="W2161" t="s">
        <v>4</v>
      </c>
      <c r="X2161" t="s">
        <v>103</v>
      </c>
      <c r="Y2161" t="s">
        <v>90</v>
      </c>
      <c r="Z2161" t="s">
        <v>102</v>
      </c>
      <c r="AA2161">
        <v>0.97</v>
      </c>
      <c r="AB2161">
        <v>0.98</v>
      </c>
      <c r="AC2161">
        <v>2.9400000000000027E-2</v>
      </c>
      <c r="AD2161">
        <v>0.06</v>
      </c>
      <c r="AE2161" t="s">
        <v>22</v>
      </c>
      <c r="AF2161">
        <v>1.320515802258573E-2</v>
      </c>
      <c r="AG2161" t="s">
        <v>5</v>
      </c>
      <c r="AH2161" t="s">
        <v>32</v>
      </c>
      <c r="AI2161" t="s">
        <v>36</v>
      </c>
      <c r="AJ2161">
        <v>98.611111111111114</v>
      </c>
      <c r="AK2161" t="s">
        <v>43</v>
      </c>
      <c r="AL2161">
        <v>88.203199999999995</v>
      </c>
      <c r="AM2161">
        <v>1740830.8006520004</v>
      </c>
      <c r="AN2161">
        <v>86.18</v>
      </c>
    </row>
    <row r="2162" spans="1:40" x14ac:dyDescent="0.3">
      <c r="A2162">
        <v>343.02</v>
      </c>
      <c r="B2162">
        <v>5.28</v>
      </c>
      <c r="C2162">
        <v>9</v>
      </c>
      <c r="D2162">
        <v>0.79</v>
      </c>
      <c r="E2162">
        <v>0.02</v>
      </c>
      <c r="F2162">
        <v>0.03</v>
      </c>
      <c r="G2162" t="s">
        <v>88</v>
      </c>
      <c r="H2162">
        <v>4.58</v>
      </c>
      <c r="I2162">
        <v>0.7</v>
      </c>
      <c r="J2162">
        <v>1.02</v>
      </c>
      <c r="K2162">
        <v>0.25</v>
      </c>
      <c r="L2162">
        <v>33</v>
      </c>
      <c r="M2162">
        <v>886.33</v>
      </c>
      <c r="N2162">
        <v>15</v>
      </c>
      <c r="O2162">
        <v>54</v>
      </c>
      <c r="P2162">
        <v>3</v>
      </c>
      <c r="Q2162">
        <v>3</v>
      </c>
      <c r="R2162">
        <v>752</v>
      </c>
      <c r="S2162">
        <v>613</v>
      </c>
      <c r="T2162">
        <v>12</v>
      </c>
      <c r="U2162">
        <v>0.88</v>
      </c>
      <c r="V2162">
        <v>1</v>
      </c>
      <c r="W2162" t="s">
        <v>4</v>
      </c>
      <c r="X2162" t="s">
        <v>103</v>
      </c>
      <c r="Y2162" t="s">
        <v>90</v>
      </c>
      <c r="Z2162" t="s">
        <v>107</v>
      </c>
      <c r="AA2162">
        <v>0.7742</v>
      </c>
      <c r="AB2162">
        <v>0.9506</v>
      </c>
      <c r="AC2162">
        <v>0.19962599999999994</v>
      </c>
      <c r="AD2162">
        <v>0.3</v>
      </c>
      <c r="AE2162" t="s">
        <v>26</v>
      </c>
      <c r="AF2162">
        <v>1.5392688472975338E-2</v>
      </c>
      <c r="AG2162" t="s">
        <v>5</v>
      </c>
      <c r="AH2162" t="s">
        <v>32</v>
      </c>
      <c r="AI2162" t="s">
        <v>37</v>
      </c>
      <c r="AJ2162">
        <v>81.5159574468085</v>
      </c>
      <c r="AK2162" t="s">
        <v>44</v>
      </c>
      <c r="AL2162">
        <v>8.8633000000000006</v>
      </c>
      <c r="AM2162">
        <v>319270.64636200003</v>
      </c>
      <c r="AN2162">
        <v>70.22</v>
      </c>
    </row>
    <row r="2163" spans="1:40" x14ac:dyDescent="0.3">
      <c r="A2163">
        <v>329.42</v>
      </c>
      <c r="B2163">
        <v>4.47</v>
      </c>
      <c r="C2163">
        <v>13</v>
      </c>
      <c r="D2163">
        <v>0.87</v>
      </c>
      <c r="E2163">
        <v>0.06</v>
      </c>
      <c r="F2163">
        <v>0.01</v>
      </c>
      <c r="G2163" t="s">
        <v>92</v>
      </c>
      <c r="H2163">
        <v>2.31</v>
      </c>
      <c r="I2163">
        <v>0.88</v>
      </c>
      <c r="J2163">
        <v>0.95</v>
      </c>
      <c r="K2163">
        <v>0.57999999999999996</v>
      </c>
      <c r="L2163">
        <v>30</v>
      </c>
      <c r="M2163">
        <v>7187.33</v>
      </c>
      <c r="N2163">
        <v>15</v>
      </c>
      <c r="O2163">
        <v>47</v>
      </c>
      <c r="P2163">
        <v>3</v>
      </c>
      <c r="Q2163">
        <v>2</v>
      </c>
      <c r="R2163">
        <v>311</v>
      </c>
      <c r="S2163">
        <v>890</v>
      </c>
      <c r="T2163">
        <v>4</v>
      </c>
      <c r="U2163">
        <v>0.84</v>
      </c>
      <c r="V2163">
        <v>0</v>
      </c>
      <c r="W2163" t="s">
        <v>6</v>
      </c>
      <c r="X2163" t="s">
        <v>93</v>
      </c>
      <c r="Y2163" t="s">
        <v>90</v>
      </c>
      <c r="Z2163" t="s">
        <v>105</v>
      </c>
      <c r="AA2163">
        <v>0.81779999999999997</v>
      </c>
      <c r="AB2163">
        <v>0.93059999999999998</v>
      </c>
      <c r="AC2163">
        <v>0.120978</v>
      </c>
      <c r="AD2163">
        <v>0.64999999999999991</v>
      </c>
      <c r="AE2163" t="s">
        <v>25</v>
      </c>
      <c r="AF2163">
        <v>1.3569303624552241E-2</v>
      </c>
      <c r="AG2163" t="s">
        <v>5</v>
      </c>
      <c r="AH2163" t="s">
        <v>32</v>
      </c>
      <c r="AI2163" t="s">
        <v>35</v>
      </c>
      <c r="AJ2163">
        <v>286.17363344051444</v>
      </c>
      <c r="AK2163" t="s">
        <v>42</v>
      </c>
      <c r="AL2163">
        <v>143.7466</v>
      </c>
      <c r="AM2163">
        <v>2533544.7318060002</v>
      </c>
      <c r="AN2163">
        <v>83.69</v>
      </c>
    </row>
    <row r="2164" spans="1:40" x14ac:dyDescent="0.3">
      <c r="A2164">
        <v>208.57</v>
      </c>
      <c r="B2164">
        <v>9.6999999999999993</v>
      </c>
      <c r="C2164">
        <v>11</v>
      </c>
      <c r="D2164">
        <v>0.73</v>
      </c>
      <c r="E2164">
        <v>7.0000000000000007E-2</v>
      </c>
      <c r="F2164">
        <v>0.04</v>
      </c>
      <c r="G2164" t="s">
        <v>92</v>
      </c>
      <c r="H2164">
        <v>3.24</v>
      </c>
      <c r="I2164">
        <v>0.92</v>
      </c>
      <c r="J2164">
        <v>0.81</v>
      </c>
      <c r="K2164">
        <v>0.81</v>
      </c>
      <c r="L2164">
        <v>5</v>
      </c>
      <c r="M2164">
        <v>5565.8</v>
      </c>
      <c r="N2164">
        <v>45</v>
      </c>
      <c r="O2164">
        <v>46</v>
      </c>
      <c r="P2164">
        <v>3</v>
      </c>
      <c r="Q2164">
        <v>3</v>
      </c>
      <c r="R2164">
        <v>957</v>
      </c>
      <c r="S2164">
        <v>78</v>
      </c>
      <c r="T2164">
        <v>7</v>
      </c>
      <c r="U2164">
        <v>0.52</v>
      </c>
      <c r="V2164">
        <v>1</v>
      </c>
      <c r="W2164" t="s">
        <v>4</v>
      </c>
      <c r="X2164" t="s">
        <v>103</v>
      </c>
      <c r="Y2164" t="s">
        <v>90</v>
      </c>
      <c r="Z2164" t="s">
        <v>106</v>
      </c>
      <c r="AA2164">
        <v>0.67889999999999995</v>
      </c>
      <c r="AB2164">
        <v>0.89279999999999993</v>
      </c>
      <c r="AC2164">
        <v>0.24105599999999999</v>
      </c>
      <c r="AD2164">
        <v>0.92</v>
      </c>
      <c r="AE2164" t="s">
        <v>25</v>
      </c>
      <c r="AF2164">
        <v>4.650716785731409E-2</v>
      </c>
      <c r="AG2164" t="s">
        <v>7</v>
      </c>
      <c r="AH2164" t="s">
        <v>31</v>
      </c>
      <c r="AI2164" t="s">
        <v>37</v>
      </c>
      <c r="AJ2164">
        <v>8.1504702194357357</v>
      </c>
      <c r="AK2164" t="s">
        <v>40</v>
      </c>
      <c r="AL2164">
        <v>111.316</v>
      </c>
      <c r="AM2164">
        <v>1288678.2169960001</v>
      </c>
      <c r="AN2164">
        <v>81.859999999999985</v>
      </c>
    </row>
    <row r="2165" spans="1:40" x14ac:dyDescent="0.3">
      <c r="A2165">
        <v>428.65</v>
      </c>
      <c r="B2165">
        <v>7.27</v>
      </c>
      <c r="C2165">
        <v>29</v>
      </c>
      <c r="D2165">
        <v>0.98</v>
      </c>
      <c r="E2165">
        <v>0.02</v>
      </c>
      <c r="F2165">
        <v>0.05</v>
      </c>
      <c r="G2165" t="s">
        <v>88</v>
      </c>
      <c r="H2165">
        <v>1.32</v>
      </c>
      <c r="I2165">
        <v>0.88</v>
      </c>
      <c r="J2165">
        <v>0.97</v>
      </c>
      <c r="K2165">
        <v>0.78</v>
      </c>
      <c r="L2165">
        <v>1</v>
      </c>
      <c r="M2165">
        <v>4400.96</v>
      </c>
      <c r="N2165">
        <v>30</v>
      </c>
      <c r="O2165">
        <v>44</v>
      </c>
      <c r="P2165">
        <v>1</v>
      </c>
      <c r="Q2165">
        <v>1</v>
      </c>
      <c r="R2165">
        <v>25</v>
      </c>
      <c r="S2165">
        <v>317</v>
      </c>
      <c r="T2165">
        <v>11</v>
      </c>
      <c r="U2165">
        <v>0.95</v>
      </c>
      <c r="V2165">
        <v>1</v>
      </c>
      <c r="W2165" t="s">
        <v>4</v>
      </c>
      <c r="X2165" t="s">
        <v>101</v>
      </c>
      <c r="Y2165" t="s">
        <v>104</v>
      </c>
      <c r="Z2165" t="s">
        <v>95</v>
      </c>
      <c r="AA2165">
        <v>0.96039999999999992</v>
      </c>
      <c r="AB2165">
        <v>0.93099999999999994</v>
      </c>
      <c r="AC2165">
        <v>1.8620000000000015E-2</v>
      </c>
      <c r="AD2165">
        <v>0.85000000000000009</v>
      </c>
      <c r="AE2165" t="s">
        <v>25</v>
      </c>
      <c r="AF2165">
        <v>1.6960223958940861E-2</v>
      </c>
      <c r="AG2165" t="s">
        <v>5</v>
      </c>
      <c r="AH2165" t="s">
        <v>32</v>
      </c>
      <c r="AI2165" t="s">
        <v>36</v>
      </c>
      <c r="AJ2165">
        <v>1268</v>
      </c>
      <c r="AK2165" t="s">
        <v>42</v>
      </c>
      <c r="AL2165">
        <v>44.009599999999999</v>
      </c>
      <c r="AM2165">
        <v>2018579.8352400002</v>
      </c>
      <c r="AN2165">
        <v>73.08</v>
      </c>
    </row>
    <row r="2166" spans="1:40" x14ac:dyDescent="0.3">
      <c r="A2166">
        <v>262.08</v>
      </c>
      <c r="B2166">
        <v>1.75</v>
      </c>
      <c r="C2166">
        <v>16</v>
      </c>
      <c r="D2166">
        <v>0.74</v>
      </c>
      <c r="E2166">
        <v>7.0000000000000007E-2</v>
      </c>
      <c r="F2166">
        <v>0.04</v>
      </c>
      <c r="G2166" t="s">
        <v>88</v>
      </c>
      <c r="H2166">
        <v>0.78</v>
      </c>
      <c r="I2166">
        <v>0.68</v>
      </c>
      <c r="J2166">
        <v>1.1100000000000001</v>
      </c>
      <c r="K2166">
        <v>0.18</v>
      </c>
      <c r="L2166">
        <v>10</v>
      </c>
      <c r="M2166">
        <v>5235.25</v>
      </c>
      <c r="N2166">
        <v>60</v>
      </c>
      <c r="O2166">
        <v>55</v>
      </c>
      <c r="P2166">
        <v>2</v>
      </c>
      <c r="Q2166">
        <v>2</v>
      </c>
      <c r="R2166">
        <v>629</v>
      </c>
      <c r="S2166">
        <v>685</v>
      </c>
      <c r="T2166">
        <v>11</v>
      </c>
      <c r="U2166">
        <v>0.71</v>
      </c>
      <c r="V2166">
        <v>0</v>
      </c>
      <c r="W2166" t="s">
        <v>6</v>
      </c>
      <c r="X2166" t="s">
        <v>93</v>
      </c>
      <c r="Y2166" t="s">
        <v>96</v>
      </c>
      <c r="Z2166" t="s">
        <v>95</v>
      </c>
      <c r="AA2166">
        <v>0.68819999999999992</v>
      </c>
      <c r="AB2166">
        <v>0.89279999999999993</v>
      </c>
      <c r="AC2166">
        <v>0.23212799999999997</v>
      </c>
      <c r="AD2166">
        <v>0.29000000000000004</v>
      </c>
      <c r="AE2166" t="s">
        <v>26</v>
      </c>
      <c r="AF2166">
        <v>6.6773504273504279E-3</v>
      </c>
      <c r="AG2166" t="s">
        <v>5</v>
      </c>
      <c r="AH2166" t="s">
        <v>31</v>
      </c>
      <c r="AI2166" t="s">
        <v>38</v>
      </c>
      <c r="AJ2166">
        <v>108.90302066772655</v>
      </c>
      <c r="AK2166" t="s">
        <v>42</v>
      </c>
      <c r="AL2166">
        <v>52.352499999999999</v>
      </c>
      <c r="AM2166">
        <v>1523036.7361479998</v>
      </c>
      <c r="AN2166">
        <v>72.320000000000007</v>
      </c>
    </row>
    <row r="2167" spans="1:40" x14ac:dyDescent="0.3">
      <c r="A2167">
        <v>490.6</v>
      </c>
      <c r="B2167">
        <v>8.77</v>
      </c>
      <c r="C2167">
        <v>16</v>
      </c>
      <c r="D2167">
        <v>0.77</v>
      </c>
      <c r="E2167">
        <v>0.02</v>
      </c>
      <c r="F2167">
        <v>0.04</v>
      </c>
      <c r="G2167" t="s">
        <v>88</v>
      </c>
      <c r="H2167">
        <v>4.3499999999999996</v>
      </c>
      <c r="I2167">
        <v>0.71</v>
      </c>
      <c r="J2167">
        <v>1</v>
      </c>
      <c r="K2167">
        <v>0.05</v>
      </c>
      <c r="L2167">
        <v>13</v>
      </c>
      <c r="M2167">
        <v>6592.48</v>
      </c>
      <c r="N2167">
        <v>30</v>
      </c>
      <c r="O2167">
        <v>52</v>
      </c>
      <c r="P2167">
        <v>3</v>
      </c>
      <c r="Q2167">
        <v>1</v>
      </c>
      <c r="R2167">
        <v>512</v>
      </c>
      <c r="S2167">
        <v>700</v>
      </c>
      <c r="T2167">
        <v>2</v>
      </c>
      <c r="U2167">
        <v>0.52</v>
      </c>
      <c r="V2167">
        <v>0</v>
      </c>
      <c r="W2167" t="s">
        <v>6</v>
      </c>
      <c r="X2167" t="s">
        <v>101</v>
      </c>
      <c r="Y2167" t="s">
        <v>90</v>
      </c>
      <c r="Z2167" t="s">
        <v>102</v>
      </c>
      <c r="AA2167">
        <v>0.75460000000000005</v>
      </c>
      <c r="AB2167">
        <v>0.94079999999999997</v>
      </c>
      <c r="AC2167">
        <v>0.21638399999999999</v>
      </c>
      <c r="AD2167">
        <v>0.11</v>
      </c>
      <c r="AE2167" t="s">
        <v>22</v>
      </c>
      <c r="AF2167">
        <v>1.7876070118222582E-2</v>
      </c>
      <c r="AG2167" t="s">
        <v>5</v>
      </c>
      <c r="AH2167" t="s">
        <v>32</v>
      </c>
      <c r="AI2167" t="s">
        <v>37</v>
      </c>
      <c r="AJ2167">
        <v>136.71875</v>
      </c>
      <c r="AK2167" t="s">
        <v>42</v>
      </c>
      <c r="AL2167">
        <v>65.924799999999991</v>
      </c>
      <c r="AM2167">
        <v>3428435.5362800001</v>
      </c>
      <c r="AN2167">
        <v>70.25</v>
      </c>
    </row>
    <row r="2168" spans="1:40" x14ac:dyDescent="0.3">
      <c r="A2168">
        <v>335.36</v>
      </c>
      <c r="B2168">
        <v>5.33</v>
      </c>
      <c r="C2168">
        <v>27</v>
      </c>
      <c r="D2168">
        <v>0.87</v>
      </c>
      <c r="E2168">
        <v>0.06</v>
      </c>
      <c r="F2168">
        <v>0.02</v>
      </c>
      <c r="G2168" t="s">
        <v>88</v>
      </c>
      <c r="H2168">
        <v>0.55000000000000004</v>
      </c>
      <c r="I2168">
        <v>0.83</v>
      </c>
      <c r="J2168">
        <v>1.06</v>
      </c>
      <c r="K2168">
        <v>0.85</v>
      </c>
      <c r="L2168">
        <v>27</v>
      </c>
      <c r="M2168">
        <v>9948.51</v>
      </c>
      <c r="N2168">
        <v>30</v>
      </c>
      <c r="O2168">
        <v>27</v>
      </c>
      <c r="P2168">
        <v>2</v>
      </c>
      <c r="Q2168">
        <v>1</v>
      </c>
      <c r="R2168">
        <v>404</v>
      </c>
      <c r="S2168">
        <v>554</v>
      </c>
      <c r="T2168">
        <v>2</v>
      </c>
      <c r="U2168">
        <v>0.06</v>
      </c>
      <c r="V2168">
        <v>1</v>
      </c>
      <c r="W2168" t="s">
        <v>4</v>
      </c>
      <c r="X2168" t="s">
        <v>101</v>
      </c>
      <c r="Y2168" t="s">
        <v>96</v>
      </c>
      <c r="Z2168" t="s">
        <v>102</v>
      </c>
      <c r="AA2168">
        <v>0.81779999999999997</v>
      </c>
      <c r="AB2168">
        <v>0.92119999999999991</v>
      </c>
      <c r="AC2168">
        <v>0.119756</v>
      </c>
      <c r="AD2168">
        <v>0.92999999999999994</v>
      </c>
      <c r="AE2168" t="s">
        <v>25</v>
      </c>
      <c r="AF2168">
        <v>1.5893368320610685E-2</v>
      </c>
      <c r="AG2168" t="s">
        <v>5</v>
      </c>
      <c r="AH2168" t="s">
        <v>32</v>
      </c>
      <c r="AI2168" t="s">
        <v>38</v>
      </c>
      <c r="AJ2168">
        <v>137.12871287128715</v>
      </c>
      <c r="AK2168" t="s">
        <v>42</v>
      </c>
      <c r="AL2168">
        <v>99.485100000000003</v>
      </c>
      <c r="AM2168">
        <v>3603342.0727479998</v>
      </c>
      <c r="AN2168">
        <v>73.25</v>
      </c>
    </row>
    <row r="2169" spans="1:40" x14ac:dyDescent="0.3">
      <c r="A2169">
        <v>106.82</v>
      </c>
      <c r="B2169">
        <v>1.62</v>
      </c>
      <c r="C2169">
        <v>2</v>
      </c>
      <c r="D2169">
        <v>0.93</v>
      </c>
      <c r="E2169">
        <v>0.04</v>
      </c>
      <c r="F2169">
        <v>0.02</v>
      </c>
      <c r="G2169" t="s">
        <v>92</v>
      </c>
      <c r="H2169">
        <v>3.87</v>
      </c>
      <c r="I2169">
        <v>0.78</v>
      </c>
      <c r="J2169">
        <v>1.06</v>
      </c>
      <c r="K2169">
        <v>0.08</v>
      </c>
      <c r="L2169">
        <v>8</v>
      </c>
      <c r="M2169">
        <v>7773.69</v>
      </c>
      <c r="N2169">
        <v>15</v>
      </c>
      <c r="O2169">
        <v>30</v>
      </c>
      <c r="P2169">
        <v>2</v>
      </c>
      <c r="Q2169">
        <v>0</v>
      </c>
      <c r="R2169">
        <v>795</v>
      </c>
      <c r="S2169">
        <v>62</v>
      </c>
      <c r="T2169">
        <v>12</v>
      </c>
      <c r="U2169">
        <v>0.49</v>
      </c>
      <c r="V2169">
        <v>0</v>
      </c>
      <c r="W2169" t="s">
        <v>6</v>
      </c>
      <c r="X2169" t="s">
        <v>89</v>
      </c>
      <c r="Y2169" t="s">
        <v>96</v>
      </c>
      <c r="Z2169" t="s">
        <v>107</v>
      </c>
      <c r="AA2169">
        <v>0.89280000000000004</v>
      </c>
      <c r="AB2169">
        <v>0.94079999999999997</v>
      </c>
      <c r="AC2169">
        <v>6.5855999999999956E-2</v>
      </c>
      <c r="AD2169">
        <v>0.14000000000000001</v>
      </c>
      <c r="AE2169" t="s">
        <v>22</v>
      </c>
      <c r="AF2169">
        <v>1.5165699307245836E-2</v>
      </c>
      <c r="AG2169" t="s">
        <v>5</v>
      </c>
      <c r="AH2169" t="s">
        <v>33</v>
      </c>
      <c r="AI2169" t="s">
        <v>37</v>
      </c>
      <c r="AJ2169">
        <v>7.7987421383647799</v>
      </c>
      <c r="AK2169" t="s">
        <v>40</v>
      </c>
      <c r="AL2169">
        <v>155.47379999999998</v>
      </c>
      <c r="AM2169">
        <v>880372.44141599978</v>
      </c>
      <c r="AN2169">
        <v>82.53</v>
      </c>
    </row>
    <row r="2170" spans="1:40" x14ac:dyDescent="0.3">
      <c r="A2170">
        <v>354.28</v>
      </c>
      <c r="B2170">
        <v>5.95</v>
      </c>
      <c r="C2170">
        <v>10</v>
      </c>
      <c r="D2170">
        <v>0.89</v>
      </c>
      <c r="E2170">
        <v>7.0000000000000007E-2</v>
      </c>
      <c r="F2170">
        <v>0.03</v>
      </c>
      <c r="G2170" t="s">
        <v>88</v>
      </c>
      <c r="H2170">
        <v>2.9</v>
      </c>
      <c r="I2170">
        <v>0.89</v>
      </c>
      <c r="J2170">
        <v>1.07</v>
      </c>
      <c r="K2170">
        <v>0.39</v>
      </c>
      <c r="L2170">
        <v>28</v>
      </c>
      <c r="M2170">
        <v>5449.59</v>
      </c>
      <c r="N2170">
        <v>30</v>
      </c>
      <c r="O2170">
        <v>34</v>
      </c>
      <c r="P2170">
        <v>3</v>
      </c>
      <c r="Q2170">
        <v>0</v>
      </c>
      <c r="R2170">
        <v>885</v>
      </c>
      <c r="S2170">
        <v>225</v>
      </c>
      <c r="T2170">
        <v>12</v>
      </c>
      <c r="U2170">
        <v>0.42</v>
      </c>
      <c r="V2170">
        <v>1</v>
      </c>
      <c r="W2170" t="s">
        <v>4</v>
      </c>
      <c r="X2170" t="s">
        <v>89</v>
      </c>
      <c r="Y2170" t="s">
        <v>90</v>
      </c>
      <c r="Z2170" t="s">
        <v>107</v>
      </c>
      <c r="AA2170">
        <v>0.82769999999999999</v>
      </c>
      <c r="AB2170">
        <v>0.9020999999999999</v>
      </c>
      <c r="AC2170">
        <v>9.9230999999999972E-2</v>
      </c>
      <c r="AD2170">
        <v>0.49</v>
      </c>
      <c r="AE2170" t="s">
        <v>24</v>
      </c>
      <c r="AF2170">
        <v>1.6794625719769675E-2</v>
      </c>
      <c r="AG2170" t="s">
        <v>5</v>
      </c>
      <c r="AH2170" t="s">
        <v>32</v>
      </c>
      <c r="AI2170" t="s">
        <v>35</v>
      </c>
      <c r="AJ2170">
        <v>25.423728813559322</v>
      </c>
      <c r="AK2170" t="s">
        <v>40</v>
      </c>
      <c r="AL2170">
        <v>54.495900000000006</v>
      </c>
      <c r="AM2170">
        <v>2123823.8638599999</v>
      </c>
      <c r="AN2170">
        <v>70.399999999999991</v>
      </c>
    </row>
    <row r="2171" spans="1:40" x14ac:dyDescent="0.3">
      <c r="A2171">
        <v>196.3</v>
      </c>
      <c r="B2171">
        <v>4.75</v>
      </c>
      <c r="C2171">
        <v>12</v>
      </c>
      <c r="D2171">
        <v>0.77</v>
      </c>
      <c r="E2171">
        <v>0.1</v>
      </c>
      <c r="F2171">
        <v>0</v>
      </c>
      <c r="G2171" t="s">
        <v>88</v>
      </c>
      <c r="H2171">
        <v>4.3099999999999996</v>
      </c>
      <c r="I2171">
        <v>0.75</v>
      </c>
      <c r="J2171">
        <v>0.96</v>
      </c>
      <c r="K2171">
        <v>0.09</v>
      </c>
      <c r="L2171">
        <v>45</v>
      </c>
      <c r="M2171">
        <v>7728.28</v>
      </c>
      <c r="N2171">
        <v>15</v>
      </c>
      <c r="O2171">
        <v>52</v>
      </c>
      <c r="P2171">
        <v>0</v>
      </c>
      <c r="Q2171">
        <v>3</v>
      </c>
      <c r="R2171">
        <v>705</v>
      </c>
      <c r="S2171">
        <v>723</v>
      </c>
      <c r="T2171">
        <v>11</v>
      </c>
      <c r="U2171">
        <v>0.31</v>
      </c>
      <c r="V2171">
        <v>0</v>
      </c>
      <c r="W2171" t="s">
        <v>6</v>
      </c>
      <c r="X2171" t="s">
        <v>103</v>
      </c>
      <c r="Y2171" t="s">
        <v>94</v>
      </c>
      <c r="Z2171" t="s">
        <v>95</v>
      </c>
      <c r="AA2171">
        <v>0.69300000000000006</v>
      </c>
      <c r="AB2171">
        <v>0.9</v>
      </c>
      <c r="AC2171">
        <v>0.20699999999999999</v>
      </c>
      <c r="AD2171">
        <v>0.19</v>
      </c>
      <c r="AE2171" t="s">
        <v>26</v>
      </c>
      <c r="AF2171">
        <v>2.4197656647987772E-2</v>
      </c>
      <c r="AG2171" t="s">
        <v>7</v>
      </c>
      <c r="AH2171" t="s">
        <v>31</v>
      </c>
      <c r="AI2171" t="s">
        <v>37</v>
      </c>
      <c r="AJ2171">
        <v>102.55319148936171</v>
      </c>
      <c r="AK2171" t="s">
        <v>42</v>
      </c>
      <c r="AL2171">
        <v>77.282799999999995</v>
      </c>
      <c r="AM2171">
        <v>1668861.70426</v>
      </c>
      <c r="AN2171">
        <v>68.690000000000012</v>
      </c>
    </row>
    <row r="2172" spans="1:40" x14ac:dyDescent="0.3">
      <c r="A2172">
        <v>358.85</v>
      </c>
      <c r="B2172">
        <v>8.9</v>
      </c>
      <c r="C2172">
        <v>8</v>
      </c>
      <c r="D2172">
        <v>0.7</v>
      </c>
      <c r="E2172">
        <v>0.09</v>
      </c>
      <c r="F2172">
        <v>0.05</v>
      </c>
      <c r="G2172" t="s">
        <v>88</v>
      </c>
      <c r="H2172">
        <v>3.59</v>
      </c>
      <c r="I2172">
        <v>0.94</v>
      </c>
      <c r="J2172">
        <v>0.95</v>
      </c>
      <c r="K2172">
        <v>0.56000000000000005</v>
      </c>
      <c r="L2172">
        <v>2</v>
      </c>
      <c r="M2172">
        <v>4804.72</v>
      </c>
      <c r="N2172">
        <v>30</v>
      </c>
      <c r="O2172">
        <v>10</v>
      </c>
      <c r="P2172">
        <v>3</v>
      </c>
      <c r="Q2172">
        <v>1</v>
      </c>
      <c r="R2172">
        <v>193</v>
      </c>
      <c r="S2172">
        <v>47</v>
      </c>
      <c r="T2172">
        <v>7</v>
      </c>
      <c r="U2172">
        <v>0.94</v>
      </c>
      <c r="V2172">
        <v>0</v>
      </c>
      <c r="W2172" t="s">
        <v>6</v>
      </c>
      <c r="X2172" t="s">
        <v>101</v>
      </c>
      <c r="Y2172" t="s">
        <v>90</v>
      </c>
      <c r="Z2172" t="s">
        <v>106</v>
      </c>
      <c r="AA2172">
        <v>0.63700000000000001</v>
      </c>
      <c r="AB2172">
        <v>0.86449999999999994</v>
      </c>
      <c r="AC2172">
        <v>0.25935000000000008</v>
      </c>
      <c r="AD2172">
        <v>0.70000000000000007</v>
      </c>
      <c r="AE2172" t="s">
        <v>25</v>
      </c>
      <c r="AF2172">
        <v>2.4801449073429009E-2</v>
      </c>
      <c r="AG2172" t="s">
        <v>7</v>
      </c>
      <c r="AH2172" t="s">
        <v>32</v>
      </c>
      <c r="AI2172" t="s">
        <v>37</v>
      </c>
      <c r="AJ2172">
        <v>24.352331606217618</v>
      </c>
      <c r="AK2172" t="s">
        <v>40</v>
      </c>
      <c r="AL2172">
        <v>48.047200000000004</v>
      </c>
      <c r="AM2172">
        <v>1965631.9127100001</v>
      </c>
      <c r="AN2172">
        <v>68.710000000000008</v>
      </c>
    </row>
    <row r="2173" spans="1:40" x14ac:dyDescent="0.3">
      <c r="A2173">
        <v>81.34</v>
      </c>
      <c r="B2173">
        <v>2.84</v>
      </c>
      <c r="C2173">
        <v>11</v>
      </c>
      <c r="D2173">
        <v>0.93</v>
      </c>
      <c r="E2173">
        <v>0</v>
      </c>
      <c r="F2173">
        <v>0.01</v>
      </c>
      <c r="G2173" t="s">
        <v>99</v>
      </c>
      <c r="H2173">
        <v>1.41</v>
      </c>
      <c r="I2173">
        <v>0.77</v>
      </c>
      <c r="J2173">
        <v>0.8</v>
      </c>
      <c r="K2173">
        <v>0.36</v>
      </c>
      <c r="L2173">
        <v>12</v>
      </c>
      <c r="M2173">
        <v>3178</v>
      </c>
      <c r="N2173">
        <v>60</v>
      </c>
      <c r="O2173">
        <v>14</v>
      </c>
      <c r="P2173">
        <v>1</v>
      </c>
      <c r="Q2173">
        <v>3</v>
      </c>
      <c r="R2173">
        <v>450</v>
      </c>
      <c r="S2173">
        <v>437</v>
      </c>
      <c r="T2173">
        <v>12</v>
      </c>
      <c r="U2173">
        <v>0.93</v>
      </c>
      <c r="V2173">
        <v>1</v>
      </c>
      <c r="W2173" t="s">
        <v>4</v>
      </c>
      <c r="X2173" t="s">
        <v>103</v>
      </c>
      <c r="Y2173" t="s">
        <v>104</v>
      </c>
      <c r="Z2173" t="s">
        <v>107</v>
      </c>
      <c r="AA2173">
        <v>0.93</v>
      </c>
      <c r="AB2173">
        <v>0.99</v>
      </c>
      <c r="AC2173">
        <v>6.9299999999999945E-2</v>
      </c>
      <c r="AD2173">
        <v>0.37</v>
      </c>
      <c r="AE2173" t="s">
        <v>24</v>
      </c>
      <c r="AF2173">
        <v>3.4915170887632158E-2</v>
      </c>
      <c r="AG2173" t="s">
        <v>7</v>
      </c>
      <c r="AH2173" t="s">
        <v>33</v>
      </c>
      <c r="AI2173" t="s">
        <v>36</v>
      </c>
      <c r="AJ2173">
        <v>97.111111111111114</v>
      </c>
      <c r="AK2173" t="s">
        <v>43</v>
      </c>
      <c r="AL2173">
        <v>158.9</v>
      </c>
      <c r="AM2173">
        <v>261244.69898800002</v>
      </c>
      <c r="AN2173">
        <v>98.389999999999986</v>
      </c>
    </row>
    <row r="2174" spans="1:40" x14ac:dyDescent="0.3">
      <c r="A2174">
        <v>128.69999999999999</v>
      </c>
      <c r="B2174">
        <v>8.44</v>
      </c>
      <c r="C2174">
        <v>10</v>
      </c>
      <c r="D2174">
        <v>1</v>
      </c>
      <c r="E2174">
        <v>0.09</v>
      </c>
      <c r="F2174">
        <v>0.05</v>
      </c>
      <c r="G2174" t="s">
        <v>88</v>
      </c>
      <c r="H2174">
        <v>2.87</v>
      </c>
      <c r="I2174">
        <v>0.62</v>
      </c>
      <c r="J2174">
        <v>0.86</v>
      </c>
      <c r="K2174">
        <v>0.2</v>
      </c>
      <c r="L2174">
        <v>27</v>
      </c>
      <c r="M2174">
        <v>2693.42</v>
      </c>
      <c r="N2174">
        <v>90</v>
      </c>
      <c r="O2174">
        <v>55</v>
      </c>
      <c r="P2174">
        <v>0</v>
      </c>
      <c r="Q2174">
        <v>2</v>
      </c>
      <c r="R2174">
        <v>590</v>
      </c>
      <c r="S2174">
        <v>270</v>
      </c>
      <c r="T2174">
        <v>9</v>
      </c>
      <c r="U2174">
        <v>0.34</v>
      </c>
      <c r="V2174">
        <v>0</v>
      </c>
      <c r="W2174" t="s">
        <v>6</v>
      </c>
      <c r="X2174" t="s">
        <v>93</v>
      </c>
      <c r="Y2174" t="s">
        <v>94</v>
      </c>
      <c r="Z2174" t="s">
        <v>91</v>
      </c>
      <c r="AA2174">
        <v>0.91</v>
      </c>
      <c r="AB2174">
        <v>0.86449999999999994</v>
      </c>
      <c r="AC2174">
        <v>0</v>
      </c>
      <c r="AD2174">
        <v>0.34</v>
      </c>
      <c r="AE2174" t="s">
        <v>24</v>
      </c>
      <c r="AF2174">
        <v>6.5578865578865581E-2</v>
      </c>
      <c r="AG2174" t="s">
        <v>8</v>
      </c>
      <c r="AH2174" t="s">
        <v>33</v>
      </c>
      <c r="AI2174" t="s">
        <v>35</v>
      </c>
      <c r="AJ2174">
        <v>45.762711864406782</v>
      </c>
      <c r="AK2174" t="s">
        <v>40</v>
      </c>
      <c r="AL2174">
        <v>26.934200000000001</v>
      </c>
      <c r="AM2174">
        <v>395207.51713999995</v>
      </c>
      <c r="AN2174">
        <v>69.430000000000007</v>
      </c>
    </row>
    <row r="2175" spans="1:40" x14ac:dyDescent="0.3">
      <c r="A2175">
        <v>435.08</v>
      </c>
      <c r="B2175">
        <v>6.02</v>
      </c>
      <c r="C2175">
        <v>13</v>
      </c>
      <c r="D2175">
        <v>0.94</v>
      </c>
      <c r="E2175">
        <v>0.01</v>
      </c>
      <c r="F2175">
        <v>0</v>
      </c>
      <c r="G2175" t="s">
        <v>88</v>
      </c>
      <c r="H2175">
        <v>7.0000000000000007E-2</v>
      </c>
      <c r="I2175">
        <v>0.61</v>
      </c>
      <c r="J2175">
        <v>1.18</v>
      </c>
      <c r="K2175">
        <v>0.6</v>
      </c>
      <c r="L2175">
        <v>13</v>
      </c>
      <c r="M2175">
        <v>4054.84</v>
      </c>
      <c r="N2175">
        <v>90</v>
      </c>
      <c r="O2175">
        <v>39</v>
      </c>
      <c r="P2175">
        <v>3</v>
      </c>
      <c r="Q2175">
        <v>1</v>
      </c>
      <c r="R2175">
        <v>259</v>
      </c>
      <c r="S2175">
        <v>383</v>
      </c>
      <c r="T2175">
        <v>11</v>
      </c>
      <c r="U2175">
        <v>0.44</v>
      </c>
      <c r="V2175">
        <v>1</v>
      </c>
      <c r="W2175" t="s">
        <v>4</v>
      </c>
      <c r="X2175" t="s">
        <v>101</v>
      </c>
      <c r="Y2175" t="s">
        <v>90</v>
      </c>
      <c r="Z2175" t="s">
        <v>95</v>
      </c>
      <c r="AA2175">
        <v>0.93059999999999998</v>
      </c>
      <c r="AB2175">
        <v>0.99</v>
      </c>
      <c r="AC2175">
        <v>5.940000000000005E-2</v>
      </c>
      <c r="AD2175">
        <v>0.61</v>
      </c>
      <c r="AE2175" t="s">
        <v>25</v>
      </c>
      <c r="AF2175">
        <v>1.3836535809506298E-2</v>
      </c>
      <c r="AG2175" t="s">
        <v>5</v>
      </c>
      <c r="AH2175" t="s">
        <v>32</v>
      </c>
      <c r="AI2175" t="s">
        <v>38</v>
      </c>
      <c r="AJ2175">
        <v>147.87644787644786</v>
      </c>
      <c r="AK2175" t="s">
        <v>42</v>
      </c>
      <c r="AL2175">
        <v>40.548400000000001</v>
      </c>
      <c r="AM2175">
        <v>1781862.7425839999</v>
      </c>
      <c r="AN2175">
        <v>75.63</v>
      </c>
    </row>
    <row r="2176" spans="1:40" x14ac:dyDescent="0.3">
      <c r="A2176">
        <v>152.22999999999999</v>
      </c>
      <c r="B2176">
        <v>1.49</v>
      </c>
      <c r="C2176">
        <v>25</v>
      </c>
      <c r="D2176">
        <v>0.84</v>
      </c>
      <c r="E2176">
        <v>0.1</v>
      </c>
      <c r="F2176">
        <v>0.04</v>
      </c>
      <c r="G2176" t="s">
        <v>92</v>
      </c>
      <c r="H2176">
        <v>2.38</v>
      </c>
      <c r="I2176">
        <v>0.86</v>
      </c>
      <c r="J2176">
        <v>1.1399999999999999</v>
      </c>
      <c r="K2176">
        <v>0.36</v>
      </c>
      <c r="L2176">
        <v>22</v>
      </c>
      <c r="M2176">
        <v>122.6</v>
      </c>
      <c r="N2176">
        <v>45</v>
      </c>
      <c r="O2176">
        <v>9</v>
      </c>
      <c r="P2176">
        <v>2</v>
      </c>
      <c r="Q2176">
        <v>3</v>
      </c>
      <c r="R2176">
        <v>385</v>
      </c>
      <c r="S2176">
        <v>40</v>
      </c>
      <c r="T2176">
        <v>3</v>
      </c>
      <c r="U2176">
        <v>0.75</v>
      </c>
      <c r="V2176">
        <v>1</v>
      </c>
      <c r="W2176" t="s">
        <v>4</v>
      </c>
      <c r="X2176" t="s">
        <v>103</v>
      </c>
      <c r="Y2176" t="s">
        <v>96</v>
      </c>
      <c r="Z2176" t="s">
        <v>98</v>
      </c>
      <c r="AA2176">
        <v>0.75600000000000001</v>
      </c>
      <c r="AB2176">
        <v>0.86399999999999999</v>
      </c>
      <c r="AC2176">
        <v>0.13824000000000003</v>
      </c>
      <c r="AD2176">
        <v>0.5</v>
      </c>
      <c r="AE2176" t="s">
        <v>24</v>
      </c>
      <c r="AF2176">
        <v>9.7878210602377995E-3</v>
      </c>
      <c r="AG2176" t="s">
        <v>5</v>
      </c>
      <c r="AH2176" t="s">
        <v>31</v>
      </c>
      <c r="AI2176" t="s">
        <v>35</v>
      </c>
      <c r="AJ2176">
        <v>10.38961038961039</v>
      </c>
      <c r="AK2176" t="s">
        <v>40</v>
      </c>
      <c r="AL2176">
        <v>2.452</v>
      </c>
      <c r="AM2176">
        <v>21285.971867999997</v>
      </c>
      <c r="AN2176">
        <v>81.820000000000007</v>
      </c>
    </row>
    <row r="2177" spans="1:40" x14ac:dyDescent="0.3">
      <c r="A2177">
        <v>426.67</v>
      </c>
      <c r="B2177">
        <v>9.75</v>
      </c>
      <c r="C2177">
        <v>17</v>
      </c>
      <c r="D2177">
        <v>0.97</v>
      </c>
      <c r="E2177">
        <v>0.03</v>
      </c>
      <c r="F2177">
        <v>0.01</v>
      </c>
      <c r="G2177" t="s">
        <v>99</v>
      </c>
      <c r="H2177">
        <v>0.43</v>
      </c>
      <c r="I2177">
        <v>0.82</v>
      </c>
      <c r="J2177">
        <v>0.91</v>
      </c>
      <c r="K2177">
        <v>0.17</v>
      </c>
      <c r="L2177">
        <v>40</v>
      </c>
      <c r="M2177">
        <v>1851.86</v>
      </c>
      <c r="N2177">
        <v>60</v>
      </c>
      <c r="O2177">
        <v>55</v>
      </c>
      <c r="P2177">
        <v>2</v>
      </c>
      <c r="Q2177">
        <v>1</v>
      </c>
      <c r="R2177">
        <v>971</v>
      </c>
      <c r="S2177">
        <v>402</v>
      </c>
      <c r="T2177">
        <v>10</v>
      </c>
      <c r="U2177">
        <v>0.84</v>
      </c>
      <c r="V2177">
        <v>0</v>
      </c>
      <c r="W2177" t="s">
        <v>6</v>
      </c>
      <c r="X2177" t="s">
        <v>101</v>
      </c>
      <c r="Y2177" t="s">
        <v>96</v>
      </c>
      <c r="Z2177" t="s">
        <v>108</v>
      </c>
      <c r="AA2177">
        <v>0.94089999999999996</v>
      </c>
      <c r="AB2177">
        <v>0.96029999999999993</v>
      </c>
      <c r="AC2177">
        <v>2.8809000000000026E-2</v>
      </c>
      <c r="AD2177">
        <v>0.21000000000000002</v>
      </c>
      <c r="AE2177" t="s">
        <v>26</v>
      </c>
      <c r="AF2177">
        <v>2.2851383973562706E-2</v>
      </c>
      <c r="AG2177" t="s">
        <v>7</v>
      </c>
      <c r="AH2177" t="s">
        <v>32</v>
      </c>
      <c r="AI2177" t="s">
        <v>38</v>
      </c>
      <c r="AJ2177">
        <v>41.400617919670438</v>
      </c>
      <c r="AK2177" t="s">
        <v>40</v>
      </c>
      <c r="AL2177">
        <v>92.593000000000004</v>
      </c>
      <c r="AM2177">
        <v>821834.69281000004</v>
      </c>
      <c r="AN2177">
        <v>98.47</v>
      </c>
    </row>
    <row r="2178" spans="1:40" x14ac:dyDescent="0.3">
      <c r="A2178">
        <v>175.67</v>
      </c>
      <c r="B2178">
        <v>5.61</v>
      </c>
      <c r="C2178">
        <v>7</v>
      </c>
      <c r="D2178">
        <v>0.82</v>
      </c>
      <c r="E2178">
        <v>0.04</v>
      </c>
      <c r="F2178">
        <v>0</v>
      </c>
      <c r="G2178" t="s">
        <v>92</v>
      </c>
      <c r="H2178">
        <v>2.14</v>
      </c>
      <c r="I2178">
        <v>0.82</v>
      </c>
      <c r="J2178">
        <v>0.96</v>
      </c>
      <c r="K2178">
        <v>0.7</v>
      </c>
      <c r="L2178">
        <v>15</v>
      </c>
      <c r="M2178">
        <v>1352.68</v>
      </c>
      <c r="N2178">
        <v>30</v>
      </c>
      <c r="O2178">
        <v>26</v>
      </c>
      <c r="P2178">
        <v>0</v>
      </c>
      <c r="Q2178">
        <v>3</v>
      </c>
      <c r="R2178">
        <v>467</v>
      </c>
      <c r="S2178">
        <v>809</v>
      </c>
      <c r="T2178">
        <v>8</v>
      </c>
      <c r="U2178">
        <v>0.11</v>
      </c>
      <c r="V2178">
        <v>1</v>
      </c>
      <c r="W2178" t="s">
        <v>4</v>
      </c>
      <c r="X2178" t="s">
        <v>103</v>
      </c>
      <c r="Y2178" t="s">
        <v>94</v>
      </c>
      <c r="Z2178" t="s">
        <v>110</v>
      </c>
      <c r="AA2178">
        <v>0.7871999999999999</v>
      </c>
      <c r="AB2178">
        <v>0.96</v>
      </c>
      <c r="AC2178">
        <v>0.17280000000000004</v>
      </c>
      <c r="AD2178">
        <v>0.74</v>
      </c>
      <c r="AE2178" t="s">
        <v>25</v>
      </c>
      <c r="AF2178">
        <v>3.1934877896055106E-2</v>
      </c>
      <c r="AG2178" t="s">
        <v>7</v>
      </c>
      <c r="AH2178" t="s">
        <v>31</v>
      </c>
      <c r="AI2178" t="s">
        <v>35</v>
      </c>
      <c r="AJ2178">
        <v>173.23340471092078</v>
      </c>
      <c r="AK2178" t="s">
        <v>42</v>
      </c>
      <c r="AL2178">
        <v>27.053600000000003</v>
      </c>
      <c r="AM2178">
        <v>247164.87969999999</v>
      </c>
      <c r="AN2178">
        <v>84.66</v>
      </c>
    </row>
    <row r="2179" spans="1:40" x14ac:dyDescent="0.3">
      <c r="A2179">
        <v>339.3</v>
      </c>
      <c r="B2179">
        <v>3.62</v>
      </c>
      <c r="C2179">
        <v>24</v>
      </c>
      <c r="D2179">
        <v>0.86</v>
      </c>
      <c r="E2179">
        <v>0.01</v>
      </c>
      <c r="F2179">
        <v>0.04</v>
      </c>
      <c r="G2179" t="s">
        <v>99</v>
      </c>
      <c r="H2179">
        <v>0.55000000000000004</v>
      </c>
      <c r="I2179">
        <v>0.92</v>
      </c>
      <c r="J2179">
        <v>1.18</v>
      </c>
      <c r="K2179">
        <v>0.84</v>
      </c>
      <c r="L2179">
        <v>31</v>
      </c>
      <c r="M2179">
        <v>9607.39</v>
      </c>
      <c r="N2179">
        <v>60</v>
      </c>
      <c r="O2179">
        <v>41</v>
      </c>
      <c r="P2179">
        <v>1</v>
      </c>
      <c r="Q2179">
        <v>2</v>
      </c>
      <c r="R2179">
        <v>739</v>
      </c>
      <c r="S2179">
        <v>434</v>
      </c>
      <c r="T2179">
        <v>6</v>
      </c>
      <c r="U2179">
        <v>0.49</v>
      </c>
      <c r="V2179">
        <v>0</v>
      </c>
      <c r="W2179" t="s">
        <v>6</v>
      </c>
      <c r="X2179" t="s">
        <v>93</v>
      </c>
      <c r="Y2179" t="s">
        <v>104</v>
      </c>
      <c r="Z2179" t="s">
        <v>100</v>
      </c>
      <c r="AA2179">
        <v>0.85139999999999993</v>
      </c>
      <c r="AB2179">
        <v>0.95039999999999991</v>
      </c>
      <c r="AC2179">
        <v>0.13305600000000001</v>
      </c>
      <c r="AD2179">
        <v>0.89</v>
      </c>
      <c r="AE2179" t="s">
        <v>25</v>
      </c>
      <c r="AF2179">
        <v>1.066902446212791E-2</v>
      </c>
      <c r="AG2179" t="s">
        <v>5</v>
      </c>
      <c r="AH2179" t="s">
        <v>32</v>
      </c>
      <c r="AI2179" t="s">
        <v>38</v>
      </c>
      <c r="AJ2179">
        <v>58.728010825439782</v>
      </c>
      <c r="AK2179" t="s">
        <v>40</v>
      </c>
      <c r="AL2179">
        <v>480.36950000000002</v>
      </c>
      <c r="AM2179">
        <v>3423260.9001500001</v>
      </c>
      <c r="AN2179">
        <v>98.350000000000009</v>
      </c>
    </row>
    <row r="2180" spans="1:40" x14ac:dyDescent="0.3">
      <c r="A2180">
        <v>362.37</v>
      </c>
      <c r="B2180">
        <v>5.22</v>
      </c>
      <c r="C2180">
        <v>3</v>
      </c>
      <c r="D2180">
        <v>0.84</v>
      </c>
      <c r="E2180">
        <v>0.01</v>
      </c>
      <c r="F2180">
        <v>0.01</v>
      </c>
      <c r="G2180" t="s">
        <v>92</v>
      </c>
      <c r="H2180">
        <v>4.78</v>
      </c>
      <c r="I2180">
        <v>0.75</v>
      </c>
      <c r="J2180">
        <v>0.9</v>
      </c>
      <c r="K2180">
        <v>0.27</v>
      </c>
      <c r="L2180">
        <v>7</v>
      </c>
      <c r="M2180">
        <v>741.99</v>
      </c>
      <c r="N2180">
        <v>30</v>
      </c>
      <c r="O2180">
        <v>45</v>
      </c>
      <c r="P2180">
        <v>2</v>
      </c>
      <c r="Q2180">
        <v>0</v>
      </c>
      <c r="R2180">
        <v>97</v>
      </c>
      <c r="S2180">
        <v>14</v>
      </c>
      <c r="T2180">
        <v>6</v>
      </c>
      <c r="U2180">
        <v>0.91</v>
      </c>
      <c r="V2180">
        <v>1</v>
      </c>
      <c r="W2180" t="s">
        <v>4</v>
      </c>
      <c r="X2180" t="s">
        <v>89</v>
      </c>
      <c r="Y2180" t="s">
        <v>96</v>
      </c>
      <c r="Z2180" t="s">
        <v>100</v>
      </c>
      <c r="AA2180">
        <v>0.83160000000000001</v>
      </c>
      <c r="AB2180">
        <v>0.98009999999999997</v>
      </c>
      <c r="AC2180">
        <v>0.15681600000000004</v>
      </c>
      <c r="AD2180">
        <v>0.29000000000000004</v>
      </c>
      <c r="AE2180" t="s">
        <v>26</v>
      </c>
      <c r="AF2180">
        <v>1.4405165990562132E-2</v>
      </c>
      <c r="AG2180" t="s">
        <v>5</v>
      </c>
      <c r="AH2180" t="s">
        <v>32</v>
      </c>
      <c r="AI2180" t="s">
        <v>37</v>
      </c>
      <c r="AJ2180">
        <v>14.432989690721648</v>
      </c>
      <c r="AK2180" t="s">
        <v>40</v>
      </c>
      <c r="AL2180">
        <v>14.8398</v>
      </c>
      <c r="AM2180">
        <v>274301.89699799992</v>
      </c>
      <c r="AN2180">
        <v>82.72</v>
      </c>
    </row>
    <row r="2181" spans="1:40" x14ac:dyDescent="0.3">
      <c r="A2181">
        <v>280.69</v>
      </c>
      <c r="B2181">
        <v>8.7200000000000006</v>
      </c>
      <c r="C2181">
        <v>20</v>
      </c>
      <c r="D2181">
        <v>0.83</v>
      </c>
      <c r="E2181">
        <v>7.0000000000000007E-2</v>
      </c>
      <c r="F2181">
        <v>0.04</v>
      </c>
      <c r="G2181" t="s">
        <v>92</v>
      </c>
      <c r="H2181">
        <v>2.62</v>
      </c>
      <c r="I2181">
        <v>1</v>
      </c>
      <c r="J2181">
        <v>1.01</v>
      </c>
      <c r="K2181">
        <v>0.19</v>
      </c>
      <c r="L2181">
        <v>39</v>
      </c>
      <c r="M2181">
        <v>5059.63</v>
      </c>
      <c r="N2181">
        <v>60</v>
      </c>
      <c r="O2181">
        <v>49</v>
      </c>
      <c r="P2181">
        <v>1</v>
      </c>
      <c r="Q2181">
        <v>1</v>
      </c>
      <c r="R2181">
        <v>355</v>
      </c>
      <c r="S2181">
        <v>700</v>
      </c>
      <c r="T2181">
        <v>3</v>
      </c>
      <c r="U2181">
        <v>0.66</v>
      </c>
      <c r="V2181">
        <v>1</v>
      </c>
      <c r="W2181" t="s">
        <v>4</v>
      </c>
      <c r="X2181" t="s">
        <v>101</v>
      </c>
      <c r="Y2181" t="s">
        <v>104</v>
      </c>
      <c r="Z2181" t="s">
        <v>98</v>
      </c>
      <c r="AA2181">
        <v>0.77189999999999992</v>
      </c>
      <c r="AB2181">
        <v>0.89279999999999993</v>
      </c>
      <c r="AC2181">
        <v>0.15177600000000002</v>
      </c>
      <c r="AD2181">
        <v>0.30000000000000004</v>
      </c>
      <c r="AE2181" t="s">
        <v>24</v>
      </c>
      <c r="AF2181">
        <v>3.1066300901350246E-2</v>
      </c>
      <c r="AG2181" t="s">
        <v>7</v>
      </c>
      <c r="AH2181" t="s">
        <v>31</v>
      </c>
      <c r="AI2181" t="s">
        <v>35</v>
      </c>
      <c r="AJ2181">
        <v>197.18309859154931</v>
      </c>
      <c r="AK2181" t="s">
        <v>42</v>
      </c>
      <c r="AL2181">
        <v>101.1926</v>
      </c>
      <c r="AM2181">
        <v>1576524.075373</v>
      </c>
      <c r="AN2181">
        <v>82.47999999999999</v>
      </c>
    </row>
    <row r="2182" spans="1:40" x14ac:dyDescent="0.3">
      <c r="A2182">
        <v>187.39</v>
      </c>
      <c r="B2182">
        <v>3.74</v>
      </c>
      <c r="C2182">
        <v>13</v>
      </c>
      <c r="D2182">
        <v>0.93</v>
      </c>
      <c r="E2182">
        <v>0.09</v>
      </c>
      <c r="F2182">
        <v>0.03</v>
      </c>
      <c r="G2182" t="s">
        <v>88</v>
      </c>
      <c r="H2182">
        <v>4.57</v>
      </c>
      <c r="I2182">
        <v>0.98</v>
      </c>
      <c r="J2182">
        <v>0.81</v>
      </c>
      <c r="K2182">
        <v>0.08</v>
      </c>
      <c r="L2182">
        <v>49</v>
      </c>
      <c r="M2182">
        <v>9205.2099999999991</v>
      </c>
      <c r="N2182">
        <v>60</v>
      </c>
      <c r="O2182">
        <v>53</v>
      </c>
      <c r="P2182">
        <v>2</v>
      </c>
      <c r="Q2182">
        <v>3</v>
      </c>
      <c r="R2182">
        <v>793</v>
      </c>
      <c r="S2182">
        <v>63</v>
      </c>
      <c r="T2182">
        <v>10</v>
      </c>
      <c r="U2182">
        <v>0.54</v>
      </c>
      <c r="V2182">
        <v>0</v>
      </c>
      <c r="W2182" t="s">
        <v>6</v>
      </c>
      <c r="X2182" t="s">
        <v>103</v>
      </c>
      <c r="Y2182" t="s">
        <v>96</v>
      </c>
      <c r="Z2182" t="s">
        <v>108</v>
      </c>
      <c r="AA2182">
        <v>0.84630000000000005</v>
      </c>
      <c r="AB2182">
        <v>0.88270000000000004</v>
      </c>
      <c r="AC2182">
        <v>6.1788999999999948E-2</v>
      </c>
      <c r="AD2182">
        <v>0.2</v>
      </c>
      <c r="AE2182" t="s">
        <v>26</v>
      </c>
      <c r="AF2182">
        <v>1.9958375580340471E-2</v>
      </c>
      <c r="AG2182" t="s">
        <v>5</v>
      </c>
      <c r="AH2182" t="s">
        <v>31</v>
      </c>
      <c r="AI2182" t="s">
        <v>37</v>
      </c>
      <c r="AJ2182">
        <v>7.9445145018915513</v>
      </c>
      <c r="AK2182" t="s">
        <v>40</v>
      </c>
      <c r="AL2182">
        <v>92.052099999999996</v>
      </c>
      <c r="AM2182">
        <v>1932069.1976739995</v>
      </c>
      <c r="AN2182">
        <v>68.13</v>
      </c>
    </row>
    <row r="2183" spans="1:40" x14ac:dyDescent="0.3">
      <c r="A2183">
        <v>145.69</v>
      </c>
      <c r="B2183">
        <v>2.73</v>
      </c>
      <c r="C2183">
        <v>19</v>
      </c>
      <c r="D2183">
        <v>0.86</v>
      </c>
      <c r="E2183">
        <v>0.06</v>
      </c>
      <c r="F2183">
        <v>0.01</v>
      </c>
      <c r="G2183" t="s">
        <v>88</v>
      </c>
      <c r="H2183">
        <v>0.11</v>
      </c>
      <c r="I2183">
        <v>0.61</v>
      </c>
      <c r="J2183">
        <v>1.05</v>
      </c>
      <c r="K2183">
        <v>0.53</v>
      </c>
      <c r="L2183">
        <v>35</v>
      </c>
      <c r="M2183">
        <v>6114.45</v>
      </c>
      <c r="N2183">
        <v>90</v>
      </c>
      <c r="O2183">
        <v>13</v>
      </c>
      <c r="P2183">
        <v>0</v>
      </c>
      <c r="Q2183">
        <v>0</v>
      </c>
      <c r="R2183">
        <v>738</v>
      </c>
      <c r="S2183">
        <v>740</v>
      </c>
      <c r="T2183">
        <v>9</v>
      </c>
      <c r="U2183">
        <v>0.72</v>
      </c>
      <c r="V2183">
        <v>1</v>
      </c>
      <c r="W2183" t="s">
        <v>4</v>
      </c>
      <c r="X2183" t="s">
        <v>89</v>
      </c>
      <c r="Y2183" t="s">
        <v>94</v>
      </c>
      <c r="Z2183" t="s">
        <v>91</v>
      </c>
      <c r="AA2183">
        <v>0.8083999999999999</v>
      </c>
      <c r="AB2183">
        <v>0.93059999999999998</v>
      </c>
      <c r="AC2183">
        <v>0.13028399999999998</v>
      </c>
      <c r="AD2183">
        <v>0.6</v>
      </c>
      <c r="AE2183" t="s">
        <v>25</v>
      </c>
      <c r="AF2183">
        <v>1.8738417187178256E-2</v>
      </c>
      <c r="AG2183" t="s">
        <v>5</v>
      </c>
      <c r="AH2183" t="s">
        <v>33</v>
      </c>
      <c r="AI2183" t="s">
        <v>38</v>
      </c>
      <c r="AJ2183">
        <v>100.27100271002709</v>
      </c>
      <c r="AK2183" t="s">
        <v>42</v>
      </c>
      <c r="AL2183">
        <v>61.144500000000001</v>
      </c>
      <c r="AM2183">
        <v>953232.68095300009</v>
      </c>
      <c r="AN2183">
        <v>73.89</v>
      </c>
    </row>
    <row r="2184" spans="1:40" x14ac:dyDescent="0.3">
      <c r="A2184">
        <v>64.94</v>
      </c>
      <c r="B2184">
        <v>2.16</v>
      </c>
      <c r="C2184">
        <v>7</v>
      </c>
      <c r="D2184">
        <v>0.8</v>
      </c>
      <c r="E2184">
        <v>7.0000000000000007E-2</v>
      </c>
      <c r="F2184">
        <v>0.05</v>
      </c>
      <c r="G2184" t="s">
        <v>99</v>
      </c>
      <c r="H2184">
        <v>3.19</v>
      </c>
      <c r="I2184">
        <v>0.96</v>
      </c>
      <c r="J2184">
        <v>1.17</v>
      </c>
      <c r="K2184">
        <v>0.83</v>
      </c>
      <c r="L2184">
        <v>7</v>
      </c>
      <c r="M2184">
        <v>5003.16</v>
      </c>
      <c r="N2184">
        <v>60</v>
      </c>
      <c r="O2184">
        <v>33</v>
      </c>
      <c r="P2184">
        <v>3</v>
      </c>
      <c r="Q2184">
        <v>2</v>
      </c>
      <c r="R2184">
        <v>879</v>
      </c>
      <c r="S2184">
        <v>513</v>
      </c>
      <c r="T2184">
        <v>9</v>
      </c>
      <c r="U2184">
        <v>0.66</v>
      </c>
      <c r="V2184">
        <v>0</v>
      </c>
      <c r="W2184" t="s">
        <v>6</v>
      </c>
      <c r="X2184" t="s">
        <v>93</v>
      </c>
      <c r="Y2184" t="s">
        <v>90</v>
      </c>
      <c r="Z2184" t="s">
        <v>91</v>
      </c>
      <c r="AA2184">
        <v>0.74399999999999999</v>
      </c>
      <c r="AB2184">
        <v>0.88349999999999995</v>
      </c>
      <c r="AC2184">
        <v>0.17669999999999994</v>
      </c>
      <c r="AD2184">
        <v>0.95</v>
      </c>
      <c r="AE2184" t="s">
        <v>25</v>
      </c>
      <c r="AF2184">
        <v>3.3261472128118266E-2</v>
      </c>
      <c r="AG2184" t="s">
        <v>7</v>
      </c>
      <c r="AH2184" t="s">
        <v>33</v>
      </c>
      <c r="AI2184" t="s">
        <v>37</v>
      </c>
      <c r="AJ2184">
        <v>58.361774744027308</v>
      </c>
      <c r="AK2184" t="s">
        <v>40</v>
      </c>
      <c r="AL2184">
        <v>250.15800000000002</v>
      </c>
      <c r="AM2184">
        <v>364148.13682000001</v>
      </c>
      <c r="AN2184">
        <v>93.710000000000008</v>
      </c>
    </row>
    <row r="2185" spans="1:40" x14ac:dyDescent="0.3">
      <c r="A2185">
        <v>186.78</v>
      </c>
      <c r="B2185">
        <v>3.68</v>
      </c>
      <c r="C2185">
        <v>9</v>
      </c>
      <c r="D2185">
        <v>0.78</v>
      </c>
      <c r="E2185">
        <v>0.08</v>
      </c>
      <c r="F2185">
        <v>0.02</v>
      </c>
      <c r="G2185" t="s">
        <v>99</v>
      </c>
      <c r="H2185">
        <v>1.53</v>
      </c>
      <c r="I2185">
        <v>0.87</v>
      </c>
      <c r="J2185">
        <v>1.1499999999999999</v>
      </c>
      <c r="K2185">
        <v>0.25</v>
      </c>
      <c r="L2185">
        <v>12</v>
      </c>
      <c r="M2185">
        <v>7455.63</v>
      </c>
      <c r="N2185">
        <v>45</v>
      </c>
      <c r="O2185">
        <v>11</v>
      </c>
      <c r="P2185">
        <v>2</v>
      </c>
      <c r="Q2185">
        <v>0</v>
      </c>
      <c r="R2185">
        <v>399</v>
      </c>
      <c r="S2185">
        <v>805</v>
      </c>
      <c r="T2185">
        <v>4</v>
      </c>
      <c r="U2185">
        <v>0.94</v>
      </c>
      <c r="V2185">
        <v>0</v>
      </c>
      <c r="W2185" t="s">
        <v>6</v>
      </c>
      <c r="X2185" t="s">
        <v>89</v>
      </c>
      <c r="Y2185" t="s">
        <v>96</v>
      </c>
      <c r="Z2185" t="s">
        <v>105</v>
      </c>
      <c r="AA2185">
        <v>0.71760000000000002</v>
      </c>
      <c r="AB2185">
        <v>0.90160000000000007</v>
      </c>
      <c r="AC2185">
        <v>0.198352</v>
      </c>
      <c r="AD2185">
        <v>0.35</v>
      </c>
      <c r="AE2185" t="s">
        <v>24</v>
      </c>
      <c r="AF2185">
        <v>1.9702323589249386E-2</v>
      </c>
      <c r="AG2185" t="s">
        <v>5</v>
      </c>
      <c r="AH2185" t="s">
        <v>31</v>
      </c>
      <c r="AI2185" t="s">
        <v>36</v>
      </c>
      <c r="AJ2185">
        <v>201.75438596491227</v>
      </c>
      <c r="AK2185" t="s">
        <v>42</v>
      </c>
      <c r="AL2185">
        <v>372.78150000000005</v>
      </c>
      <c r="AM2185">
        <v>1532197.3255079999</v>
      </c>
      <c r="AN2185">
        <v>95.670000000000016</v>
      </c>
    </row>
    <row r="2186" spans="1:40" x14ac:dyDescent="0.3">
      <c r="A2186">
        <v>343.92</v>
      </c>
      <c r="B2186">
        <v>8.02</v>
      </c>
      <c r="C2186">
        <v>19</v>
      </c>
      <c r="D2186">
        <v>0.71</v>
      </c>
      <c r="E2186">
        <v>0.03</v>
      </c>
      <c r="F2186">
        <v>0.04</v>
      </c>
      <c r="G2186" t="s">
        <v>99</v>
      </c>
      <c r="H2186">
        <v>2.16</v>
      </c>
      <c r="I2186">
        <v>0.8</v>
      </c>
      <c r="J2186">
        <v>1</v>
      </c>
      <c r="K2186">
        <v>0.46</v>
      </c>
      <c r="L2186">
        <v>14</v>
      </c>
      <c r="M2186">
        <v>3598.42</v>
      </c>
      <c r="N2186">
        <v>30</v>
      </c>
      <c r="O2186">
        <v>55</v>
      </c>
      <c r="P2186">
        <v>0</v>
      </c>
      <c r="Q2186">
        <v>2</v>
      </c>
      <c r="R2186">
        <v>189</v>
      </c>
      <c r="S2186">
        <v>948</v>
      </c>
      <c r="T2186">
        <v>10</v>
      </c>
      <c r="U2186">
        <v>0.91</v>
      </c>
      <c r="V2186">
        <v>1</v>
      </c>
      <c r="W2186" t="s">
        <v>4</v>
      </c>
      <c r="X2186" t="s">
        <v>93</v>
      </c>
      <c r="Y2186" t="s">
        <v>94</v>
      </c>
      <c r="Z2186" t="s">
        <v>108</v>
      </c>
      <c r="AA2186">
        <v>0.68869999999999998</v>
      </c>
      <c r="AB2186">
        <v>0.93119999999999992</v>
      </c>
      <c r="AC2186">
        <v>0.27004800000000001</v>
      </c>
      <c r="AD2186">
        <v>0.53</v>
      </c>
      <c r="AE2186" t="s">
        <v>25</v>
      </c>
      <c r="AF2186">
        <v>2.3319376599209116E-2</v>
      </c>
      <c r="AG2186" t="s">
        <v>7</v>
      </c>
      <c r="AH2186" t="s">
        <v>32</v>
      </c>
      <c r="AI2186" t="s">
        <v>35</v>
      </c>
      <c r="AJ2186">
        <v>501.58730158730157</v>
      </c>
      <c r="AK2186" t="s">
        <v>42</v>
      </c>
      <c r="AL2186">
        <v>179.92100000000002</v>
      </c>
      <c r="AM2186">
        <v>1324393.1871920002</v>
      </c>
      <c r="AN2186">
        <v>96.14</v>
      </c>
    </row>
    <row r="2187" spans="1:40" x14ac:dyDescent="0.3">
      <c r="A2187">
        <v>472.24</v>
      </c>
      <c r="B2187">
        <v>5.24</v>
      </c>
      <c r="C2187">
        <v>13</v>
      </c>
      <c r="D2187">
        <v>0.87</v>
      </c>
      <c r="E2187">
        <v>0</v>
      </c>
      <c r="F2187">
        <v>0.03</v>
      </c>
      <c r="G2187" t="s">
        <v>88</v>
      </c>
      <c r="H2187">
        <v>4.37</v>
      </c>
      <c r="I2187">
        <v>0.83</v>
      </c>
      <c r="J2187">
        <v>1.06</v>
      </c>
      <c r="K2187">
        <v>0.16</v>
      </c>
      <c r="L2187">
        <v>34</v>
      </c>
      <c r="M2187">
        <v>2017.77</v>
      </c>
      <c r="N2187">
        <v>15</v>
      </c>
      <c r="O2187">
        <v>43</v>
      </c>
      <c r="P2187">
        <v>0</v>
      </c>
      <c r="Q2187">
        <v>3</v>
      </c>
      <c r="R2187">
        <v>646</v>
      </c>
      <c r="S2187">
        <v>517</v>
      </c>
      <c r="T2187">
        <v>12</v>
      </c>
      <c r="U2187">
        <v>0.4</v>
      </c>
      <c r="V2187">
        <v>0</v>
      </c>
      <c r="W2187" t="s">
        <v>6</v>
      </c>
      <c r="X2187" t="s">
        <v>103</v>
      </c>
      <c r="Y2187" t="s">
        <v>94</v>
      </c>
      <c r="Z2187" t="s">
        <v>107</v>
      </c>
      <c r="AA2187">
        <v>0.87</v>
      </c>
      <c r="AB2187">
        <v>0.97</v>
      </c>
      <c r="AC2187">
        <v>0.12609999999999999</v>
      </c>
      <c r="AD2187">
        <v>0.19</v>
      </c>
      <c r="AE2187" t="s">
        <v>26</v>
      </c>
      <c r="AF2187">
        <v>1.1096052854480773E-2</v>
      </c>
      <c r="AG2187" t="s">
        <v>5</v>
      </c>
      <c r="AH2187" t="s">
        <v>32</v>
      </c>
      <c r="AI2187" t="s">
        <v>37</v>
      </c>
      <c r="AJ2187">
        <v>80.030959752321991</v>
      </c>
      <c r="AK2187" t="s">
        <v>44</v>
      </c>
      <c r="AL2187">
        <v>20.177700000000002</v>
      </c>
      <c r="AM2187">
        <v>981519.30742000008</v>
      </c>
      <c r="AN2187">
        <v>71.03</v>
      </c>
    </row>
    <row r="2188" spans="1:40" x14ac:dyDescent="0.3">
      <c r="A2188">
        <v>442.04</v>
      </c>
      <c r="B2188">
        <v>3.05</v>
      </c>
      <c r="C2188">
        <v>22</v>
      </c>
      <c r="D2188">
        <v>0.77</v>
      </c>
      <c r="E2188">
        <v>0</v>
      </c>
      <c r="F2188">
        <v>0.03</v>
      </c>
      <c r="G2188" t="s">
        <v>92</v>
      </c>
      <c r="H2188">
        <v>4.9000000000000004</v>
      </c>
      <c r="I2188">
        <v>0.94</v>
      </c>
      <c r="J2188">
        <v>1.03</v>
      </c>
      <c r="K2188">
        <v>0.4</v>
      </c>
      <c r="L2188">
        <v>39</v>
      </c>
      <c r="M2188">
        <v>8488.1</v>
      </c>
      <c r="N2188">
        <v>60</v>
      </c>
      <c r="O2188">
        <v>7</v>
      </c>
      <c r="P2188">
        <v>3</v>
      </c>
      <c r="Q2188">
        <v>2</v>
      </c>
      <c r="R2188">
        <v>385</v>
      </c>
      <c r="S2188">
        <v>789</v>
      </c>
      <c r="T2188">
        <v>6</v>
      </c>
      <c r="U2188">
        <v>0.03</v>
      </c>
      <c r="V2188">
        <v>1</v>
      </c>
      <c r="W2188" t="s">
        <v>4</v>
      </c>
      <c r="X2188" t="s">
        <v>93</v>
      </c>
      <c r="Y2188" t="s">
        <v>90</v>
      </c>
      <c r="Z2188" t="s">
        <v>100</v>
      </c>
      <c r="AA2188">
        <v>0.77</v>
      </c>
      <c r="AB2188">
        <v>0.97</v>
      </c>
      <c r="AC2188">
        <v>0.22309999999999997</v>
      </c>
      <c r="AD2188">
        <v>0.43000000000000005</v>
      </c>
      <c r="AE2188" t="s">
        <v>24</v>
      </c>
      <c r="AF2188">
        <v>6.8998280698579304E-3</v>
      </c>
      <c r="AG2188" t="s">
        <v>5</v>
      </c>
      <c r="AH2188" t="s">
        <v>32</v>
      </c>
      <c r="AI2188" t="s">
        <v>37</v>
      </c>
      <c r="AJ2188">
        <v>204.93506493506493</v>
      </c>
      <c r="AK2188" t="s">
        <v>42</v>
      </c>
      <c r="AL2188">
        <v>169.762</v>
      </c>
      <c r="AM2188">
        <v>3864855.1976400008</v>
      </c>
      <c r="AN2188">
        <v>82.5</v>
      </c>
    </row>
    <row r="2189" spans="1:40" x14ac:dyDescent="0.3">
      <c r="A2189">
        <v>394.73</v>
      </c>
      <c r="B2189">
        <v>2.5</v>
      </c>
      <c r="C2189">
        <v>8</v>
      </c>
      <c r="D2189">
        <v>0.74</v>
      </c>
      <c r="E2189">
        <v>0.04</v>
      </c>
      <c r="F2189">
        <v>0.02</v>
      </c>
      <c r="G2189" t="s">
        <v>99</v>
      </c>
      <c r="H2189">
        <v>1.23</v>
      </c>
      <c r="I2189">
        <v>0.98</v>
      </c>
      <c r="J2189">
        <v>0.83</v>
      </c>
      <c r="K2189">
        <v>0.02</v>
      </c>
      <c r="L2189">
        <v>48</v>
      </c>
      <c r="M2189">
        <v>660.16</v>
      </c>
      <c r="N2189">
        <v>15</v>
      </c>
      <c r="O2189">
        <v>28</v>
      </c>
      <c r="P2189">
        <v>3</v>
      </c>
      <c r="Q2189">
        <v>0</v>
      </c>
      <c r="R2189">
        <v>192</v>
      </c>
      <c r="S2189">
        <v>462</v>
      </c>
      <c r="T2189">
        <v>5</v>
      </c>
      <c r="U2189">
        <v>0.33</v>
      </c>
      <c r="V2189">
        <v>1</v>
      </c>
      <c r="W2189" t="s">
        <v>4</v>
      </c>
      <c r="X2189" t="s">
        <v>89</v>
      </c>
      <c r="Y2189" t="s">
        <v>90</v>
      </c>
      <c r="Z2189" t="s">
        <v>109</v>
      </c>
      <c r="AA2189">
        <v>0.71039999999999992</v>
      </c>
      <c r="AB2189">
        <v>0.94079999999999997</v>
      </c>
      <c r="AC2189">
        <v>0.24460799999999999</v>
      </c>
      <c r="AD2189">
        <v>0.08</v>
      </c>
      <c r="AE2189" t="s">
        <v>22</v>
      </c>
      <c r="AF2189">
        <v>6.3334431130139587E-3</v>
      </c>
      <c r="AG2189" t="s">
        <v>5</v>
      </c>
      <c r="AH2189" t="s">
        <v>32</v>
      </c>
      <c r="AI2189" t="s">
        <v>36</v>
      </c>
      <c r="AJ2189">
        <v>240.625</v>
      </c>
      <c r="AK2189" t="s">
        <v>42</v>
      </c>
      <c r="AL2189">
        <v>33.008000000000003</v>
      </c>
      <c r="AM2189">
        <v>276262.772566</v>
      </c>
      <c r="AN2189">
        <v>97.169999999999987</v>
      </c>
    </row>
    <row r="2190" spans="1:40" x14ac:dyDescent="0.3">
      <c r="A2190">
        <v>404.8</v>
      </c>
      <c r="B2190">
        <v>3.99</v>
      </c>
      <c r="C2190">
        <v>22</v>
      </c>
      <c r="D2190">
        <v>0.9</v>
      </c>
      <c r="E2190">
        <v>0.02</v>
      </c>
      <c r="F2190">
        <v>0.01</v>
      </c>
      <c r="G2190" t="s">
        <v>88</v>
      </c>
      <c r="H2190">
        <v>4.74</v>
      </c>
      <c r="I2190">
        <v>0.82</v>
      </c>
      <c r="J2190">
        <v>0.86</v>
      </c>
      <c r="K2190">
        <v>0.91</v>
      </c>
      <c r="L2190">
        <v>9</v>
      </c>
      <c r="M2190">
        <v>8097.16</v>
      </c>
      <c r="N2190">
        <v>90</v>
      </c>
      <c r="O2190">
        <v>13</v>
      </c>
      <c r="P2190">
        <v>0</v>
      </c>
      <c r="Q2190">
        <v>3</v>
      </c>
      <c r="R2190">
        <v>853</v>
      </c>
      <c r="S2190">
        <v>209</v>
      </c>
      <c r="T2190">
        <v>4</v>
      </c>
      <c r="U2190">
        <v>0.2</v>
      </c>
      <c r="V2190">
        <v>0</v>
      </c>
      <c r="W2190" t="s">
        <v>6</v>
      </c>
      <c r="X2190" t="s">
        <v>103</v>
      </c>
      <c r="Y2190" t="s">
        <v>94</v>
      </c>
      <c r="Z2190" t="s">
        <v>105</v>
      </c>
      <c r="AA2190">
        <v>0.88200000000000001</v>
      </c>
      <c r="AB2190">
        <v>0.97019999999999995</v>
      </c>
      <c r="AC2190">
        <v>9.7019999999999981E-2</v>
      </c>
      <c r="AD2190">
        <v>0.94000000000000006</v>
      </c>
      <c r="AE2190" t="s">
        <v>25</v>
      </c>
      <c r="AF2190">
        <v>9.8567193675889331E-3</v>
      </c>
      <c r="AG2190" t="s">
        <v>5</v>
      </c>
      <c r="AH2190" t="s">
        <v>32</v>
      </c>
      <c r="AI2190" t="s">
        <v>37</v>
      </c>
      <c r="AJ2190">
        <v>24.501758499413835</v>
      </c>
      <c r="AK2190" t="s">
        <v>40</v>
      </c>
      <c r="AL2190">
        <v>80.971599999999995</v>
      </c>
      <c r="AM2190">
        <v>3376181.6256799996</v>
      </c>
      <c r="AN2190">
        <v>70.459999999999994</v>
      </c>
    </row>
    <row r="2191" spans="1:40" x14ac:dyDescent="0.3">
      <c r="A2191">
        <v>349.24</v>
      </c>
      <c r="B2191">
        <v>9.4600000000000009</v>
      </c>
      <c r="C2191">
        <v>18</v>
      </c>
      <c r="D2191">
        <v>0.9</v>
      </c>
      <c r="E2191">
        <v>0.01</v>
      </c>
      <c r="F2191">
        <v>0.03</v>
      </c>
      <c r="G2191" t="s">
        <v>88</v>
      </c>
      <c r="H2191">
        <v>3.44</v>
      </c>
      <c r="I2191">
        <v>0.67</v>
      </c>
      <c r="J2191">
        <v>1.19</v>
      </c>
      <c r="K2191">
        <v>0.68</v>
      </c>
      <c r="L2191">
        <v>33</v>
      </c>
      <c r="M2191">
        <v>1123.32</v>
      </c>
      <c r="N2191">
        <v>15</v>
      </c>
      <c r="O2191">
        <v>55</v>
      </c>
      <c r="P2191">
        <v>2</v>
      </c>
      <c r="Q2191">
        <v>3</v>
      </c>
      <c r="R2191">
        <v>338</v>
      </c>
      <c r="S2191">
        <v>282</v>
      </c>
      <c r="T2191">
        <v>2</v>
      </c>
      <c r="U2191">
        <v>0.13</v>
      </c>
      <c r="V2191">
        <v>0</v>
      </c>
      <c r="W2191" t="s">
        <v>6</v>
      </c>
      <c r="X2191" t="s">
        <v>103</v>
      </c>
      <c r="Y2191" t="s">
        <v>96</v>
      </c>
      <c r="Z2191" t="s">
        <v>102</v>
      </c>
      <c r="AA2191">
        <v>0.89100000000000001</v>
      </c>
      <c r="AB2191">
        <v>0.96029999999999993</v>
      </c>
      <c r="AC2191">
        <v>9.6029999999999976E-2</v>
      </c>
      <c r="AD2191">
        <v>0.72000000000000008</v>
      </c>
      <c r="AE2191" t="s">
        <v>25</v>
      </c>
      <c r="AF2191">
        <v>2.7087389760623068E-2</v>
      </c>
      <c r="AG2191" t="s">
        <v>7</v>
      </c>
      <c r="AH2191" t="s">
        <v>32</v>
      </c>
      <c r="AI2191" t="s">
        <v>37</v>
      </c>
      <c r="AJ2191">
        <v>83.431952662721898</v>
      </c>
      <c r="AK2191" t="s">
        <v>44</v>
      </c>
      <c r="AL2191">
        <v>11.2332</v>
      </c>
      <c r="AM2191">
        <v>408035.86878400005</v>
      </c>
      <c r="AN2191">
        <v>71.66</v>
      </c>
    </row>
    <row r="2192" spans="1:40" x14ac:dyDescent="0.3">
      <c r="A2192">
        <v>167.13</v>
      </c>
      <c r="B2192">
        <v>4.09</v>
      </c>
      <c r="C2192">
        <v>29</v>
      </c>
      <c r="D2192">
        <v>0.93</v>
      </c>
      <c r="E2192">
        <v>0.02</v>
      </c>
      <c r="F2192">
        <v>0.02</v>
      </c>
      <c r="G2192" t="s">
        <v>92</v>
      </c>
      <c r="H2192">
        <v>4.76</v>
      </c>
      <c r="I2192">
        <v>0.86</v>
      </c>
      <c r="J2192">
        <v>0.9</v>
      </c>
      <c r="K2192">
        <v>0.33</v>
      </c>
      <c r="L2192">
        <v>12</v>
      </c>
      <c r="M2192">
        <v>6293.12</v>
      </c>
      <c r="N2192">
        <v>45</v>
      </c>
      <c r="O2192">
        <v>14</v>
      </c>
      <c r="P2192">
        <v>1</v>
      </c>
      <c r="Q2192">
        <v>1</v>
      </c>
      <c r="R2192">
        <v>954</v>
      </c>
      <c r="S2192">
        <v>785</v>
      </c>
      <c r="T2192">
        <v>4</v>
      </c>
      <c r="U2192">
        <v>0.89</v>
      </c>
      <c r="V2192">
        <v>1</v>
      </c>
      <c r="W2192" t="s">
        <v>4</v>
      </c>
      <c r="X2192" t="s">
        <v>101</v>
      </c>
      <c r="Y2192" t="s">
        <v>104</v>
      </c>
      <c r="Z2192" t="s">
        <v>105</v>
      </c>
      <c r="AA2192">
        <v>0.91139999999999999</v>
      </c>
      <c r="AB2192">
        <v>0.96039999999999992</v>
      </c>
      <c r="AC2192">
        <v>6.7227999999999954E-2</v>
      </c>
      <c r="AD2192">
        <v>0.37</v>
      </c>
      <c r="AE2192" t="s">
        <v>24</v>
      </c>
      <c r="AF2192">
        <v>2.4471967929156943E-2</v>
      </c>
      <c r="AG2192" t="s">
        <v>7</v>
      </c>
      <c r="AH2192" t="s">
        <v>31</v>
      </c>
      <c r="AI2192" t="s">
        <v>37</v>
      </c>
      <c r="AJ2192">
        <v>82.285115303983218</v>
      </c>
      <c r="AK2192" t="s">
        <v>44</v>
      </c>
      <c r="AL2192">
        <v>125.86239999999999</v>
      </c>
      <c r="AM2192">
        <v>1093981.6845999998</v>
      </c>
      <c r="AN2192">
        <v>82.240000000000009</v>
      </c>
    </row>
    <row r="2193" spans="1:40" x14ac:dyDescent="0.3">
      <c r="A2193">
        <v>458.24</v>
      </c>
      <c r="B2193">
        <v>9.89</v>
      </c>
      <c r="C2193">
        <v>23</v>
      </c>
      <c r="D2193">
        <v>0.85</v>
      </c>
      <c r="E2193">
        <v>0.01</v>
      </c>
      <c r="F2193">
        <v>0.02</v>
      </c>
      <c r="G2193" t="s">
        <v>92</v>
      </c>
      <c r="H2193">
        <v>2.81</v>
      </c>
      <c r="I2193">
        <v>0.63</v>
      </c>
      <c r="J2193">
        <v>0.95</v>
      </c>
      <c r="K2193">
        <v>0.88</v>
      </c>
      <c r="L2193">
        <v>34</v>
      </c>
      <c r="M2193">
        <v>4822.7700000000004</v>
      </c>
      <c r="N2193">
        <v>45</v>
      </c>
      <c r="O2193">
        <v>50</v>
      </c>
      <c r="P2193">
        <v>1</v>
      </c>
      <c r="Q2193">
        <v>3</v>
      </c>
      <c r="R2193">
        <v>499</v>
      </c>
      <c r="S2193">
        <v>235</v>
      </c>
      <c r="T2193">
        <v>7</v>
      </c>
      <c r="U2193">
        <v>0.71</v>
      </c>
      <c r="V2193">
        <v>1</v>
      </c>
      <c r="W2193" t="s">
        <v>4</v>
      </c>
      <c r="X2193" t="s">
        <v>103</v>
      </c>
      <c r="Y2193" t="s">
        <v>104</v>
      </c>
      <c r="Z2193" t="s">
        <v>106</v>
      </c>
      <c r="AA2193">
        <v>0.84150000000000003</v>
      </c>
      <c r="AB2193">
        <v>0.97019999999999995</v>
      </c>
      <c r="AC2193">
        <v>0.14553000000000002</v>
      </c>
      <c r="AD2193">
        <v>0.91</v>
      </c>
      <c r="AE2193" t="s">
        <v>25</v>
      </c>
      <c r="AF2193">
        <v>2.1582576815642459E-2</v>
      </c>
      <c r="AG2193" t="s">
        <v>7</v>
      </c>
      <c r="AH2193" t="s">
        <v>32</v>
      </c>
      <c r="AI2193" t="s">
        <v>35</v>
      </c>
      <c r="AJ2193">
        <v>47.094188376753507</v>
      </c>
      <c r="AK2193" t="s">
        <v>40</v>
      </c>
      <c r="AL2193">
        <v>96.455400000000012</v>
      </c>
      <c r="AM2193">
        <v>2276407.9170320006</v>
      </c>
      <c r="AN2193">
        <v>84.489999999999981</v>
      </c>
    </row>
    <row r="2194" spans="1:40" x14ac:dyDescent="0.3">
      <c r="A2194">
        <v>351.83</v>
      </c>
      <c r="B2194">
        <v>5.37</v>
      </c>
      <c r="C2194">
        <v>2</v>
      </c>
      <c r="D2194">
        <v>0.97</v>
      </c>
      <c r="E2194">
        <v>0.09</v>
      </c>
      <c r="F2194">
        <v>0.03</v>
      </c>
      <c r="G2194" t="s">
        <v>88</v>
      </c>
      <c r="H2194">
        <v>4.8</v>
      </c>
      <c r="I2194">
        <v>0.85</v>
      </c>
      <c r="J2194">
        <v>1</v>
      </c>
      <c r="K2194">
        <v>0.18</v>
      </c>
      <c r="L2194">
        <v>27</v>
      </c>
      <c r="M2194">
        <v>9985.56</v>
      </c>
      <c r="N2194">
        <v>90</v>
      </c>
      <c r="O2194">
        <v>36</v>
      </c>
      <c r="P2194">
        <v>3</v>
      </c>
      <c r="Q2194">
        <v>3</v>
      </c>
      <c r="R2194">
        <v>209</v>
      </c>
      <c r="S2194">
        <v>480</v>
      </c>
      <c r="T2194">
        <v>3</v>
      </c>
      <c r="U2194">
        <v>0.03</v>
      </c>
      <c r="V2194">
        <v>1</v>
      </c>
      <c r="W2194" t="s">
        <v>4</v>
      </c>
      <c r="X2194" t="s">
        <v>103</v>
      </c>
      <c r="Y2194" t="s">
        <v>90</v>
      </c>
      <c r="Z2194" t="s">
        <v>98</v>
      </c>
      <c r="AA2194">
        <v>0.88270000000000004</v>
      </c>
      <c r="AB2194">
        <v>0.88270000000000004</v>
      </c>
      <c r="AC2194">
        <v>2.6481000000000025E-2</v>
      </c>
      <c r="AD2194">
        <v>0.3</v>
      </c>
      <c r="AE2194" t="s">
        <v>26</v>
      </c>
      <c r="AF2194">
        <v>1.5263053179092176E-2</v>
      </c>
      <c r="AG2194" t="s">
        <v>5</v>
      </c>
      <c r="AH2194" t="s">
        <v>32</v>
      </c>
      <c r="AI2194" t="s">
        <v>37</v>
      </c>
      <c r="AJ2194">
        <v>229.66507177033492</v>
      </c>
      <c r="AK2194" t="s">
        <v>42</v>
      </c>
      <c r="AL2194">
        <v>99.855599999999995</v>
      </c>
      <c r="AM2194">
        <v>3934939.5550559992</v>
      </c>
      <c r="AN2194">
        <v>67.900000000000006</v>
      </c>
    </row>
    <row r="2195" spans="1:40" x14ac:dyDescent="0.3">
      <c r="A2195">
        <v>302.2</v>
      </c>
      <c r="B2195">
        <v>2.61</v>
      </c>
      <c r="C2195">
        <v>18</v>
      </c>
      <c r="D2195">
        <v>0.98</v>
      </c>
      <c r="E2195">
        <v>0.01</v>
      </c>
      <c r="F2195">
        <v>0.03</v>
      </c>
      <c r="G2195" t="s">
        <v>92</v>
      </c>
      <c r="H2195">
        <v>4.46</v>
      </c>
      <c r="I2195">
        <v>0.92</v>
      </c>
      <c r="J2195">
        <v>1.19</v>
      </c>
      <c r="K2195">
        <v>0.08</v>
      </c>
      <c r="L2195">
        <v>22</v>
      </c>
      <c r="M2195">
        <v>3940.42</v>
      </c>
      <c r="N2195">
        <v>45</v>
      </c>
      <c r="O2195">
        <v>34</v>
      </c>
      <c r="P2195">
        <v>2</v>
      </c>
      <c r="Q2195">
        <v>3</v>
      </c>
      <c r="R2195">
        <v>705</v>
      </c>
      <c r="S2195">
        <v>27</v>
      </c>
      <c r="T2195">
        <v>3</v>
      </c>
      <c r="U2195">
        <v>0.92</v>
      </c>
      <c r="V2195">
        <v>1</v>
      </c>
      <c r="W2195" t="s">
        <v>4</v>
      </c>
      <c r="X2195" t="s">
        <v>103</v>
      </c>
      <c r="Y2195" t="s">
        <v>96</v>
      </c>
      <c r="Z2195" t="s">
        <v>98</v>
      </c>
      <c r="AA2195">
        <v>0.97019999999999995</v>
      </c>
      <c r="AB2195">
        <v>0.96029999999999993</v>
      </c>
      <c r="AC2195">
        <v>1.9206000000000018E-2</v>
      </c>
      <c r="AD2195">
        <v>0.12</v>
      </c>
      <c r="AE2195" t="s">
        <v>22</v>
      </c>
      <c r="AF2195">
        <v>8.6366644606221052E-3</v>
      </c>
      <c r="AG2195" t="s">
        <v>5</v>
      </c>
      <c r="AH2195" t="s">
        <v>32</v>
      </c>
      <c r="AI2195" t="s">
        <v>37</v>
      </c>
      <c r="AJ2195">
        <v>3.8297872340425529</v>
      </c>
      <c r="AK2195" t="s">
        <v>40</v>
      </c>
      <c r="AL2195">
        <v>78.808400000000006</v>
      </c>
      <c r="AM2195">
        <v>1238532.4855999998</v>
      </c>
      <c r="AN2195">
        <v>82.639999999999986</v>
      </c>
    </row>
    <row r="2196" spans="1:40" x14ac:dyDescent="0.3">
      <c r="A2196">
        <v>99.95</v>
      </c>
      <c r="B2196">
        <v>9.02</v>
      </c>
      <c r="C2196">
        <v>18</v>
      </c>
      <c r="D2196">
        <v>0.94</v>
      </c>
      <c r="E2196">
        <v>0.05</v>
      </c>
      <c r="F2196">
        <v>0</v>
      </c>
      <c r="G2196" t="s">
        <v>92</v>
      </c>
      <c r="H2196">
        <v>0.64</v>
      </c>
      <c r="I2196">
        <v>0.74</v>
      </c>
      <c r="J2196">
        <v>1.08</v>
      </c>
      <c r="K2196">
        <v>0.94</v>
      </c>
      <c r="L2196">
        <v>18</v>
      </c>
      <c r="M2196">
        <v>9577.14</v>
      </c>
      <c r="N2196">
        <v>30</v>
      </c>
      <c r="O2196">
        <v>32</v>
      </c>
      <c r="P2196">
        <v>0</v>
      </c>
      <c r="Q2196">
        <v>1</v>
      </c>
      <c r="R2196">
        <v>488</v>
      </c>
      <c r="S2196">
        <v>764</v>
      </c>
      <c r="T2196">
        <v>11</v>
      </c>
      <c r="U2196">
        <v>0.9</v>
      </c>
      <c r="V2196">
        <v>0</v>
      </c>
      <c r="W2196" t="s">
        <v>6</v>
      </c>
      <c r="X2196" t="s">
        <v>101</v>
      </c>
      <c r="Y2196" t="s">
        <v>94</v>
      </c>
      <c r="Z2196" t="s">
        <v>95</v>
      </c>
      <c r="AA2196">
        <v>0.8929999999999999</v>
      </c>
      <c r="AB2196">
        <v>0.95</v>
      </c>
      <c r="AC2196">
        <v>5.7000000000000051E-2</v>
      </c>
      <c r="AD2196">
        <v>0.99</v>
      </c>
      <c r="AE2196" t="s">
        <v>25</v>
      </c>
      <c r="AF2196">
        <v>9.024512256128063E-2</v>
      </c>
      <c r="AG2196" t="s">
        <v>8</v>
      </c>
      <c r="AH2196" t="s">
        <v>33</v>
      </c>
      <c r="AI2196" t="s">
        <v>38</v>
      </c>
      <c r="AJ2196">
        <v>156.55737704918033</v>
      </c>
      <c r="AK2196" t="s">
        <v>42</v>
      </c>
      <c r="AL2196">
        <v>191.5428</v>
      </c>
      <c r="AM2196">
        <v>1005289.72231</v>
      </c>
      <c r="AN2196">
        <v>85.859999999999985</v>
      </c>
    </row>
    <row r="2197" spans="1:40" x14ac:dyDescent="0.3">
      <c r="A2197">
        <v>251.17</v>
      </c>
      <c r="B2197">
        <v>5.14</v>
      </c>
      <c r="C2197">
        <v>11</v>
      </c>
      <c r="D2197">
        <v>0.89</v>
      </c>
      <c r="E2197">
        <v>0.06</v>
      </c>
      <c r="F2197">
        <v>0.02</v>
      </c>
      <c r="G2197" t="s">
        <v>88</v>
      </c>
      <c r="H2197">
        <v>1.55</v>
      </c>
      <c r="I2197">
        <v>0.63</v>
      </c>
      <c r="J2197">
        <v>1.05</v>
      </c>
      <c r="K2197">
        <v>0.31</v>
      </c>
      <c r="L2197">
        <v>46</v>
      </c>
      <c r="M2197">
        <v>4097.43</v>
      </c>
      <c r="N2197">
        <v>45</v>
      </c>
      <c r="O2197">
        <v>40</v>
      </c>
      <c r="P2197">
        <v>1</v>
      </c>
      <c r="Q2197">
        <v>2</v>
      </c>
      <c r="R2197">
        <v>818</v>
      </c>
      <c r="S2197">
        <v>638</v>
      </c>
      <c r="T2197">
        <v>3</v>
      </c>
      <c r="U2197">
        <v>0.95</v>
      </c>
      <c r="V2197">
        <v>0</v>
      </c>
      <c r="W2197" t="s">
        <v>6</v>
      </c>
      <c r="X2197" t="s">
        <v>93</v>
      </c>
      <c r="Y2197" t="s">
        <v>104</v>
      </c>
      <c r="Z2197" t="s">
        <v>98</v>
      </c>
      <c r="AA2197">
        <v>0.83660000000000001</v>
      </c>
      <c r="AB2197">
        <v>0.92119999999999991</v>
      </c>
      <c r="AC2197">
        <v>0.10133199999999998</v>
      </c>
      <c r="AD2197">
        <v>0.39</v>
      </c>
      <c r="AE2197" t="s">
        <v>24</v>
      </c>
      <c r="AF2197">
        <v>2.046422741569455E-2</v>
      </c>
      <c r="AG2197" t="s">
        <v>7</v>
      </c>
      <c r="AH2197" t="s">
        <v>31</v>
      </c>
      <c r="AI2197" t="s">
        <v>36</v>
      </c>
      <c r="AJ2197">
        <v>77.995110024449872</v>
      </c>
      <c r="AK2197" t="s">
        <v>40</v>
      </c>
      <c r="AL2197">
        <v>40.974300000000007</v>
      </c>
      <c r="AM2197">
        <v>1111532.3731180001</v>
      </c>
      <c r="AN2197">
        <v>72.25</v>
      </c>
    </row>
    <row r="2198" spans="1:40" x14ac:dyDescent="0.3">
      <c r="A2198">
        <v>257.16000000000003</v>
      </c>
      <c r="B2198">
        <v>7.39</v>
      </c>
      <c r="C2198">
        <v>1</v>
      </c>
      <c r="D2198">
        <v>0.79</v>
      </c>
      <c r="E2198">
        <v>0.05</v>
      </c>
      <c r="F2198">
        <v>0.02</v>
      </c>
      <c r="G2198" t="s">
        <v>99</v>
      </c>
      <c r="H2198">
        <v>1.22</v>
      </c>
      <c r="I2198">
        <v>0.88</v>
      </c>
      <c r="J2198">
        <v>1.01</v>
      </c>
      <c r="K2198">
        <v>0.94</v>
      </c>
      <c r="L2198">
        <v>44</v>
      </c>
      <c r="M2198">
        <v>6848.83</v>
      </c>
      <c r="N2198">
        <v>60</v>
      </c>
      <c r="O2198">
        <v>55</v>
      </c>
      <c r="P2198">
        <v>1</v>
      </c>
      <c r="Q2198">
        <v>0</v>
      </c>
      <c r="R2198">
        <v>745</v>
      </c>
      <c r="S2198">
        <v>19</v>
      </c>
      <c r="T2198">
        <v>9</v>
      </c>
      <c r="U2198">
        <v>0.83</v>
      </c>
      <c r="V2198">
        <v>1</v>
      </c>
      <c r="W2198" t="s">
        <v>4</v>
      </c>
      <c r="X2198" t="s">
        <v>89</v>
      </c>
      <c r="Y2198" t="s">
        <v>104</v>
      </c>
      <c r="Z2198" t="s">
        <v>91</v>
      </c>
      <c r="AA2198">
        <v>0.75049999999999994</v>
      </c>
      <c r="AB2198">
        <v>0.93099999999999994</v>
      </c>
      <c r="AC2198">
        <v>0.19550999999999996</v>
      </c>
      <c r="AD2198">
        <v>1.01</v>
      </c>
      <c r="AE2198" t="s">
        <v>25</v>
      </c>
      <c r="AF2198">
        <v>2.8736973090682839E-2</v>
      </c>
      <c r="AG2198" t="s">
        <v>7</v>
      </c>
      <c r="AH2198" t="s">
        <v>31</v>
      </c>
      <c r="AI2198" t="s">
        <v>36</v>
      </c>
      <c r="AJ2198">
        <v>2.5503355704697985</v>
      </c>
      <c r="AK2198" t="s">
        <v>40</v>
      </c>
      <c r="AL2198">
        <v>342.44150000000002</v>
      </c>
      <c r="AM2198">
        <v>1884880.9976000001</v>
      </c>
      <c r="AN2198">
        <v>96.88</v>
      </c>
    </row>
    <row r="2199" spans="1:40" x14ac:dyDescent="0.3">
      <c r="A2199">
        <v>439.05</v>
      </c>
      <c r="B2199">
        <v>9.85</v>
      </c>
      <c r="C2199">
        <v>14</v>
      </c>
      <c r="D2199">
        <v>0.99</v>
      </c>
      <c r="E2199">
        <v>0.01</v>
      </c>
      <c r="F2199">
        <v>0</v>
      </c>
      <c r="G2199" t="s">
        <v>99</v>
      </c>
      <c r="H2199">
        <v>2.86</v>
      </c>
      <c r="I2199">
        <v>0.74</v>
      </c>
      <c r="J2199">
        <v>1.08</v>
      </c>
      <c r="K2199">
        <v>0.64</v>
      </c>
      <c r="L2199">
        <v>18</v>
      </c>
      <c r="M2199">
        <v>6472.25</v>
      </c>
      <c r="N2199">
        <v>45</v>
      </c>
      <c r="O2199">
        <v>38</v>
      </c>
      <c r="P2199">
        <v>2</v>
      </c>
      <c r="Q2199">
        <v>3</v>
      </c>
      <c r="R2199">
        <v>464</v>
      </c>
      <c r="S2199">
        <v>48</v>
      </c>
      <c r="T2199">
        <v>1</v>
      </c>
      <c r="U2199">
        <v>0.08</v>
      </c>
      <c r="V2199">
        <v>0</v>
      </c>
      <c r="W2199" t="s">
        <v>6</v>
      </c>
      <c r="X2199" t="s">
        <v>103</v>
      </c>
      <c r="Y2199" t="s">
        <v>96</v>
      </c>
      <c r="Z2199" t="s">
        <v>97</v>
      </c>
      <c r="AA2199">
        <v>0.98009999999999997</v>
      </c>
      <c r="AB2199">
        <v>0.99</v>
      </c>
      <c r="AC2199">
        <v>9.9000000000000095E-3</v>
      </c>
      <c r="AD2199">
        <v>0.65</v>
      </c>
      <c r="AE2199" t="s">
        <v>25</v>
      </c>
      <c r="AF2199">
        <v>2.2434802414303609E-2</v>
      </c>
      <c r="AG2199" t="s">
        <v>7</v>
      </c>
      <c r="AH2199" t="s">
        <v>32</v>
      </c>
      <c r="AI2199" t="s">
        <v>35</v>
      </c>
      <c r="AJ2199">
        <v>10.344827586206897</v>
      </c>
      <c r="AK2199" t="s">
        <v>40</v>
      </c>
      <c r="AL2199">
        <v>323.61250000000001</v>
      </c>
      <c r="AM2199">
        <v>2870406.5022849999</v>
      </c>
      <c r="AN2199">
        <v>96.84</v>
      </c>
    </row>
    <row r="2200" spans="1:40" x14ac:dyDescent="0.3">
      <c r="A2200">
        <v>295.99</v>
      </c>
      <c r="B2200">
        <v>1.45</v>
      </c>
      <c r="C2200">
        <v>16</v>
      </c>
      <c r="D2200">
        <v>0.78</v>
      </c>
      <c r="E2200">
        <v>0.03</v>
      </c>
      <c r="F2200">
        <v>0.01</v>
      </c>
      <c r="G2200" t="s">
        <v>88</v>
      </c>
      <c r="H2200">
        <v>4.01</v>
      </c>
      <c r="I2200">
        <v>0.7</v>
      </c>
      <c r="J2200">
        <v>1.07</v>
      </c>
      <c r="K2200">
        <v>0.98</v>
      </c>
      <c r="L2200">
        <v>37</v>
      </c>
      <c r="M2200">
        <v>955.87</v>
      </c>
      <c r="N2200">
        <v>30</v>
      </c>
      <c r="O2200">
        <v>28</v>
      </c>
      <c r="P2200">
        <v>0</v>
      </c>
      <c r="Q2200">
        <v>0</v>
      </c>
      <c r="R2200">
        <v>883</v>
      </c>
      <c r="S2200">
        <v>50</v>
      </c>
      <c r="T2200">
        <v>5</v>
      </c>
      <c r="U2200">
        <v>0.62</v>
      </c>
      <c r="V2200">
        <v>0</v>
      </c>
      <c r="W2200" t="s">
        <v>6</v>
      </c>
      <c r="X2200" t="s">
        <v>89</v>
      </c>
      <c r="Y2200" t="s">
        <v>94</v>
      </c>
      <c r="Z2200" t="s">
        <v>109</v>
      </c>
      <c r="AA2200">
        <v>0.75660000000000005</v>
      </c>
      <c r="AB2200">
        <v>0.96029999999999993</v>
      </c>
      <c r="AC2200">
        <v>0.21126599999999998</v>
      </c>
      <c r="AD2200">
        <v>1.02</v>
      </c>
      <c r="AE2200" t="s">
        <v>25</v>
      </c>
      <c r="AF2200">
        <v>4.8988141491266594E-3</v>
      </c>
      <c r="AG2200" t="s">
        <v>5</v>
      </c>
      <c r="AH2200" t="s">
        <v>31</v>
      </c>
      <c r="AI2200" t="s">
        <v>37</v>
      </c>
      <c r="AJ2200">
        <v>5.6625141562853907</v>
      </c>
      <c r="AK2200" t="s">
        <v>40</v>
      </c>
      <c r="AL2200">
        <v>9.5587</v>
      </c>
      <c r="AM2200">
        <v>294278.37685</v>
      </c>
      <c r="AN2200">
        <v>70.89</v>
      </c>
    </row>
    <row r="2201" spans="1:40" x14ac:dyDescent="0.3">
      <c r="A2201">
        <v>221.18</v>
      </c>
      <c r="B2201">
        <v>1.87</v>
      </c>
      <c r="C2201">
        <v>11</v>
      </c>
      <c r="D2201">
        <v>0.76</v>
      </c>
      <c r="E2201">
        <v>0.01</v>
      </c>
      <c r="F2201">
        <v>0</v>
      </c>
      <c r="G2201" t="s">
        <v>99</v>
      </c>
      <c r="H2201">
        <v>3.8</v>
      </c>
      <c r="I2201">
        <v>0.88</v>
      </c>
      <c r="J2201">
        <v>1.1599999999999999</v>
      </c>
      <c r="K2201">
        <v>0.75</v>
      </c>
      <c r="L2201">
        <v>7</v>
      </c>
      <c r="M2201">
        <v>7459.32</v>
      </c>
      <c r="N2201">
        <v>90</v>
      </c>
      <c r="O2201">
        <v>26</v>
      </c>
      <c r="P2201">
        <v>3</v>
      </c>
      <c r="Q2201">
        <v>0</v>
      </c>
      <c r="R2201">
        <v>449</v>
      </c>
      <c r="S2201">
        <v>629</v>
      </c>
      <c r="T2201">
        <v>9</v>
      </c>
      <c r="U2201">
        <v>0.08</v>
      </c>
      <c r="V2201">
        <v>1</v>
      </c>
      <c r="W2201" t="s">
        <v>4</v>
      </c>
      <c r="X2201" t="s">
        <v>89</v>
      </c>
      <c r="Y2201" t="s">
        <v>90</v>
      </c>
      <c r="Z2201" t="s">
        <v>91</v>
      </c>
      <c r="AA2201">
        <v>0.75239999999999996</v>
      </c>
      <c r="AB2201">
        <v>0.99</v>
      </c>
      <c r="AC2201">
        <v>0.23759999999999998</v>
      </c>
      <c r="AD2201">
        <v>0.76</v>
      </c>
      <c r="AE2201" t="s">
        <v>25</v>
      </c>
      <c r="AF2201">
        <v>8.4546523193778818E-3</v>
      </c>
      <c r="AG2201" t="s">
        <v>5</v>
      </c>
      <c r="AH2201" t="s">
        <v>31</v>
      </c>
      <c r="AI2201" t="s">
        <v>37</v>
      </c>
      <c r="AJ2201">
        <v>140.08908685968819</v>
      </c>
      <c r="AK2201" t="s">
        <v>42</v>
      </c>
      <c r="AL2201">
        <v>372.96600000000001</v>
      </c>
      <c r="AM2201">
        <v>1666740.697256</v>
      </c>
      <c r="AN2201">
        <v>95.9</v>
      </c>
    </row>
    <row r="2202" spans="1:40" x14ac:dyDescent="0.3">
      <c r="A2202">
        <v>489.56</v>
      </c>
      <c r="B2202">
        <v>7.48</v>
      </c>
      <c r="C2202">
        <v>1</v>
      </c>
      <c r="D2202">
        <v>0.83</v>
      </c>
      <c r="E2202">
        <v>0.04</v>
      </c>
      <c r="F2202">
        <v>0.05</v>
      </c>
      <c r="G2202" t="s">
        <v>88</v>
      </c>
      <c r="H2202">
        <v>3.63</v>
      </c>
      <c r="I2202">
        <v>0.99</v>
      </c>
      <c r="J2202">
        <v>1.02</v>
      </c>
      <c r="K2202">
        <v>0.11</v>
      </c>
      <c r="L2202">
        <v>4</v>
      </c>
      <c r="M2202">
        <v>2165.81</v>
      </c>
      <c r="N2202">
        <v>45</v>
      </c>
      <c r="O2202">
        <v>20</v>
      </c>
      <c r="P2202">
        <v>1</v>
      </c>
      <c r="Q2202">
        <v>3</v>
      </c>
      <c r="R2202">
        <v>898</v>
      </c>
      <c r="S2202">
        <v>53</v>
      </c>
      <c r="T2202">
        <v>7</v>
      </c>
      <c r="U2202">
        <v>0.71</v>
      </c>
      <c r="V2202">
        <v>0</v>
      </c>
      <c r="W2202" t="s">
        <v>6</v>
      </c>
      <c r="X2202" t="s">
        <v>103</v>
      </c>
      <c r="Y2202" t="s">
        <v>104</v>
      </c>
      <c r="Z2202" t="s">
        <v>106</v>
      </c>
      <c r="AA2202">
        <v>0.79679999999999995</v>
      </c>
      <c r="AB2202">
        <v>0.91199999999999992</v>
      </c>
      <c r="AC2202">
        <v>0.15504000000000004</v>
      </c>
      <c r="AD2202">
        <v>0.2</v>
      </c>
      <c r="AE2202" t="s">
        <v>26</v>
      </c>
      <c r="AF2202">
        <v>1.5279026064220933E-2</v>
      </c>
      <c r="AG2202" t="s">
        <v>5</v>
      </c>
      <c r="AH2202" t="s">
        <v>32</v>
      </c>
      <c r="AI2202" t="s">
        <v>37</v>
      </c>
      <c r="AJ2202">
        <v>5.9020044543429844</v>
      </c>
      <c r="AK2202" t="s">
        <v>40</v>
      </c>
      <c r="AL2202">
        <v>21.658100000000001</v>
      </c>
      <c r="AM2202">
        <v>1155777.5986799998</v>
      </c>
      <c r="AN2202">
        <v>70.17</v>
      </c>
    </row>
    <row r="2203" spans="1:40" x14ac:dyDescent="0.3">
      <c r="A2203">
        <v>99.82</v>
      </c>
      <c r="B2203">
        <v>3.54</v>
      </c>
      <c r="C2203">
        <v>7</v>
      </c>
      <c r="D2203">
        <v>0.72</v>
      </c>
      <c r="E2203">
        <v>0.02</v>
      </c>
      <c r="F2203">
        <v>0.04</v>
      </c>
      <c r="G2203" t="s">
        <v>88</v>
      </c>
      <c r="H2203">
        <v>1.88</v>
      </c>
      <c r="I2203">
        <v>0.9</v>
      </c>
      <c r="J2203">
        <v>0.97</v>
      </c>
      <c r="K2203">
        <v>0.85</v>
      </c>
      <c r="L2203">
        <v>45</v>
      </c>
      <c r="M2203">
        <v>3945.57</v>
      </c>
      <c r="N2203">
        <v>30</v>
      </c>
      <c r="O2203">
        <v>29</v>
      </c>
      <c r="P2203">
        <v>2</v>
      </c>
      <c r="Q2203">
        <v>0</v>
      </c>
      <c r="R2203">
        <v>610</v>
      </c>
      <c r="S2203">
        <v>206</v>
      </c>
      <c r="T2203">
        <v>12</v>
      </c>
      <c r="U2203">
        <v>0.2</v>
      </c>
      <c r="V2203">
        <v>1</v>
      </c>
      <c r="W2203" t="s">
        <v>4</v>
      </c>
      <c r="X2203" t="s">
        <v>89</v>
      </c>
      <c r="Y2203" t="s">
        <v>96</v>
      </c>
      <c r="Z2203" t="s">
        <v>107</v>
      </c>
      <c r="AA2203">
        <v>0.7056</v>
      </c>
      <c r="AB2203">
        <v>0.94079999999999997</v>
      </c>
      <c r="AC2203">
        <v>0.26342400000000005</v>
      </c>
      <c r="AD2203">
        <v>0.90999999999999992</v>
      </c>
      <c r="AE2203" t="s">
        <v>25</v>
      </c>
      <c r="AF2203">
        <v>3.5463834902825085E-2</v>
      </c>
      <c r="AG2203" t="s">
        <v>7</v>
      </c>
      <c r="AH2203" t="s">
        <v>33</v>
      </c>
      <c r="AI2203" t="s">
        <v>36</v>
      </c>
      <c r="AJ2203">
        <v>33.770491803278688</v>
      </c>
      <c r="AK2203" t="s">
        <v>40</v>
      </c>
      <c r="AL2203">
        <v>39.4557</v>
      </c>
      <c r="AM2203">
        <v>417520.81417599996</v>
      </c>
      <c r="AN2203">
        <v>72.720000000000013</v>
      </c>
    </row>
    <row r="2204" spans="1:40" x14ac:dyDescent="0.3">
      <c r="A2204">
        <v>240.15</v>
      </c>
      <c r="B2204">
        <v>2.66</v>
      </c>
      <c r="C2204">
        <v>29</v>
      </c>
      <c r="D2204">
        <v>0.99</v>
      </c>
      <c r="E2204">
        <v>0.06</v>
      </c>
      <c r="F2204">
        <v>0</v>
      </c>
      <c r="G2204" t="s">
        <v>92</v>
      </c>
      <c r="H2204">
        <v>0.7</v>
      </c>
      <c r="I2204">
        <v>0.8</v>
      </c>
      <c r="J2204">
        <v>1.1200000000000001</v>
      </c>
      <c r="K2204">
        <v>0.15</v>
      </c>
      <c r="L2204">
        <v>16</v>
      </c>
      <c r="M2204">
        <v>7843.79</v>
      </c>
      <c r="N2204">
        <v>60</v>
      </c>
      <c r="O2204">
        <v>9</v>
      </c>
      <c r="P2204">
        <v>3</v>
      </c>
      <c r="Q2204">
        <v>2</v>
      </c>
      <c r="R2204">
        <v>746</v>
      </c>
      <c r="S2204">
        <v>308</v>
      </c>
      <c r="T2204">
        <v>12</v>
      </c>
      <c r="U2204">
        <v>0.94</v>
      </c>
      <c r="V2204">
        <v>0</v>
      </c>
      <c r="W2204" t="s">
        <v>6</v>
      </c>
      <c r="X2204" t="s">
        <v>93</v>
      </c>
      <c r="Y2204" t="s">
        <v>90</v>
      </c>
      <c r="Z2204" t="s">
        <v>107</v>
      </c>
      <c r="AA2204">
        <v>0.93059999999999998</v>
      </c>
      <c r="AB2204">
        <v>0.94</v>
      </c>
      <c r="AC2204">
        <v>9.4000000000000073E-3</v>
      </c>
      <c r="AD2204">
        <v>0.21</v>
      </c>
      <c r="AE2204" t="s">
        <v>26</v>
      </c>
      <c r="AF2204">
        <v>1.1076410576722881E-2</v>
      </c>
      <c r="AG2204" t="s">
        <v>5</v>
      </c>
      <c r="AH2204" t="s">
        <v>31</v>
      </c>
      <c r="AI2204" t="s">
        <v>38</v>
      </c>
      <c r="AJ2204">
        <v>41.286863270777481</v>
      </c>
      <c r="AK2204" t="s">
        <v>40</v>
      </c>
      <c r="AL2204">
        <v>156.8758</v>
      </c>
      <c r="AM2204">
        <v>1996867.5765100003</v>
      </c>
      <c r="AN2204">
        <v>85.5</v>
      </c>
    </row>
    <row r="2205" spans="1:40" x14ac:dyDescent="0.3">
      <c r="A2205">
        <v>68.91</v>
      </c>
      <c r="B2205">
        <v>1.35</v>
      </c>
      <c r="C2205">
        <v>16</v>
      </c>
      <c r="D2205">
        <v>0.88</v>
      </c>
      <c r="E2205">
        <v>7.0000000000000007E-2</v>
      </c>
      <c r="F2205">
        <v>0</v>
      </c>
      <c r="G2205" t="s">
        <v>99</v>
      </c>
      <c r="H2205">
        <v>1.05</v>
      </c>
      <c r="I2205">
        <v>0.84</v>
      </c>
      <c r="J2205">
        <v>1.1200000000000001</v>
      </c>
      <c r="K2205">
        <v>0.69</v>
      </c>
      <c r="L2205">
        <v>22</v>
      </c>
      <c r="M2205">
        <v>9448.7099999999991</v>
      </c>
      <c r="N2205">
        <v>15</v>
      </c>
      <c r="O2205">
        <v>25</v>
      </c>
      <c r="P2205">
        <v>2</v>
      </c>
      <c r="Q2205">
        <v>0</v>
      </c>
      <c r="R2205">
        <v>508</v>
      </c>
      <c r="S2205">
        <v>218</v>
      </c>
      <c r="T2205">
        <v>1</v>
      </c>
      <c r="U2205">
        <v>0.93</v>
      </c>
      <c r="V2205">
        <v>1</v>
      </c>
      <c r="W2205" t="s">
        <v>4</v>
      </c>
      <c r="X2205" t="s">
        <v>89</v>
      </c>
      <c r="Y2205" t="s">
        <v>96</v>
      </c>
      <c r="Z2205" t="s">
        <v>97</v>
      </c>
      <c r="AA2205">
        <v>0.81839999999999991</v>
      </c>
      <c r="AB2205">
        <v>0.92999999999999994</v>
      </c>
      <c r="AC2205">
        <v>0.11159999999999999</v>
      </c>
      <c r="AD2205">
        <v>0.76</v>
      </c>
      <c r="AE2205" t="s">
        <v>25</v>
      </c>
      <c r="AF2205">
        <v>1.9590770570309102E-2</v>
      </c>
      <c r="AG2205" t="s">
        <v>5</v>
      </c>
      <c r="AH2205" t="s">
        <v>33</v>
      </c>
      <c r="AI2205" t="s">
        <v>36</v>
      </c>
      <c r="AJ2205">
        <v>42.913385826771652</v>
      </c>
      <c r="AK2205" t="s">
        <v>40</v>
      </c>
      <c r="AL2205">
        <v>472.43549999999999</v>
      </c>
      <c r="AM2205">
        <v>697162.23113699979</v>
      </c>
      <c r="AN2205">
        <v>96.850000000000009</v>
      </c>
    </row>
    <row r="2206" spans="1:40" x14ac:dyDescent="0.3">
      <c r="A2206">
        <v>382.96</v>
      </c>
      <c r="B2206">
        <v>1.2</v>
      </c>
      <c r="C2206">
        <v>14</v>
      </c>
      <c r="D2206">
        <v>0.87</v>
      </c>
      <c r="E2206">
        <v>0.05</v>
      </c>
      <c r="F2206">
        <v>0.04</v>
      </c>
      <c r="G2206" t="s">
        <v>88</v>
      </c>
      <c r="H2206">
        <v>3.71</v>
      </c>
      <c r="I2206">
        <v>0.66</v>
      </c>
      <c r="J2206">
        <v>0.87</v>
      </c>
      <c r="K2206">
        <v>0.5</v>
      </c>
      <c r="L2206">
        <v>48</v>
      </c>
      <c r="M2206">
        <v>5642.06</v>
      </c>
      <c r="N2206">
        <v>15</v>
      </c>
      <c r="O2206">
        <v>20</v>
      </c>
      <c r="P2206">
        <v>0</v>
      </c>
      <c r="Q2206">
        <v>0</v>
      </c>
      <c r="R2206">
        <v>968</v>
      </c>
      <c r="S2206">
        <v>952</v>
      </c>
      <c r="T2206">
        <v>4</v>
      </c>
      <c r="U2206">
        <v>0.59</v>
      </c>
      <c r="V2206">
        <v>0</v>
      </c>
      <c r="W2206" t="s">
        <v>6</v>
      </c>
      <c r="X2206" t="s">
        <v>89</v>
      </c>
      <c r="Y2206" t="s">
        <v>94</v>
      </c>
      <c r="Z2206" t="s">
        <v>105</v>
      </c>
      <c r="AA2206">
        <v>0.82650000000000001</v>
      </c>
      <c r="AB2206">
        <v>0.91199999999999992</v>
      </c>
      <c r="AC2206">
        <v>0.11856</v>
      </c>
      <c r="AD2206">
        <v>0.59</v>
      </c>
      <c r="AE2206" t="s">
        <v>25</v>
      </c>
      <c r="AF2206">
        <v>3.1334865260079382E-3</v>
      </c>
      <c r="AG2206" t="s">
        <v>5</v>
      </c>
      <c r="AH2206" t="s">
        <v>32</v>
      </c>
      <c r="AI2206" t="s">
        <v>37</v>
      </c>
      <c r="AJ2206">
        <v>98.347107438016536</v>
      </c>
      <c r="AK2206" t="s">
        <v>43</v>
      </c>
      <c r="AL2206">
        <v>56.420600000000007</v>
      </c>
      <c r="AM2206">
        <v>2355229.6306160004</v>
      </c>
      <c r="AN2206">
        <v>69.989999999999995</v>
      </c>
    </row>
    <row r="2207" spans="1:40" x14ac:dyDescent="0.3">
      <c r="A2207">
        <v>463.13</v>
      </c>
      <c r="B2207">
        <v>7.97</v>
      </c>
      <c r="C2207">
        <v>15</v>
      </c>
      <c r="D2207">
        <v>0.9</v>
      </c>
      <c r="E2207">
        <v>0.04</v>
      </c>
      <c r="F2207">
        <v>0.02</v>
      </c>
      <c r="G2207" t="s">
        <v>99</v>
      </c>
      <c r="H2207">
        <v>0.74</v>
      </c>
      <c r="I2207">
        <v>0.93</v>
      </c>
      <c r="J2207">
        <v>0.89</v>
      </c>
      <c r="K2207">
        <v>0.71</v>
      </c>
      <c r="L2207">
        <v>36</v>
      </c>
      <c r="M2207">
        <v>5241.91</v>
      </c>
      <c r="N2207">
        <v>90</v>
      </c>
      <c r="O2207">
        <v>46</v>
      </c>
      <c r="P2207">
        <v>2</v>
      </c>
      <c r="Q2207">
        <v>1</v>
      </c>
      <c r="R2207">
        <v>639</v>
      </c>
      <c r="S2207">
        <v>468</v>
      </c>
      <c r="T2207">
        <v>6</v>
      </c>
      <c r="U2207">
        <v>0.75</v>
      </c>
      <c r="V2207">
        <v>1</v>
      </c>
      <c r="W2207" t="s">
        <v>4</v>
      </c>
      <c r="X2207" t="s">
        <v>101</v>
      </c>
      <c r="Y2207" t="s">
        <v>96</v>
      </c>
      <c r="Z2207" t="s">
        <v>100</v>
      </c>
      <c r="AA2207">
        <v>0.86399999999999999</v>
      </c>
      <c r="AB2207">
        <v>0.94079999999999997</v>
      </c>
      <c r="AC2207">
        <v>9.4079999999999969E-2</v>
      </c>
      <c r="AD2207">
        <v>0.77</v>
      </c>
      <c r="AE2207" t="s">
        <v>25</v>
      </c>
      <c r="AF2207">
        <v>1.7208990996048626E-2</v>
      </c>
      <c r="AG2207" t="s">
        <v>5</v>
      </c>
      <c r="AH2207" t="s">
        <v>32</v>
      </c>
      <c r="AI2207" t="s">
        <v>38</v>
      </c>
      <c r="AJ2207">
        <v>73.239436619718319</v>
      </c>
      <c r="AK2207" t="s">
        <v>40</v>
      </c>
      <c r="AL2207">
        <v>262.09550000000002</v>
      </c>
      <c r="AM2207">
        <v>2573615.8748219996</v>
      </c>
      <c r="AN2207">
        <v>97.66</v>
      </c>
    </row>
    <row r="2208" spans="1:40" x14ac:dyDescent="0.3">
      <c r="A2208">
        <v>176.02</v>
      </c>
      <c r="B2208">
        <v>2.21</v>
      </c>
      <c r="C2208">
        <v>14</v>
      </c>
      <c r="D2208">
        <v>0.85</v>
      </c>
      <c r="E2208">
        <v>0.04</v>
      </c>
      <c r="F2208">
        <v>0.04</v>
      </c>
      <c r="G2208" t="s">
        <v>99</v>
      </c>
      <c r="H2208">
        <v>1.1100000000000001</v>
      </c>
      <c r="I2208">
        <v>0.84</v>
      </c>
      <c r="J2208">
        <v>1.18</v>
      </c>
      <c r="K2208">
        <v>0.76</v>
      </c>
      <c r="L2208">
        <v>20</v>
      </c>
      <c r="M2208">
        <v>5098.74</v>
      </c>
      <c r="N2208">
        <v>90</v>
      </c>
      <c r="O2208">
        <v>45</v>
      </c>
      <c r="P2208">
        <v>3</v>
      </c>
      <c r="Q2208">
        <v>2</v>
      </c>
      <c r="R2208">
        <v>165</v>
      </c>
      <c r="S2208">
        <v>888</v>
      </c>
      <c r="T2208">
        <v>5</v>
      </c>
      <c r="U2208">
        <v>0.86</v>
      </c>
      <c r="V2208">
        <v>1</v>
      </c>
      <c r="W2208" t="s">
        <v>4</v>
      </c>
      <c r="X2208" t="s">
        <v>93</v>
      </c>
      <c r="Y2208" t="s">
        <v>90</v>
      </c>
      <c r="Z2208" t="s">
        <v>109</v>
      </c>
      <c r="AA2208">
        <v>0.81599999999999995</v>
      </c>
      <c r="AB2208">
        <v>0.92159999999999997</v>
      </c>
      <c r="AC2208">
        <v>0.13824</v>
      </c>
      <c r="AD2208">
        <v>0.84</v>
      </c>
      <c r="AE2208" t="s">
        <v>25</v>
      </c>
      <c r="AF2208">
        <v>1.2555391432791727E-2</v>
      </c>
      <c r="AG2208" t="s">
        <v>5</v>
      </c>
      <c r="AH2208" t="s">
        <v>31</v>
      </c>
      <c r="AI2208" t="s">
        <v>36</v>
      </c>
      <c r="AJ2208">
        <v>538.18181818181813</v>
      </c>
      <c r="AK2208" t="s">
        <v>42</v>
      </c>
      <c r="AL2208">
        <v>254.93700000000001</v>
      </c>
      <c r="AM2208">
        <v>969537.47662799992</v>
      </c>
      <c r="AN2208">
        <v>96.889999999999986</v>
      </c>
    </row>
    <row r="2209" spans="1:40" x14ac:dyDescent="0.3">
      <c r="A2209">
        <v>436.25</v>
      </c>
      <c r="B2209">
        <v>5.21</v>
      </c>
      <c r="C2209">
        <v>28</v>
      </c>
      <c r="D2209">
        <v>0.71</v>
      </c>
      <c r="E2209">
        <v>0.08</v>
      </c>
      <c r="F2209">
        <v>0.05</v>
      </c>
      <c r="G2209" t="s">
        <v>99</v>
      </c>
      <c r="H2209">
        <v>2.12</v>
      </c>
      <c r="I2209">
        <v>0.99</v>
      </c>
      <c r="J2209">
        <v>0.98</v>
      </c>
      <c r="K2209">
        <v>0.8</v>
      </c>
      <c r="L2209">
        <v>31</v>
      </c>
      <c r="M2209">
        <v>8183.99</v>
      </c>
      <c r="N2209">
        <v>15</v>
      </c>
      <c r="O2209">
        <v>43</v>
      </c>
      <c r="P2209">
        <v>0</v>
      </c>
      <c r="Q2209">
        <v>0</v>
      </c>
      <c r="R2209">
        <v>468</v>
      </c>
      <c r="S2209">
        <v>697</v>
      </c>
      <c r="T2209">
        <v>2</v>
      </c>
      <c r="U2209">
        <v>0.39</v>
      </c>
      <c r="V2209">
        <v>1</v>
      </c>
      <c r="W2209" t="s">
        <v>4</v>
      </c>
      <c r="X2209" t="s">
        <v>89</v>
      </c>
      <c r="Y2209" t="s">
        <v>94</v>
      </c>
      <c r="Z2209" t="s">
        <v>102</v>
      </c>
      <c r="AA2209">
        <v>0.6532</v>
      </c>
      <c r="AB2209">
        <v>0.874</v>
      </c>
      <c r="AC2209">
        <v>0.25346000000000002</v>
      </c>
      <c r="AD2209">
        <v>0.93</v>
      </c>
      <c r="AE2209" t="s">
        <v>25</v>
      </c>
      <c r="AF2209">
        <v>1.1942693409742119E-2</v>
      </c>
      <c r="AG2209" t="s">
        <v>5</v>
      </c>
      <c r="AH2209" t="s">
        <v>32</v>
      </c>
      <c r="AI2209" t="s">
        <v>35</v>
      </c>
      <c r="AJ2209">
        <v>148.93162393162393</v>
      </c>
      <c r="AK2209" t="s">
        <v>42</v>
      </c>
      <c r="AL2209">
        <v>409.1995</v>
      </c>
      <c r="AM2209">
        <v>4034827.8668749998</v>
      </c>
      <c r="AN2209">
        <v>94.48</v>
      </c>
    </row>
    <row r="2210" spans="1:40" x14ac:dyDescent="0.3">
      <c r="A2210">
        <v>181.5</v>
      </c>
      <c r="B2210">
        <v>6.45</v>
      </c>
      <c r="C2210">
        <v>21</v>
      </c>
      <c r="D2210">
        <v>0.88</v>
      </c>
      <c r="E2210">
        <v>0.02</v>
      </c>
      <c r="F2210">
        <v>0.03</v>
      </c>
      <c r="G2210" t="s">
        <v>88</v>
      </c>
      <c r="H2210">
        <v>0.36</v>
      </c>
      <c r="I2210">
        <v>0.99</v>
      </c>
      <c r="J2210">
        <v>1.01</v>
      </c>
      <c r="K2210">
        <v>0.83</v>
      </c>
      <c r="L2210">
        <v>33</v>
      </c>
      <c r="M2210">
        <v>9931.85</v>
      </c>
      <c r="N2210">
        <v>15</v>
      </c>
      <c r="O2210">
        <v>41</v>
      </c>
      <c r="P2210">
        <v>1</v>
      </c>
      <c r="Q2210">
        <v>3</v>
      </c>
      <c r="R2210">
        <v>680</v>
      </c>
      <c r="S2210">
        <v>796</v>
      </c>
      <c r="T2210">
        <v>1</v>
      </c>
      <c r="U2210">
        <v>0.57999999999999996</v>
      </c>
      <c r="V2210">
        <v>1</v>
      </c>
      <c r="W2210" t="s">
        <v>4</v>
      </c>
      <c r="X2210" t="s">
        <v>103</v>
      </c>
      <c r="Y2210" t="s">
        <v>104</v>
      </c>
      <c r="Z2210" t="s">
        <v>97</v>
      </c>
      <c r="AA2210">
        <v>0.86239999999999994</v>
      </c>
      <c r="AB2210">
        <v>0.9506</v>
      </c>
      <c r="AC2210">
        <v>0.11407199999999999</v>
      </c>
      <c r="AD2210">
        <v>0.88</v>
      </c>
      <c r="AE2210" t="s">
        <v>25</v>
      </c>
      <c r="AF2210">
        <v>3.553719008264463E-2</v>
      </c>
      <c r="AG2210" t="s">
        <v>7</v>
      </c>
      <c r="AH2210" t="s">
        <v>31</v>
      </c>
      <c r="AI2210" t="s">
        <v>38</v>
      </c>
      <c r="AJ2210">
        <v>117.05882352941177</v>
      </c>
      <c r="AK2210" t="s">
        <v>42</v>
      </c>
      <c r="AL2210">
        <v>99.3185</v>
      </c>
      <c r="AM2210">
        <v>1892862.9390500002</v>
      </c>
      <c r="AN2210">
        <v>74.440000000000012</v>
      </c>
    </row>
    <row r="2211" spans="1:40" x14ac:dyDescent="0.3">
      <c r="A2211">
        <v>459.85</v>
      </c>
      <c r="B2211">
        <v>4.8600000000000003</v>
      </c>
      <c r="C2211">
        <v>11</v>
      </c>
      <c r="D2211">
        <v>0.91</v>
      </c>
      <c r="E2211">
        <v>7.0000000000000007E-2</v>
      </c>
      <c r="F2211">
        <v>0.01</v>
      </c>
      <c r="G2211" t="s">
        <v>92</v>
      </c>
      <c r="H2211">
        <v>1.06</v>
      </c>
      <c r="I2211">
        <v>0.74</v>
      </c>
      <c r="J2211">
        <v>0.92</v>
      </c>
      <c r="K2211">
        <v>0.85</v>
      </c>
      <c r="L2211">
        <v>13</v>
      </c>
      <c r="M2211">
        <v>6372.55</v>
      </c>
      <c r="N2211">
        <v>90</v>
      </c>
      <c r="O2211">
        <v>7</v>
      </c>
      <c r="P2211">
        <v>3</v>
      </c>
      <c r="Q2211">
        <v>0</v>
      </c>
      <c r="R2211">
        <v>192</v>
      </c>
      <c r="S2211">
        <v>798</v>
      </c>
      <c r="T2211">
        <v>11</v>
      </c>
      <c r="U2211">
        <v>0.18</v>
      </c>
      <c r="V2211">
        <v>1</v>
      </c>
      <c r="W2211" t="s">
        <v>4</v>
      </c>
      <c r="X2211" t="s">
        <v>89</v>
      </c>
      <c r="Y2211" t="s">
        <v>90</v>
      </c>
      <c r="Z2211" t="s">
        <v>95</v>
      </c>
      <c r="AA2211">
        <v>0.84629999999999994</v>
      </c>
      <c r="AB2211">
        <v>0.92069999999999996</v>
      </c>
      <c r="AC2211">
        <v>8.2862999999999964E-2</v>
      </c>
      <c r="AD2211">
        <v>0.92999999999999994</v>
      </c>
      <c r="AE2211" t="s">
        <v>25</v>
      </c>
      <c r="AF2211">
        <v>1.056866369468305E-2</v>
      </c>
      <c r="AG2211" t="s">
        <v>5</v>
      </c>
      <c r="AH2211" t="s">
        <v>32</v>
      </c>
      <c r="AI2211" t="s">
        <v>36</v>
      </c>
      <c r="AJ2211">
        <v>415.625</v>
      </c>
      <c r="AK2211" t="s">
        <v>42</v>
      </c>
      <c r="AL2211">
        <v>127.45100000000001</v>
      </c>
      <c r="AM2211">
        <v>3164987.6867199996</v>
      </c>
      <c r="AN2211">
        <v>84.639999999999986</v>
      </c>
    </row>
    <row r="2212" spans="1:40" x14ac:dyDescent="0.3">
      <c r="A2212">
        <v>389.28</v>
      </c>
      <c r="B2212">
        <v>1.24</v>
      </c>
      <c r="C2212">
        <v>16</v>
      </c>
      <c r="D2212">
        <v>0.83</v>
      </c>
      <c r="E2212">
        <v>0.08</v>
      </c>
      <c r="F2212">
        <v>0.04</v>
      </c>
      <c r="G2212" t="s">
        <v>99</v>
      </c>
      <c r="H2212">
        <v>0.75</v>
      </c>
      <c r="I2212">
        <v>1</v>
      </c>
      <c r="J2212">
        <v>0.99</v>
      </c>
      <c r="K2212">
        <v>0.41</v>
      </c>
      <c r="L2212">
        <v>20</v>
      </c>
      <c r="M2212">
        <v>3848.36</v>
      </c>
      <c r="N2212">
        <v>15</v>
      </c>
      <c r="O2212">
        <v>25</v>
      </c>
      <c r="P2212">
        <v>2</v>
      </c>
      <c r="Q2212">
        <v>3</v>
      </c>
      <c r="R2212">
        <v>445</v>
      </c>
      <c r="S2212">
        <v>245</v>
      </c>
      <c r="T2212">
        <v>4</v>
      </c>
      <c r="U2212">
        <v>0.99</v>
      </c>
      <c r="V2212">
        <v>0</v>
      </c>
      <c r="W2212" t="s">
        <v>6</v>
      </c>
      <c r="X2212" t="s">
        <v>103</v>
      </c>
      <c r="Y2212" t="s">
        <v>96</v>
      </c>
      <c r="Z2212" t="s">
        <v>105</v>
      </c>
      <c r="AA2212">
        <v>0.76359999999999995</v>
      </c>
      <c r="AB2212">
        <v>0.88319999999999999</v>
      </c>
      <c r="AC2212">
        <v>0.15014400000000003</v>
      </c>
      <c r="AD2212">
        <v>0.53</v>
      </c>
      <c r="AE2212" t="s">
        <v>25</v>
      </c>
      <c r="AF2212">
        <v>3.185367858610769E-3</v>
      </c>
      <c r="AG2212" t="s">
        <v>5</v>
      </c>
      <c r="AH2212" t="s">
        <v>32</v>
      </c>
      <c r="AI2212" t="s">
        <v>38</v>
      </c>
      <c r="AJ2212">
        <v>55.056179775280903</v>
      </c>
      <c r="AK2212" t="s">
        <v>40</v>
      </c>
      <c r="AL2212">
        <v>192.41800000000001</v>
      </c>
      <c r="AM2212">
        <v>1678058.587696</v>
      </c>
      <c r="AN2212">
        <v>96.050000000000011</v>
      </c>
    </row>
    <row r="2213" spans="1:40" x14ac:dyDescent="0.3">
      <c r="A2213">
        <v>412.21</v>
      </c>
      <c r="B2213">
        <v>8.0500000000000007</v>
      </c>
      <c r="C2213">
        <v>19</v>
      </c>
      <c r="D2213">
        <v>0.93</v>
      </c>
      <c r="E2213">
        <v>0.04</v>
      </c>
      <c r="F2213">
        <v>0.05</v>
      </c>
      <c r="G2213" t="s">
        <v>88</v>
      </c>
      <c r="H2213">
        <v>4.76</v>
      </c>
      <c r="I2213">
        <v>0.98</v>
      </c>
      <c r="J2213">
        <v>1.1000000000000001</v>
      </c>
      <c r="K2213">
        <v>0.89</v>
      </c>
      <c r="L2213">
        <v>41</v>
      </c>
      <c r="M2213">
        <v>2264.7800000000002</v>
      </c>
      <c r="N2213">
        <v>45</v>
      </c>
      <c r="O2213">
        <v>21</v>
      </c>
      <c r="P2213">
        <v>1</v>
      </c>
      <c r="Q2213">
        <v>2</v>
      </c>
      <c r="R2213">
        <v>723</v>
      </c>
      <c r="S2213">
        <v>524</v>
      </c>
      <c r="T2213">
        <v>12</v>
      </c>
      <c r="U2213">
        <v>0.93</v>
      </c>
      <c r="V2213">
        <v>0</v>
      </c>
      <c r="W2213" t="s">
        <v>6</v>
      </c>
      <c r="X2213" t="s">
        <v>93</v>
      </c>
      <c r="Y2213" t="s">
        <v>104</v>
      </c>
      <c r="Z2213" t="s">
        <v>107</v>
      </c>
      <c r="AA2213">
        <v>0.89280000000000004</v>
      </c>
      <c r="AB2213">
        <v>0.91199999999999992</v>
      </c>
      <c r="AC2213">
        <v>6.3839999999999952E-2</v>
      </c>
      <c r="AD2213">
        <v>0.98</v>
      </c>
      <c r="AE2213" t="s">
        <v>25</v>
      </c>
      <c r="AF2213">
        <v>1.9528880910215669E-2</v>
      </c>
      <c r="AG2213" t="s">
        <v>5</v>
      </c>
      <c r="AH2213" t="s">
        <v>32</v>
      </c>
      <c r="AI2213" t="s">
        <v>37</v>
      </c>
      <c r="AJ2213">
        <v>72.475795297372059</v>
      </c>
      <c r="AK2213" t="s">
        <v>40</v>
      </c>
      <c r="AL2213">
        <v>22.647800000000004</v>
      </c>
      <c r="AM2213">
        <v>1017647.7007340001</v>
      </c>
      <c r="AN2213">
        <v>69.040000000000006</v>
      </c>
    </row>
    <row r="2214" spans="1:40" x14ac:dyDescent="0.3">
      <c r="A2214">
        <v>58.1</v>
      </c>
      <c r="B2214">
        <v>1.0900000000000001</v>
      </c>
      <c r="C2214">
        <v>17</v>
      </c>
      <c r="D2214">
        <v>0.77</v>
      </c>
      <c r="E2214">
        <v>0.03</v>
      </c>
      <c r="F2214">
        <v>0.03</v>
      </c>
      <c r="G2214" t="s">
        <v>99</v>
      </c>
      <c r="H2214">
        <v>0.96</v>
      </c>
      <c r="I2214">
        <v>0.86</v>
      </c>
      <c r="J2214">
        <v>0.99</v>
      </c>
      <c r="K2214">
        <v>0.72</v>
      </c>
      <c r="L2214">
        <v>42</v>
      </c>
      <c r="M2214">
        <v>2068.33</v>
      </c>
      <c r="N2214">
        <v>30</v>
      </c>
      <c r="O2214">
        <v>31</v>
      </c>
      <c r="P2214">
        <v>0</v>
      </c>
      <c r="Q2214">
        <v>2</v>
      </c>
      <c r="R2214">
        <v>587</v>
      </c>
      <c r="S2214">
        <v>369</v>
      </c>
      <c r="T2214">
        <v>10</v>
      </c>
      <c r="U2214">
        <v>0.48</v>
      </c>
      <c r="V2214">
        <v>0</v>
      </c>
      <c r="W2214" t="s">
        <v>6</v>
      </c>
      <c r="X2214" t="s">
        <v>93</v>
      </c>
      <c r="Y2214" t="s">
        <v>94</v>
      </c>
      <c r="Z2214" t="s">
        <v>108</v>
      </c>
      <c r="AA2214">
        <v>0.74690000000000001</v>
      </c>
      <c r="AB2214">
        <v>0.94089999999999996</v>
      </c>
      <c r="AC2214">
        <v>0.21640699999999996</v>
      </c>
      <c r="AD2214">
        <v>0.78</v>
      </c>
      <c r="AE2214" t="s">
        <v>25</v>
      </c>
      <c r="AF2214">
        <v>1.8760757314974185E-2</v>
      </c>
      <c r="AG2214" t="s">
        <v>5</v>
      </c>
      <c r="AH2214" t="s">
        <v>33</v>
      </c>
      <c r="AI2214" t="s">
        <v>38</v>
      </c>
      <c r="AJ2214">
        <v>62.862010221465084</v>
      </c>
      <c r="AK2214" t="s">
        <v>40</v>
      </c>
      <c r="AL2214">
        <v>103.4165</v>
      </c>
      <c r="AM2214">
        <v>127484.7034</v>
      </c>
      <c r="AN2214">
        <v>97.54</v>
      </c>
    </row>
    <row r="2215" spans="1:40" x14ac:dyDescent="0.3">
      <c r="A2215">
        <v>483.26</v>
      </c>
      <c r="B2215">
        <v>7.86</v>
      </c>
      <c r="C2215">
        <v>27</v>
      </c>
      <c r="D2215">
        <v>0.77</v>
      </c>
      <c r="E2215">
        <v>0.05</v>
      </c>
      <c r="F2215">
        <v>0.03</v>
      </c>
      <c r="G2215" t="s">
        <v>92</v>
      </c>
      <c r="H2215">
        <v>4.3099999999999996</v>
      </c>
      <c r="I2215">
        <v>0.73</v>
      </c>
      <c r="J2215">
        <v>0.93</v>
      </c>
      <c r="K2215">
        <v>0.84</v>
      </c>
      <c r="L2215">
        <v>38</v>
      </c>
      <c r="M2215">
        <v>8575.89</v>
      </c>
      <c r="N2215">
        <v>90</v>
      </c>
      <c r="O2215">
        <v>7</v>
      </c>
      <c r="P2215">
        <v>3</v>
      </c>
      <c r="Q2215">
        <v>1</v>
      </c>
      <c r="R2215">
        <v>55</v>
      </c>
      <c r="S2215">
        <v>833</v>
      </c>
      <c r="T2215">
        <v>5</v>
      </c>
      <c r="U2215">
        <v>0.55000000000000004</v>
      </c>
      <c r="V2215">
        <v>0</v>
      </c>
      <c r="W2215" t="s">
        <v>6</v>
      </c>
      <c r="X2215" t="s">
        <v>101</v>
      </c>
      <c r="Y2215" t="s">
        <v>90</v>
      </c>
      <c r="Z2215" t="s">
        <v>109</v>
      </c>
      <c r="AA2215">
        <v>0.73149999999999993</v>
      </c>
      <c r="AB2215">
        <v>0.92149999999999999</v>
      </c>
      <c r="AC2215">
        <v>0.21194499999999997</v>
      </c>
      <c r="AD2215">
        <v>0.91999999999999993</v>
      </c>
      <c r="AE2215" t="s">
        <v>25</v>
      </c>
      <c r="AF2215">
        <v>1.6264536688325126E-2</v>
      </c>
      <c r="AG2215" t="s">
        <v>5</v>
      </c>
      <c r="AH2215" t="s">
        <v>32</v>
      </c>
      <c r="AI2215" t="s">
        <v>37</v>
      </c>
      <c r="AJ2215">
        <v>1514.5454545454545</v>
      </c>
      <c r="AK2215" t="s">
        <v>42</v>
      </c>
      <c r="AL2215">
        <v>171.51779999999999</v>
      </c>
      <c r="AM2215">
        <v>4476148.5443239985</v>
      </c>
      <c r="AN2215">
        <v>81.589999999999989</v>
      </c>
    </row>
    <row r="2216" spans="1:40" x14ac:dyDescent="0.3">
      <c r="A2216">
        <v>377</v>
      </c>
      <c r="B2216">
        <v>9.0399999999999991</v>
      </c>
      <c r="C2216">
        <v>26</v>
      </c>
      <c r="D2216">
        <v>0.75</v>
      </c>
      <c r="E2216">
        <v>0.01</v>
      </c>
      <c r="F2216">
        <v>0.02</v>
      </c>
      <c r="G2216" t="s">
        <v>99</v>
      </c>
      <c r="H2216">
        <v>0.56999999999999995</v>
      </c>
      <c r="I2216">
        <v>0.9</v>
      </c>
      <c r="J2216">
        <v>0.84</v>
      </c>
      <c r="K2216">
        <v>0.99</v>
      </c>
      <c r="L2216">
        <v>22</v>
      </c>
      <c r="M2216">
        <v>9924.2900000000009</v>
      </c>
      <c r="N2216">
        <v>30</v>
      </c>
      <c r="O2216">
        <v>37</v>
      </c>
      <c r="P2216">
        <v>0</v>
      </c>
      <c r="Q2216">
        <v>3</v>
      </c>
      <c r="R2216">
        <v>885</v>
      </c>
      <c r="S2216">
        <v>392</v>
      </c>
      <c r="T2216">
        <v>4</v>
      </c>
      <c r="U2216">
        <v>0.44</v>
      </c>
      <c r="V2216">
        <v>1</v>
      </c>
      <c r="W2216" t="s">
        <v>4</v>
      </c>
      <c r="X2216" t="s">
        <v>103</v>
      </c>
      <c r="Y2216" t="s">
        <v>94</v>
      </c>
      <c r="Z2216" t="s">
        <v>105</v>
      </c>
      <c r="AA2216">
        <v>0.74249999999999994</v>
      </c>
      <c r="AB2216">
        <v>0.97019999999999995</v>
      </c>
      <c r="AC2216">
        <v>0.24254999999999999</v>
      </c>
      <c r="AD2216">
        <v>1.02</v>
      </c>
      <c r="AE2216" t="s">
        <v>25</v>
      </c>
      <c r="AF2216">
        <v>2.3978779840848802E-2</v>
      </c>
      <c r="AG2216" t="s">
        <v>7</v>
      </c>
      <c r="AH2216" t="s">
        <v>32</v>
      </c>
      <c r="AI2216" t="s">
        <v>38</v>
      </c>
      <c r="AJ2216">
        <v>44.293785310734464</v>
      </c>
      <c r="AK2216" t="s">
        <v>40</v>
      </c>
      <c r="AL2216">
        <v>496.21450000000004</v>
      </c>
      <c r="AM2216">
        <v>3854201.5622</v>
      </c>
      <c r="AN2216">
        <v>98.73</v>
      </c>
    </row>
    <row r="2217" spans="1:40" x14ac:dyDescent="0.3">
      <c r="A2217">
        <v>187.14</v>
      </c>
      <c r="B2217">
        <v>4.9000000000000004</v>
      </c>
      <c r="C2217">
        <v>6</v>
      </c>
      <c r="D2217">
        <v>0.81</v>
      </c>
      <c r="E2217">
        <v>0</v>
      </c>
      <c r="F2217">
        <v>0.02</v>
      </c>
      <c r="G2217" t="s">
        <v>88</v>
      </c>
      <c r="H2217">
        <v>4.3499999999999996</v>
      </c>
      <c r="I2217">
        <v>0.71</v>
      </c>
      <c r="J2217">
        <v>1.17</v>
      </c>
      <c r="K2217">
        <v>0.12</v>
      </c>
      <c r="L2217">
        <v>39</v>
      </c>
      <c r="M2217">
        <v>7010.11</v>
      </c>
      <c r="N2217">
        <v>60</v>
      </c>
      <c r="O2217">
        <v>43</v>
      </c>
      <c r="P2217">
        <v>0</v>
      </c>
      <c r="Q2217">
        <v>3</v>
      </c>
      <c r="R2217">
        <v>781</v>
      </c>
      <c r="S2217">
        <v>436</v>
      </c>
      <c r="T2217">
        <v>3</v>
      </c>
      <c r="U2217">
        <v>0</v>
      </c>
      <c r="V2217">
        <v>1</v>
      </c>
      <c r="W2217" t="s">
        <v>4</v>
      </c>
      <c r="X2217" t="s">
        <v>103</v>
      </c>
      <c r="Y2217" t="s">
        <v>94</v>
      </c>
      <c r="Z2217" t="s">
        <v>98</v>
      </c>
      <c r="AA2217">
        <v>0.81</v>
      </c>
      <c r="AB2217">
        <v>0.98</v>
      </c>
      <c r="AC2217">
        <v>0.18619999999999995</v>
      </c>
      <c r="AD2217">
        <v>0.13999999999999999</v>
      </c>
      <c r="AE2217" t="s">
        <v>22</v>
      </c>
      <c r="AF2217">
        <v>2.6183605856577967E-2</v>
      </c>
      <c r="AG2217" t="s">
        <v>7</v>
      </c>
      <c r="AH2217" t="s">
        <v>31</v>
      </c>
      <c r="AI2217" t="s">
        <v>37</v>
      </c>
      <c r="AJ2217">
        <v>55.825864276568502</v>
      </c>
      <c r="AK2217" t="s">
        <v>40</v>
      </c>
      <c r="AL2217">
        <v>70.101100000000002</v>
      </c>
      <c r="AM2217">
        <v>1338195.807388</v>
      </c>
      <c r="AN2217">
        <v>71.25</v>
      </c>
    </row>
    <row r="2218" spans="1:40" x14ac:dyDescent="0.3">
      <c r="A2218">
        <v>423.23</v>
      </c>
      <c r="B2218">
        <v>5.82</v>
      </c>
      <c r="C2218">
        <v>11</v>
      </c>
      <c r="D2218">
        <v>0.95</v>
      </c>
      <c r="E2218">
        <v>0.01</v>
      </c>
      <c r="F2218">
        <v>0.04</v>
      </c>
      <c r="G2218" t="s">
        <v>99</v>
      </c>
      <c r="H2218">
        <v>3</v>
      </c>
      <c r="I2218">
        <v>0.85</v>
      </c>
      <c r="J2218">
        <v>1.1499999999999999</v>
      </c>
      <c r="K2218">
        <v>0.37</v>
      </c>
      <c r="L2218">
        <v>23</v>
      </c>
      <c r="M2218">
        <v>9562.7099999999991</v>
      </c>
      <c r="N2218">
        <v>60</v>
      </c>
      <c r="O2218">
        <v>58</v>
      </c>
      <c r="P2218">
        <v>2</v>
      </c>
      <c r="Q2218">
        <v>2</v>
      </c>
      <c r="R2218">
        <v>927</v>
      </c>
      <c r="S2218">
        <v>906</v>
      </c>
      <c r="T2218">
        <v>10</v>
      </c>
      <c r="U2218">
        <v>0.23</v>
      </c>
      <c r="V2218">
        <v>0</v>
      </c>
      <c r="W2218" t="s">
        <v>6</v>
      </c>
      <c r="X2218" t="s">
        <v>93</v>
      </c>
      <c r="Y2218" t="s">
        <v>96</v>
      </c>
      <c r="Z2218" t="s">
        <v>108</v>
      </c>
      <c r="AA2218">
        <v>0.9405</v>
      </c>
      <c r="AB2218">
        <v>0.95039999999999991</v>
      </c>
      <c r="AC2218">
        <v>4.7520000000000041E-2</v>
      </c>
      <c r="AD2218">
        <v>0.42</v>
      </c>
      <c r="AE2218" t="s">
        <v>24</v>
      </c>
      <c r="AF2218">
        <v>1.3751388134111477E-2</v>
      </c>
      <c r="AG2218" t="s">
        <v>5</v>
      </c>
      <c r="AH2218" t="s">
        <v>32</v>
      </c>
      <c r="AI2218" t="s">
        <v>35</v>
      </c>
      <c r="AJ2218">
        <v>97.734627831715216</v>
      </c>
      <c r="AK2218" t="s">
        <v>43</v>
      </c>
      <c r="AL2218">
        <v>478.13549999999998</v>
      </c>
      <c r="AM2218">
        <v>4250090.5702649998</v>
      </c>
      <c r="AN2218">
        <v>95.899999999999991</v>
      </c>
    </row>
    <row r="2219" spans="1:40" x14ac:dyDescent="0.3">
      <c r="A2219">
        <v>176.68</v>
      </c>
      <c r="B2219">
        <v>5.29</v>
      </c>
      <c r="C2219">
        <v>17</v>
      </c>
      <c r="D2219">
        <v>0.95</v>
      </c>
      <c r="E2219">
        <v>0.02</v>
      </c>
      <c r="F2219">
        <v>0.05</v>
      </c>
      <c r="G2219" t="s">
        <v>99</v>
      </c>
      <c r="H2219">
        <v>4.25</v>
      </c>
      <c r="I2219">
        <v>0.61</v>
      </c>
      <c r="J2219">
        <v>1.1200000000000001</v>
      </c>
      <c r="K2219">
        <v>0.81</v>
      </c>
      <c r="L2219">
        <v>48</v>
      </c>
      <c r="M2219">
        <v>3564.96</v>
      </c>
      <c r="N2219">
        <v>45</v>
      </c>
      <c r="O2219">
        <v>49</v>
      </c>
      <c r="P2219">
        <v>2</v>
      </c>
      <c r="Q2219">
        <v>3</v>
      </c>
      <c r="R2219">
        <v>950</v>
      </c>
      <c r="S2219">
        <v>353</v>
      </c>
      <c r="T2219">
        <v>8</v>
      </c>
      <c r="U2219">
        <v>0.1</v>
      </c>
      <c r="V2219">
        <v>1</v>
      </c>
      <c r="W2219" t="s">
        <v>4</v>
      </c>
      <c r="X2219" t="s">
        <v>103</v>
      </c>
      <c r="Y2219" t="s">
        <v>96</v>
      </c>
      <c r="Z2219" t="s">
        <v>110</v>
      </c>
      <c r="AA2219">
        <v>0.93099999999999994</v>
      </c>
      <c r="AB2219">
        <v>0.93099999999999994</v>
      </c>
      <c r="AC2219">
        <v>4.6550000000000036E-2</v>
      </c>
      <c r="AD2219">
        <v>0.88000000000000012</v>
      </c>
      <c r="AE2219" t="s">
        <v>25</v>
      </c>
      <c r="AF2219">
        <v>2.9941136517998641E-2</v>
      </c>
      <c r="AG2219" t="s">
        <v>7</v>
      </c>
      <c r="AH2219" t="s">
        <v>31</v>
      </c>
      <c r="AI2219" t="s">
        <v>37</v>
      </c>
      <c r="AJ2219">
        <v>37.15789473684211</v>
      </c>
      <c r="AK2219" t="s">
        <v>40</v>
      </c>
      <c r="AL2219">
        <v>178.24800000000002</v>
      </c>
      <c r="AM2219">
        <v>674140.39789600007</v>
      </c>
      <c r="AN2219">
        <v>94.149999999999991</v>
      </c>
    </row>
    <row r="2220" spans="1:40" x14ac:dyDescent="0.3">
      <c r="A2220">
        <v>442.74</v>
      </c>
      <c r="B2220">
        <v>4.5</v>
      </c>
      <c r="C2220">
        <v>9</v>
      </c>
      <c r="D2220">
        <v>0.81</v>
      </c>
      <c r="E2220">
        <v>0.05</v>
      </c>
      <c r="F2220">
        <v>0.03</v>
      </c>
      <c r="G2220" t="s">
        <v>99</v>
      </c>
      <c r="H2220">
        <v>4.34</v>
      </c>
      <c r="I2220">
        <v>0.85</v>
      </c>
      <c r="J2220">
        <v>1.08</v>
      </c>
      <c r="K2220">
        <v>0.09</v>
      </c>
      <c r="L2220">
        <v>49</v>
      </c>
      <c r="M2220">
        <v>6313.19</v>
      </c>
      <c r="N2220">
        <v>60</v>
      </c>
      <c r="O2220">
        <v>52</v>
      </c>
      <c r="P2220">
        <v>2</v>
      </c>
      <c r="Q2220">
        <v>3</v>
      </c>
      <c r="R2220">
        <v>253</v>
      </c>
      <c r="S2220">
        <v>263</v>
      </c>
      <c r="T2220">
        <v>12</v>
      </c>
      <c r="U2220">
        <v>0.32</v>
      </c>
      <c r="V2220">
        <v>0</v>
      </c>
      <c r="W2220" t="s">
        <v>6</v>
      </c>
      <c r="X2220" t="s">
        <v>103</v>
      </c>
      <c r="Y2220" t="s">
        <v>96</v>
      </c>
      <c r="Z2220" t="s">
        <v>107</v>
      </c>
      <c r="AA2220">
        <v>0.76949999999999996</v>
      </c>
      <c r="AB2220">
        <v>0.92149999999999999</v>
      </c>
      <c r="AC2220">
        <v>0.17508499999999994</v>
      </c>
      <c r="AD2220">
        <v>0.16999999999999998</v>
      </c>
      <c r="AE2220" t="s">
        <v>26</v>
      </c>
      <c r="AF2220">
        <v>1.0163978858923972E-2</v>
      </c>
      <c r="AG2220" t="s">
        <v>5</v>
      </c>
      <c r="AH2220" t="s">
        <v>32</v>
      </c>
      <c r="AI2220" t="s">
        <v>37</v>
      </c>
      <c r="AJ2220">
        <v>103.95256916996047</v>
      </c>
      <c r="AK2220" t="s">
        <v>42</v>
      </c>
      <c r="AL2220">
        <v>315.65949999999998</v>
      </c>
      <c r="AM2220">
        <v>3019063.9691799995</v>
      </c>
      <c r="AN2220">
        <v>93.56</v>
      </c>
    </row>
    <row r="2221" spans="1:40" x14ac:dyDescent="0.3">
      <c r="A2221">
        <v>100.66</v>
      </c>
      <c r="B2221">
        <v>8.99</v>
      </c>
      <c r="C2221">
        <v>18</v>
      </c>
      <c r="D2221">
        <v>0.88</v>
      </c>
      <c r="E2221">
        <v>0.08</v>
      </c>
      <c r="F2221">
        <v>0.04</v>
      </c>
      <c r="G2221" t="s">
        <v>92</v>
      </c>
      <c r="H2221">
        <v>2.98</v>
      </c>
      <c r="I2221">
        <v>0.98</v>
      </c>
      <c r="J2221">
        <v>1.01</v>
      </c>
      <c r="K2221">
        <v>0.54</v>
      </c>
      <c r="L2221">
        <v>33</v>
      </c>
      <c r="M2221">
        <v>5165.68</v>
      </c>
      <c r="N2221">
        <v>90</v>
      </c>
      <c r="O2221">
        <v>28</v>
      </c>
      <c r="P2221">
        <v>1</v>
      </c>
      <c r="Q2221">
        <v>0</v>
      </c>
      <c r="R2221">
        <v>165</v>
      </c>
      <c r="S2221">
        <v>557</v>
      </c>
      <c r="T2221">
        <v>6</v>
      </c>
      <c r="U2221">
        <v>0.24</v>
      </c>
      <c r="V2221">
        <v>0</v>
      </c>
      <c r="W2221" t="s">
        <v>6</v>
      </c>
      <c r="X2221" t="s">
        <v>89</v>
      </c>
      <c r="Y2221" t="s">
        <v>104</v>
      </c>
      <c r="Z2221" t="s">
        <v>100</v>
      </c>
      <c r="AA2221">
        <v>0.80959999999999999</v>
      </c>
      <c r="AB2221">
        <v>0.88319999999999999</v>
      </c>
      <c r="AC2221">
        <v>0.10598399999999999</v>
      </c>
      <c r="AD2221">
        <v>0.66</v>
      </c>
      <c r="AE2221" t="s">
        <v>25</v>
      </c>
      <c r="AF2221">
        <v>8.9310550367574015E-2</v>
      </c>
      <c r="AG2221" t="s">
        <v>8</v>
      </c>
      <c r="AH2221" t="s">
        <v>33</v>
      </c>
      <c r="AI2221" t="s">
        <v>35</v>
      </c>
      <c r="AJ2221">
        <v>337.57575757575762</v>
      </c>
      <c r="AK2221" t="s">
        <v>42</v>
      </c>
      <c r="AL2221">
        <v>103.31360000000001</v>
      </c>
      <c r="AM2221">
        <v>582483.94359200005</v>
      </c>
      <c r="AN2221">
        <v>81.820000000000007</v>
      </c>
    </row>
    <row r="2222" spans="1:40" x14ac:dyDescent="0.3">
      <c r="A2222">
        <v>366.66</v>
      </c>
      <c r="B2222">
        <v>9.0500000000000007</v>
      </c>
      <c r="C2222">
        <v>17</v>
      </c>
      <c r="D2222">
        <v>0.92</v>
      </c>
      <c r="E2222">
        <v>0.02</v>
      </c>
      <c r="F2222">
        <v>0.01</v>
      </c>
      <c r="G2222" t="s">
        <v>99</v>
      </c>
      <c r="H2222">
        <v>4.59</v>
      </c>
      <c r="I2222">
        <v>0.69</v>
      </c>
      <c r="J2222">
        <v>1.1599999999999999</v>
      </c>
      <c r="K2222">
        <v>0.86</v>
      </c>
      <c r="L2222">
        <v>41</v>
      </c>
      <c r="M2222">
        <v>4871.9799999999996</v>
      </c>
      <c r="N2222">
        <v>45</v>
      </c>
      <c r="O2222">
        <v>56</v>
      </c>
      <c r="P2222">
        <v>1</v>
      </c>
      <c r="Q2222">
        <v>1</v>
      </c>
      <c r="R2222">
        <v>403</v>
      </c>
      <c r="S2222">
        <v>516</v>
      </c>
      <c r="T2222">
        <v>11</v>
      </c>
      <c r="U2222">
        <v>0.76</v>
      </c>
      <c r="V2222">
        <v>1</v>
      </c>
      <c r="W2222" t="s">
        <v>4</v>
      </c>
      <c r="X2222" t="s">
        <v>101</v>
      </c>
      <c r="Y2222" t="s">
        <v>104</v>
      </c>
      <c r="Z2222" t="s">
        <v>95</v>
      </c>
      <c r="AA2222">
        <v>0.90160000000000007</v>
      </c>
      <c r="AB2222">
        <v>0.97019999999999995</v>
      </c>
      <c r="AC2222">
        <v>7.7615999999999949E-2</v>
      </c>
      <c r="AD2222">
        <v>0.89</v>
      </c>
      <c r="AE2222" t="s">
        <v>25</v>
      </c>
      <c r="AF2222">
        <v>2.4682266950308188E-2</v>
      </c>
      <c r="AG2222" t="s">
        <v>7</v>
      </c>
      <c r="AH2222" t="s">
        <v>32</v>
      </c>
      <c r="AI2222" t="s">
        <v>37</v>
      </c>
      <c r="AJ2222">
        <v>128.03970223325064</v>
      </c>
      <c r="AK2222" t="s">
        <v>42</v>
      </c>
      <c r="AL2222">
        <v>243.59899999999999</v>
      </c>
      <c r="AM2222">
        <v>1840228.250792</v>
      </c>
      <c r="AN2222">
        <v>94.61</v>
      </c>
    </row>
    <row r="2223" spans="1:40" x14ac:dyDescent="0.3">
      <c r="A2223">
        <v>293.31</v>
      </c>
      <c r="B2223">
        <v>4.0199999999999996</v>
      </c>
      <c r="C2223">
        <v>12</v>
      </c>
      <c r="D2223">
        <v>0.77</v>
      </c>
      <c r="E2223">
        <v>0.09</v>
      </c>
      <c r="F2223">
        <v>0.01</v>
      </c>
      <c r="G2223" t="s">
        <v>88</v>
      </c>
      <c r="H2223">
        <v>2.93</v>
      </c>
      <c r="I2223">
        <v>0.91</v>
      </c>
      <c r="J2223">
        <v>1.1200000000000001</v>
      </c>
      <c r="K2223">
        <v>0.02</v>
      </c>
      <c r="L2223">
        <v>30</v>
      </c>
      <c r="M2223">
        <v>6360.5</v>
      </c>
      <c r="N2223">
        <v>45</v>
      </c>
      <c r="O2223">
        <v>26</v>
      </c>
      <c r="P2223">
        <v>2</v>
      </c>
      <c r="Q2223">
        <v>0</v>
      </c>
      <c r="R2223">
        <v>971</v>
      </c>
      <c r="S2223">
        <v>527</v>
      </c>
      <c r="T2223">
        <v>12</v>
      </c>
      <c r="U2223">
        <v>0.5</v>
      </c>
      <c r="V2223">
        <v>0</v>
      </c>
      <c r="W2223" t="s">
        <v>6</v>
      </c>
      <c r="X2223" t="s">
        <v>89</v>
      </c>
      <c r="Y2223" t="s">
        <v>96</v>
      </c>
      <c r="Z2223" t="s">
        <v>107</v>
      </c>
      <c r="AA2223">
        <v>0.70069999999999999</v>
      </c>
      <c r="AB2223">
        <v>0.90090000000000003</v>
      </c>
      <c r="AC2223">
        <v>0.20720699999999997</v>
      </c>
      <c r="AD2223">
        <v>0.12</v>
      </c>
      <c r="AE2223" t="s">
        <v>22</v>
      </c>
      <c r="AF2223">
        <v>1.3705635675565099E-2</v>
      </c>
      <c r="AG2223" t="s">
        <v>5</v>
      </c>
      <c r="AH2223" t="s">
        <v>31</v>
      </c>
      <c r="AI2223" t="s">
        <v>35</v>
      </c>
      <c r="AJ2223">
        <v>54.273944387229655</v>
      </c>
      <c r="AK2223" t="s">
        <v>40</v>
      </c>
      <c r="AL2223">
        <v>63.605000000000004</v>
      </c>
      <c r="AM2223">
        <v>2052238.8734660002</v>
      </c>
      <c r="AN2223">
        <v>70.17</v>
      </c>
    </row>
    <row r="2224" spans="1:40" x14ac:dyDescent="0.3">
      <c r="A2224">
        <v>93.44</v>
      </c>
      <c r="B2224">
        <v>6.54</v>
      </c>
      <c r="C2224">
        <v>23</v>
      </c>
      <c r="D2224">
        <v>0.75</v>
      </c>
      <c r="E2224">
        <v>0.1</v>
      </c>
      <c r="F2224">
        <v>0.03</v>
      </c>
      <c r="G2224" t="s">
        <v>99</v>
      </c>
      <c r="H2224">
        <v>3.56</v>
      </c>
      <c r="I2224">
        <v>0.72</v>
      </c>
      <c r="J2224">
        <v>1.1299999999999999</v>
      </c>
      <c r="K2224">
        <v>0.94</v>
      </c>
      <c r="L2224">
        <v>14</v>
      </c>
      <c r="M2224">
        <v>3172.35</v>
      </c>
      <c r="N2224">
        <v>90</v>
      </c>
      <c r="O2224">
        <v>47</v>
      </c>
      <c r="P2224">
        <v>1</v>
      </c>
      <c r="Q2224">
        <v>2</v>
      </c>
      <c r="R2224">
        <v>258</v>
      </c>
      <c r="S2224">
        <v>339</v>
      </c>
      <c r="T2224">
        <v>3</v>
      </c>
      <c r="U2224">
        <v>0.82</v>
      </c>
      <c r="V2224">
        <v>0</v>
      </c>
      <c r="W2224" t="s">
        <v>6</v>
      </c>
      <c r="X2224" t="s">
        <v>93</v>
      </c>
      <c r="Y2224" t="s">
        <v>104</v>
      </c>
      <c r="Z2224" t="s">
        <v>98</v>
      </c>
      <c r="AA2224">
        <v>0.67500000000000004</v>
      </c>
      <c r="AB2224">
        <v>0.873</v>
      </c>
      <c r="AC2224">
        <v>0.21825</v>
      </c>
      <c r="AD2224">
        <v>1.0699999999999998</v>
      </c>
      <c r="AE2224" t="s">
        <v>25</v>
      </c>
      <c r="AF2224">
        <v>6.9991438356164379E-2</v>
      </c>
      <c r="AG2224" t="s">
        <v>8</v>
      </c>
      <c r="AH2224" t="s">
        <v>33</v>
      </c>
      <c r="AI2224" t="s">
        <v>37</v>
      </c>
      <c r="AJ2224">
        <v>131.3953488372093</v>
      </c>
      <c r="AK2224" t="s">
        <v>42</v>
      </c>
      <c r="AL2224">
        <v>158.61750000000001</v>
      </c>
      <c r="AM2224">
        <v>335124.82434799994</v>
      </c>
      <c r="AN2224">
        <v>92.840000000000018</v>
      </c>
    </row>
    <row r="2225" spans="1:40" x14ac:dyDescent="0.3">
      <c r="A2225">
        <v>158.85</v>
      </c>
      <c r="B2225">
        <v>9.34</v>
      </c>
      <c r="C2225">
        <v>22</v>
      </c>
      <c r="D2225">
        <v>0.99</v>
      </c>
      <c r="E2225">
        <v>0.1</v>
      </c>
      <c r="F2225">
        <v>0.01</v>
      </c>
      <c r="G2225" t="s">
        <v>99</v>
      </c>
      <c r="H2225">
        <v>2.08</v>
      </c>
      <c r="I2225">
        <v>0.88</v>
      </c>
      <c r="J2225">
        <v>0.92</v>
      </c>
      <c r="K2225">
        <v>0.98</v>
      </c>
      <c r="L2225">
        <v>47</v>
      </c>
      <c r="M2225">
        <v>6442.16</v>
      </c>
      <c r="N2225">
        <v>15</v>
      </c>
      <c r="O2225">
        <v>53</v>
      </c>
      <c r="P2225">
        <v>3</v>
      </c>
      <c r="Q2225">
        <v>3</v>
      </c>
      <c r="R2225">
        <v>954</v>
      </c>
      <c r="S2225">
        <v>497</v>
      </c>
      <c r="T2225">
        <v>6</v>
      </c>
      <c r="U2225">
        <v>0.64</v>
      </c>
      <c r="V2225">
        <v>0</v>
      </c>
      <c r="W2225" t="s">
        <v>6</v>
      </c>
      <c r="X2225" t="s">
        <v>103</v>
      </c>
      <c r="Y2225" t="s">
        <v>90</v>
      </c>
      <c r="Z2225" t="s">
        <v>100</v>
      </c>
      <c r="AA2225">
        <v>0.89100000000000001</v>
      </c>
      <c r="AB2225">
        <v>0.89100000000000001</v>
      </c>
      <c r="AC2225">
        <v>8.9100000000000082E-3</v>
      </c>
      <c r="AD2225">
        <v>1.0900000000000001</v>
      </c>
      <c r="AE2225" t="s">
        <v>25</v>
      </c>
      <c r="AF2225">
        <v>5.8797607806106392E-2</v>
      </c>
      <c r="AG2225" t="s">
        <v>8</v>
      </c>
      <c r="AH2225" t="s">
        <v>31</v>
      </c>
      <c r="AI2225" t="s">
        <v>35</v>
      </c>
      <c r="AJ2225">
        <v>52.096436058700213</v>
      </c>
      <c r="AK2225" t="s">
        <v>40</v>
      </c>
      <c r="AL2225">
        <v>322.108</v>
      </c>
      <c r="AM2225">
        <v>1136232.9149200001</v>
      </c>
      <c r="AN2225">
        <v>94.720000000000013</v>
      </c>
    </row>
    <row r="2226" spans="1:40" x14ac:dyDescent="0.3">
      <c r="A2226">
        <v>55.58</v>
      </c>
      <c r="B2226">
        <v>9.66</v>
      </c>
      <c r="C2226">
        <v>22</v>
      </c>
      <c r="D2226">
        <v>0.89</v>
      </c>
      <c r="E2226">
        <v>0.08</v>
      </c>
      <c r="F2226">
        <v>0.03</v>
      </c>
      <c r="G2226" t="s">
        <v>99</v>
      </c>
      <c r="H2226">
        <v>4.57</v>
      </c>
      <c r="I2226">
        <v>0.88</v>
      </c>
      <c r="J2226">
        <v>0.97</v>
      </c>
      <c r="K2226">
        <v>0.32</v>
      </c>
      <c r="L2226">
        <v>36</v>
      </c>
      <c r="M2226">
        <v>6761.33</v>
      </c>
      <c r="N2226">
        <v>30</v>
      </c>
      <c r="O2226">
        <v>49</v>
      </c>
      <c r="P2226">
        <v>0</v>
      </c>
      <c r="Q2226">
        <v>3</v>
      </c>
      <c r="R2226">
        <v>616</v>
      </c>
      <c r="S2226">
        <v>823</v>
      </c>
      <c r="T2226">
        <v>10</v>
      </c>
      <c r="U2226">
        <v>0.66</v>
      </c>
      <c r="V2226">
        <v>1</v>
      </c>
      <c r="W2226" t="s">
        <v>4</v>
      </c>
      <c r="X2226" t="s">
        <v>103</v>
      </c>
      <c r="Y2226" t="s">
        <v>94</v>
      </c>
      <c r="Z2226" t="s">
        <v>108</v>
      </c>
      <c r="AA2226">
        <v>0.81880000000000008</v>
      </c>
      <c r="AB2226">
        <v>0.89239999999999997</v>
      </c>
      <c r="AC2226">
        <v>9.8164000000000001E-2</v>
      </c>
      <c r="AD2226">
        <v>0.43</v>
      </c>
      <c r="AE2226" t="s">
        <v>24</v>
      </c>
      <c r="AF2226">
        <v>0.17380352644836272</v>
      </c>
      <c r="AG2226" t="s">
        <v>9</v>
      </c>
      <c r="AH2226" t="s">
        <v>33</v>
      </c>
      <c r="AI2226" t="s">
        <v>37</v>
      </c>
      <c r="AJ2226">
        <v>133.60389610389612</v>
      </c>
      <c r="AK2226" t="s">
        <v>42</v>
      </c>
      <c r="AL2226">
        <v>338.06650000000002</v>
      </c>
      <c r="AM2226">
        <v>417475.287266</v>
      </c>
      <c r="AN2226">
        <v>92.43</v>
      </c>
    </row>
    <row r="2227" spans="1:40" x14ac:dyDescent="0.3">
      <c r="A2227">
        <v>260.95</v>
      </c>
      <c r="B2227">
        <v>5.58</v>
      </c>
      <c r="C2227">
        <v>5</v>
      </c>
      <c r="D2227">
        <v>0.99</v>
      </c>
      <c r="E2227">
        <v>0.04</v>
      </c>
      <c r="F2227">
        <v>0.01</v>
      </c>
      <c r="G2227" t="s">
        <v>92</v>
      </c>
      <c r="H2227">
        <v>4.12</v>
      </c>
      <c r="I2227">
        <v>0.67</v>
      </c>
      <c r="J2227">
        <v>1.08</v>
      </c>
      <c r="K2227">
        <v>0.77</v>
      </c>
      <c r="L2227">
        <v>8</v>
      </c>
      <c r="M2227">
        <v>8377.52</v>
      </c>
      <c r="N2227">
        <v>90</v>
      </c>
      <c r="O2227">
        <v>11</v>
      </c>
      <c r="P2227">
        <v>2</v>
      </c>
      <c r="Q2227">
        <v>2</v>
      </c>
      <c r="R2227">
        <v>264</v>
      </c>
      <c r="S2227">
        <v>491</v>
      </c>
      <c r="T2227">
        <v>8</v>
      </c>
      <c r="U2227">
        <v>0.88</v>
      </c>
      <c r="V2227">
        <v>0</v>
      </c>
      <c r="W2227" t="s">
        <v>6</v>
      </c>
      <c r="X2227" t="s">
        <v>93</v>
      </c>
      <c r="Y2227" t="s">
        <v>96</v>
      </c>
      <c r="Z2227" t="s">
        <v>110</v>
      </c>
      <c r="AA2227">
        <v>0.95039999999999991</v>
      </c>
      <c r="AB2227">
        <v>0.95039999999999991</v>
      </c>
      <c r="AC2227">
        <v>9.5040000000000072E-3</v>
      </c>
      <c r="AD2227">
        <v>0.82000000000000006</v>
      </c>
      <c r="AE2227" t="s">
        <v>25</v>
      </c>
      <c r="AF2227">
        <v>2.1383406782908603E-2</v>
      </c>
      <c r="AG2227" t="s">
        <v>7</v>
      </c>
      <c r="AH2227" t="s">
        <v>31</v>
      </c>
      <c r="AI2227" t="s">
        <v>37</v>
      </c>
      <c r="AJ2227">
        <v>185.9848484848485</v>
      </c>
      <c r="AK2227" t="s">
        <v>42</v>
      </c>
      <c r="AL2227">
        <v>167.55040000000002</v>
      </c>
      <c r="AM2227">
        <v>2295608.5888800002</v>
      </c>
      <c r="AN2227">
        <v>82.48</v>
      </c>
    </row>
    <row r="2228" spans="1:40" x14ac:dyDescent="0.3">
      <c r="A2228">
        <v>185.57</v>
      </c>
      <c r="B2228">
        <v>5.08</v>
      </c>
      <c r="C2228">
        <v>11</v>
      </c>
      <c r="D2228">
        <v>0.8</v>
      </c>
      <c r="E2228">
        <v>0.01</v>
      </c>
      <c r="F2228">
        <v>0.04</v>
      </c>
      <c r="G2228" t="s">
        <v>88</v>
      </c>
      <c r="H2228">
        <v>0.83</v>
      </c>
      <c r="I2228">
        <v>0.84</v>
      </c>
      <c r="J2228">
        <v>0.95</v>
      </c>
      <c r="K2228">
        <v>0.13</v>
      </c>
      <c r="L2228">
        <v>47</v>
      </c>
      <c r="M2228">
        <v>7331.77</v>
      </c>
      <c r="N2228">
        <v>15</v>
      </c>
      <c r="O2228">
        <v>21</v>
      </c>
      <c r="P2228">
        <v>0</v>
      </c>
      <c r="Q2228">
        <v>3</v>
      </c>
      <c r="R2228">
        <v>371</v>
      </c>
      <c r="S2228">
        <v>481</v>
      </c>
      <c r="T2228">
        <v>7</v>
      </c>
      <c r="U2228">
        <v>0.85</v>
      </c>
      <c r="V2228">
        <v>0</v>
      </c>
      <c r="W2228" t="s">
        <v>6</v>
      </c>
      <c r="X2228" t="s">
        <v>103</v>
      </c>
      <c r="Y2228" t="s">
        <v>94</v>
      </c>
      <c r="Z2228" t="s">
        <v>106</v>
      </c>
      <c r="AA2228">
        <v>0.79200000000000004</v>
      </c>
      <c r="AB2228">
        <v>0.95039999999999991</v>
      </c>
      <c r="AC2228">
        <v>0.19007999999999994</v>
      </c>
      <c r="AD2228">
        <v>0.18</v>
      </c>
      <c r="AE2228" t="s">
        <v>26</v>
      </c>
      <c r="AF2228">
        <v>2.7375114512043976E-2</v>
      </c>
      <c r="AG2228" t="s">
        <v>7</v>
      </c>
      <c r="AH2228" t="s">
        <v>31</v>
      </c>
      <c r="AI2228" t="s">
        <v>38</v>
      </c>
      <c r="AJ2228">
        <v>129.64959568733155</v>
      </c>
      <c r="AK2228" t="s">
        <v>42</v>
      </c>
      <c r="AL2228">
        <v>73.317700000000002</v>
      </c>
      <c r="AM2228">
        <v>1428660.7850070002</v>
      </c>
      <c r="AN2228">
        <v>74.070000000000007</v>
      </c>
    </row>
    <row r="2229" spans="1:40" x14ac:dyDescent="0.3">
      <c r="A2229">
        <v>319.26</v>
      </c>
      <c r="B2229">
        <v>3.51</v>
      </c>
      <c r="C2229">
        <v>4</v>
      </c>
      <c r="D2229">
        <v>0.91</v>
      </c>
      <c r="E2229">
        <v>0.06</v>
      </c>
      <c r="F2229">
        <v>0.04</v>
      </c>
      <c r="G2229" t="s">
        <v>99</v>
      </c>
      <c r="H2229">
        <v>2.88</v>
      </c>
      <c r="I2229">
        <v>0.94</v>
      </c>
      <c r="J2229">
        <v>1</v>
      </c>
      <c r="K2229">
        <v>0.77</v>
      </c>
      <c r="L2229">
        <v>22</v>
      </c>
      <c r="M2229">
        <v>3265.77</v>
      </c>
      <c r="N2229">
        <v>15</v>
      </c>
      <c r="O2229">
        <v>8</v>
      </c>
      <c r="P2229">
        <v>0</v>
      </c>
      <c r="Q2229">
        <v>2</v>
      </c>
      <c r="R2229">
        <v>992</v>
      </c>
      <c r="S2229">
        <v>928</v>
      </c>
      <c r="T2229">
        <v>1</v>
      </c>
      <c r="U2229">
        <v>0.06</v>
      </c>
      <c r="V2229">
        <v>1</v>
      </c>
      <c r="W2229" t="s">
        <v>4</v>
      </c>
      <c r="X2229" t="s">
        <v>93</v>
      </c>
      <c r="Y2229" t="s">
        <v>94</v>
      </c>
      <c r="Z2229" t="s">
        <v>97</v>
      </c>
      <c r="AA2229">
        <v>0.85539999999999994</v>
      </c>
      <c r="AB2229">
        <v>0.90239999999999987</v>
      </c>
      <c r="AC2229">
        <v>8.1215999999999969E-2</v>
      </c>
      <c r="AD2229">
        <v>0.87</v>
      </c>
      <c r="AE2229" t="s">
        <v>25</v>
      </c>
      <c r="AF2229">
        <v>1.0994174027438451E-2</v>
      </c>
      <c r="AG2229" t="s">
        <v>5</v>
      </c>
      <c r="AH2229" t="s">
        <v>32</v>
      </c>
      <c r="AI2229" t="s">
        <v>35</v>
      </c>
      <c r="AJ2229">
        <v>93.548387096774192</v>
      </c>
      <c r="AK2229" t="s">
        <v>41</v>
      </c>
      <c r="AL2229">
        <v>163.2885</v>
      </c>
      <c r="AM2229">
        <v>1147074.3810960001</v>
      </c>
      <c r="AN2229">
        <v>94.52</v>
      </c>
    </row>
    <row r="2230" spans="1:40" x14ac:dyDescent="0.3">
      <c r="A2230">
        <v>183.76</v>
      </c>
      <c r="B2230">
        <v>9.6300000000000008</v>
      </c>
      <c r="C2230">
        <v>27</v>
      </c>
      <c r="D2230">
        <v>0.77</v>
      </c>
      <c r="E2230">
        <v>0.06</v>
      </c>
      <c r="F2230">
        <v>0.02</v>
      </c>
      <c r="G2230" t="s">
        <v>88</v>
      </c>
      <c r="H2230">
        <v>4.4800000000000004</v>
      </c>
      <c r="I2230">
        <v>0.75</v>
      </c>
      <c r="J2230">
        <v>1.06</v>
      </c>
      <c r="K2230">
        <v>0.48</v>
      </c>
      <c r="L2230">
        <v>4</v>
      </c>
      <c r="M2230">
        <v>4562.92</v>
      </c>
      <c r="N2230">
        <v>60</v>
      </c>
      <c r="O2230">
        <v>18</v>
      </c>
      <c r="P2230">
        <v>0</v>
      </c>
      <c r="Q2230">
        <v>1</v>
      </c>
      <c r="R2230">
        <v>857</v>
      </c>
      <c r="S2230">
        <v>541</v>
      </c>
      <c r="T2230">
        <v>6</v>
      </c>
      <c r="U2230">
        <v>0.57999999999999996</v>
      </c>
      <c r="V2230">
        <v>1</v>
      </c>
      <c r="W2230" t="s">
        <v>4</v>
      </c>
      <c r="X2230" t="s">
        <v>101</v>
      </c>
      <c r="Y2230" t="s">
        <v>94</v>
      </c>
      <c r="Z2230" t="s">
        <v>100</v>
      </c>
      <c r="AA2230">
        <v>0.7238</v>
      </c>
      <c r="AB2230">
        <v>0.92119999999999991</v>
      </c>
      <c r="AC2230">
        <v>0.21187599999999998</v>
      </c>
      <c r="AD2230">
        <v>0.55999999999999994</v>
      </c>
      <c r="AE2230" t="s">
        <v>25</v>
      </c>
      <c r="AF2230">
        <v>5.2405311275576849E-2</v>
      </c>
      <c r="AG2230" t="s">
        <v>8</v>
      </c>
      <c r="AH2230" t="s">
        <v>31</v>
      </c>
      <c r="AI2230" t="s">
        <v>37</v>
      </c>
      <c r="AJ2230">
        <v>63.127187864644107</v>
      </c>
      <c r="AK2230" t="s">
        <v>40</v>
      </c>
      <c r="AL2230">
        <v>45.629200000000004</v>
      </c>
      <c r="AM2230">
        <v>905622.84763199987</v>
      </c>
      <c r="AN2230">
        <v>69.320000000000007</v>
      </c>
    </row>
    <row r="2231" spans="1:40" x14ac:dyDescent="0.3">
      <c r="A2231">
        <v>184.96</v>
      </c>
      <c r="B2231">
        <v>2.29</v>
      </c>
      <c r="C2231">
        <v>4</v>
      </c>
      <c r="D2231">
        <v>0.78</v>
      </c>
      <c r="E2231">
        <v>0.08</v>
      </c>
      <c r="F2231">
        <v>0.01</v>
      </c>
      <c r="G2231" t="s">
        <v>88</v>
      </c>
      <c r="H2231">
        <v>3.97</v>
      </c>
      <c r="I2231">
        <v>0.88</v>
      </c>
      <c r="J2231">
        <v>0.98</v>
      </c>
      <c r="K2231">
        <v>0.86</v>
      </c>
      <c r="L2231">
        <v>35</v>
      </c>
      <c r="M2231">
        <v>1291.74</v>
      </c>
      <c r="N2231">
        <v>45</v>
      </c>
      <c r="O2231">
        <v>13</v>
      </c>
      <c r="P2231">
        <v>3</v>
      </c>
      <c r="Q2231">
        <v>3</v>
      </c>
      <c r="R2231">
        <v>722</v>
      </c>
      <c r="S2231">
        <v>446</v>
      </c>
      <c r="T2231">
        <v>1</v>
      </c>
      <c r="U2231">
        <v>0.41</v>
      </c>
      <c r="V2231">
        <v>1</v>
      </c>
      <c r="W2231" t="s">
        <v>4</v>
      </c>
      <c r="X2231" t="s">
        <v>103</v>
      </c>
      <c r="Y2231" t="s">
        <v>90</v>
      </c>
      <c r="Z2231" t="s">
        <v>97</v>
      </c>
      <c r="AA2231">
        <v>0.71760000000000002</v>
      </c>
      <c r="AB2231">
        <v>0.91080000000000005</v>
      </c>
      <c r="AC2231">
        <v>0.200376</v>
      </c>
      <c r="AD2231">
        <v>0.95</v>
      </c>
      <c r="AE2231" t="s">
        <v>25</v>
      </c>
      <c r="AF2231">
        <v>1.2381055363321798E-2</v>
      </c>
      <c r="AG2231" t="s">
        <v>5</v>
      </c>
      <c r="AH2231" t="s">
        <v>31</v>
      </c>
      <c r="AI2231" t="s">
        <v>37</v>
      </c>
      <c r="AJ2231">
        <v>61.772853185595565</v>
      </c>
      <c r="AK2231" t="s">
        <v>40</v>
      </c>
      <c r="AL2231">
        <v>12.917400000000001</v>
      </c>
      <c r="AM2231">
        <v>260450.65435999999</v>
      </c>
      <c r="AN2231">
        <v>69.430000000000007</v>
      </c>
    </row>
    <row r="2232" spans="1:40" x14ac:dyDescent="0.3">
      <c r="A2232">
        <v>384.44</v>
      </c>
      <c r="B2232">
        <v>6.22</v>
      </c>
      <c r="C2232">
        <v>3</v>
      </c>
      <c r="D2232">
        <v>0.85</v>
      </c>
      <c r="E2232">
        <v>0.1</v>
      </c>
      <c r="F2232">
        <v>0.03</v>
      </c>
      <c r="G2232" t="s">
        <v>92</v>
      </c>
      <c r="H2232">
        <v>4.8099999999999996</v>
      </c>
      <c r="I2232">
        <v>0.87</v>
      </c>
      <c r="J2232">
        <v>1.1200000000000001</v>
      </c>
      <c r="K2232">
        <v>0.21</v>
      </c>
      <c r="L2232">
        <v>8</v>
      </c>
      <c r="M2232">
        <v>2647.21</v>
      </c>
      <c r="N2232">
        <v>45</v>
      </c>
      <c r="O2232">
        <v>8</v>
      </c>
      <c r="P2232">
        <v>3</v>
      </c>
      <c r="Q2232">
        <v>0</v>
      </c>
      <c r="R2232">
        <v>828</v>
      </c>
      <c r="S2232">
        <v>431</v>
      </c>
      <c r="T2232">
        <v>4</v>
      </c>
      <c r="U2232">
        <v>0.6</v>
      </c>
      <c r="V2232">
        <v>1</v>
      </c>
      <c r="W2232" t="s">
        <v>4</v>
      </c>
      <c r="X2232" t="s">
        <v>89</v>
      </c>
      <c r="Y2232" t="s">
        <v>90</v>
      </c>
      <c r="Z2232" t="s">
        <v>105</v>
      </c>
      <c r="AA2232">
        <v>0.76500000000000001</v>
      </c>
      <c r="AB2232">
        <v>0.873</v>
      </c>
      <c r="AC2232">
        <v>0.13095000000000004</v>
      </c>
      <c r="AD2232">
        <v>0.33999999999999997</v>
      </c>
      <c r="AE2232" t="s">
        <v>24</v>
      </c>
      <c r="AF2232">
        <v>1.61793777962751E-2</v>
      </c>
      <c r="AG2232" t="s">
        <v>5</v>
      </c>
      <c r="AH2232" t="s">
        <v>32</v>
      </c>
      <c r="AI2232" t="s">
        <v>37</v>
      </c>
      <c r="AJ2232">
        <v>52.053140096618357</v>
      </c>
      <c r="AK2232" t="s">
        <v>40</v>
      </c>
      <c r="AL2232">
        <v>52.944200000000002</v>
      </c>
      <c r="AM2232">
        <v>1150083.48334</v>
      </c>
      <c r="AN2232">
        <v>79.59</v>
      </c>
    </row>
    <row r="2233" spans="1:40" x14ac:dyDescent="0.3">
      <c r="A2233">
        <v>71.66</v>
      </c>
      <c r="B2233">
        <v>3.54</v>
      </c>
      <c r="C2233">
        <v>26</v>
      </c>
      <c r="D2233">
        <v>0.8</v>
      </c>
      <c r="E2233">
        <v>0.05</v>
      </c>
      <c r="F2233">
        <v>0.05</v>
      </c>
      <c r="G2233" t="s">
        <v>88</v>
      </c>
      <c r="H2233">
        <v>1.1599999999999999</v>
      </c>
      <c r="I2233">
        <v>0.7</v>
      </c>
      <c r="J2233">
        <v>0.85</v>
      </c>
      <c r="K2233">
        <v>0.67</v>
      </c>
      <c r="L2233">
        <v>34</v>
      </c>
      <c r="M2233">
        <v>5257.36</v>
      </c>
      <c r="N2233">
        <v>60</v>
      </c>
      <c r="O2233">
        <v>14</v>
      </c>
      <c r="P2233">
        <v>1</v>
      </c>
      <c r="Q2233">
        <v>0</v>
      </c>
      <c r="R2233">
        <v>948</v>
      </c>
      <c r="S2233">
        <v>812</v>
      </c>
      <c r="T2233">
        <v>10</v>
      </c>
      <c r="U2233">
        <v>0.86</v>
      </c>
      <c r="V2233">
        <v>1</v>
      </c>
      <c r="W2233" t="s">
        <v>4</v>
      </c>
      <c r="X2233" t="s">
        <v>89</v>
      </c>
      <c r="Y2233" t="s">
        <v>104</v>
      </c>
      <c r="Z2233" t="s">
        <v>108</v>
      </c>
      <c r="AA2233">
        <v>0.76</v>
      </c>
      <c r="AB2233">
        <v>0.90249999999999997</v>
      </c>
      <c r="AC2233">
        <v>0.18049999999999994</v>
      </c>
      <c r="AD2233">
        <v>0.77</v>
      </c>
      <c r="AE2233" t="s">
        <v>25</v>
      </c>
      <c r="AF2233">
        <v>4.9399944180854034E-2</v>
      </c>
      <c r="AG2233" t="s">
        <v>7</v>
      </c>
      <c r="AH2233" t="s">
        <v>33</v>
      </c>
      <c r="AI2233" t="s">
        <v>36</v>
      </c>
      <c r="AJ2233">
        <v>85.654008438818565</v>
      </c>
      <c r="AK2233" t="s">
        <v>41</v>
      </c>
      <c r="AL2233">
        <v>52.573599999999999</v>
      </c>
      <c r="AM2233">
        <v>414470.895472</v>
      </c>
      <c r="AN2233">
        <v>72.34</v>
      </c>
    </row>
    <row r="2234" spans="1:40" x14ac:dyDescent="0.3">
      <c r="A2234">
        <v>456.3</v>
      </c>
      <c r="B2234">
        <v>3.51</v>
      </c>
      <c r="C2234">
        <v>24</v>
      </c>
      <c r="D2234">
        <v>0.75</v>
      </c>
      <c r="E2234">
        <v>0.03</v>
      </c>
      <c r="F2234">
        <v>0.03</v>
      </c>
      <c r="G2234" t="s">
        <v>99</v>
      </c>
      <c r="H2234">
        <v>1.84</v>
      </c>
      <c r="I2234">
        <v>0.97</v>
      </c>
      <c r="J2234">
        <v>1.0900000000000001</v>
      </c>
      <c r="K2234">
        <v>0.79</v>
      </c>
      <c r="L2234">
        <v>22</v>
      </c>
      <c r="M2234">
        <v>1097.53</v>
      </c>
      <c r="N2234">
        <v>60</v>
      </c>
      <c r="O2234">
        <v>15</v>
      </c>
      <c r="P2234">
        <v>0</v>
      </c>
      <c r="Q2234">
        <v>1</v>
      </c>
      <c r="R2234">
        <v>655</v>
      </c>
      <c r="S2234">
        <v>171</v>
      </c>
      <c r="T2234">
        <v>3</v>
      </c>
      <c r="U2234">
        <v>0.01</v>
      </c>
      <c r="V2234">
        <v>1</v>
      </c>
      <c r="W2234" t="s">
        <v>4</v>
      </c>
      <c r="X2234" t="s">
        <v>101</v>
      </c>
      <c r="Y2234" t="s">
        <v>94</v>
      </c>
      <c r="Z2234" t="s">
        <v>98</v>
      </c>
      <c r="AA2234">
        <v>0.72750000000000004</v>
      </c>
      <c r="AB2234">
        <v>0.94089999999999996</v>
      </c>
      <c r="AC2234">
        <v>0.23522499999999999</v>
      </c>
      <c r="AD2234">
        <v>0.85000000000000009</v>
      </c>
      <c r="AE2234" t="s">
        <v>25</v>
      </c>
      <c r="AF2234">
        <v>7.6923076923076919E-3</v>
      </c>
      <c r="AG2234" t="s">
        <v>5</v>
      </c>
      <c r="AH2234" t="s">
        <v>32</v>
      </c>
      <c r="AI2234" t="s">
        <v>36</v>
      </c>
      <c r="AJ2234">
        <v>26.106870229007633</v>
      </c>
      <c r="AK2234" t="s">
        <v>40</v>
      </c>
      <c r="AL2234">
        <v>54.8765</v>
      </c>
      <c r="AM2234">
        <v>530922.78367999999</v>
      </c>
      <c r="AN2234">
        <v>96.66</v>
      </c>
    </row>
    <row r="2235" spans="1:40" x14ac:dyDescent="0.3">
      <c r="A2235">
        <v>433.52</v>
      </c>
      <c r="B2235">
        <v>4.6399999999999997</v>
      </c>
      <c r="C2235">
        <v>23</v>
      </c>
      <c r="D2235">
        <v>0.78</v>
      </c>
      <c r="E2235">
        <v>0.02</v>
      </c>
      <c r="F2235">
        <v>0</v>
      </c>
      <c r="G2235" t="s">
        <v>92</v>
      </c>
      <c r="H2235">
        <v>2.54</v>
      </c>
      <c r="I2235">
        <v>0.83</v>
      </c>
      <c r="J2235">
        <v>0.86</v>
      </c>
      <c r="K2235">
        <v>0.2</v>
      </c>
      <c r="L2235">
        <v>25</v>
      </c>
      <c r="M2235">
        <v>5749</v>
      </c>
      <c r="N2235">
        <v>45</v>
      </c>
      <c r="O2235">
        <v>33</v>
      </c>
      <c r="P2235">
        <v>1</v>
      </c>
      <c r="Q2235">
        <v>2</v>
      </c>
      <c r="R2235">
        <v>386</v>
      </c>
      <c r="S2235">
        <v>759</v>
      </c>
      <c r="T2235">
        <v>7</v>
      </c>
      <c r="U2235">
        <v>0.01</v>
      </c>
      <c r="V2235">
        <v>1</v>
      </c>
      <c r="W2235" t="s">
        <v>4</v>
      </c>
      <c r="X2235" t="s">
        <v>93</v>
      </c>
      <c r="Y2235" t="s">
        <v>104</v>
      </c>
      <c r="Z2235" t="s">
        <v>106</v>
      </c>
      <c r="AA2235">
        <v>0.76439999999999997</v>
      </c>
      <c r="AB2235">
        <v>0.98</v>
      </c>
      <c r="AC2235">
        <v>0.21559999999999996</v>
      </c>
      <c r="AD2235">
        <v>0.22</v>
      </c>
      <c r="AE2235" t="s">
        <v>26</v>
      </c>
      <c r="AF2235">
        <v>1.0703081749400259E-2</v>
      </c>
      <c r="AG2235" t="s">
        <v>5</v>
      </c>
      <c r="AH2235" t="s">
        <v>32</v>
      </c>
      <c r="AI2235" t="s">
        <v>35</v>
      </c>
      <c r="AJ2235">
        <v>196.63212435233163</v>
      </c>
      <c r="AK2235" t="s">
        <v>42</v>
      </c>
      <c r="AL2235">
        <v>114.98</v>
      </c>
      <c r="AM2235">
        <v>2542289.6124160001</v>
      </c>
      <c r="AN2235">
        <v>84.86</v>
      </c>
    </row>
    <row r="2236" spans="1:40" x14ac:dyDescent="0.3">
      <c r="A2236">
        <v>350.51</v>
      </c>
      <c r="B2236">
        <v>9.99</v>
      </c>
      <c r="C2236">
        <v>25</v>
      </c>
      <c r="D2236">
        <v>0.71</v>
      </c>
      <c r="E2236">
        <v>0</v>
      </c>
      <c r="F2236">
        <v>0</v>
      </c>
      <c r="G2236" t="s">
        <v>92</v>
      </c>
      <c r="H2236">
        <v>1.1599999999999999</v>
      </c>
      <c r="I2236">
        <v>0.74</v>
      </c>
      <c r="J2236">
        <v>1.18</v>
      </c>
      <c r="K2236">
        <v>0.82</v>
      </c>
      <c r="L2236">
        <v>25</v>
      </c>
      <c r="M2236">
        <v>3963.76</v>
      </c>
      <c r="N2236">
        <v>90</v>
      </c>
      <c r="O2236">
        <v>34</v>
      </c>
      <c r="P2236">
        <v>0</v>
      </c>
      <c r="Q2236">
        <v>3</v>
      </c>
      <c r="R2236">
        <v>162</v>
      </c>
      <c r="S2236">
        <v>443</v>
      </c>
      <c r="T2236">
        <v>2</v>
      </c>
      <c r="U2236">
        <v>0.06</v>
      </c>
      <c r="V2236">
        <v>0</v>
      </c>
      <c r="W2236" t="s">
        <v>6</v>
      </c>
      <c r="X2236" t="s">
        <v>103</v>
      </c>
      <c r="Y2236" t="s">
        <v>94</v>
      </c>
      <c r="Z2236" t="s">
        <v>102</v>
      </c>
      <c r="AA2236">
        <v>0.71</v>
      </c>
      <c r="AB2236">
        <v>1</v>
      </c>
      <c r="AC2236">
        <v>0.29000000000000004</v>
      </c>
      <c r="AD2236">
        <v>0.82</v>
      </c>
      <c r="AE2236" t="s">
        <v>25</v>
      </c>
      <c r="AF2236">
        <v>2.850132663832701E-2</v>
      </c>
      <c r="AG2236" t="s">
        <v>7</v>
      </c>
      <c r="AH2236" t="s">
        <v>32</v>
      </c>
      <c r="AI2236" t="s">
        <v>36</v>
      </c>
      <c r="AJ2236">
        <v>273.45679012345681</v>
      </c>
      <c r="AK2236" t="s">
        <v>42</v>
      </c>
      <c r="AL2236">
        <v>79.275200000000012</v>
      </c>
      <c r="AM2236">
        <v>1389424.9246320003</v>
      </c>
      <c r="AN2236">
        <v>86.84</v>
      </c>
    </row>
    <row r="2237" spans="1:40" x14ac:dyDescent="0.3">
      <c r="A2237">
        <v>316.95</v>
      </c>
      <c r="B2237">
        <v>1.49</v>
      </c>
      <c r="C2237">
        <v>17</v>
      </c>
      <c r="D2237">
        <v>0.91</v>
      </c>
      <c r="E2237">
        <v>0.05</v>
      </c>
      <c r="F2237">
        <v>0.02</v>
      </c>
      <c r="G2237" t="s">
        <v>88</v>
      </c>
      <c r="H2237">
        <v>1.97</v>
      </c>
      <c r="I2237">
        <v>0.67</v>
      </c>
      <c r="J2237">
        <v>0.93</v>
      </c>
      <c r="K2237">
        <v>0.96</v>
      </c>
      <c r="L2237">
        <v>40</v>
      </c>
      <c r="M2237">
        <v>444.19</v>
      </c>
      <c r="N2237">
        <v>90</v>
      </c>
      <c r="O2237">
        <v>43</v>
      </c>
      <c r="P2237">
        <v>2</v>
      </c>
      <c r="Q2237">
        <v>3</v>
      </c>
      <c r="R2237">
        <v>776</v>
      </c>
      <c r="S2237">
        <v>568</v>
      </c>
      <c r="T2237">
        <v>12</v>
      </c>
      <c r="U2237">
        <v>0.87</v>
      </c>
      <c r="V2237">
        <v>1</v>
      </c>
      <c r="W2237" t="s">
        <v>4</v>
      </c>
      <c r="X2237" t="s">
        <v>103</v>
      </c>
      <c r="Y2237" t="s">
        <v>96</v>
      </c>
      <c r="Z2237" t="s">
        <v>107</v>
      </c>
      <c r="AA2237">
        <v>0.86449999999999994</v>
      </c>
      <c r="AB2237">
        <v>0.93099999999999994</v>
      </c>
      <c r="AC2237">
        <v>8.3789999999999962E-2</v>
      </c>
      <c r="AD2237">
        <v>1.03</v>
      </c>
      <c r="AE2237" t="s">
        <v>25</v>
      </c>
      <c r="AF2237">
        <v>4.7010569490455907E-3</v>
      </c>
      <c r="AG2237" t="s">
        <v>5</v>
      </c>
      <c r="AH2237" t="s">
        <v>32</v>
      </c>
      <c r="AI2237" t="s">
        <v>36</v>
      </c>
      <c r="AJ2237">
        <v>73.19587628865979</v>
      </c>
      <c r="AK2237" t="s">
        <v>40</v>
      </c>
      <c r="AL2237">
        <v>4.4419000000000004</v>
      </c>
      <c r="AM2237">
        <v>150657.97166499999</v>
      </c>
      <c r="AN2237">
        <v>72.13000000000001</v>
      </c>
    </row>
    <row r="2238" spans="1:40" x14ac:dyDescent="0.3">
      <c r="A2238">
        <v>451.54</v>
      </c>
      <c r="B2238">
        <v>6.21</v>
      </c>
      <c r="C2238">
        <v>7</v>
      </c>
      <c r="D2238">
        <v>0.85</v>
      </c>
      <c r="E2238">
        <v>0.06</v>
      </c>
      <c r="F2238">
        <v>0.01</v>
      </c>
      <c r="G2238" t="s">
        <v>92</v>
      </c>
      <c r="H2238">
        <v>2.69</v>
      </c>
      <c r="I2238">
        <v>0.79</v>
      </c>
      <c r="J2238">
        <v>1.1200000000000001</v>
      </c>
      <c r="K2238">
        <v>0.62</v>
      </c>
      <c r="L2238">
        <v>40</v>
      </c>
      <c r="M2238">
        <v>4401.03</v>
      </c>
      <c r="N2238">
        <v>90</v>
      </c>
      <c r="O2238">
        <v>21</v>
      </c>
      <c r="P2238">
        <v>0</v>
      </c>
      <c r="Q2238">
        <v>0</v>
      </c>
      <c r="R2238">
        <v>781</v>
      </c>
      <c r="S2238">
        <v>813</v>
      </c>
      <c r="T2238">
        <v>4</v>
      </c>
      <c r="U2238">
        <v>0.35</v>
      </c>
      <c r="V2238">
        <v>0</v>
      </c>
      <c r="W2238" t="s">
        <v>6</v>
      </c>
      <c r="X2238" t="s">
        <v>89</v>
      </c>
      <c r="Y2238" t="s">
        <v>94</v>
      </c>
      <c r="Z2238" t="s">
        <v>105</v>
      </c>
      <c r="AA2238">
        <v>0.79899999999999993</v>
      </c>
      <c r="AB2238">
        <v>0.93059999999999998</v>
      </c>
      <c r="AC2238">
        <v>0.13959000000000002</v>
      </c>
      <c r="AD2238">
        <v>0.69</v>
      </c>
      <c r="AE2238" t="s">
        <v>25</v>
      </c>
      <c r="AF2238">
        <v>1.3752934402267793E-2</v>
      </c>
      <c r="AG2238" t="s">
        <v>5</v>
      </c>
      <c r="AH2238" t="s">
        <v>32</v>
      </c>
      <c r="AI2238" t="s">
        <v>35</v>
      </c>
      <c r="AJ2238">
        <v>104.09731113956467</v>
      </c>
      <c r="AK2238" t="s">
        <v>42</v>
      </c>
      <c r="AL2238">
        <v>88.020600000000002</v>
      </c>
      <c r="AM2238">
        <v>2126460.275686</v>
      </c>
      <c r="AN2238">
        <v>83.31</v>
      </c>
    </row>
    <row r="2239" spans="1:40" x14ac:dyDescent="0.3">
      <c r="A2239">
        <v>133.4</v>
      </c>
      <c r="B2239">
        <v>1.74</v>
      </c>
      <c r="C2239">
        <v>26</v>
      </c>
      <c r="D2239">
        <v>0.73</v>
      </c>
      <c r="E2239">
        <v>0.08</v>
      </c>
      <c r="F2239">
        <v>0.04</v>
      </c>
      <c r="G2239" t="s">
        <v>88</v>
      </c>
      <c r="H2239">
        <v>0.96</v>
      </c>
      <c r="I2239">
        <v>0.89</v>
      </c>
      <c r="J2239">
        <v>1.01</v>
      </c>
      <c r="K2239">
        <v>0.78</v>
      </c>
      <c r="L2239">
        <v>17</v>
      </c>
      <c r="M2239">
        <v>2883.29</v>
      </c>
      <c r="N2239">
        <v>90</v>
      </c>
      <c r="O2239">
        <v>25</v>
      </c>
      <c r="P2239">
        <v>0</v>
      </c>
      <c r="Q2239">
        <v>2</v>
      </c>
      <c r="R2239">
        <v>249</v>
      </c>
      <c r="S2239">
        <v>25</v>
      </c>
      <c r="T2239">
        <v>5</v>
      </c>
      <c r="U2239">
        <v>0.37</v>
      </c>
      <c r="V2239">
        <v>0</v>
      </c>
      <c r="W2239" t="s">
        <v>6</v>
      </c>
      <c r="X2239" t="s">
        <v>93</v>
      </c>
      <c r="Y2239" t="s">
        <v>94</v>
      </c>
      <c r="Z2239" t="s">
        <v>109</v>
      </c>
      <c r="AA2239">
        <v>0.67159999999999997</v>
      </c>
      <c r="AB2239">
        <v>0.88319999999999999</v>
      </c>
      <c r="AC2239">
        <v>0.23846400000000004</v>
      </c>
      <c r="AD2239">
        <v>0.9</v>
      </c>
      <c r="AE2239" t="s">
        <v>25</v>
      </c>
      <c r="AF2239">
        <v>1.3043478260869565E-2</v>
      </c>
      <c r="AG2239" t="s">
        <v>5</v>
      </c>
      <c r="AH2239" t="s">
        <v>33</v>
      </c>
      <c r="AI2239" t="s">
        <v>38</v>
      </c>
      <c r="AJ2239">
        <v>10.040160642570282</v>
      </c>
      <c r="AK2239" t="s">
        <v>40</v>
      </c>
      <c r="AL2239">
        <v>28.832899999999999</v>
      </c>
      <c r="AM2239">
        <v>430817.9865</v>
      </c>
      <c r="AN2239">
        <v>71.840000000000018</v>
      </c>
    </row>
    <row r="2240" spans="1:40" x14ac:dyDescent="0.3">
      <c r="A2240">
        <v>85.54</v>
      </c>
      <c r="B2240">
        <v>2.39</v>
      </c>
      <c r="C2240">
        <v>4</v>
      </c>
      <c r="D2240">
        <v>0.75</v>
      </c>
      <c r="E2240">
        <v>0.05</v>
      </c>
      <c r="F2240">
        <v>0.04</v>
      </c>
      <c r="G2240" t="s">
        <v>88</v>
      </c>
      <c r="H2240">
        <v>1.28</v>
      </c>
      <c r="I2240">
        <v>0.85</v>
      </c>
      <c r="J2240">
        <v>0.84</v>
      </c>
      <c r="K2240">
        <v>0.53</v>
      </c>
      <c r="L2240">
        <v>16</v>
      </c>
      <c r="M2240">
        <v>763.08</v>
      </c>
      <c r="N2240">
        <v>60</v>
      </c>
      <c r="O2240">
        <v>36</v>
      </c>
      <c r="P2240">
        <v>3</v>
      </c>
      <c r="Q2240">
        <v>2</v>
      </c>
      <c r="R2240">
        <v>469</v>
      </c>
      <c r="S2240">
        <v>992</v>
      </c>
      <c r="T2240">
        <v>2</v>
      </c>
      <c r="U2240">
        <v>0.35</v>
      </c>
      <c r="V2240">
        <v>1</v>
      </c>
      <c r="W2240" t="s">
        <v>4</v>
      </c>
      <c r="X2240" t="s">
        <v>93</v>
      </c>
      <c r="Y2240" t="s">
        <v>90</v>
      </c>
      <c r="Z2240" t="s">
        <v>102</v>
      </c>
      <c r="AA2240">
        <v>0.71249999999999991</v>
      </c>
      <c r="AB2240">
        <v>0.91199999999999992</v>
      </c>
      <c r="AC2240">
        <v>0.22799999999999998</v>
      </c>
      <c r="AD2240">
        <v>0.62</v>
      </c>
      <c r="AE2240" t="s">
        <v>25</v>
      </c>
      <c r="AF2240">
        <v>2.7940144961421557E-2</v>
      </c>
      <c r="AG2240" t="s">
        <v>7</v>
      </c>
      <c r="AH2240" t="s">
        <v>33</v>
      </c>
      <c r="AI2240" t="s">
        <v>36</v>
      </c>
      <c r="AJ2240">
        <v>211.51385927505331</v>
      </c>
      <c r="AK2240" t="s">
        <v>42</v>
      </c>
      <c r="AL2240">
        <v>7.6308000000000007</v>
      </c>
      <c r="AM2240">
        <v>71158.331512000004</v>
      </c>
      <c r="AN2240">
        <v>72.42</v>
      </c>
    </row>
    <row r="2241" spans="1:40" x14ac:dyDescent="0.3">
      <c r="A2241">
        <v>157.78</v>
      </c>
      <c r="B2241">
        <v>4.96</v>
      </c>
      <c r="C2241">
        <v>23</v>
      </c>
      <c r="D2241">
        <v>0.73</v>
      </c>
      <c r="E2241">
        <v>0.09</v>
      </c>
      <c r="F2241">
        <v>0.01</v>
      </c>
      <c r="G2241" t="s">
        <v>92</v>
      </c>
      <c r="H2241">
        <v>0.62</v>
      </c>
      <c r="I2241">
        <v>0.89</v>
      </c>
      <c r="J2241">
        <v>1.03</v>
      </c>
      <c r="K2241">
        <v>0.6</v>
      </c>
      <c r="L2241">
        <v>48</v>
      </c>
      <c r="M2241">
        <v>3004.36</v>
      </c>
      <c r="N2241">
        <v>30</v>
      </c>
      <c r="O2241">
        <v>57</v>
      </c>
      <c r="P2241">
        <v>2</v>
      </c>
      <c r="Q2241">
        <v>3</v>
      </c>
      <c r="R2241">
        <v>161</v>
      </c>
      <c r="S2241">
        <v>629</v>
      </c>
      <c r="T2241">
        <v>9</v>
      </c>
      <c r="U2241">
        <v>0.23</v>
      </c>
      <c r="V2241">
        <v>0</v>
      </c>
      <c r="W2241" t="s">
        <v>6</v>
      </c>
      <c r="X2241" t="s">
        <v>103</v>
      </c>
      <c r="Y2241" t="s">
        <v>96</v>
      </c>
      <c r="Z2241" t="s">
        <v>91</v>
      </c>
      <c r="AA2241">
        <v>0.6643</v>
      </c>
      <c r="AB2241">
        <v>0.90090000000000003</v>
      </c>
      <c r="AC2241">
        <v>0.24324300000000001</v>
      </c>
      <c r="AD2241">
        <v>0.7</v>
      </c>
      <c r="AE2241" t="s">
        <v>25</v>
      </c>
      <c r="AF2241">
        <v>3.143617695525415E-2</v>
      </c>
      <c r="AG2241" t="s">
        <v>7</v>
      </c>
      <c r="AH2241" t="s">
        <v>31</v>
      </c>
      <c r="AI2241" t="s">
        <v>38</v>
      </c>
      <c r="AJ2241">
        <v>390.68322981366464</v>
      </c>
      <c r="AK2241" t="s">
        <v>42</v>
      </c>
      <c r="AL2241">
        <v>60.087200000000003</v>
      </c>
      <c r="AM2241">
        <v>521492.75655200001</v>
      </c>
      <c r="AN2241">
        <v>84.47999999999999</v>
      </c>
    </row>
    <row r="2242" spans="1:40" x14ac:dyDescent="0.3">
      <c r="A2242">
        <v>407.56</v>
      </c>
      <c r="B2242">
        <v>5.59</v>
      </c>
      <c r="C2242">
        <v>13</v>
      </c>
      <c r="D2242">
        <v>0.88</v>
      </c>
      <c r="E2242">
        <v>0.06</v>
      </c>
      <c r="F2242">
        <v>0.02</v>
      </c>
      <c r="G2242" t="s">
        <v>99</v>
      </c>
      <c r="H2242">
        <v>3.57</v>
      </c>
      <c r="I2242">
        <v>0.92</v>
      </c>
      <c r="J2242">
        <v>1.1599999999999999</v>
      </c>
      <c r="K2242">
        <v>0.01</v>
      </c>
      <c r="L2242">
        <v>48</v>
      </c>
      <c r="M2242">
        <v>3011.54</v>
      </c>
      <c r="N2242">
        <v>30</v>
      </c>
      <c r="O2242">
        <v>19</v>
      </c>
      <c r="P2242">
        <v>1</v>
      </c>
      <c r="Q2242">
        <v>3</v>
      </c>
      <c r="R2242">
        <v>449</v>
      </c>
      <c r="S2242">
        <v>698</v>
      </c>
      <c r="T2242">
        <v>2</v>
      </c>
      <c r="U2242">
        <v>0.04</v>
      </c>
      <c r="V2242">
        <v>0</v>
      </c>
      <c r="W2242" t="s">
        <v>6</v>
      </c>
      <c r="X2242" t="s">
        <v>103</v>
      </c>
      <c r="Y2242" t="s">
        <v>104</v>
      </c>
      <c r="Z2242" t="s">
        <v>102</v>
      </c>
      <c r="AA2242">
        <v>0.82719999999999994</v>
      </c>
      <c r="AB2242">
        <v>0.92119999999999991</v>
      </c>
      <c r="AC2242">
        <v>0.11054399999999998</v>
      </c>
      <c r="AD2242">
        <v>0.09</v>
      </c>
      <c r="AE2242" t="s">
        <v>22</v>
      </c>
      <c r="AF2242">
        <v>1.3715771910884286E-2</v>
      </c>
      <c r="AG2242" t="s">
        <v>5</v>
      </c>
      <c r="AH2242" t="s">
        <v>32</v>
      </c>
      <c r="AI2242" t="s">
        <v>37</v>
      </c>
      <c r="AJ2242">
        <v>155.456570155902</v>
      </c>
      <c r="AK2242" t="s">
        <v>42</v>
      </c>
      <c r="AL2242">
        <v>150.577</v>
      </c>
      <c r="AM2242">
        <v>1325753.5785760002</v>
      </c>
      <c r="AN2242">
        <v>94.22999999999999</v>
      </c>
    </row>
    <row r="2243" spans="1:40" x14ac:dyDescent="0.3">
      <c r="A2243">
        <v>65.599999999999994</v>
      </c>
      <c r="B2243">
        <v>3.33</v>
      </c>
      <c r="C2243">
        <v>12</v>
      </c>
      <c r="D2243">
        <v>0.73</v>
      </c>
      <c r="E2243">
        <v>0.08</v>
      </c>
      <c r="F2243">
        <v>0.01</v>
      </c>
      <c r="G2243" t="s">
        <v>88</v>
      </c>
      <c r="H2243">
        <v>1.81</v>
      </c>
      <c r="I2243">
        <v>0.78</v>
      </c>
      <c r="J2243">
        <v>0.86</v>
      </c>
      <c r="K2243">
        <v>0.52</v>
      </c>
      <c r="L2243">
        <v>39</v>
      </c>
      <c r="M2243">
        <v>3615.23</v>
      </c>
      <c r="N2243">
        <v>45</v>
      </c>
      <c r="O2243">
        <v>51</v>
      </c>
      <c r="P2243">
        <v>2</v>
      </c>
      <c r="Q2243">
        <v>0</v>
      </c>
      <c r="R2243">
        <v>612</v>
      </c>
      <c r="S2243">
        <v>74</v>
      </c>
      <c r="T2243">
        <v>6</v>
      </c>
      <c r="U2243">
        <v>0.91</v>
      </c>
      <c r="V2243">
        <v>1</v>
      </c>
      <c r="W2243" t="s">
        <v>4</v>
      </c>
      <c r="X2243" t="s">
        <v>89</v>
      </c>
      <c r="Y2243" t="s">
        <v>96</v>
      </c>
      <c r="Z2243" t="s">
        <v>100</v>
      </c>
      <c r="AA2243">
        <v>0.67159999999999997</v>
      </c>
      <c r="AB2243">
        <v>0.91080000000000005</v>
      </c>
      <c r="AC2243">
        <v>0.24591600000000002</v>
      </c>
      <c r="AD2243">
        <v>0.61</v>
      </c>
      <c r="AE2243" t="s">
        <v>25</v>
      </c>
      <c r="AF2243">
        <v>5.0762195121951223E-2</v>
      </c>
      <c r="AG2243" t="s">
        <v>8</v>
      </c>
      <c r="AH2243" t="s">
        <v>33</v>
      </c>
      <c r="AI2243" t="s">
        <v>36</v>
      </c>
      <c r="AJ2243">
        <v>12.091503267973856</v>
      </c>
      <c r="AK2243" t="s">
        <v>40</v>
      </c>
      <c r="AL2243">
        <v>36.152300000000004</v>
      </c>
      <c r="AM2243">
        <v>258541.93293999997</v>
      </c>
      <c r="AN2243">
        <v>71.59</v>
      </c>
    </row>
    <row r="2244" spans="1:40" x14ac:dyDescent="0.3">
      <c r="A2244">
        <v>312.26</v>
      </c>
      <c r="B2244">
        <v>3.85</v>
      </c>
      <c r="C2244">
        <v>1</v>
      </c>
      <c r="D2244">
        <v>0.93</v>
      </c>
      <c r="E2244">
        <v>0.01</v>
      </c>
      <c r="F2244">
        <v>0.05</v>
      </c>
      <c r="G2244" t="s">
        <v>92</v>
      </c>
      <c r="H2244">
        <v>1.1000000000000001</v>
      </c>
      <c r="I2244">
        <v>0.81</v>
      </c>
      <c r="J2244">
        <v>0.93</v>
      </c>
      <c r="K2244">
        <v>0.57999999999999996</v>
      </c>
      <c r="L2244">
        <v>15</v>
      </c>
      <c r="M2244">
        <v>3728.1</v>
      </c>
      <c r="N2244">
        <v>30</v>
      </c>
      <c r="O2244">
        <v>12</v>
      </c>
      <c r="P2244">
        <v>3</v>
      </c>
      <c r="Q2244">
        <v>2</v>
      </c>
      <c r="R2244">
        <v>249</v>
      </c>
      <c r="S2244">
        <v>584</v>
      </c>
      <c r="T2244">
        <v>12</v>
      </c>
      <c r="U2244">
        <v>0.23</v>
      </c>
      <c r="V2244">
        <v>0</v>
      </c>
      <c r="W2244" t="s">
        <v>6</v>
      </c>
      <c r="X2244" t="s">
        <v>93</v>
      </c>
      <c r="Y2244" t="s">
        <v>90</v>
      </c>
      <c r="Z2244" t="s">
        <v>107</v>
      </c>
      <c r="AA2244">
        <v>0.92070000000000007</v>
      </c>
      <c r="AB2244">
        <v>0.9405</v>
      </c>
      <c r="AC2244">
        <v>6.5834999999999949E-2</v>
      </c>
      <c r="AD2244">
        <v>0.64</v>
      </c>
      <c r="AE2244" t="s">
        <v>25</v>
      </c>
      <c r="AF2244">
        <v>1.2329469032216742E-2</v>
      </c>
      <c r="AG2244" t="s">
        <v>5</v>
      </c>
      <c r="AH2244" t="s">
        <v>32</v>
      </c>
      <c r="AI2244" t="s">
        <v>36</v>
      </c>
      <c r="AJ2244">
        <v>234.53815261044176</v>
      </c>
      <c r="AK2244" t="s">
        <v>42</v>
      </c>
      <c r="AL2244">
        <v>74.561999999999998</v>
      </c>
      <c r="AM2244">
        <v>1234066.1280799999</v>
      </c>
      <c r="AN2244">
        <v>85.6</v>
      </c>
    </row>
    <row r="2245" spans="1:40" x14ac:dyDescent="0.3">
      <c r="A2245">
        <v>497.95</v>
      </c>
      <c r="B2245">
        <v>1.78</v>
      </c>
      <c r="C2245">
        <v>21</v>
      </c>
      <c r="D2245">
        <v>0.71</v>
      </c>
      <c r="E2245">
        <v>0.09</v>
      </c>
      <c r="F2245">
        <v>0.03</v>
      </c>
      <c r="G2245" t="s">
        <v>92</v>
      </c>
      <c r="H2245">
        <v>2.54</v>
      </c>
      <c r="I2245">
        <v>0.99</v>
      </c>
      <c r="J2245">
        <v>0.98</v>
      </c>
      <c r="K2245">
        <v>0.67</v>
      </c>
      <c r="L2245">
        <v>17</v>
      </c>
      <c r="M2245">
        <v>4354.74</v>
      </c>
      <c r="N2245">
        <v>90</v>
      </c>
      <c r="O2245">
        <v>36</v>
      </c>
      <c r="P2245">
        <v>3</v>
      </c>
      <c r="Q2245">
        <v>3</v>
      </c>
      <c r="R2245">
        <v>192</v>
      </c>
      <c r="S2245">
        <v>829</v>
      </c>
      <c r="T2245">
        <v>8</v>
      </c>
      <c r="U2245">
        <v>0.89</v>
      </c>
      <c r="V2245">
        <v>0</v>
      </c>
      <c r="W2245" t="s">
        <v>6</v>
      </c>
      <c r="X2245" t="s">
        <v>103</v>
      </c>
      <c r="Y2245" t="s">
        <v>90</v>
      </c>
      <c r="Z2245" t="s">
        <v>110</v>
      </c>
      <c r="AA2245">
        <v>0.64610000000000001</v>
      </c>
      <c r="AB2245">
        <v>0.88270000000000004</v>
      </c>
      <c r="AC2245">
        <v>0.25598300000000002</v>
      </c>
      <c r="AD2245">
        <v>0.79</v>
      </c>
      <c r="AE2245" t="s">
        <v>25</v>
      </c>
      <c r="AF2245">
        <v>3.5746560899688725E-3</v>
      </c>
      <c r="AG2245" t="s">
        <v>5</v>
      </c>
      <c r="AH2245" t="s">
        <v>32</v>
      </c>
      <c r="AI2245" t="s">
        <v>35</v>
      </c>
      <c r="AJ2245">
        <v>431.77083333333331</v>
      </c>
      <c r="AK2245" t="s">
        <v>42</v>
      </c>
      <c r="AL2245">
        <v>87.094799999999992</v>
      </c>
      <c r="AM2245">
        <v>2428768.3076199996</v>
      </c>
      <c r="AN2245">
        <v>82.159999999999982</v>
      </c>
    </row>
    <row r="2246" spans="1:40" x14ac:dyDescent="0.3">
      <c r="A2246">
        <v>435.06</v>
      </c>
      <c r="B2246">
        <v>3.73</v>
      </c>
      <c r="C2246">
        <v>19</v>
      </c>
      <c r="D2246">
        <v>0.77</v>
      </c>
      <c r="E2246">
        <v>7.0000000000000007E-2</v>
      </c>
      <c r="F2246">
        <v>0.03</v>
      </c>
      <c r="G2246" t="s">
        <v>88</v>
      </c>
      <c r="H2246">
        <v>0.34</v>
      </c>
      <c r="I2246">
        <v>0.99</v>
      </c>
      <c r="J2246">
        <v>0.91</v>
      </c>
      <c r="K2246">
        <v>0.17</v>
      </c>
      <c r="L2246">
        <v>35</v>
      </c>
      <c r="M2246">
        <v>1010.39</v>
      </c>
      <c r="N2246">
        <v>60</v>
      </c>
      <c r="O2246">
        <v>7</v>
      </c>
      <c r="P2246">
        <v>0</v>
      </c>
      <c r="Q2246">
        <v>3</v>
      </c>
      <c r="R2246">
        <v>319</v>
      </c>
      <c r="S2246">
        <v>82</v>
      </c>
      <c r="T2246">
        <v>12</v>
      </c>
      <c r="U2246">
        <v>0.96</v>
      </c>
      <c r="V2246">
        <v>0</v>
      </c>
      <c r="W2246" t="s">
        <v>6</v>
      </c>
      <c r="X2246" t="s">
        <v>103</v>
      </c>
      <c r="Y2246" t="s">
        <v>94</v>
      </c>
      <c r="Z2246" t="s">
        <v>107</v>
      </c>
      <c r="AA2246">
        <v>0.71609999999999996</v>
      </c>
      <c r="AB2246">
        <v>0.9020999999999999</v>
      </c>
      <c r="AC2246">
        <v>0.20748299999999997</v>
      </c>
      <c r="AD2246">
        <v>0.27</v>
      </c>
      <c r="AE2246" t="s">
        <v>26</v>
      </c>
      <c r="AF2246">
        <v>8.5735300878039804E-3</v>
      </c>
      <c r="AG2246" t="s">
        <v>5</v>
      </c>
      <c r="AH2246" t="s">
        <v>32</v>
      </c>
      <c r="AI2246" t="s">
        <v>38</v>
      </c>
      <c r="AJ2246">
        <v>25.705329153605017</v>
      </c>
      <c r="AK2246" t="s">
        <v>40</v>
      </c>
      <c r="AL2246">
        <v>10.103899999999999</v>
      </c>
      <c r="AM2246">
        <v>483551.36304800003</v>
      </c>
      <c r="AN2246">
        <v>72.960000000000008</v>
      </c>
    </row>
    <row r="2247" spans="1:40" x14ac:dyDescent="0.3">
      <c r="A2247">
        <v>284.64999999999998</v>
      </c>
      <c r="B2247">
        <v>9.6999999999999993</v>
      </c>
      <c r="C2247">
        <v>21</v>
      </c>
      <c r="D2247">
        <v>0.97</v>
      </c>
      <c r="E2247">
        <v>0.02</v>
      </c>
      <c r="F2247">
        <v>0.02</v>
      </c>
      <c r="G2247" t="s">
        <v>88</v>
      </c>
      <c r="H2247">
        <v>4.62</v>
      </c>
      <c r="I2247">
        <v>0.77</v>
      </c>
      <c r="J2247">
        <v>1.18</v>
      </c>
      <c r="K2247">
        <v>0.24</v>
      </c>
      <c r="L2247">
        <v>33</v>
      </c>
      <c r="M2247">
        <v>152.25</v>
      </c>
      <c r="N2247">
        <v>90</v>
      </c>
      <c r="O2247">
        <v>48</v>
      </c>
      <c r="P2247">
        <v>3</v>
      </c>
      <c r="Q2247">
        <v>0</v>
      </c>
      <c r="R2247">
        <v>268</v>
      </c>
      <c r="S2247">
        <v>213</v>
      </c>
      <c r="T2247">
        <v>7</v>
      </c>
      <c r="U2247">
        <v>0.57999999999999996</v>
      </c>
      <c r="V2247">
        <v>1</v>
      </c>
      <c r="W2247" t="s">
        <v>4</v>
      </c>
      <c r="X2247" t="s">
        <v>89</v>
      </c>
      <c r="Y2247" t="s">
        <v>90</v>
      </c>
      <c r="Z2247" t="s">
        <v>106</v>
      </c>
      <c r="AA2247">
        <v>0.9506</v>
      </c>
      <c r="AB2247">
        <v>0.96039999999999992</v>
      </c>
      <c r="AC2247">
        <v>2.8812000000000025E-2</v>
      </c>
      <c r="AD2247">
        <v>0.27999999999999997</v>
      </c>
      <c r="AE2247" t="s">
        <v>26</v>
      </c>
      <c r="AF2247">
        <v>3.4076936588793252E-2</v>
      </c>
      <c r="AG2247" t="s">
        <v>7</v>
      </c>
      <c r="AH2247" t="s">
        <v>31</v>
      </c>
      <c r="AI2247" t="s">
        <v>37</v>
      </c>
      <c r="AJ2247">
        <v>79.477611940298516</v>
      </c>
      <c r="AK2247" t="s">
        <v>40</v>
      </c>
      <c r="AL2247">
        <v>1.5225</v>
      </c>
      <c r="AM2247">
        <v>45099.305159999996</v>
      </c>
      <c r="AN2247">
        <v>70.38</v>
      </c>
    </row>
    <row r="2248" spans="1:40" x14ac:dyDescent="0.3">
      <c r="A2248">
        <v>78.64</v>
      </c>
      <c r="B2248">
        <v>9.5</v>
      </c>
      <c r="C2248">
        <v>20</v>
      </c>
      <c r="D2248">
        <v>0.92</v>
      </c>
      <c r="E2248">
        <v>0.02</v>
      </c>
      <c r="F2248">
        <v>0.03</v>
      </c>
      <c r="G2248" t="s">
        <v>88</v>
      </c>
      <c r="H2248">
        <v>1.47</v>
      </c>
      <c r="I2248">
        <v>0.87</v>
      </c>
      <c r="J2248">
        <v>0.95</v>
      </c>
      <c r="K2248">
        <v>0.76</v>
      </c>
      <c r="L2248">
        <v>40</v>
      </c>
      <c r="M2248">
        <v>7386.47</v>
      </c>
      <c r="N2248">
        <v>15</v>
      </c>
      <c r="O2248">
        <v>44</v>
      </c>
      <c r="P2248">
        <v>3</v>
      </c>
      <c r="Q2248">
        <v>0</v>
      </c>
      <c r="R2248">
        <v>469</v>
      </c>
      <c r="S2248">
        <v>263</v>
      </c>
      <c r="T2248">
        <v>6</v>
      </c>
      <c r="U2248">
        <v>0.37</v>
      </c>
      <c r="V2248">
        <v>1</v>
      </c>
      <c r="W2248" t="s">
        <v>4</v>
      </c>
      <c r="X2248" t="s">
        <v>89</v>
      </c>
      <c r="Y2248" t="s">
        <v>90</v>
      </c>
      <c r="Z2248" t="s">
        <v>100</v>
      </c>
      <c r="AA2248">
        <v>0.90160000000000007</v>
      </c>
      <c r="AB2248">
        <v>0.9506</v>
      </c>
      <c r="AC2248">
        <v>7.6047999999999949E-2</v>
      </c>
      <c r="AD2248">
        <v>0.81</v>
      </c>
      <c r="AE2248" t="s">
        <v>25</v>
      </c>
      <c r="AF2248">
        <v>0.12080366225839267</v>
      </c>
      <c r="AG2248" t="s">
        <v>9</v>
      </c>
      <c r="AH2248" t="s">
        <v>33</v>
      </c>
      <c r="AI2248" t="s">
        <v>36</v>
      </c>
      <c r="AJ2248">
        <v>56.076759061833691</v>
      </c>
      <c r="AK2248" t="s">
        <v>40</v>
      </c>
      <c r="AL2248">
        <v>73.864699999999999</v>
      </c>
      <c r="AM2248">
        <v>609991.77755600004</v>
      </c>
      <c r="AN2248">
        <v>73.330000000000013</v>
      </c>
    </row>
    <row r="2249" spans="1:40" x14ac:dyDescent="0.3">
      <c r="A2249">
        <v>424.12</v>
      </c>
      <c r="B2249">
        <v>4.01</v>
      </c>
      <c r="C2249">
        <v>18</v>
      </c>
      <c r="D2249">
        <v>0.72</v>
      </c>
      <c r="E2249">
        <v>0.09</v>
      </c>
      <c r="F2249">
        <v>0.02</v>
      </c>
      <c r="G2249" t="s">
        <v>88</v>
      </c>
      <c r="H2249">
        <v>4.43</v>
      </c>
      <c r="I2249">
        <v>0.71</v>
      </c>
      <c r="J2249">
        <v>1.06</v>
      </c>
      <c r="K2249">
        <v>0.17</v>
      </c>
      <c r="L2249">
        <v>39</v>
      </c>
      <c r="M2249">
        <v>3439.73</v>
      </c>
      <c r="N2249">
        <v>60</v>
      </c>
      <c r="O2249">
        <v>31</v>
      </c>
      <c r="P2249">
        <v>0</v>
      </c>
      <c r="Q2249">
        <v>3</v>
      </c>
      <c r="R2249">
        <v>440</v>
      </c>
      <c r="S2249">
        <v>581</v>
      </c>
      <c r="T2249">
        <v>8</v>
      </c>
      <c r="U2249">
        <v>0.77</v>
      </c>
      <c r="V2249">
        <v>1</v>
      </c>
      <c r="W2249" t="s">
        <v>4</v>
      </c>
      <c r="X2249" t="s">
        <v>103</v>
      </c>
      <c r="Y2249" t="s">
        <v>94</v>
      </c>
      <c r="Z2249" t="s">
        <v>110</v>
      </c>
      <c r="AA2249">
        <v>0.6552</v>
      </c>
      <c r="AB2249">
        <v>0.89180000000000004</v>
      </c>
      <c r="AC2249">
        <v>0.24970400000000001</v>
      </c>
      <c r="AD2249">
        <v>0.28000000000000003</v>
      </c>
      <c r="AE2249" t="s">
        <v>26</v>
      </c>
      <c r="AF2249">
        <v>9.4548712628501359E-3</v>
      </c>
      <c r="AG2249" t="s">
        <v>5</v>
      </c>
      <c r="AH2249" t="s">
        <v>32</v>
      </c>
      <c r="AI2249" t="s">
        <v>37</v>
      </c>
      <c r="AJ2249">
        <v>132.04545454545456</v>
      </c>
      <c r="AK2249" t="s">
        <v>42</v>
      </c>
      <c r="AL2249">
        <v>34.397300000000001</v>
      </c>
      <c r="AM2249">
        <v>1619404.6735680001</v>
      </c>
      <c r="AN2249">
        <v>68.47</v>
      </c>
    </row>
    <row r="2250" spans="1:40" x14ac:dyDescent="0.3">
      <c r="A2250">
        <v>319.54000000000002</v>
      </c>
      <c r="B2250">
        <v>6.14</v>
      </c>
      <c r="C2250">
        <v>11</v>
      </c>
      <c r="D2250">
        <v>0.95</v>
      </c>
      <c r="E2250">
        <v>0</v>
      </c>
      <c r="F2250">
        <v>0.02</v>
      </c>
      <c r="G2250" t="s">
        <v>99</v>
      </c>
      <c r="H2250">
        <v>2.4900000000000002</v>
      </c>
      <c r="I2250">
        <v>0.66</v>
      </c>
      <c r="J2250">
        <v>0.89</v>
      </c>
      <c r="K2250">
        <v>0.42</v>
      </c>
      <c r="L2250">
        <v>18</v>
      </c>
      <c r="M2250">
        <v>6174.76</v>
      </c>
      <c r="N2250">
        <v>15</v>
      </c>
      <c r="O2250">
        <v>41</v>
      </c>
      <c r="P2250">
        <v>3</v>
      </c>
      <c r="Q2250">
        <v>1</v>
      </c>
      <c r="R2250">
        <v>509</v>
      </c>
      <c r="S2250">
        <v>622</v>
      </c>
      <c r="T2250">
        <v>5</v>
      </c>
      <c r="U2250">
        <v>0.03</v>
      </c>
      <c r="V2250">
        <v>0</v>
      </c>
      <c r="W2250" t="s">
        <v>6</v>
      </c>
      <c r="X2250" t="s">
        <v>101</v>
      </c>
      <c r="Y2250" t="s">
        <v>90</v>
      </c>
      <c r="Z2250" t="s">
        <v>109</v>
      </c>
      <c r="AA2250">
        <v>0.95</v>
      </c>
      <c r="AB2250">
        <v>0.98</v>
      </c>
      <c r="AC2250">
        <v>4.9000000000000044E-2</v>
      </c>
      <c r="AD2250">
        <v>0.44</v>
      </c>
      <c r="AE2250" t="s">
        <v>24</v>
      </c>
      <c r="AF2250">
        <v>1.9215121737497651E-2</v>
      </c>
      <c r="AG2250" t="s">
        <v>5</v>
      </c>
      <c r="AH2250" t="s">
        <v>32</v>
      </c>
      <c r="AI2250" t="s">
        <v>35</v>
      </c>
      <c r="AJ2250">
        <v>122.20039292730844</v>
      </c>
      <c r="AK2250" t="s">
        <v>42</v>
      </c>
      <c r="AL2250">
        <v>308.73800000000006</v>
      </c>
      <c r="AM2250">
        <v>2012869.1177000001</v>
      </c>
      <c r="AN2250">
        <v>97.109999999999985</v>
      </c>
    </row>
    <row r="2251" spans="1:40" x14ac:dyDescent="0.3">
      <c r="A2251">
        <v>101.72</v>
      </c>
      <c r="B2251">
        <v>9.19</v>
      </c>
      <c r="C2251">
        <v>20</v>
      </c>
      <c r="D2251">
        <v>0.85</v>
      </c>
      <c r="E2251">
        <v>0.05</v>
      </c>
      <c r="F2251">
        <v>0.03</v>
      </c>
      <c r="G2251" t="s">
        <v>99</v>
      </c>
      <c r="H2251">
        <v>4.25</v>
      </c>
      <c r="I2251">
        <v>0.91</v>
      </c>
      <c r="J2251">
        <v>0.89</v>
      </c>
      <c r="K2251">
        <v>0.25</v>
      </c>
      <c r="L2251">
        <v>30</v>
      </c>
      <c r="M2251">
        <v>3139.64</v>
      </c>
      <c r="N2251">
        <v>15</v>
      </c>
      <c r="O2251">
        <v>32</v>
      </c>
      <c r="P2251">
        <v>3</v>
      </c>
      <c r="Q2251">
        <v>0</v>
      </c>
      <c r="R2251">
        <v>807</v>
      </c>
      <c r="S2251">
        <v>538</v>
      </c>
      <c r="T2251">
        <v>10</v>
      </c>
      <c r="U2251">
        <v>0.93</v>
      </c>
      <c r="V2251">
        <v>0</v>
      </c>
      <c r="W2251" t="s">
        <v>6</v>
      </c>
      <c r="X2251" t="s">
        <v>89</v>
      </c>
      <c r="Y2251" t="s">
        <v>90</v>
      </c>
      <c r="Z2251" t="s">
        <v>108</v>
      </c>
      <c r="AA2251">
        <v>0.8075</v>
      </c>
      <c r="AB2251">
        <v>0.92149999999999999</v>
      </c>
      <c r="AC2251">
        <v>0.13822500000000001</v>
      </c>
      <c r="AD2251">
        <v>0.33</v>
      </c>
      <c r="AE2251" t="s">
        <v>24</v>
      </c>
      <c r="AF2251">
        <v>9.0346047974832866E-2</v>
      </c>
      <c r="AG2251" t="s">
        <v>8</v>
      </c>
      <c r="AH2251" t="s">
        <v>33</v>
      </c>
      <c r="AI2251" t="s">
        <v>37</v>
      </c>
      <c r="AJ2251">
        <v>66.666666666666657</v>
      </c>
      <c r="AK2251" t="s">
        <v>40</v>
      </c>
      <c r="AL2251">
        <v>156.982</v>
      </c>
      <c r="AM2251">
        <v>345078.94346400001</v>
      </c>
      <c r="AN2251">
        <v>93.65</v>
      </c>
    </row>
    <row r="2252" spans="1:40" x14ac:dyDescent="0.3">
      <c r="A2252">
        <v>92.24</v>
      </c>
      <c r="B2252">
        <v>1.06</v>
      </c>
      <c r="C2252">
        <v>3</v>
      </c>
      <c r="D2252">
        <v>0.95</v>
      </c>
      <c r="E2252">
        <v>0.03</v>
      </c>
      <c r="F2252">
        <v>0.03</v>
      </c>
      <c r="G2252" t="s">
        <v>99</v>
      </c>
      <c r="H2252">
        <v>1.24</v>
      </c>
      <c r="I2252">
        <v>0.77</v>
      </c>
      <c r="J2252">
        <v>0.87</v>
      </c>
      <c r="K2252">
        <v>0.55000000000000004</v>
      </c>
      <c r="L2252">
        <v>23</v>
      </c>
      <c r="M2252">
        <v>9843.4500000000007</v>
      </c>
      <c r="N2252">
        <v>45</v>
      </c>
      <c r="O2252">
        <v>19</v>
      </c>
      <c r="P2252">
        <v>1</v>
      </c>
      <c r="Q2252">
        <v>3</v>
      </c>
      <c r="R2252">
        <v>85</v>
      </c>
      <c r="S2252">
        <v>204</v>
      </c>
      <c r="T2252">
        <v>9</v>
      </c>
      <c r="U2252">
        <v>0.41</v>
      </c>
      <c r="V2252">
        <v>1</v>
      </c>
      <c r="W2252" t="s">
        <v>4</v>
      </c>
      <c r="X2252" t="s">
        <v>103</v>
      </c>
      <c r="Y2252" t="s">
        <v>104</v>
      </c>
      <c r="Z2252" t="s">
        <v>91</v>
      </c>
      <c r="AA2252">
        <v>0.92149999999999999</v>
      </c>
      <c r="AB2252">
        <v>0.94089999999999996</v>
      </c>
      <c r="AC2252">
        <v>4.7045000000000038E-2</v>
      </c>
      <c r="AD2252">
        <v>0.6100000000000001</v>
      </c>
      <c r="AE2252" t="s">
        <v>25</v>
      </c>
      <c r="AF2252">
        <v>1.1491760624457937E-2</v>
      </c>
      <c r="AG2252" t="s">
        <v>5</v>
      </c>
      <c r="AH2252" t="s">
        <v>33</v>
      </c>
      <c r="AI2252" t="s">
        <v>36</v>
      </c>
      <c r="AJ2252">
        <v>240</v>
      </c>
      <c r="AK2252" t="s">
        <v>42</v>
      </c>
      <c r="AL2252">
        <v>492.17250000000007</v>
      </c>
      <c r="AM2252">
        <v>962931.87773199996</v>
      </c>
      <c r="AN2252">
        <v>97.26</v>
      </c>
    </row>
    <row r="2253" spans="1:40" x14ac:dyDescent="0.3">
      <c r="A2253">
        <v>459.33</v>
      </c>
      <c r="B2253">
        <v>8.3000000000000007</v>
      </c>
      <c r="C2253">
        <v>29</v>
      </c>
      <c r="D2253">
        <v>0.88</v>
      </c>
      <c r="E2253">
        <v>7.0000000000000007E-2</v>
      </c>
      <c r="F2253">
        <v>0.01</v>
      </c>
      <c r="G2253" t="s">
        <v>99</v>
      </c>
      <c r="H2253">
        <v>0.88</v>
      </c>
      <c r="I2253">
        <v>0.67</v>
      </c>
      <c r="J2253">
        <v>0.97</v>
      </c>
      <c r="K2253">
        <v>0.99</v>
      </c>
      <c r="L2253">
        <v>37</v>
      </c>
      <c r="M2253">
        <v>3222.7</v>
      </c>
      <c r="N2253">
        <v>15</v>
      </c>
      <c r="O2253">
        <v>25</v>
      </c>
      <c r="P2253">
        <v>0</v>
      </c>
      <c r="Q2253">
        <v>1</v>
      </c>
      <c r="R2253">
        <v>306</v>
      </c>
      <c r="S2253">
        <v>260</v>
      </c>
      <c r="T2253">
        <v>2</v>
      </c>
      <c r="U2253">
        <v>0.31</v>
      </c>
      <c r="V2253">
        <v>1</v>
      </c>
      <c r="W2253" t="s">
        <v>4</v>
      </c>
      <c r="X2253" t="s">
        <v>101</v>
      </c>
      <c r="Y2253" t="s">
        <v>94</v>
      </c>
      <c r="Z2253" t="s">
        <v>102</v>
      </c>
      <c r="AA2253">
        <v>0.81839999999999991</v>
      </c>
      <c r="AB2253">
        <v>0.92069999999999996</v>
      </c>
      <c r="AC2253">
        <v>0.11048399999999998</v>
      </c>
      <c r="AD2253">
        <v>1.07</v>
      </c>
      <c r="AE2253" t="s">
        <v>25</v>
      </c>
      <c r="AF2253">
        <v>1.8069797313478329E-2</v>
      </c>
      <c r="AG2253" t="s">
        <v>5</v>
      </c>
      <c r="AH2253" t="s">
        <v>32</v>
      </c>
      <c r="AI2253" t="s">
        <v>38</v>
      </c>
      <c r="AJ2253">
        <v>84.967320261437905</v>
      </c>
      <c r="AK2253" t="s">
        <v>44</v>
      </c>
      <c r="AL2253">
        <v>161.13499999999999</v>
      </c>
      <c r="AM2253">
        <v>1598874.6334879999</v>
      </c>
      <c r="AN2253">
        <v>96.82</v>
      </c>
    </row>
    <row r="2254" spans="1:40" x14ac:dyDescent="0.3">
      <c r="A2254">
        <v>351.14</v>
      </c>
      <c r="B2254">
        <v>9.5399999999999991</v>
      </c>
      <c r="C2254">
        <v>17</v>
      </c>
      <c r="D2254">
        <v>0.9</v>
      </c>
      <c r="E2254">
        <v>0.08</v>
      </c>
      <c r="F2254">
        <v>0.01</v>
      </c>
      <c r="G2254" t="s">
        <v>92</v>
      </c>
      <c r="H2254">
        <v>4.25</v>
      </c>
      <c r="I2254">
        <v>0.9</v>
      </c>
      <c r="J2254">
        <v>1.01</v>
      </c>
      <c r="K2254">
        <v>0.85</v>
      </c>
      <c r="L2254">
        <v>47</v>
      </c>
      <c r="M2254">
        <v>6089.94</v>
      </c>
      <c r="N2254">
        <v>30</v>
      </c>
      <c r="O2254">
        <v>16</v>
      </c>
      <c r="P2254">
        <v>0</v>
      </c>
      <c r="Q2254">
        <v>3</v>
      </c>
      <c r="R2254">
        <v>371</v>
      </c>
      <c r="S2254">
        <v>559</v>
      </c>
      <c r="T2254">
        <v>6</v>
      </c>
      <c r="U2254">
        <v>0.13</v>
      </c>
      <c r="V2254">
        <v>0</v>
      </c>
      <c r="W2254" t="s">
        <v>6</v>
      </c>
      <c r="X2254" t="s">
        <v>103</v>
      </c>
      <c r="Y2254" t="s">
        <v>94</v>
      </c>
      <c r="Z2254" t="s">
        <v>100</v>
      </c>
      <c r="AA2254">
        <v>0.82800000000000007</v>
      </c>
      <c r="AB2254">
        <v>0.91080000000000005</v>
      </c>
      <c r="AC2254">
        <v>9.107999999999998E-2</v>
      </c>
      <c r="AD2254">
        <v>0.94</v>
      </c>
      <c r="AE2254" t="s">
        <v>25</v>
      </c>
      <c r="AF2254">
        <v>2.71686506806402E-2</v>
      </c>
      <c r="AG2254" t="s">
        <v>7</v>
      </c>
      <c r="AH2254" t="s">
        <v>32</v>
      </c>
      <c r="AI2254" t="s">
        <v>37</v>
      </c>
      <c r="AJ2254">
        <v>150.67385444743934</v>
      </c>
      <c r="AK2254" t="s">
        <v>42</v>
      </c>
      <c r="AL2254">
        <v>121.7988</v>
      </c>
      <c r="AM2254">
        <v>2331031.1151439995</v>
      </c>
      <c r="AN2254">
        <v>81.150000000000006</v>
      </c>
    </row>
    <row r="2255" spans="1:40" x14ac:dyDescent="0.3">
      <c r="A2255">
        <v>423.18</v>
      </c>
      <c r="B2255">
        <v>1.82</v>
      </c>
      <c r="C2255">
        <v>12</v>
      </c>
      <c r="D2255">
        <v>1</v>
      </c>
      <c r="E2255">
        <v>0.04</v>
      </c>
      <c r="F2255">
        <v>0.02</v>
      </c>
      <c r="G2255" t="s">
        <v>88</v>
      </c>
      <c r="H2255">
        <v>1.06</v>
      </c>
      <c r="I2255">
        <v>0.97</v>
      </c>
      <c r="J2255">
        <v>0.8</v>
      </c>
      <c r="K2255">
        <v>0.27</v>
      </c>
      <c r="L2255">
        <v>7</v>
      </c>
      <c r="M2255">
        <v>2277.7199999999998</v>
      </c>
      <c r="N2255">
        <v>30</v>
      </c>
      <c r="O2255">
        <v>51</v>
      </c>
      <c r="P2255">
        <v>1</v>
      </c>
      <c r="Q2255">
        <v>2</v>
      </c>
      <c r="R2255">
        <v>192</v>
      </c>
      <c r="S2255">
        <v>294</v>
      </c>
      <c r="T2255">
        <v>12</v>
      </c>
      <c r="U2255">
        <v>0.96</v>
      </c>
      <c r="V2255">
        <v>0</v>
      </c>
      <c r="W2255" t="s">
        <v>6</v>
      </c>
      <c r="X2255" t="s">
        <v>93</v>
      </c>
      <c r="Y2255" t="s">
        <v>104</v>
      </c>
      <c r="Z2255" t="s">
        <v>107</v>
      </c>
      <c r="AA2255">
        <v>0.96</v>
      </c>
      <c r="AB2255">
        <v>0.94079999999999997</v>
      </c>
      <c r="AC2255">
        <v>0</v>
      </c>
      <c r="AD2255">
        <v>0.33</v>
      </c>
      <c r="AE2255" t="s">
        <v>24</v>
      </c>
      <c r="AF2255">
        <v>4.3007703577673806E-3</v>
      </c>
      <c r="AG2255" t="s">
        <v>5</v>
      </c>
      <c r="AH2255" t="s">
        <v>32</v>
      </c>
      <c r="AI2255" t="s">
        <v>36</v>
      </c>
      <c r="AJ2255">
        <v>153.125</v>
      </c>
      <c r="AK2255" t="s">
        <v>42</v>
      </c>
      <c r="AL2255">
        <v>22.777199999999997</v>
      </c>
      <c r="AM2255">
        <v>1021750.4311919999</v>
      </c>
      <c r="AN2255">
        <v>73.34</v>
      </c>
    </row>
    <row r="2256" spans="1:40" x14ac:dyDescent="0.3">
      <c r="A2256">
        <v>445.54</v>
      </c>
      <c r="B2256">
        <v>2.4500000000000002</v>
      </c>
      <c r="C2256">
        <v>10</v>
      </c>
      <c r="D2256">
        <v>0.77</v>
      </c>
      <c r="E2256">
        <v>0.04</v>
      </c>
      <c r="F2256">
        <v>0.02</v>
      </c>
      <c r="G2256" t="s">
        <v>92</v>
      </c>
      <c r="H2256">
        <v>3.73</v>
      </c>
      <c r="I2256">
        <v>0.97</v>
      </c>
      <c r="J2256">
        <v>1.1299999999999999</v>
      </c>
      <c r="K2256">
        <v>0.37</v>
      </c>
      <c r="L2256">
        <v>10</v>
      </c>
      <c r="M2256">
        <v>5226.24</v>
      </c>
      <c r="N2256">
        <v>15</v>
      </c>
      <c r="O2256">
        <v>13</v>
      </c>
      <c r="P2256">
        <v>1</v>
      </c>
      <c r="Q2256">
        <v>1</v>
      </c>
      <c r="R2256">
        <v>68</v>
      </c>
      <c r="S2256">
        <v>552</v>
      </c>
      <c r="T2256">
        <v>10</v>
      </c>
      <c r="U2256">
        <v>0.81</v>
      </c>
      <c r="V2256">
        <v>0</v>
      </c>
      <c r="W2256" t="s">
        <v>6</v>
      </c>
      <c r="X2256" t="s">
        <v>101</v>
      </c>
      <c r="Y2256" t="s">
        <v>104</v>
      </c>
      <c r="Z2256" t="s">
        <v>108</v>
      </c>
      <c r="AA2256">
        <v>0.73919999999999997</v>
      </c>
      <c r="AB2256">
        <v>0.94079999999999997</v>
      </c>
      <c r="AC2256">
        <v>0.21638399999999997</v>
      </c>
      <c r="AD2256">
        <v>0.43</v>
      </c>
      <c r="AE2256" t="s">
        <v>24</v>
      </c>
      <c r="AF2256">
        <v>5.4989451003276922E-3</v>
      </c>
      <c r="AG2256" t="s">
        <v>5</v>
      </c>
      <c r="AH2256" t="s">
        <v>32</v>
      </c>
      <c r="AI2256" t="s">
        <v>37</v>
      </c>
      <c r="AJ2256">
        <v>811.76470588235293</v>
      </c>
      <c r="AK2256" t="s">
        <v>42</v>
      </c>
      <c r="AL2256">
        <v>104.5248</v>
      </c>
      <c r="AM2256">
        <v>2468346.6698599998</v>
      </c>
      <c r="AN2256">
        <v>82.67</v>
      </c>
    </row>
    <row r="2257" spans="1:40" x14ac:dyDescent="0.3">
      <c r="A2257">
        <v>307.3</v>
      </c>
      <c r="B2257">
        <v>9.65</v>
      </c>
      <c r="C2257">
        <v>8</v>
      </c>
      <c r="D2257">
        <v>0.89</v>
      </c>
      <c r="E2257">
        <v>0.1</v>
      </c>
      <c r="F2257">
        <v>0.03</v>
      </c>
      <c r="G2257" t="s">
        <v>92</v>
      </c>
      <c r="H2257">
        <v>1.72</v>
      </c>
      <c r="I2257">
        <v>0.84</v>
      </c>
      <c r="J2257">
        <v>1.01</v>
      </c>
      <c r="K2257">
        <v>0.92</v>
      </c>
      <c r="L2257">
        <v>16</v>
      </c>
      <c r="M2257">
        <v>5835.37</v>
      </c>
      <c r="N2257">
        <v>45</v>
      </c>
      <c r="O2257">
        <v>21</v>
      </c>
      <c r="P2257">
        <v>1</v>
      </c>
      <c r="Q2257">
        <v>2</v>
      </c>
      <c r="R2257">
        <v>561</v>
      </c>
      <c r="S2257">
        <v>492</v>
      </c>
      <c r="T2257">
        <v>12</v>
      </c>
      <c r="U2257">
        <v>0.72</v>
      </c>
      <c r="V2257">
        <v>0</v>
      </c>
      <c r="W2257" t="s">
        <v>6</v>
      </c>
      <c r="X2257" t="s">
        <v>93</v>
      </c>
      <c r="Y2257" t="s">
        <v>104</v>
      </c>
      <c r="Z2257" t="s">
        <v>107</v>
      </c>
      <c r="AA2257">
        <v>0.80100000000000005</v>
      </c>
      <c r="AB2257">
        <v>0.873</v>
      </c>
      <c r="AC2257">
        <v>9.602999999999999E-2</v>
      </c>
      <c r="AD2257">
        <v>1.05</v>
      </c>
      <c r="AE2257" t="s">
        <v>25</v>
      </c>
      <c r="AF2257">
        <v>3.1402538236251221E-2</v>
      </c>
      <c r="AG2257" t="s">
        <v>7</v>
      </c>
      <c r="AH2257" t="s">
        <v>32</v>
      </c>
      <c r="AI2257" t="s">
        <v>36</v>
      </c>
      <c r="AJ2257">
        <v>87.700534759358277</v>
      </c>
      <c r="AK2257" t="s">
        <v>41</v>
      </c>
      <c r="AL2257">
        <v>116.70740000000001</v>
      </c>
      <c r="AM2257">
        <v>2026453.6756500001</v>
      </c>
      <c r="AN2257">
        <v>82.679999999999993</v>
      </c>
    </row>
    <row r="2258" spans="1:40" x14ac:dyDescent="0.3">
      <c r="A2258">
        <v>282.85000000000002</v>
      </c>
      <c r="B2258">
        <v>5.84</v>
      </c>
      <c r="C2258">
        <v>15</v>
      </c>
      <c r="D2258">
        <v>0.84</v>
      </c>
      <c r="E2258">
        <v>0.08</v>
      </c>
      <c r="F2258">
        <v>0.05</v>
      </c>
      <c r="G2258" t="s">
        <v>99</v>
      </c>
      <c r="H2258">
        <v>3.74</v>
      </c>
      <c r="I2258">
        <v>0.79</v>
      </c>
      <c r="J2258">
        <v>0.86</v>
      </c>
      <c r="K2258">
        <v>0.9</v>
      </c>
      <c r="L2258">
        <v>28</v>
      </c>
      <c r="M2258">
        <v>1909.96</v>
      </c>
      <c r="N2258">
        <v>15</v>
      </c>
      <c r="O2258">
        <v>29</v>
      </c>
      <c r="P2258">
        <v>1</v>
      </c>
      <c r="Q2258">
        <v>3</v>
      </c>
      <c r="R2258">
        <v>566</v>
      </c>
      <c r="S2258">
        <v>964</v>
      </c>
      <c r="T2258">
        <v>12</v>
      </c>
      <c r="U2258">
        <v>0.93</v>
      </c>
      <c r="V2258">
        <v>0</v>
      </c>
      <c r="W2258" t="s">
        <v>6</v>
      </c>
      <c r="X2258" t="s">
        <v>103</v>
      </c>
      <c r="Y2258" t="s">
        <v>104</v>
      </c>
      <c r="Z2258" t="s">
        <v>107</v>
      </c>
      <c r="AA2258">
        <v>0.77280000000000004</v>
      </c>
      <c r="AB2258">
        <v>0.874</v>
      </c>
      <c r="AC2258">
        <v>0.13984000000000002</v>
      </c>
      <c r="AD2258">
        <v>1.03</v>
      </c>
      <c r="AE2258" t="s">
        <v>25</v>
      </c>
      <c r="AF2258">
        <v>2.0646986035000883E-2</v>
      </c>
      <c r="AG2258" t="s">
        <v>7</v>
      </c>
      <c r="AH2258" t="s">
        <v>31</v>
      </c>
      <c r="AI2258" t="s">
        <v>37</v>
      </c>
      <c r="AJ2258">
        <v>170.31802120141342</v>
      </c>
      <c r="AK2258" t="s">
        <v>42</v>
      </c>
      <c r="AL2258">
        <v>95.498000000000005</v>
      </c>
      <c r="AM2258">
        <v>610579.02536000009</v>
      </c>
      <c r="AN2258">
        <v>92.860000000000014</v>
      </c>
    </row>
    <row r="2259" spans="1:40" x14ac:dyDescent="0.3">
      <c r="A2259">
        <v>243.69</v>
      </c>
      <c r="B2259">
        <v>1.1299999999999999</v>
      </c>
      <c r="C2259">
        <v>5</v>
      </c>
      <c r="D2259">
        <v>0.71</v>
      </c>
      <c r="E2259">
        <v>0.09</v>
      </c>
      <c r="F2259">
        <v>0</v>
      </c>
      <c r="G2259" t="s">
        <v>92</v>
      </c>
      <c r="H2259">
        <v>4.54</v>
      </c>
      <c r="I2259">
        <v>0.66</v>
      </c>
      <c r="J2259">
        <v>0.83</v>
      </c>
      <c r="K2259">
        <v>0.16</v>
      </c>
      <c r="L2259">
        <v>23</v>
      </c>
      <c r="M2259">
        <v>1324.19</v>
      </c>
      <c r="N2259">
        <v>60</v>
      </c>
      <c r="O2259">
        <v>42</v>
      </c>
      <c r="P2259">
        <v>0</v>
      </c>
      <c r="Q2259">
        <v>1</v>
      </c>
      <c r="R2259">
        <v>415</v>
      </c>
      <c r="S2259">
        <v>319</v>
      </c>
      <c r="T2259">
        <v>11</v>
      </c>
      <c r="U2259">
        <v>0.96</v>
      </c>
      <c r="V2259">
        <v>1</v>
      </c>
      <c r="W2259" t="s">
        <v>4</v>
      </c>
      <c r="X2259" t="s">
        <v>101</v>
      </c>
      <c r="Y2259" t="s">
        <v>94</v>
      </c>
      <c r="Z2259" t="s">
        <v>95</v>
      </c>
      <c r="AA2259">
        <v>0.64610000000000001</v>
      </c>
      <c r="AB2259">
        <v>0.91</v>
      </c>
      <c r="AC2259">
        <v>0.26390000000000002</v>
      </c>
      <c r="AD2259">
        <v>0.25</v>
      </c>
      <c r="AE2259" t="s">
        <v>26</v>
      </c>
      <c r="AF2259">
        <v>4.637038860847798E-3</v>
      </c>
      <c r="AG2259" t="s">
        <v>5</v>
      </c>
      <c r="AH2259" t="s">
        <v>31</v>
      </c>
      <c r="AI2259" t="s">
        <v>37</v>
      </c>
      <c r="AJ2259">
        <v>76.867469879518069</v>
      </c>
      <c r="AK2259" t="s">
        <v>40</v>
      </c>
      <c r="AL2259">
        <v>26.483800000000002</v>
      </c>
      <c r="AM2259">
        <v>351782.73945100006</v>
      </c>
      <c r="AN2259">
        <v>80.759999999999991</v>
      </c>
    </row>
    <row r="2260" spans="1:40" x14ac:dyDescent="0.3">
      <c r="A2260">
        <v>192.63</v>
      </c>
      <c r="B2260">
        <v>3.32</v>
      </c>
      <c r="C2260">
        <v>4</v>
      </c>
      <c r="D2260">
        <v>0.7</v>
      </c>
      <c r="E2260">
        <v>0.04</v>
      </c>
      <c r="F2260">
        <v>0.01</v>
      </c>
      <c r="G2260" t="s">
        <v>99</v>
      </c>
      <c r="H2260">
        <v>4.91</v>
      </c>
      <c r="I2260">
        <v>0.92</v>
      </c>
      <c r="J2260">
        <v>0.83</v>
      </c>
      <c r="K2260">
        <v>0.83</v>
      </c>
      <c r="L2260">
        <v>34</v>
      </c>
      <c r="M2260">
        <v>9738.65</v>
      </c>
      <c r="N2260">
        <v>60</v>
      </c>
      <c r="O2260">
        <v>49</v>
      </c>
      <c r="P2260">
        <v>1</v>
      </c>
      <c r="Q2260">
        <v>2</v>
      </c>
      <c r="R2260">
        <v>536</v>
      </c>
      <c r="S2260">
        <v>879</v>
      </c>
      <c r="T2260">
        <v>7</v>
      </c>
      <c r="U2260">
        <v>0.27</v>
      </c>
      <c r="V2260">
        <v>1</v>
      </c>
      <c r="W2260" t="s">
        <v>4</v>
      </c>
      <c r="X2260" t="s">
        <v>93</v>
      </c>
      <c r="Y2260" t="s">
        <v>104</v>
      </c>
      <c r="Z2260" t="s">
        <v>106</v>
      </c>
      <c r="AA2260">
        <v>0.67199999999999993</v>
      </c>
      <c r="AB2260">
        <v>0.95039999999999991</v>
      </c>
      <c r="AC2260">
        <v>0.28512000000000004</v>
      </c>
      <c r="AD2260">
        <v>0.88</v>
      </c>
      <c r="AE2260" t="s">
        <v>25</v>
      </c>
      <c r="AF2260">
        <v>1.7235113949021441E-2</v>
      </c>
      <c r="AG2260" t="s">
        <v>5</v>
      </c>
      <c r="AH2260" t="s">
        <v>31</v>
      </c>
      <c r="AI2260" t="s">
        <v>37</v>
      </c>
      <c r="AJ2260">
        <v>163.99253731343285</v>
      </c>
      <c r="AK2260" t="s">
        <v>42</v>
      </c>
      <c r="AL2260">
        <v>486.9325</v>
      </c>
      <c r="AM2260">
        <v>1970259.8057409998</v>
      </c>
      <c r="AN2260">
        <v>93.689999999999984</v>
      </c>
    </row>
    <row r="2261" spans="1:40" x14ac:dyDescent="0.3">
      <c r="A2261">
        <v>245.57</v>
      </c>
      <c r="B2261">
        <v>5.05</v>
      </c>
      <c r="C2261">
        <v>26</v>
      </c>
      <c r="D2261">
        <v>0.74</v>
      </c>
      <c r="E2261">
        <v>0.02</v>
      </c>
      <c r="F2261">
        <v>0.01</v>
      </c>
      <c r="G2261" t="s">
        <v>88</v>
      </c>
      <c r="H2261">
        <v>1.8</v>
      </c>
      <c r="I2261">
        <v>0.98</v>
      </c>
      <c r="J2261">
        <v>0.9</v>
      </c>
      <c r="K2261">
        <v>0.3</v>
      </c>
      <c r="L2261">
        <v>18</v>
      </c>
      <c r="M2261">
        <v>8943.35</v>
      </c>
      <c r="N2261">
        <v>60</v>
      </c>
      <c r="O2261">
        <v>37</v>
      </c>
      <c r="P2261">
        <v>1</v>
      </c>
      <c r="Q2261">
        <v>0</v>
      </c>
      <c r="R2261">
        <v>741</v>
      </c>
      <c r="S2261">
        <v>190</v>
      </c>
      <c r="T2261">
        <v>9</v>
      </c>
      <c r="U2261">
        <v>0.79</v>
      </c>
      <c r="V2261">
        <v>0</v>
      </c>
      <c r="W2261" t="s">
        <v>6</v>
      </c>
      <c r="X2261" t="s">
        <v>89</v>
      </c>
      <c r="Y2261" t="s">
        <v>104</v>
      </c>
      <c r="Z2261" t="s">
        <v>91</v>
      </c>
      <c r="AA2261">
        <v>0.72519999999999996</v>
      </c>
      <c r="AB2261">
        <v>0.97019999999999995</v>
      </c>
      <c r="AC2261">
        <v>0.25225200000000003</v>
      </c>
      <c r="AD2261">
        <v>0.32999999999999996</v>
      </c>
      <c r="AE2261" t="s">
        <v>24</v>
      </c>
      <c r="AF2261">
        <v>2.0564401189070325E-2</v>
      </c>
      <c r="AG2261" t="s">
        <v>7</v>
      </c>
      <c r="AH2261" t="s">
        <v>31</v>
      </c>
      <c r="AI2261" t="s">
        <v>36</v>
      </c>
      <c r="AJ2261">
        <v>25.641025641025639</v>
      </c>
      <c r="AK2261" t="s">
        <v>40</v>
      </c>
      <c r="AL2261">
        <v>89.433500000000009</v>
      </c>
      <c r="AM2261">
        <v>2262203.2873049998</v>
      </c>
      <c r="AN2261">
        <v>73.400000000000006</v>
      </c>
    </row>
    <row r="2262" spans="1:40" x14ac:dyDescent="0.3">
      <c r="A2262">
        <v>398.25</v>
      </c>
      <c r="B2262">
        <v>7.24</v>
      </c>
      <c r="C2262">
        <v>28</v>
      </c>
      <c r="D2262">
        <v>0.89</v>
      </c>
      <c r="E2262">
        <v>0.04</v>
      </c>
      <c r="F2262">
        <v>0.03</v>
      </c>
      <c r="G2262" t="s">
        <v>99</v>
      </c>
      <c r="H2262">
        <v>1.84</v>
      </c>
      <c r="I2262">
        <v>0.96</v>
      </c>
      <c r="J2262">
        <v>1</v>
      </c>
      <c r="K2262">
        <v>0.54</v>
      </c>
      <c r="L2262">
        <v>47</v>
      </c>
      <c r="M2262">
        <v>6634.66</v>
      </c>
      <c r="N2262">
        <v>60</v>
      </c>
      <c r="O2262">
        <v>14</v>
      </c>
      <c r="P2262">
        <v>3</v>
      </c>
      <c r="Q2262">
        <v>1</v>
      </c>
      <c r="R2262">
        <v>794</v>
      </c>
      <c r="S2262">
        <v>803</v>
      </c>
      <c r="T2262">
        <v>5</v>
      </c>
      <c r="U2262">
        <v>0.77</v>
      </c>
      <c r="V2262">
        <v>0</v>
      </c>
      <c r="W2262" t="s">
        <v>6</v>
      </c>
      <c r="X2262" t="s">
        <v>101</v>
      </c>
      <c r="Y2262" t="s">
        <v>90</v>
      </c>
      <c r="Z2262" t="s">
        <v>109</v>
      </c>
      <c r="AA2262">
        <v>0.85439999999999994</v>
      </c>
      <c r="AB2262">
        <v>0.93119999999999992</v>
      </c>
      <c r="AC2262">
        <v>0.10243199999999998</v>
      </c>
      <c r="AD2262">
        <v>0.6100000000000001</v>
      </c>
      <c r="AE2262" t="s">
        <v>25</v>
      </c>
      <c r="AF2262">
        <v>1.8179535467671062E-2</v>
      </c>
      <c r="AG2262" t="s">
        <v>5</v>
      </c>
      <c r="AH2262" t="s">
        <v>32</v>
      </c>
      <c r="AI2262" t="s">
        <v>36</v>
      </c>
      <c r="AJ2262">
        <v>101.13350125944585</v>
      </c>
      <c r="AK2262" t="s">
        <v>42</v>
      </c>
      <c r="AL2262">
        <v>331.733</v>
      </c>
      <c r="AM2262">
        <v>2827557.4677499998</v>
      </c>
      <c r="AN2262">
        <v>96.359999999999985</v>
      </c>
    </row>
    <row r="2263" spans="1:40" x14ac:dyDescent="0.3">
      <c r="A2263">
        <v>320.87</v>
      </c>
      <c r="B2263">
        <v>7.6</v>
      </c>
      <c r="C2263">
        <v>21</v>
      </c>
      <c r="D2263">
        <v>0.87</v>
      </c>
      <c r="E2263">
        <v>7.0000000000000007E-2</v>
      </c>
      <c r="F2263">
        <v>0.02</v>
      </c>
      <c r="G2263" t="s">
        <v>88</v>
      </c>
      <c r="H2263">
        <v>4.91</v>
      </c>
      <c r="I2263">
        <v>0.9</v>
      </c>
      <c r="J2263">
        <v>1.1399999999999999</v>
      </c>
      <c r="K2263">
        <v>0.01</v>
      </c>
      <c r="L2263">
        <v>23</v>
      </c>
      <c r="M2263">
        <v>8624.44</v>
      </c>
      <c r="N2263">
        <v>15</v>
      </c>
      <c r="O2263">
        <v>36</v>
      </c>
      <c r="P2263">
        <v>0</v>
      </c>
      <c r="Q2263">
        <v>0</v>
      </c>
      <c r="R2263">
        <v>196</v>
      </c>
      <c r="S2263">
        <v>662</v>
      </c>
      <c r="T2263">
        <v>6</v>
      </c>
      <c r="U2263">
        <v>0.56000000000000005</v>
      </c>
      <c r="V2263">
        <v>0</v>
      </c>
      <c r="W2263" t="s">
        <v>6</v>
      </c>
      <c r="X2263" t="s">
        <v>89</v>
      </c>
      <c r="Y2263" t="s">
        <v>94</v>
      </c>
      <c r="Z2263" t="s">
        <v>100</v>
      </c>
      <c r="AA2263">
        <v>0.80909999999999993</v>
      </c>
      <c r="AB2263">
        <v>0.91139999999999988</v>
      </c>
      <c r="AC2263">
        <v>0.11848199999999999</v>
      </c>
      <c r="AD2263">
        <v>0.1</v>
      </c>
      <c r="AE2263" t="s">
        <v>22</v>
      </c>
      <c r="AF2263">
        <v>2.3685604762053166E-2</v>
      </c>
      <c r="AG2263" t="s">
        <v>7</v>
      </c>
      <c r="AH2263" t="s">
        <v>32</v>
      </c>
      <c r="AI2263" t="s">
        <v>37</v>
      </c>
      <c r="AJ2263">
        <v>337.75510204081633</v>
      </c>
      <c r="AK2263" t="s">
        <v>42</v>
      </c>
      <c r="AL2263">
        <v>86.244400000000013</v>
      </c>
      <c r="AM2263">
        <v>3016500.9822860011</v>
      </c>
      <c r="AN2263">
        <v>68.589999999999989</v>
      </c>
    </row>
    <row r="2264" spans="1:40" x14ac:dyDescent="0.3">
      <c r="A2264">
        <v>451.64</v>
      </c>
      <c r="B2264">
        <v>9.9600000000000009</v>
      </c>
      <c r="C2264">
        <v>20</v>
      </c>
      <c r="D2264">
        <v>0.87</v>
      </c>
      <c r="E2264">
        <v>0.01</v>
      </c>
      <c r="F2264">
        <v>0.04</v>
      </c>
      <c r="G2264" t="s">
        <v>99</v>
      </c>
      <c r="H2264">
        <v>4.3099999999999996</v>
      </c>
      <c r="I2264">
        <v>0.6</v>
      </c>
      <c r="J2264">
        <v>1.1599999999999999</v>
      </c>
      <c r="K2264">
        <v>1</v>
      </c>
      <c r="L2264">
        <v>20</v>
      </c>
      <c r="M2264">
        <v>1046.05</v>
      </c>
      <c r="N2264">
        <v>90</v>
      </c>
      <c r="O2264">
        <v>40</v>
      </c>
      <c r="P2264">
        <v>1</v>
      </c>
      <c r="Q2264">
        <v>0</v>
      </c>
      <c r="R2264">
        <v>885</v>
      </c>
      <c r="S2264">
        <v>254</v>
      </c>
      <c r="T2264">
        <v>9</v>
      </c>
      <c r="U2264">
        <v>0.15</v>
      </c>
      <c r="V2264">
        <v>1</v>
      </c>
      <c r="W2264" t="s">
        <v>4</v>
      </c>
      <c r="X2264" t="s">
        <v>89</v>
      </c>
      <c r="Y2264" t="s">
        <v>104</v>
      </c>
      <c r="Z2264" t="s">
        <v>91</v>
      </c>
      <c r="AA2264">
        <v>0.86129999999999995</v>
      </c>
      <c r="AB2264">
        <v>0.95039999999999991</v>
      </c>
      <c r="AC2264">
        <v>0.12355200000000001</v>
      </c>
      <c r="AD2264">
        <v>1.05</v>
      </c>
      <c r="AE2264" t="s">
        <v>25</v>
      </c>
      <c r="AF2264">
        <v>2.2052962536533525E-2</v>
      </c>
      <c r="AG2264" t="s">
        <v>7</v>
      </c>
      <c r="AH2264" t="s">
        <v>32</v>
      </c>
      <c r="AI2264" t="s">
        <v>37</v>
      </c>
      <c r="AJ2264">
        <v>28.700564971751412</v>
      </c>
      <c r="AK2264" t="s">
        <v>40</v>
      </c>
      <c r="AL2264">
        <v>52.302500000000002</v>
      </c>
      <c r="AM2264">
        <v>496151.15696799988</v>
      </c>
      <c r="AN2264">
        <v>94.59</v>
      </c>
    </row>
    <row r="2265" spans="1:40" x14ac:dyDescent="0.3">
      <c r="A2265">
        <v>249.52</v>
      </c>
      <c r="B2265">
        <v>3.59</v>
      </c>
      <c r="C2265">
        <v>19</v>
      </c>
      <c r="D2265">
        <v>0.71</v>
      </c>
      <c r="E2265">
        <v>0.03</v>
      </c>
      <c r="F2265">
        <v>0.01</v>
      </c>
      <c r="G2265" t="s">
        <v>92</v>
      </c>
      <c r="H2265">
        <v>0.23</v>
      </c>
      <c r="I2265">
        <v>0.76</v>
      </c>
      <c r="J2265">
        <v>1.1299999999999999</v>
      </c>
      <c r="K2265">
        <v>0.76</v>
      </c>
      <c r="L2265">
        <v>31</v>
      </c>
      <c r="M2265">
        <v>7320.82</v>
      </c>
      <c r="N2265">
        <v>90</v>
      </c>
      <c r="O2265">
        <v>39</v>
      </c>
      <c r="P2265">
        <v>3</v>
      </c>
      <c r="Q2265">
        <v>2</v>
      </c>
      <c r="R2265">
        <v>34</v>
      </c>
      <c r="S2265">
        <v>450</v>
      </c>
      <c r="T2265">
        <v>10</v>
      </c>
      <c r="U2265">
        <v>0.94</v>
      </c>
      <c r="V2265">
        <v>1</v>
      </c>
      <c r="W2265" t="s">
        <v>4</v>
      </c>
      <c r="X2265" t="s">
        <v>93</v>
      </c>
      <c r="Y2265" t="s">
        <v>90</v>
      </c>
      <c r="Z2265" t="s">
        <v>108</v>
      </c>
      <c r="AA2265">
        <v>0.68869999999999998</v>
      </c>
      <c r="AB2265">
        <v>0.96029999999999993</v>
      </c>
      <c r="AC2265">
        <v>0.27848700000000004</v>
      </c>
      <c r="AD2265">
        <v>0.8</v>
      </c>
      <c r="AE2265" t="s">
        <v>25</v>
      </c>
      <c r="AF2265">
        <v>1.4387624238537991E-2</v>
      </c>
      <c r="AG2265" t="s">
        <v>5</v>
      </c>
      <c r="AH2265" t="s">
        <v>31</v>
      </c>
      <c r="AI2265" t="s">
        <v>38</v>
      </c>
      <c r="AJ2265">
        <v>1323.5294117647059</v>
      </c>
      <c r="AK2265" t="s">
        <v>42</v>
      </c>
      <c r="AL2265">
        <v>146.41640000000001</v>
      </c>
      <c r="AM2265">
        <v>1899906.2108480001</v>
      </c>
      <c r="AN2265">
        <v>86.669999999999987</v>
      </c>
    </row>
    <row r="2266" spans="1:40" x14ac:dyDescent="0.3">
      <c r="A2266">
        <v>323.19</v>
      </c>
      <c r="B2266">
        <v>5.84</v>
      </c>
      <c r="C2266">
        <v>21</v>
      </c>
      <c r="D2266">
        <v>0.84</v>
      </c>
      <c r="E2266">
        <v>0</v>
      </c>
      <c r="F2266">
        <v>0.03</v>
      </c>
      <c r="G2266" t="s">
        <v>92</v>
      </c>
      <c r="H2266">
        <v>2.87</v>
      </c>
      <c r="I2266">
        <v>0.76</v>
      </c>
      <c r="J2266">
        <v>0.93</v>
      </c>
      <c r="K2266">
        <v>0.24</v>
      </c>
      <c r="L2266">
        <v>14</v>
      </c>
      <c r="M2266">
        <v>2927.48</v>
      </c>
      <c r="N2266">
        <v>60</v>
      </c>
      <c r="O2266">
        <v>7</v>
      </c>
      <c r="P2266">
        <v>0</v>
      </c>
      <c r="Q2266">
        <v>3</v>
      </c>
      <c r="R2266">
        <v>308</v>
      </c>
      <c r="S2266">
        <v>284</v>
      </c>
      <c r="T2266">
        <v>6</v>
      </c>
      <c r="U2266">
        <v>0.32</v>
      </c>
      <c r="V2266">
        <v>0</v>
      </c>
      <c r="W2266" t="s">
        <v>6</v>
      </c>
      <c r="X2266" t="s">
        <v>103</v>
      </c>
      <c r="Y2266" t="s">
        <v>94</v>
      </c>
      <c r="Z2266" t="s">
        <v>100</v>
      </c>
      <c r="AA2266">
        <v>0.84</v>
      </c>
      <c r="AB2266">
        <v>0.97</v>
      </c>
      <c r="AC2266">
        <v>0.15520000000000003</v>
      </c>
      <c r="AD2266">
        <v>0.27</v>
      </c>
      <c r="AE2266" t="s">
        <v>26</v>
      </c>
      <c r="AF2266">
        <v>1.8069866023082398E-2</v>
      </c>
      <c r="AG2266" t="s">
        <v>5</v>
      </c>
      <c r="AH2266" t="s">
        <v>32</v>
      </c>
      <c r="AI2266" t="s">
        <v>35</v>
      </c>
      <c r="AJ2266">
        <v>92.20779220779221</v>
      </c>
      <c r="AK2266" t="s">
        <v>41</v>
      </c>
      <c r="AL2266">
        <v>58.549599999999998</v>
      </c>
      <c r="AM2266">
        <v>974593.32974199997</v>
      </c>
      <c r="AN2266">
        <v>84.53</v>
      </c>
    </row>
    <row r="2267" spans="1:40" x14ac:dyDescent="0.3">
      <c r="A2267">
        <v>334.09</v>
      </c>
      <c r="B2267">
        <v>5.8</v>
      </c>
      <c r="C2267">
        <v>4</v>
      </c>
      <c r="D2267">
        <v>0.98</v>
      </c>
      <c r="E2267">
        <v>0.04</v>
      </c>
      <c r="F2267">
        <v>0.04</v>
      </c>
      <c r="G2267" t="s">
        <v>99</v>
      </c>
      <c r="H2267">
        <v>0.91</v>
      </c>
      <c r="I2267">
        <v>0.96</v>
      </c>
      <c r="J2267">
        <v>0.92</v>
      </c>
      <c r="K2267">
        <v>0.68</v>
      </c>
      <c r="L2267">
        <v>23</v>
      </c>
      <c r="M2267">
        <v>5440.98</v>
      </c>
      <c r="N2267">
        <v>45</v>
      </c>
      <c r="O2267">
        <v>22</v>
      </c>
      <c r="P2267">
        <v>1</v>
      </c>
      <c r="Q2267">
        <v>2</v>
      </c>
      <c r="R2267">
        <v>201</v>
      </c>
      <c r="S2267">
        <v>233</v>
      </c>
      <c r="T2267">
        <v>11</v>
      </c>
      <c r="U2267">
        <v>0.57999999999999996</v>
      </c>
      <c r="V2267">
        <v>0</v>
      </c>
      <c r="W2267" t="s">
        <v>6</v>
      </c>
      <c r="X2267" t="s">
        <v>93</v>
      </c>
      <c r="Y2267" t="s">
        <v>104</v>
      </c>
      <c r="Z2267" t="s">
        <v>95</v>
      </c>
      <c r="AA2267">
        <v>0.94079999999999997</v>
      </c>
      <c r="AB2267">
        <v>0.92159999999999997</v>
      </c>
      <c r="AC2267">
        <v>1.8432000000000014E-2</v>
      </c>
      <c r="AD2267">
        <v>0.76</v>
      </c>
      <c r="AE2267" t="s">
        <v>25</v>
      </c>
      <c r="AF2267">
        <v>1.736059145739172E-2</v>
      </c>
      <c r="AG2267" t="s">
        <v>5</v>
      </c>
      <c r="AH2267" t="s">
        <v>32</v>
      </c>
      <c r="AI2267" t="s">
        <v>38</v>
      </c>
      <c r="AJ2267">
        <v>115.92039800995025</v>
      </c>
      <c r="AK2267" t="s">
        <v>42</v>
      </c>
      <c r="AL2267">
        <v>272.04899999999998</v>
      </c>
      <c r="AM2267">
        <v>1963477.2982939999</v>
      </c>
      <c r="AN2267">
        <v>97.089999999999989</v>
      </c>
    </row>
    <row r="2268" spans="1:40" x14ac:dyDescent="0.3">
      <c r="A2268">
        <v>316.26</v>
      </c>
      <c r="B2268">
        <v>4.6500000000000004</v>
      </c>
      <c r="C2268">
        <v>15</v>
      </c>
      <c r="D2268">
        <v>0.82</v>
      </c>
      <c r="E2268">
        <v>0.08</v>
      </c>
      <c r="F2268">
        <v>0.05</v>
      </c>
      <c r="G2268" t="s">
        <v>88</v>
      </c>
      <c r="H2268">
        <v>4.97</v>
      </c>
      <c r="I2268">
        <v>0.63</v>
      </c>
      <c r="J2268">
        <v>1.19</v>
      </c>
      <c r="K2268">
        <v>0.28999999999999998</v>
      </c>
      <c r="L2268">
        <v>2</v>
      </c>
      <c r="M2268">
        <v>7671.66</v>
      </c>
      <c r="N2268">
        <v>45</v>
      </c>
      <c r="O2268">
        <v>56</v>
      </c>
      <c r="P2268">
        <v>1</v>
      </c>
      <c r="Q2268">
        <v>3</v>
      </c>
      <c r="R2268">
        <v>700</v>
      </c>
      <c r="S2268">
        <v>376</v>
      </c>
      <c r="T2268">
        <v>12</v>
      </c>
      <c r="U2268">
        <v>0.02</v>
      </c>
      <c r="V2268">
        <v>0</v>
      </c>
      <c r="W2268" t="s">
        <v>6</v>
      </c>
      <c r="X2268" t="s">
        <v>103</v>
      </c>
      <c r="Y2268" t="s">
        <v>104</v>
      </c>
      <c r="Z2268" t="s">
        <v>107</v>
      </c>
      <c r="AA2268">
        <v>0.75439999999999996</v>
      </c>
      <c r="AB2268">
        <v>0.874</v>
      </c>
      <c r="AC2268">
        <v>0.15732000000000004</v>
      </c>
      <c r="AD2268">
        <v>0.42</v>
      </c>
      <c r="AE2268" t="s">
        <v>24</v>
      </c>
      <c r="AF2268">
        <v>1.4703092392335422E-2</v>
      </c>
      <c r="AG2268" t="s">
        <v>5</v>
      </c>
      <c r="AH2268" t="s">
        <v>32</v>
      </c>
      <c r="AI2268" t="s">
        <v>37</v>
      </c>
      <c r="AJ2268">
        <v>53.714285714285715</v>
      </c>
      <c r="AK2268" t="s">
        <v>40</v>
      </c>
      <c r="AL2268">
        <v>76.7166</v>
      </c>
      <c r="AM2268">
        <v>2741758.4393520001</v>
      </c>
      <c r="AN2268">
        <v>67.63000000000001</v>
      </c>
    </row>
    <row r="2269" spans="1:40" x14ac:dyDescent="0.3">
      <c r="A2269">
        <v>366.19</v>
      </c>
      <c r="B2269">
        <v>2.52</v>
      </c>
      <c r="C2269">
        <v>17</v>
      </c>
      <c r="D2269">
        <v>0.89</v>
      </c>
      <c r="E2269">
        <v>0</v>
      </c>
      <c r="F2269">
        <v>0.05</v>
      </c>
      <c r="G2269" t="s">
        <v>88</v>
      </c>
      <c r="H2269">
        <v>0.69</v>
      </c>
      <c r="I2269">
        <v>0.81</v>
      </c>
      <c r="J2269">
        <v>1.07</v>
      </c>
      <c r="K2269">
        <v>0.09</v>
      </c>
      <c r="L2269">
        <v>29</v>
      </c>
      <c r="M2269">
        <v>431.45</v>
      </c>
      <c r="N2269">
        <v>15</v>
      </c>
      <c r="O2269">
        <v>17</v>
      </c>
      <c r="P2269">
        <v>3</v>
      </c>
      <c r="Q2269">
        <v>2</v>
      </c>
      <c r="R2269">
        <v>582</v>
      </c>
      <c r="S2269">
        <v>548</v>
      </c>
      <c r="T2269">
        <v>1</v>
      </c>
      <c r="U2269">
        <v>0.43</v>
      </c>
      <c r="V2269">
        <v>1</v>
      </c>
      <c r="W2269" t="s">
        <v>4</v>
      </c>
      <c r="X2269" t="s">
        <v>93</v>
      </c>
      <c r="Y2269" t="s">
        <v>90</v>
      </c>
      <c r="Z2269" t="s">
        <v>97</v>
      </c>
      <c r="AA2269">
        <v>0.89</v>
      </c>
      <c r="AB2269">
        <v>0.95</v>
      </c>
      <c r="AC2269">
        <v>0.10449999999999998</v>
      </c>
      <c r="AD2269">
        <v>0.14000000000000001</v>
      </c>
      <c r="AE2269" t="s">
        <v>22</v>
      </c>
      <c r="AF2269">
        <v>6.8816734482099453E-3</v>
      </c>
      <c r="AG2269" t="s">
        <v>5</v>
      </c>
      <c r="AH2269" t="s">
        <v>32</v>
      </c>
      <c r="AI2269" t="s">
        <v>38</v>
      </c>
      <c r="AJ2269">
        <v>94.158075601374563</v>
      </c>
      <c r="AK2269" t="s">
        <v>41</v>
      </c>
      <c r="AL2269">
        <v>4.3144999999999998</v>
      </c>
      <c r="AM2269">
        <v>165901.67719699998</v>
      </c>
      <c r="AN2269">
        <v>74.31</v>
      </c>
    </row>
    <row r="2270" spans="1:40" x14ac:dyDescent="0.3">
      <c r="A2270">
        <v>156.85</v>
      </c>
      <c r="B2270">
        <v>9.8000000000000007</v>
      </c>
      <c r="C2270">
        <v>12</v>
      </c>
      <c r="D2270">
        <v>0.93</v>
      </c>
      <c r="E2270">
        <v>7.0000000000000007E-2</v>
      </c>
      <c r="F2270">
        <v>0.04</v>
      </c>
      <c r="G2270" t="s">
        <v>99</v>
      </c>
      <c r="H2270">
        <v>2.8</v>
      </c>
      <c r="I2270">
        <v>0.65</v>
      </c>
      <c r="J2270">
        <v>0.92</v>
      </c>
      <c r="K2270">
        <v>0.43</v>
      </c>
      <c r="L2270">
        <v>9</v>
      </c>
      <c r="M2270">
        <v>6978.9</v>
      </c>
      <c r="N2270">
        <v>90</v>
      </c>
      <c r="O2270">
        <v>33</v>
      </c>
      <c r="P2270">
        <v>2</v>
      </c>
      <c r="Q2270">
        <v>2</v>
      </c>
      <c r="R2270">
        <v>950</v>
      </c>
      <c r="S2270">
        <v>259</v>
      </c>
      <c r="T2270">
        <v>4</v>
      </c>
      <c r="U2270">
        <v>0.62</v>
      </c>
      <c r="V2270">
        <v>1</v>
      </c>
      <c r="W2270" t="s">
        <v>4</v>
      </c>
      <c r="X2270" t="s">
        <v>93</v>
      </c>
      <c r="Y2270" t="s">
        <v>96</v>
      </c>
      <c r="Z2270" t="s">
        <v>105</v>
      </c>
      <c r="AA2270">
        <v>0.8649</v>
      </c>
      <c r="AB2270">
        <v>0.89279999999999993</v>
      </c>
      <c r="AC2270">
        <v>6.2495999999999947E-2</v>
      </c>
      <c r="AD2270">
        <v>0.54</v>
      </c>
      <c r="AE2270" t="s">
        <v>25</v>
      </c>
      <c r="AF2270">
        <v>6.2480076506216134E-2</v>
      </c>
      <c r="AG2270" t="s">
        <v>8</v>
      </c>
      <c r="AH2270" t="s">
        <v>31</v>
      </c>
      <c r="AI2270" t="s">
        <v>35</v>
      </c>
      <c r="AJ2270">
        <v>27.263157894736846</v>
      </c>
      <c r="AK2270" t="s">
        <v>40</v>
      </c>
      <c r="AL2270">
        <v>348.94499999999999</v>
      </c>
      <c r="AM2270">
        <v>1215408.6447499997</v>
      </c>
      <c r="AN2270">
        <v>94.3</v>
      </c>
    </row>
    <row r="2271" spans="1:40" x14ac:dyDescent="0.3">
      <c r="A2271">
        <v>280.56</v>
      </c>
      <c r="B2271">
        <v>8.68</v>
      </c>
      <c r="C2271">
        <v>3</v>
      </c>
      <c r="D2271">
        <v>0.94</v>
      </c>
      <c r="E2271">
        <v>0.09</v>
      </c>
      <c r="F2271">
        <v>0.05</v>
      </c>
      <c r="G2271" t="s">
        <v>92</v>
      </c>
      <c r="H2271">
        <v>3.33</v>
      </c>
      <c r="I2271">
        <v>0.86</v>
      </c>
      <c r="J2271">
        <v>0.93</v>
      </c>
      <c r="K2271">
        <v>0.61</v>
      </c>
      <c r="L2271">
        <v>33</v>
      </c>
      <c r="M2271">
        <v>4405.18</v>
      </c>
      <c r="N2271">
        <v>15</v>
      </c>
      <c r="O2271">
        <v>28</v>
      </c>
      <c r="P2271">
        <v>0</v>
      </c>
      <c r="Q2271">
        <v>1</v>
      </c>
      <c r="R2271">
        <v>140</v>
      </c>
      <c r="S2271">
        <v>752</v>
      </c>
      <c r="T2271">
        <v>4</v>
      </c>
      <c r="U2271">
        <v>0.38</v>
      </c>
      <c r="V2271">
        <v>1</v>
      </c>
      <c r="W2271" t="s">
        <v>4</v>
      </c>
      <c r="X2271" t="s">
        <v>101</v>
      </c>
      <c r="Y2271" t="s">
        <v>94</v>
      </c>
      <c r="Z2271" t="s">
        <v>105</v>
      </c>
      <c r="AA2271">
        <v>0.85539999999999994</v>
      </c>
      <c r="AB2271">
        <v>0.86449999999999994</v>
      </c>
      <c r="AC2271">
        <v>5.1870000000000048E-2</v>
      </c>
      <c r="AD2271">
        <v>0.75</v>
      </c>
      <c r="AE2271" t="s">
        <v>25</v>
      </c>
      <c r="AF2271">
        <v>3.0938123752495009E-2</v>
      </c>
      <c r="AG2271" t="s">
        <v>7</v>
      </c>
      <c r="AH2271" t="s">
        <v>31</v>
      </c>
      <c r="AI2271" t="s">
        <v>37</v>
      </c>
      <c r="AJ2271">
        <v>537.14285714285711</v>
      </c>
      <c r="AK2271" t="s">
        <v>42</v>
      </c>
      <c r="AL2271">
        <v>88.103600000000014</v>
      </c>
      <c r="AM2271">
        <v>1409052.5118080003</v>
      </c>
      <c r="AN2271">
        <v>80.969999999999985</v>
      </c>
    </row>
    <row r="2272" spans="1:40" x14ac:dyDescent="0.3">
      <c r="A2272">
        <v>96.9</v>
      </c>
      <c r="B2272">
        <v>5.48</v>
      </c>
      <c r="C2272">
        <v>10</v>
      </c>
      <c r="D2272">
        <v>0.86</v>
      </c>
      <c r="E2272">
        <v>0.02</v>
      </c>
      <c r="F2272">
        <v>0.01</v>
      </c>
      <c r="G2272" t="s">
        <v>88</v>
      </c>
      <c r="H2272">
        <v>4.6900000000000004</v>
      </c>
      <c r="I2272">
        <v>0.92</v>
      </c>
      <c r="J2272">
        <v>0.97</v>
      </c>
      <c r="K2272">
        <v>0.09</v>
      </c>
      <c r="L2272">
        <v>48</v>
      </c>
      <c r="M2272">
        <v>4452.76</v>
      </c>
      <c r="N2272">
        <v>30</v>
      </c>
      <c r="O2272">
        <v>46</v>
      </c>
      <c r="P2272">
        <v>3</v>
      </c>
      <c r="Q2272">
        <v>3</v>
      </c>
      <c r="R2272">
        <v>770</v>
      </c>
      <c r="S2272">
        <v>22</v>
      </c>
      <c r="T2272">
        <v>3</v>
      </c>
      <c r="U2272">
        <v>0.48</v>
      </c>
      <c r="V2272">
        <v>0</v>
      </c>
      <c r="W2272" t="s">
        <v>6</v>
      </c>
      <c r="X2272" t="s">
        <v>103</v>
      </c>
      <c r="Y2272" t="s">
        <v>90</v>
      </c>
      <c r="Z2272" t="s">
        <v>98</v>
      </c>
      <c r="AA2272">
        <v>0.84279999999999999</v>
      </c>
      <c r="AB2272">
        <v>0.97019999999999995</v>
      </c>
      <c r="AC2272">
        <v>0.135828</v>
      </c>
      <c r="AD2272">
        <v>0.12</v>
      </c>
      <c r="AE2272" t="s">
        <v>22</v>
      </c>
      <c r="AF2272">
        <v>5.6553147574819405E-2</v>
      </c>
      <c r="AG2272" t="s">
        <v>8</v>
      </c>
      <c r="AH2272" t="s">
        <v>33</v>
      </c>
      <c r="AI2272" t="s">
        <v>37</v>
      </c>
      <c r="AJ2272">
        <v>2.8571428571428572</v>
      </c>
      <c r="AK2272" t="s">
        <v>40</v>
      </c>
      <c r="AL2272">
        <v>44.5276</v>
      </c>
      <c r="AM2272">
        <v>444470.23414000002</v>
      </c>
      <c r="AN2272">
        <v>70.510000000000005</v>
      </c>
    </row>
    <row r="2273" spans="1:40" x14ac:dyDescent="0.3">
      <c r="A2273">
        <v>223.03</v>
      </c>
      <c r="B2273">
        <v>6.43</v>
      </c>
      <c r="C2273">
        <v>15</v>
      </c>
      <c r="D2273">
        <v>0.96</v>
      </c>
      <c r="E2273">
        <v>7.0000000000000007E-2</v>
      </c>
      <c r="F2273">
        <v>0.01</v>
      </c>
      <c r="G2273" t="s">
        <v>99</v>
      </c>
      <c r="H2273">
        <v>4.24</v>
      </c>
      <c r="I2273">
        <v>0.86</v>
      </c>
      <c r="J2273">
        <v>1.05</v>
      </c>
      <c r="K2273">
        <v>0.52</v>
      </c>
      <c r="L2273">
        <v>44</v>
      </c>
      <c r="M2273">
        <v>9082.0499999999993</v>
      </c>
      <c r="N2273">
        <v>60</v>
      </c>
      <c r="O2273">
        <v>25</v>
      </c>
      <c r="P2273">
        <v>1</v>
      </c>
      <c r="Q2273">
        <v>0</v>
      </c>
      <c r="R2273">
        <v>685</v>
      </c>
      <c r="S2273">
        <v>317</v>
      </c>
      <c r="T2273">
        <v>8</v>
      </c>
      <c r="U2273">
        <v>0.19</v>
      </c>
      <c r="V2273">
        <v>0</v>
      </c>
      <c r="W2273" t="s">
        <v>6</v>
      </c>
      <c r="X2273" t="s">
        <v>89</v>
      </c>
      <c r="Y2273" t="s">
        <v>104</v>
      </c>
      <c r="Z2273" t="s">
        <v>110</v>
      </c>
      <c r="AA2273">
        <v>0.89279999999999993</v>
      </c>
      <c r="AB2273">
        <v>0.92069999999999996</v>
      </c>
      <c r="AC2273">
        <v>3.6828000000000034E-2</v>
      </c>
      <c r="AD2273">
        <v>0.6</v>
      </c>
      <c r="AE2273" t="s">
        <v>25</v>
      </c>
      <c r="AF2273">
        <v>2.8830202214948659E-2</v>
      </c>
      <c r="AG2273" t="s">
        <v>7</v>
      </c>
      <c r="AH2273" t="s">
        <v>31</v>
      </c>
      <c r="AI2273" t="s">
        <v>37</v>
      </c>
      <c r="AJ2273">
        <v>46.277372262773724</v>
      </c>
      <c r="AK2273" t="s">
        <v>40</v>
      </c>
      <c r="AL2273">
        <v>454.10249999999996</v>
      </c>
      <c r="AM2273">
        <v>2188088.1958640004</v>
      </c>
      <c r="AN2273">
        <v>93.46</v>
      </c>
    </row>
    <row r="2274" spans="1:40" x14ac:dyDescent="0.3">
      <c r="A2274">
        <v>269.45</v>
      </c>
      <c r="B2274">
        <v>3.05</v>
      </c>
      <c r="C2274">
        <v>10</v>
      </c>
      <c r="D2274">
        <v>0.82</v>
      </c>
      <c r="E2274">
        <v>0.1</v>
      </c>
      <c r="F2274">
        <v>0</v>
      </c>
      <c r="G2274" t="s">
        <v>88</v>
      </c>
      <c r="H2274">
        <v>1.23</v>
      </c>
      <c r="I2274">
        <v>0.92</v>
      </c>
      <c r="J2274">
        <v>1.1599999999999999</v>
      </c>
      <c r="K2274">
        <v>0.51</v>
      </c>
      <c r="L2274">
        <v>12</v>
      </c>
      <c r="M2274">
        <v>8611.39</v>
      </c>
      <c r="N2274">
        <v>30</v>
      </c>
      <c r="O2274">
        <v>50</v>
      </c>
      <c r="P2274">
        <v>2</v>
      </c>
      <c r="Q2274">
        <v>3</v>
      </c>
      <c r="R2274">
        <v>513</v>
      </c>
      <c r="S2274">
        <v>619</v>
      </c>
      <c r="T2274">
        <v>6</v>
      </c>
      <c r="U2274">
        <v>0.35</v>
      </c>
      <c r="V2274">
        <v>1</v>
      </c>
      <c r="W2274" t="s">
        <v>4</v>
      </c>
      <c r="X2274" t="s">
        <v>103</v>
      </c>
      <c r="Y2274" t="s">
        <v>96</v>
      </c>
      <c r="Z2274" t="s">
        <v>100</v>
      </c>
      <c r="AA2274">
        <v>0.73799999999999999</v>
      </c>
      <c r="AB2274">
        <v>0.9</v>
      </c>
      <c r="AC2274">
        <v>0.16200000000000006</v>
      </c>
      <c r="AD2274">
        <v>0.61</v>
      </c>
      <c r="AE2274" t="s">
        <v>25</v>
      </c>
      <c r="AF2274">
        <v>1.131935424011876E-2</v>
      </c>
      <c r="AG2274" t="s">
        <v>5</v>
      </c>
      <c r="AH2274" t="s">
        <v>31</v>
      </c>
      <c r="AI2274" t="s">
        <v>36</v>
      </c>
      <c r="AJ2274">
        <v>120.66276803118909</v>
      </c>
      <c r="AK2274" t="s">
        <v>42</v>
      </c>
      <c r="AL2274">
        <v>86.113900000000001</v>
      </c>
      <c r="AM2274">
        <v>2552465.6814199998</v>
      </c>
      <c r="AN2274">
        <v>71.77000000000001</v>
      </c>
    </row>
    <row r="2275" spans="1:40" x14ac:dyDescent="0.3">
      <c r="A2275">
        <v>343.5</v>
      </c>
      <c r="B2275">
        <v>5.89</v>
      </c>
      <c r="C2275">
        <v>24</v>
      </c>
      <c r="D2275">
        <v>0.97</v>
      </c>
      <c r="E2275">
        <v>0.1</v>
      </c>
      <c r="F2275">
        <v>0.04</v>
      </c>
      <c r="G2275" t="s">
        <v>92</v>
      </c>
      <c r="H2275">
        <v>2.86</v>
      </c>
      <c r="I2275">
        <v>0.84</v>
      </c>
      <c r="J2275">
        <v>0.88</v>
      </c>
      <c r="K2275">
        <v>0.63</v>
      </c>
      <c r="L2275">
        <v>19</v>
      </c>
      <c r="M2275">
        <v>669.58</v>
      </c>
      <c r="N2275">
        <v>30</v>
      </c>
      <c r="O2275">
        <v>12</v>
      </c>
      <c r="P2275">
        <v>2</v>
      </c>
      <c r="Q2275">
        <v>3</v>
      </c>
      <c r="R2275">
        <v>216</v>
      </c>
      <c r="S2275">
        <v>201</v>
      </c>
      <c r="T2275">
        <v>7</v>
      </c>
      <c r="U2275">
        <v>0.72</v>
      </c>
      <c r="V2275">
        <v>1</v>
      </c>
      <c r="W2275" t="s">
        <v>4</v>
      </c>
      <c r="X2275" t="s">
        <v>103</v>
      </c>
      <c r="Y2275" t="s">
        <v>96</v>
      </c>
      <c r="Z2275" t="s">
        <v>106</v>
      </c>
      <c r="AA2275">
        <v>0.873</v>
      </c>
      <c r="AB2275">
        <v>0.86399999999999999</v>
      </c>
      <c r="AC2275">
        <v>2.5920000000000023E-2</v>
      </c>
      <c r="AD2275">
        <v>0.77</v>
      </c>
      <c r="AE2275" t="s">
        <v>25</v>
      </c>
      <c r="AF2275">
        <v>1.7147016011644832E-2</v>
      </c>
      <c r="AG2275" t="s">
        <v>5</v>
      </c>
      <c r="AH2275" t="s">
        <v>32</v>
      </c>
      <c r="AI2275" t="s">
        <v>35</v>
      </c>
      <c r="AJ2275">
        <v>93.055555555555557</v>
      </c>
      <c r="AK2275" t="s">
        <v>41</v>
      </c>
      <c r="AL2275">
        <v>13.3916</v>
      </c>
      <c r="AM2275">
        <v>262233.87200000003</v>
      </c>
      <c r="AN2275">
        <v>81.34</v>
      </c>
    </row>
    <row r="2276" spans="1:40" x14ac:dyDescent="0.3">
      <c r="A2276">
        <v>477.74</v>
      </c>
      <c r="B2276">
        <v>7.25</v>
      </c>
      <c r="C2276">
        <v>23</v>
      </c>
      <c r="D2276">
        <v>0.77</v>
      </c>
      <c r="E2276">
        <v>0.02</v>
      </c>
      <c r="F2276">
        <v>0.05</v>
      </c>
      <c r="G2276" t="s">
        <v>88</v>
      </c>
      <c r="H2276">
        <v>4.7699999999999996</v>
      </c>
      <c r="I2276">
        <v>0.68</v>
      </c>
      <c r="J2276">
        <v>0.83</v>
      </c>
      <c r="K2276">
        <v>0.24</v>
      </c>
      <c r="L2276">
        <v>42</v>
      </c>
      <c r="M2276">
        <v>6221.32</v>
      </c>
      <c r="N2276">
        <v>45</v>
      </c>
      <c r="O2276">
        <v>54</v>
      </c>
      <c r="P2276">
        <v>3</v>
      </c>
      <c r="Q2276">
        <v>2</v>
      </c>
      <c r="R2276">
        <v>247</v>
      </c>
      <c r="S2276">
        <v>707</v>
      </c>
      <c r="T2276">
        <v>9</v>
      </c>
      <c r="U2276">
        <v>0.97</v>
      </c>
      <c r="V2276">
        <v>1</v>
      </c>
      <c r="W2276" t="s">
        <v>4</v>
      </c>
      <c r="X2276" t="s">
        <v>93</v>
      </c>
      <c r="Y2276" t="s">
        <v>90</v>
      </c>
      <c r="Z2276" t="s">
        <v>91</v>
      </c>
      <c r="AA2276">
        <v>0.75460000000000005</v>
      </c>
      <c r="AB2276">
        <v>0.93099999999999994</v>
      </c>
      <c r="AC2276">
        <v>0.21412999999999999</v>
      </c>
      <c r="AD2276">
        <v>0.31</v>
      </c>
      <c r="AE2276" t="s">
        <v>24</v>
      </c>
      <c r="AF2276">
        <v>1.5175618537279691E-2</v>
      </c>
      <c r="AG2276" t="s">
        <v>5</v>
      </c>
      <c r="AH2276" t="s">
        <v>32</v>
      </c>
      <c r="AI2276" t="s">
        <v>37</v>
      </c>
      <c r="AJ2276">
        <v>286.23481781376518</v>
      </c>
      <c r="AK2276" t="s">
        <v>42</v>
      </c>
      <c r="AL2276">
        <v>62.213200000000001</v>
      </c>
      <c r="AM2276">
        <v>3180333.3455719999</v>
      </c>
      <c r="AN2276">
        <v>69.63000000000001</v>
      </c>
    </row>
    <row r="2277" spans="1:40" x14ac:dyDescent="0.3">
      <c r="A2277">
        <v>320.29000000000002</v>
      </c>
      <c r="B2277">
        <v>5.64</v>
      </c>
      <c r="C2277">
        <v>18</v>
      </c>
      <c r="D2277">
        <v>0.78</v>
      </c>
      <c r="E2277">
        <v>0.01</v>
      </c>
      <c r="F2277">
        <v>0.01</v>
      </c>
      <c r="G2277" t="s">
        <v>99</v>
      </c>
      <c r="H2277">
        <v>3.68</v>
      </c>
      <c r="I2277">
        <v>0.75</v>
      </c>
      <c r="J2277">
        <v>0.96</v>
      </c>
      <c r="K2277">
        <v>0.02</v>
      </c>
      <c r="L2277">
        <v>20</v>
      </c>
      <c r="M2277">
        <v>4414.88</v>
      </c>
      <c r="N2277">
        <v>90</v>
      </c>
      <c r="O2277">
        <v>46</v>
      </c>
      <c r="P2277">
        <v>3</v>
      </c>
      <c r="Q2277">
        <v>0</v>
      </c>
      <c r="R2277">
        <v>201</v>
      </c>
      <c r="S2277">
        <v>28</v>
      </c>
      <c r="T2277">
        <v>8</v>
      </c>
      <c r="U2277">
        <v>0.47</v>
      </c>
      <c r="V2277">
        <v>1</v>
      </c>
      <c r="W2277" t="s">
        <v>4</v>
      </c>
      <c r="X2277" t="s">
        <v>89</v>
      </c>
      <c r="Y2277" t="s">
        <v>90</v>
      </c>
      <c r="Z2277" t="s">
        <v>110</v>
      </c>
      <c r="AA2277">
        <v>0.7722</v>
      </c>
      <c r="AB2277">
        <v>0.98009999999999997</v>
      </c>
      <c r="AC2277">
        <v>0.21562199999999995</v>
      </c>
      <c r="AD2277">
        <v>0.04</v>
      </c>
      <c r="AE2277" t="s">
        <v>22</v>
      </c>
      <c r="AF2277">
        <v>1.7609041805863434E-2</v>
      </c>
      <c r="AG2277" t="s">
        <v>5</v>
      </c>
      <c r="AH2277" t="s">
        <v>32</v>
      </c>
      <c r="AI2277" t="s">
        <v>37</v>
      </c>
      <c r="AJ2277">
        <v>13.930348258706468</v>
      </c>
      <c r="AK2277" t="s">
        <v>40</v>
      </c>
      <c r="AL2277">
        <v>220.74400000000003</v>
      </c>
      <c r="AM2277">
        <v>1442567.070848</v>
      </c>
      <c r="AN2277">
        <v>95.820000000000007</v>
      </c>
    </row>
    <row r="2278" spans="1:40" x14ac:dyDescent="0.3">
      <c r="A2278">
        <v>384.62</v>
      </c>
      <c r="B2278">
        <v>9.91</v>
      </c>
      <c r="C2278">
        <v>1</v>
      </c>
      <c r="D2278">
        <v>0.72</v>
      </c>
      <c r="E2278">
        <v>0.01</v>
      </c>
      <c r="F2278">
        <v>0.03</v>
      </c>
      <c r="G2278" t="s">
        <v>88</v>
      </c>
      <c r="H2278">
        <v>3.44</v>
      </c>
      <c r="I2278">
        <v>0.98</v>
      </c>
      <c r="J2278">
        <v>0.9</v>
      </c>
      <c r="K2278">
        <v>0.32</v>
      </c>
      <c r="L2278">
        <v>37</v>
      </c>
      <c r="M2278">
        <v>1266.3599999999999</v>
      </c>
      <c r="N2278">
        <v>60</v>
      </c>
      <c r="O2278">
        <v>45</v>
      </c>
      <c r="P2278">
        <v>3</v>
      </c>
      <c r="Q2278">
        <v>1</v>
      </c>
      <c r="R2278">
        <v>37</v>
      </c>
      <c r="S2278">
        <v>348</v>
      </c>
      <c r="T2278">
        <v>3</v>
      </c>
      <c r="U2278">
        <v>0.69</v>
      </c>
      <c r="V2278">
        <v>0</v>
      </c>
      <c r="W2278" t="s">
        <v>6</v>
      </c>
      <c r="X2278" t="s">
        <v>101</v>
      </c>
      <c r="Y2278" t="s">
        <v>90</v>
      </c>
      <c r="Z2278" t="s">
        <v>98</v>
      </c>
      <c r="AA2278">
        <v>0.71279999999999999</v>
      </c>
      <c r="AB2278">
        <v>0.96029999999999993</v>
      </c>
      <c r="AC2278">
        <v>0.26888400000000001</v>
      </c>
      <c r="AD2278">
        <v>0.36</v>
      </c>
      <c r="AE2278" t="s">
        <v>24</v>
      </c>
      <c r="AF2278">
        <v>2.5765690811710259E-2</v>
      </c>
      <c r="AG2278" t="s">
        <v>7</v>
      </c>
      <c r="AH2278" t="s">
        <v>32</v>
      </c>
      <c r="AI2278" t="s">
        <v>37</v>
      </c>
      <c r="AJ2278">
        <v>940.54054054054052</v>
      </c>
      <c r="AK2278" t="s">
        <v>42</v>
      </c>
      <c r="AL2278">
        <v>12.663599999999999</v>
      </c>
      <c r="AM2278">
        <v>506589.20398400002</v>
      </c>
      <c r="AN2278">
        <v>71.66</v>
      </c>
    </row>
    <row r="2279" spans="1:40" x14ac:dyDescent="0.3">
      <c r="A2279">
        <v>277.82</v>
      </c>
      <c r="B2279">
        <v>6.5</v>
      </c>
      <c r="C2279">
        <v>3</v>
      </c>
      <c r="D2279">
        <v>0.94</v>
      </c>
      <c r="E2279">
        <v>7.0000000000000007E-2</v>
      </c>
      <c r="F2279">
        <v>0.04</v>
      </c>
      <c r="G2279" t="s">
        <v>88</v>
      </c>
      <c r="H2279">
        <v>3.77</v>
      </c>
      <c r="I2279">
        <v>0.72</v>
      </c>
      <c r="J2279">
        <v>1.03</v>
      </c>
      <c r="K2279">
        <v>0.4</v>
      </c>
      <c r="L2279">
        <v>31</v>
      </c>
      <c r="M2279">
        <v>8525.41</v>
      </c>
      <c r="N2279">
        <v>15</v>
      </c>
      <c r="O2279">
        <v>26</v>
      </c>
      <c r="P2279">
        <v>0</v>
      </c>
      <c r="Q2279">
        <v>2</v>
      </c>
      <c r="R2279">
        <v>116</v>
      </c>
      <c r="S2279">
        <v>780</v>
      </c>
      <c r="T2279">
        <v>4</v>
      </c>
      <c r="U2279">
        <v>0.98</v>
      </c>
      <c r="V2279">
        <v>0</v>
      </c>
      <c r="W2279" t="s">
        <v>6</v>
      </c>
      <c r="X2279" t="s">
        <v>93</v>
      </c>
      <c r="Y2279" t="s">
        <v>94</v>
      </c>
      <c r="Z2279" t="s">
        <v>105</v>
      </c>
      <c r="AA2279">
        <v>0.87419999999999987</v>
      </c>
      <c r="AB2279">
        <v>0.89279999999999993</v>
      </c>
      <c r="AC2279">
        <v>5.3568000000000039E-2</v>
      </c>
      <c r="AD2279">
        <v>0.51</v>
      </c>
      <c r="AE2279" t="s">
        <v>25</v>
      </c>
      <c r="AF2279">
        <v>2.3396443740551436E-2</v>
      </c>
      <c r="AG2279" t="s">
        <v>7</v>
      </c>
      <c r="AH2279" t="s">
        <v>31</v>
      </c>
      <c r="AI2279" t="s">
        <v>37</v>
      </c>
      <c r="AJ2279">
        <v>672.41379310344826</v>
      </c>
      <c r="AK2279" t="s">
        <v>42</v>
      </c>
      <c r="AL2279">
        <v>85.254099999999994</v>
      </c>
      <c r="AM2279">
        <v>2629173.8426100002</v>
      </c>
      <c r="AN2279">
        <v>69.33</v>
      </c>
    </row>
    <row r="2280" spans="1:40" x14ac:dyDescent="0.3">
      <c r="A2280">
        <v>335.35</v>
      </c>
      <c r="B2280">
        <v>4.34</v>
      </c>
      <c r="C2280">
        <v>21</v>
      </c>
      <c r="D2280">
        <v>0.83</v>
      </c>
      <c r="E2280">
        <v>7.0000000000000007E-2</v>
      </c>
      <c r="F2280">
        <v>0.05</v>
      </c>
      <c r="G2280" t="s">
        <v>92</v>
      </c>
      <c r="H2280">
        <v>1.61</v>
      </c>
      <c r="I2280">
        <v>0.63</v>
      </c>
      <c r="J2280">
        <v>1.08</v>
      </c>
      <c r="K2280">
        <v>0.64</v>
      </c>
      <c r="L2280">
        <v>35</v>
      </c>
      <c r="M2280">
        <v>807.96</v>
      </c>
      <c r="N2280">
        <v>60</v>
      </c>
      <c r="O2280">
        <v>9</v>
      </c>
      <c r="P2280">
        <v>2</v>
      </c>
      <c r="Q2280">
        <v>1</v>
      </c>
      <c r="R2280">
        <v>232</v>
      </c>
      <c r="S2280">
        <v>588</v>
      </c>
      <c r="T2280">
        <v>1</v>
      </c>
      <c r="U2280">
        <v>0.77</v>
      </c>
      <c r="V2280">
        <v>0</v>
      </c>
      <c r="W2280" t="s">
        <v>6</v>
      </c>
      <c r="X2280" t="s">
        <v>101</v>
      </c>
      <c r="Y2280" t="s">
        <v>96</v>
      </c>
      <c r="Z2280" t="s">
        <v>97</v>
      </c>
      <c r="AA2280">
        <v>0.77189999999999992</v>
      </c>
      <c r="AB2280">
        <v>0.88349999999999995</v>
      </c>
      <c r="AC2280">
        <v>0.15019500000000002</v>
      </c>
      <c r="AD2280">
        <v>0.76</v>
      </c>
      <c r="AE2280" t="s">
        <v>25</v>
      </c>
      <c r="AF2280">
        <v>1.2941702698673027E-2</v>
      </c>
      <c r="AG2280" t="s">
        <v>5</v>
      </c>
      <c r="AH2280" t="s">
        <v>32</v>
      </c>
      <c r="AI2280" t="s">
        <v>36</v>
      </c>
      <c r="AJ2280">
        <v>253.44827586206895</v>
      </c>
      <c r="AK2280" t="s">
        <v>42</v>
      </c>
      <c r="AL2280">
        <v>16.159200000000002</v>
      </c>
      <c r="AM2280">
        <v>303490.26979000011</v>
      </c>
      <c r="AN2280">
        <v>83.289999999999992</v>
      </c>
    </row>
    <row r="2281" spans="1:40" x14ac:dyDescent="0.3">
      <c r="A2281">
        <v>81.92</v>
      </c>
      <c r="B2281">
        <v>7.95</v>
      </c>
      <c r="C2281">
        <v>26</v>
      </c>
      <c r="D2281">
        <v>0.77</v>
      </c>
      <c r="E2281">
        <v>7.0000000000000007E-2</v>
      </c>
      <c r="F2281">
        <v>0.03</v>
      </c>
      <c r="G2281" t="s">
        <v>92</v>
      </c>
      <c r="H2281">
        <v>3.65</v>
      </c>
      <c r="I2281">
        <v>0.75</v>
      </c>
      <c r="J2281">
        <v>0.92</v>
      </c>
      <c r="K2281">
        <v>0.93</v>
      </c>
      <c r="L2281">
        <v>41</v>
      </c>
      <c r="M2281">
        <v>417.76</v>
      </c>
      <c r="N2281">
        <v>15</v>
      </c>
      <c r="O2281">
        <v>7</v>
      </c>
      <c r="P2281">
        <v>0</v>
      </c>
      <c r="Q2281">
        <v>1</v>
      </c>
      <c r="R2281">
        <v>389</v>
      </c>
      <c r="S2281">
        <v>35</v>
      </c>
      <c r="T2281">
        <v>4</v>
      </c>
      <c r="U2281">
        <v>0.01</v>
      </c>
      <c r="V2281">
        <v>0</v>
      </c>
      <c r="W2281" t="s">
        <v>6</v>
      </c>
      <c r="X2281" t="s">
        <v>101</v>
      </c>
      <c r="Y2281" t="s">
        <v>94</v>
      </c>
      <c r="Z2281" t="s">
        <v>105</v>
      </c>
      <c r="AA2281">
        <v>0.71609999999999996</v>
      </c>
      <c r="AB2281">
        <v>0.9020999999999999</v>
      </c>
      <c r="AC2281">
        <v>0.20748299999999997</v>
      </c>
      <c r="AD2281">
        <v>1.03</v>
      </c>
      <c r="AE2281" t="s">
        <v>25</v>
      </c>
      <c r="AF2281">
        <v>9.70458984375E-2</v>
      </c>
      <c r="AG2281" t="s">
        <v>8</v>
      </c>
      <c r="AH2281" t="s">
        <v>33</v>
      </c>
      <c r="AI2281" t="s">
        <v>37</v>
      </c>
      <c r="AJ2281">
        <v>8.9974293059125969</v>
      </c>
      <c r="AK2281" t="s">
        <v>40</v>
      </c>
      <c r="AL2281">
        <v>8.3552</v>
      </c>
      <c r="AM2281">
        <v>37659.524479999993</v>
      </c>
      <c r="AN2281">
        <v>81.649999999999991</v>
      </c>
    </row>
    <row r="2282" spans="1:40" x14ac:dyDescent="0.3">
      <c r="A2282">
        <v>164.48</v>
      </c>
      <c r="B2282">
        <v>2.5299999999999998</v>
      </c>
      <c r="C2282">
        <v>27</v>
      </c>
      <c r="D2282">
        <v>0.77</v>
      </c>
      <c r="E2282">
        <v>0.03</v>
      </c>
      <c r="F2282">
        <v>0.05</v>
      </c>
      <c r="G2282" t="s">
        <v>92</v>
      </c>
      <c r="H2282">
        <v>1.1599999999999999</v>
      </c>
      <c r="I2282">
        <v>0.75</v>
      </c>
      <c r="J2282">
        <v>1.07</v>
      </c>
      <c r="K2282">
        <v>0.2</v>
      </c>
      <c r="L2282">
        <v>21</v>
      </c>
      <c r="M2282">
        <v>2055.4</v>
      </c>
      <c r="N2282">
        <v>15</v>
      </c>
      <c r="O2282">
        <v>29</v>
      </c>
      <c r="P2282">
        <v>2</v>
      </c>
      <c r="Q2282">
        <v>3</v>
      </c>
      <c r="R2282">
        <v>438</v>
      </c>
      <c r="S2282">
        <v>15</v>
      </c>
      <c r="T2282">
        <v>12</v>
      </c>
      <c r="U2282">
        <v>0.94</v>
      </c>
      <c r="V2282">
        <v>1</v>
      </c>
      <c r="W2282" t="s">
        <v>4</v>
      </c>
      <c r="X2282" t="s">
        <v>103</v>
      </c>
      <c r="Y2282" t="s">
        <v>96</v>
      </c>
      <c r="Z2282" t="s">
        <v>107</v>
      </c>
      <c r="AA2282">
        <v>0.74690000000000001</v>
      </c>
      <c r="AB2282">
        <v>0.92149999999999999</v>
      </c>
      <c r="AC2282">
        <v>0.21194499999999997</v>
      </c>
      <c r="AD2282">
        <v>0.28000000000000003</v>
      </c>
      <c r="AE2282" t="s">
        <v>26</v>
      </c>
      <c r="AF2282">
        <v>1.53818093385214E-2</v>
      </c>
      <c r="AG2282" t="s">
        <v>5</v>
      </c>
      <c r="AH2282" t="s">
        <v>31</v>
      </c>
      <c r="AI2282" t="s">
        <v>36</v>
      </c>
      <c r="AJ2282">
        <v>3.4246575342465753</v>
      </c>
      <c r="AK2282" t="s">
        <v>40</v>
      </c>
      <c r="AL2282">
        <v>41.108000000000004</v>
      </c>
      <c r="AM2282">
        <v>365162.89129600005</v>
      </c>
      <c r="AN2282">
        <v>84.94</v>
      </c>
    </row>
    <row r="2283" spans="1:40" x14ac:dyDescent="0.3">
      <c r="A2283">
        <v>212.83</v>
      </c>
      <c r="B2283">
        <v>4.46</v>
      </c>
      <c r="C2283">
        <v>12</v>
      </c>
      <c r="D2283">
        <v>0.97</v>
      </c>
      <c r="E2283">
        <v>0.02</v>
      </c>
      <c r="F2283">
        <v>0.02</v>
      </c>
      <c r="G2283" t="s">
        <v>92</v>
      </c>
      <c r="H2283">
        <v>2.14</v>
      </c>
      <c r="I2283">
        <v>0.79</v>
      </c>
      <c r="J2283">
        <v>0.94</v>
      </c>
      <c r="K2283">
        <v>0.69</v>
      </c>
      <c r="L2283">
        <v>47</v>
      </c>
      <c r="M2283">
        <v>3103.45</v>
      </c>
      <c r="N2283">
        <v>90</v>
      </c>
      <c r="O2283">
        <v>44</v>
      </c>
      <c r="P2283">
        <v>0</v>
      </c>
      <c r="Q2283">
        <v>0</v>
      </c>
      <c r="R2283">
        <v>93</v>
      </c>
      <c r="S2283">
        <v>150</v>
      </c>
      <c r="T2283">
        <v>9</v>
      </c>
      <c r="U2283">
        <v>0.87</v>
      </c>
      <c r="V2283">
        <v>0</v>
      </c>
      <c r="W2283" t="s">
        <v>6</v>
      </c>
      <c r="X2283" t="s">
        <v>89</v>
      </c>
      <c r="Y2283" t="s">
        <v>94</v>
      </c>
      <c r="Z2283" t="s">
        <v>91</v>
      </c>
      <c r="AA2283">
        <v>0.9506</v>
      </c>
      <c r="AB2283">
        <v>0.96039999999999992</v>
      </c>
      <c r="AC2283">
        <v>2.8812000000000025E-2</v>
      </c>
      <c r="AD2283">
        <v>0.73</v>
      </c>
      <c r="AE2283" t="s">
        <v>25</v>
      </c>
      <c r="AF2283">
        <v>2.0955692336606681E-2</v>
      </c>
      <c r="AG2283" t="s">
        <v>7</v>
      </c>
      <c r="AH2283" t="s">
        <v>31</v>
      </c>
      <c r="AI2283" t="s">
        <v>35</v>
      </c>
      <c r="AJ2283">
        <v>161.29032258064515</v>
      </c>
      <c r="AK2283" t="s">
        <v>42</v>
      </c>
      <c r="AL2283">
        <v>62.068999999999996</v>
      </c>
      <c r="AM2283">
        <v>686998.73216399993</v>
      </c>
      <c r="AN2283">
        <v>84.86</v>
      </c>
    </row>
    <row r="2284" spans="1:40" x14ac:dyDescent="0.3">
      <c r="A2284">
        <v>262.62</v>
      </c>
      <c r="B2284">
        <v>4.12</v>
      </c>
      <c r="C2284">
        <v>1</v>
      </c>
      <c r="D2284">
        <v>0.95</v>
      </c>
      <c r="E2284">
        <v>0.06</v>
      </c>
      <c r="F2284">
        <v>0.02</v>
      </c>
      <c r="G2284" t="s">
        <v>99</v>
      </c>
      <c r="H2284">
        <v>4.45</v>
      </c>
      <c r="I2284">
        <v>0.82</v>
      </c>
      <c r="J2284">
        <v>1.05</v>
      </c>
      <c r="K2284">
        <v>0.1</v>
      </c>
      <c r="L2284">
        <v>46</v>
      </c>
      <c r="M2284">
        <v>702.72</v>
      </c>
      <c r="N2284">
        <v>30</v>
      </c>
      <c r="O2284">
        <v>9</v>
      </c>
      <c r="P2284">
        <v>3</v>
      </c>
      <c r="Q2284">
        <v>3</v>
      </c>
      <c r="R2284">
        <v>507</v>
      </c>
      <c r="S2284">
        <v>759</v>
      </c>
      <c r="T2284">
        <v>5</v>
      </c>
      <c r="U2284">
        <v>0.27</v>
      </c>
      <c r="V2284">
        <v>1</v>
      </c>
      <c r="W2284" t="s">
        <v>4</v>
      </c>
      <c r="X2284" t="s">
        <v>103</v>
      </c>
      <c r="Y2284" t="s">
        <v>90</v>
      </c>
      <c r="Z2284" t="s">
        <v>109</v>
      </c>
      <c r="AA2284">
        <v>0.8929999999999999</v>
      </c>
      <c r="AB2284">
        <v>0.92119999999999991</v>
      </c>
      <c r="AC2284">
        <v>4.6060000000000038E-2</v>
      </c>
      <c r="AD2284">
        <v>0.18</v>
      </c>
      <c r="AE2284" t="s">
        <v>26</v>
      </c>
      <c r="AF2284">
        <v>1.5688066407737414E-2</v>
      </c>
      <c r="AG2284" t="s">
        <v>5</v>
      </c>
      <c r="AH2284" t="s">
        <v>31</v>
      </c>
      <c r="AI2284" t="s">
        <v>37</v>
      </c>
      <c r="AJ2284">
        <v>149.70414201183434</v>
      </c>
      <c r="AK2284" t="s">
        <v>42</v>
      </c>
      <c r="AL2284">
        <v>35.136000000000003</v>
      </c>
      <c r="AM2284">
        <v>199370.701692</v>
      </c>
      <c r="AN2284">
        <v>93.35</v>
      </c>
    </row>
    <row r="2285" spans="1:40" x14ac:dyDescent="0.3">
      <c r="A2285">
        <v>70.540000000000006</v>
      </c>
      <c r="B2285">
        <v>4.8899999999999997</v>
      </c>
      <c r="C2285">
        <v>3</v>
      </c>
      <c r="D2285">
        <v>0.87</v>
      </c>
      <c r="E2285">
        <v>0.05</v>
      </c>
      <c r="F2285">
        <v>0.03</v>
      </c>
      <c r="G2285" t="s">
        <v>88</v>
      </c>
      <c r="H2285">
        <v>0.09</v>
      </c>
      <c r="I2285">
        <v>1</v>
      </c>
      <c r="J2285">
        <v>1.05</v>
      </c>
      <c r="K2285">
        <v>0.19</v>
      </c>
      <c r="L2285">
        <v>43</v>
      </c>
      <c r="M2285">
        <v>6448.98</v>
      </c>
      <c r="N2285">
        <v>15</v>
      </c>
      <c r="O2285">
        <v>57</v>
      </c>
      <c r="P2285">
        <v>1</v>
      </c>
      <c r="Q2285">
        <v>0</v>
      </c>
      <c r="R2285">
        <v>246</v>
      </c>
      <c r="S2285">
        <v>751</v>
      </c>
      <c r="T2285">
        <v>3</v>
      </c>
      <c r="U2285">
        <v>0.18</v>
      </c>
      <c r="V2285">
        <v>1</v>
      </c>
      <c r="W2285" t="s">
        <v>4</v>
      </c>
      <c r="X2285" t="s">
        <v>89</v>
      </c>
      <c r="Y2285" t="s">
        <v>104</v>
      </c>
      <c r="Z2285" t="s">
        <v>98</v>
      </c>
      <c r="AA2285">
        <v>0.82650000000000001</v>
      </c>
      <c r="AB2285">
        <v>0.92149999999999999</v>
      </c>
      <c r="AC2285">
        <v>0.119795</v>
      </c>
      <c r="AD2285">
        <v>0.27</v>
      </c>
      <c r="AE2285" t="s">
        <v>26</v>
      </c>
      <c r="AF2285">
        <v>6.9322370286362331E-2</v>
      </c>
      <c r="AG2285" t="s">
        <v>8</v>
      </c>
      <c r="AH2285" t="s">
        <v>33</v>
      </c>
      <c r="AI2285" t="s">
        <v>38</v>
      </c>
      <c r="AJ2285">
        <v>305.28455284552842</v>
      </c>
      <c r="AK2285" t="s">
        <v>42</v>
      </c>
      <c r="AL2285">
        <v>64.489800000000002</v>
      </c>
      <c r="AM2285">
        <v>491368.54990799999</v>
      </c>
      <c r="AN2285">
        <v>73.81</v>
      </c>
    </row>
    <row r="2286" spans="1:40" x14ac:dyDescent="0.3">
      <c r="A2286">
        <v>113.01</v>
      </c>
      <c r="B2286">
        <v>8.0399999999999991</v>
      </c>
      <c r="C2286">
        <v>3</v>
      </c>
      <c r="D2286">
        <v>0.88</v>
      </c>
      <c r="E2286">
        <v>7.0000000000000007E-2</v>
      </c>
      <c r="F2286">
        <v>0.02</v>
      </c>
      <c r="G2286" t="s">
        <v>88</v>
      </c>
      <c r="H2286">
        <v>2.0699999999999998</v>
      </c>
      <c r="I2286">
        <v>0.9</v>
      </c>
      <c r="J2286">
        <v>0.91</v>
      </c>
      <c r="K2286">
        <v>0.51</v>
      </c>
      <c r="L2286">
        <v>13</v>
      </c>
      <c r="M2286">
        <v>4427.79</v>
      </c>
      <c r="N2286">
        <v>90</v>
      </c>
      <c r="O2286">
        <v>40</v>
      </c>
      <c r="P2286">
        <v>3</v>
      </c>
      <c r="Q2286">
        <v>1</v>
      </c>
      <c r="R2286">
        <v>158</v>
      </c>
      <c r="S2286">
        <v>36</v>
      </c>
      <c r="T2286">
        <v>2</v>
      </c>
      <c r="U2286">
        <v>0.9</v>
      </c>
      <c r="V2286">
        <v>0</v>
      </c>
      <c r="W2286" t="s">
        <v>6</v>
      </c>
      <c r="X2286" t="s">
        <v>101</v>
      </c>
      <c r="Y2286" t="s">
        <v>90</v>
      </c>
      <c r="Z2286" t="s">
        <v>102</v>
      </c>
      <c r="AA2286">
        <v>0.81839999999999991</v>
      </c>
      <c r="AB2286">
        <v>0.91139999999999988</v>
      </c>
      <c r="AC2286">
        <v>0.10936799999999999</v>
      </c>
      <c r="AD2286">
        <v>0.6</v>
      </c>
      <c r="AE2286" t="s">
        <v>25</v>
      </c>
      <c r="AF2286">
        <v>7.1144146535704791E-2</v>
      </c>
      <c r="AG2286" t="s">
        <v>8</v>
      </c>
      <c r="AH2286" t="s">
        <v>33</v>
      </c>
      <c r="AI2286" t="s">
        <v>35</v>
      </c>
      <c r="AJ2286">
        <v>22.784810126582279</v>
      </c>
      <c r="AK2286" t="s">
        <v>40</v>
      </c>
      <c r="AL2286">
        <v>44.277900000000002</v>
      </c>
      <c r="AM2286">
        <v>545468.11372499994</v>
      </c>
      <c r="AN2286">
        <v>71.430000000000007</v>
      </c>
    </row>
    <row r="2287" spans="1:40" x14ac:dyDescent="0.3">
      <c r="A2287">
        <v>174.57</v>
      </c>
      <c r="B2287">
        <v>5.36</v>
      </c>
      <c r="C2287">
        <v>5</v>
      </c>
      <c r="D2287">
        <v>0.84</v>
      </c>
      <c r="E2287">
        <v>0.04</v>
      </c>
      <c r="F2287">
        <v>0</v>
      </c>
      <c r="G2287" t="s">
        <v>88</v>
      </c>
      <c r="H2287">
        <v>1.33</v>
      </c>
      <c r="I2287">
        <v>0.61</v>
      </c>
      <c r="J2287">
        <v>1.05</v>
      </c>
      <c r="K2287">
        <v>0.71</v>
      </c>
      <c r="L2287">
        <v>39</v>
      </c>
      <c r="M2287">
        <v>4180.67</v>
      </c>
      <c r="N2287">
        <v>30</v>
      </c>
      <c r="O2287">
        <v>23</v>
      </c>
      <c r="P2287">
        <v>0</v>
      </c>
      <c r="Q2287">
        <v>3</v>
      </c>
      <c r="R2287">
        <v>804</v>
      </c>
      <c r="S2287">
        <v>114</v>
      </c>
      <c r="T2287">
        <v>6</v>
      </c>
      <c r="U2287">
        <v>0.69</v>
      </c>
      <c r="V2287">
        <v>1</v>
      </c>
      <c r="W2287" t="s">
        <v>4</v>
      </c>
      <c r="X2287" t="s">
        <v>103</v>
      </c>
      <c r="Y2287" t="s">
        <v>94</v>
      </c>
      <c r="Z2287" t="s">
        <v>100</v>
      </c>
      <c r="AA2287">
        <v>0.80639999999999989</v>
      </c>
      <c r="AB2287">
        <v>0.96</v>
      </c>
      <c r="AC2287">
        <v>0.15360000000000001</v>
      </c>
      <c r="AD2287">
        <v>0.75</v>
      </c>
      <c r="AE2287" t="s">
        <v>25</v>
      </c>
      <c r="AF2287">
        <v>3.070401558114224E-2</v>
      </c>
      <c r="AG2287" t="s">
        <v>7</v>
      </c>
      <c r="AH2287" t="s">
        <v>31</v>
      </c>
      <c r="AI2287" t="s">
        <v>36</v>
      </c>
      <c r="AJ2287">
        <v>14.17910447761194</v>
      </c>
      <c r="AK2287" t="s">
        <v>40</v>
      </c>
      <c r="AL2287">
        <v>41.806699999999999</v>
      </c>
      <c r="AM2287">
        <v>759058.79463799996</v>
      </c>
      <c r="AN2287">
        <v>73.47</v>
      </c>
    </row>
    <row r="2288" spans="1:40" x14ac:dyDescent="0.3">
      <c r="A2288">
        <v>487.19</v>
      </c>
      <c r="B2288">
        <v>8.15</v>
      </c>
      <c r="C2288">
        <v>19</v>
      </c>
      <c r="D2288">
        <v>0.82</v>
      </c>
      <c r="E2288">
        <v>0.03</v>
      </c>
      <c r="F2288">
        <v>0.04</v>
      </c>
      <c r="G2288" t="s">
        <v>88</v>
      </c>
      <c r="H2288">
        <v>0.99</v>
      </c>
      <c r="I2288">
        <v>0.89</v>
      </c>
      <c r="J2288">
        <v>0.95</v>
      </c>
      <c r="K2288">
        <v>0.86</v>
      </c>
      <c r="L2288">
        <v>27</v>
      </c>
      <c r="M2288">
        <v>1538.87</v>
      </c>
      <c r="N2288">
        <v>30</v>
      </c>
      <c r="O2288">
        <v>54</v>
      </c>
      <c r="P2288">
        <v>3</v>
      </c>
      <c r="Q2288">
        <v>1</v>
      </c>
      <c r="R2288">
        <v>860</v>
      </c>
      <c r="S2288">
        <v>865</v>
      </c>
      <c r="T2288">
        <v>4</v>
      </c>
      <c r="U2288">
        <v>0.24</v>
      </c>
      <c r="V2288">
        <v>1</v>
      </c>
      <c r="W2288" t="s">
        <v>4</v>
      </c>
      <c r="X2288" t="s">
        <v>101</v>
      </c>
      <c r="Y2288" t="s">
        <v>90</v>
      </c>
      <c r="Z2288" t="s">
        <v>105</v>
      </c>
      <c r="AA2288">
        <v>0.79539999999999988</v>
      </c>
      <c r="AB2288">
        <v>0.93119999999999992</v>
      </c>
      <c r="AC2288">
        <v>0.16761600000000001</v>
      </c>
      <c r="AD2288">
        <v>0.92999999999999994</v>
      </c>
      <c r="AE2288" t="s">
        <v>25</v>
      </c>
      <c r="AF2288">
        <v>1.6728586383135943E-2</v>
      </c>
      <c r="AG2288" t="s">
        <v>5</v>
      </c>
      <c r="AH2288" t="s">
        <v>32</v>
      </c>
      <c r="AI2288" t="s">
        <v>38</v>
      </c>
      <c r="AJ2288">
        <v>100.58139534883721</v>
      </c>
      <c r="AK2288" t="s">
        <v>42</v>
      </c>
      <c r="AL2288">
        <v>15.3887</v>
      </c>
      <c r="AM2288">
        <v>802227.65563299996</v>
      </c>
      <c r="AN2288">
        <v>73.31</v>
      </c>
    </row>
    <row r="2289" spans="1:40" x14ac:dyDescent="0.3">
      <c r="A2289">
        <v>199.11</v>
      </c>
      <c r="B2289">
        <v>6.19</v>
      </c>
      <c r="C2289">
        <v>29</v>
      </c>
      <c r="D2289">
        <v>0.97</v>
      </c>
      <c r="E2289">
        <v>0.03</v>
      </c>
      <c r="F2289">
        <v>0.04</v>
      </c>
      <c r="G2289" t="s">
        <v>99</v>
      </c>
      <c r="H2289">
        <v>4.1900000000000004</v>
      </c>
      <c r="I2289">
        <v>0.93</v>
      </c>
      <c r="J2289">
        <v>0.93</v>
      </c>
      <c r="K2289">
        <v>0.74</v>
      </c>
      <c r="L2289">
        <v>25</v>
      </c>
      <c r="M2289">
        <v>4434.1099999999997</v>
      </c>
      <c r="N2289">
        <v>60</v>
      </c>
      <c r="O2289">
        <v>33</v>
      </c>
      <c r="P2289">
        <v>2</v>
      </c>
      <c r="Q2289">
        <v>2</v>
      </c>
      <c r="R2289">
        <v>621</v>
      </c>
      <c r="S2289">
        <v>531</v>
      </c>
      <c r="T2289">
        <v>6</v>
      </c>
      <c r="U2289">
        <v>0.71</v>
      </c>
      <c r="V2289">
        <v>0</v>
      </c>
      <c r="W2289" t="s">
        <v>6</v>
      </c>
      <c r="X2289" t="s">
        <v>93</v>
      </c>
      <c r="Y2289" t="s">
        <v>96</v>
      </c>
      <c r="Z2289" t="s">
        <v>100</v>
      </c>
      <c r="AA2289">
        <v>0.94089999999999996</v>
      </c>
      <c r="AB2289">
        <v>0.93119999999999992</v>
      </c>
      <c r="AC2289">
        <v>2.7936000000000023E-2</v>
      </c>
      <c r="AD2289">
        <v>0.81</v>
      </c>
      <c r="AE2289" t="s">
        <v>25</v>
      </c>
      <c r="AF2289">
        <v>3.1088343126914771E-2</v>
      </c>
      <c r="AG2289" t="s">
        <v>7</v>
      </c>
      <c r="AH2289" t="s">
        <v>31</v>
      </c>
      <c r="AI2289" t="s">
        <v>37</v>
      </c>
      <c r="AJ2289">
        <v>85.507246376811594</v>
      </c>
      <c r="AK2289" t="s">
        <v>41</v>
      </c>
      <c r="AL2289">
        <v>221.7055</v>
      </c>
      <c r="AM2289">
        <v>944915.32796499995</v>
      </c>
      <c r="AN2289">
        <v>94.11</v>
      </c>
    </row>
    <row r="2290" spans="1:40" x14ac:dyDescent="0.3">
      <c r="A2290">
        <v>266.92</v>
      </c>
      <c r="B2290">
        <v>4.08</v>
      </c>
      <c r="C2290">
        <v>25</v>
      </c>
      <c r="D2290">
        <v>0.74</v>
      </c>
      <c r="E2290">
        <v>0.02</v>
      </c>
      <c r="F2290">
        <v>0.04</v>
      </c>
      <c r="G2290" t="s">
        <v>92</v>
      </c>
      <c r="H2290">
        <v>3.48</v>
      </c>
      <c r="I2290">
        <v>0.96</v>
      </c>
      <c r="J2290">
        <v>0.92</v>
      </c>
      <c r="K2290">
        <v>0.02</v>
      </c>
      <c r="L2290">
        <v>2</v>
      </c>
      <c r="M2290">
        <v>3962.64</v>
      </c>
      <c r="N2290">
        <v>60</v>
      </c>
      <c r="O2290">
        <v>59</v>
      </c>
      <c r="P2290">
        <v>0</v>
      </c>
      <c r="Q2290">
        <v>0</v>
      </c>
      <c r="R2290">
        <v>853</v>
      </c>
      <c r="S2290">
        <v>793</v>
      </c>
      <c r="T2290">
        <v>3</v>
      </c>
      <c r="U2290">
        <v>0.6</v>
      </c>
      <c r="V2290">
        <v>0</v>
      </c>
      <c r="W2290" t="s">
        <v>6</v>
      </c>
      <c r="X2290" t="s">
        <v>89</v>
      </c>
      <c r="Y2290" t="s">
        <v>94</v>
      </c>
      <c r="Z2290" t="s">
        <v>98</v>
      </c>
      <c r="AA2290">
        <v>0.72519999999999996</v>
      </c>
      <c r="AB2290">
        <v>0.94079999999999997</v>
      </c>
      <c r="AC2290">
        <v>0.24460800000000002</v>
      </c>
      <c r="AD2290">
        <v>0.08</v>
      </c>
      <c r="AE2290" t="s">
        <v>22</v>
      </c>
      <c r="AF2290">
        <v>1.5285478795144612E-2</v>
      </c>
      <c r="AG2290" t="s">
        <v>5</v>
      </c>
      <c r="AH2290" t="s">
        <v>31</v>
      </c>
      <c r="AI2290" t="s">
        <v>37</v>
      </c>
      <c r="AJ2290">
        <v>92.966002344665881</v>
      </c>
      <c r="AK2290" t="s">
        <v>41</v>
      </c>
      <c r="AL2290">
        <v>79.252799999999993</v>
      </c>
      <c r="AM2290">
        <v>1121268.1713599998</v>
      </c>
      <c r="AN2290">
        <v>83.12</v>
      </c>
    </row>
    <row r="2291" spans="1:40" x14ac:dyDescent="0.3">
      <c r="A2291">
        <v>138.24</v>
      </c>
      <c r="B2291">
        <v>8.2899999999999991</v>
      </c>
      <c r="C2291">
        <v>1</v>
      </c>
      <c r="D2291">
        <v>0.83</v>
      </c>
      <c r="E2291">
        <v>0.03</v>
      </c>
      <c r="F2291">
        <v>0.02</v>
      </c>
      <c r="G2291" t="s">
        <v>88</v>
      </c>
      <c r="H2291">
        <v>0.56000000000000005</v>
      </c>
      <c r="I2291">
        <v>0.77</v>
      </c>
      <c r="J2291">
        <v>0.94</v>
      </c>
      <c r="K2291">
        <v>0.68</v>
      </c>
      <c r="L2291">
        <v>35</v>
      </c>
      <c r="M2291">
        <v>3898.06</v>
      </c>
      <c r="N2291">
        <v>60</v>
      </c>
      <c r="O2291">
        <v>45</v>
      </c>
      <c r="P2291">
        <v>3</v>
      </c>
      <c r="Q2291">
        <v>1</v>
      </c>
      <c r="R2291">
        <v>44</v>
      </c>
      <c r="S2291">
        <v>288</v>
      </c>
      <c r="T2291">
        <v>3</v>
      </c>
      <c r="U2291">
        <v>0.31</v>
      </c>
      <c r="V2291">
        <v>0</v>
      </c>
      <c r="W2291" t="s">
        <v>6</v>
      </c>
      <c r="X2291" t="s">
        <v>101</v>
      </c>
      <c r="Y2291" t="s">
        <v>90</v>
      </c>
      <c r="Z2291" t="s">
        <v>98</v>
      </c>
      <c r="AA2291">
        <v>0.80509999999999993</v>
      </c>
      <c r="AB2291">
        <v>0.9506</v>
      </c>
      <c r="AC2291">
        <v>0.16160200000000005</v>
      </c>
      <c r="AD2291">
        <v>0.73000000000000009</v>
      </c>
      <c r="AE2291" t="s">
        <v>25</v>
      </c>
      <c r="AF2291">
        <v>5.9968171296296287E-2</v>
      </c>
      <c r="AG2291" t="s">
        <v>8</v>
      </c>
      <c r="AH2291" t="s">
        <v>33</v>
      </c>
      <c r="AI2291" t="s">
        <v>38</v>
      </c>
      <c r="AJ2291">
        <v>654.54545454545462</v>
      </c>
      <c r="AK2291" t="s">
        <v>42</v>
      </c>
      <c r="AL2291">
        <v>38.980600000000003</v>
      </c>
      <c r="AM2291">
        <v>565851.73400800012</v>
      </c>
      <c r="AN2291">
        <v>74.14</v>
      </c>
    </row>
    <row r="2292" spans="1:40" x14ac:dyDescent="0.3">
      <c r="A2292">
        <v>324.85000000000002</v>
      </c>
      <c r="B2292">
        <v>3.14</v>
      </c>
      <c r="C2292">
        <v>4</v>
      </c>
      <c r="D2292">
        <v>0.8</v>
      </c>
      <c r="E2292">
        <v>0.01</v>
      </c>
      <c r="F2292">
        <v>0.03</v>
      </c>
      <c r="G2292" t="s">
        <v>88</v>
      </c>
      <c r="H2292">
        <v>2.4700000000000002</v>
      </c>
      <c r="I2292">
        <v>0.73</v>
      </c>
      <c r="J2292">
        <v>1.1100000000000001</v>
      </c>
      <c r="K2292">
        <v>0.82</v>
      </c>
      <c r="L2292">
        <v>8</v>
      </c>
      <c r="M2292">
        <v>2263.81</v>
      </c>
      <c r="N2292">
        <v>45</v>
      </c>
      <c r="O2292">
        <v>29</v>
      </c>
      <c r="P2292">
        <v>3</v>
      </c>
      <c r="Q2292">
        <v>1</v>
      </c>
      <c r="R2292">
        <v>953</v>
      </c>
      <c r="S2292">
        <v>312</v>
      </c>
      <c r="T2292">
        <v>1</v>
      </c>
      <c r="U2292">
        <v>0.56000000000000005</v>
      </c>
      <c r="V2292">
        <v>0</v>
      </c>
      <c r="W2292" t="s">
        <v>6</v>
      </c>
      <c r="X2292" t="s">
        <v>101</v>
      </c>
      <c r="Y2292" t="s">
        <v>90</v>
      </c>
      <c r="Z2292" t="s">
        <v>97</v>
      </c>
      <c r="AA2292">
        <v>0.79200000000000004</v>
      </c>
      <c r="AB2292">
        <v>0.96029999999999993</v>
      </c>
      <c r="AC2292">
        <v>0.19205999999999995</v>
      </c>
      <c r="AD2292">
        <v>0.86</v>
      </c>
      <c r="AE2292" t="s">
        <v>25</v>
      </c>
      <c r="AF2292">
        <v>9.6659996921656145E-3</v>
      </c>
      <c r="AG2292" t="s">
        <v>5</v>
      </c>
      <c r="AH2292" t="s">
        <v>32</v>
      </c>
      <c r="AI2292" t="s">
        <v>35</v>
      </c>
      <c r="AJ2292">
        <v>32.738719832109133</v>
      </c>
      <c r="AK2292" t="s">
        <v>40</v>
      </c>
      <c r="AL2292">
        <v>22.638100000000001</v>
      </c>
      <c r="AM2292">
        <v>764853.31132999994</v>
      </c>
      <c r="AN2292">
        <v>72.63000000000001</v>
      </c>
    </row>
    <row r="2293" spans="1:40" x14ac:dyDescent="0.3">
      <c r="A2293">
        <v>176.31</v>
      </c>
      <c r="B2293">
        <v>3.02</v>
      </c>
      <c r="C2293">
        <v>29</v>
      </c>
      <c r="D2293">
        <v>0.85</v>
      </c>
      <c r="E2293">
        <v>0.03</v>
      </c>
      <c r="F2293">
        <v>0.02</v>
      </c>
      <c r="G2293" t="s">
        <v>92</v>
      </c>
      <c r="H2293">
        <v>2.33</v>
      </c>
      <c r="I2293">
        <v>0.94</v>
      </c>
      <c r="J2293">
        <v>0.9</v>
      </c>
      <c r="K2293">
        <v>0.53</v>
      </c>
      <c r="L2293">
        <v>33</v>
      </c>
      <c r="M2293">
        <v>1034.93</v>
      </c>
      <c r="N2293">
        <v>30</v>
      </c>
      <c r="O2293">
        <v>44</v>
      </c>
      <c r="P2293">
        <v>1</v>
      </c>
      <c r="Q2293">
        <v>0</v>
      </c>
      <c r="R2293">
        <v>106</v>
      </c>
      <c r="S2293">
        <v>21</v>
      </c>
      <c r="T2293">
        <v>9</v>
      </c>
      <c r="U2293">
        <v>0.53</v>
      </c>
      <c r="V2293">
        <v>1</v>
      </c>
      <c r="W2293" t="s">
        <v>4</v>
      </c>
      <c r="X2293" t="s">
        <v>89</v>
      </c>
      <c r="Y2293" t="s">
        <v>104</v>
      </c>
      <c r="Z2293" t="s">
        <v>91</v>
      </c>
      <c r="AA2293">
        <v>0.82450000000000001</v>
      </c>
      <c r="AB2293">
        <v>0.9506</v>
      </c>
      <c r="AC2293">
        <v>0.14259000000000002</v>
      </c>
      <c r="AD2293">
        <v>0.58000000000000007</v>
      </c>
      <c r="AE2293" t="s">
        <v>25</v>
      </c>
      <c r="AF2293">
        <v>1.7128920651125857E-2</v>
      </c>
      <c r="AG2293" t="s">
        <v>5</v>
      </c>
      <c r="AH2293" t="s">
        <v>31</v>
      </c>
      <c r="AI2293" t="s">
        <v>35</v>
      </c>
      <c r="AJ2293">
        <v>19.811320754716981</v>
      </c>
      <c r="AK2293" t="s">
        <v>40</v>
      </c>
      <c r="AL2293">
        <v>20.698600000000003</v>
      </c>
      <c r="AM2293">
        <v>191620.84836100001</v>
      </c>
      <c r="AN2293">
        <v>84.36999999999999</v>
      </c>
    </row>
    <row r="2294" spans="1:40" x14ac:dyDescent="0.3">
      <c r="A2294">
        <v>143.15</v>
      </c>
      <c r="B2294">
        <v>5.54</v>
      </c>
      <c r="C2294">
        <v>29</v>
      </c>
      <c r="D2294">
        <v>0.84</v>
      </c>
      <c r="E2294">
        <v>0</v>
      </c>
      <c r="F2294">
        <v>0</v>
      </c>
      <c r="G2294" t="s">
        <v>92</v>
      </c>
      <c r="H2294">
        <v>0.71</v>
      </c>
      <c r="I2294">
        <v>0.91</v>
      </c>
      <c r="J2294">
        <v>1.07</v>
      </c>
      <c r="K2294">
        <v>0.97</v>
      </c>
      <c r="L2294">
        <v>25</v>
      </c>
      <c r="M2294">
        <v>2681.01</v>
      </c>
      <c r="N2294">
        <v>45</v>
      </c>
      <c r="O2294">
        <v>17</v>
      </c>
      <c r="P2294">
        <v>1</v>
      </c>
      <c r="Q2294">
        <v>1</v>
      </c>
      <c r="R2294">
        <v>877</v>
      </c>
      <c r="S2294">
        <v>677</v>
      </c>
      <c r="T2294">
        <v>7</v>
      </c>
      <c r="U2294">
        <v>0.51</v>
      </c>
      <c r="V2294">
        <v>0</v>
      </c>
      <c r="W2294" t="s">
        <v>6</v>
      </c>
      <c r="X2294" t="s">
        <v>101</v>
      </c>
      <c r="Y2294" t="s">
        <v>104</v>
      </c>
      <c r="Z2294" t="s">
        <v>106</v>
      </c>
      <c r="AA2294">
        <v>0.84</v>
      </c>
      <c r="AB2294">
        <v>1</v>
      </c>
      <c r="AC2294">
        <v>0.16000000000000003</v>
      </c>
      <c r="AD2294">
        <v>0.97</v>
      </c>
      <c r="AE2294" t="s">
        <v>25</v>
      </c>
      <c r="AF2294">
        <v>3.8700663639538946E-2</v>
      </c>
      <c r="AG2294" t="s">
        <v>7</v>
      </c>
      <c r="AH2294" t="s">
        <v>33</v>
      </c>
      <c r="AI2294" t="s">
        <v>38</v>
      </c>
      <c r="AJ2294">
        <v>77.194982896237178</v>
      </c>
      <c r="AK2294" t="s">
        <v>40</v>
      </c>
      <c r="AL2294">
        <v>53.620200000000004</v>
      </c>
      <c r="AM2294">
        <v>383842.23443000001</v>
      </c>
      <c r="AN2294">
        <v>87.29</v>
      </c>
    </row>
    <row r="2295" spans="1:40" x14ac:dyDescent="0.3">
      <c r="A2295">
        <v>282.45999999999998</v>
      </c>
      <c r="B2295">
        <v>3.35</v>
      </c>
      <c r="C2295">
        <v>26</v>
      </c>
      <c r="D2295">
        <v>0.86</v>
      </c>
      <c r="E2295">
        <v>0.02</v>
      </c>
      <c r="F2295">
        <v>0.03</v>
      </c>
      <c r="G2295" t="s">
        <v>88</v>
      </c>
      <c r="H2295">
        <v>4</v>
      </c>
      <c r="I2295">
        <v>0.81</v>
      </c>
      <c r="J2295">
        <v>1.1599999999999999</v>
      </c>
      <c r="K2295">
        <v>0</v>
      </c>
      <c r="L2295">
        <v>21</v>
      </c>
      <c r="M2295">
        <v>6705.97</v>
      </c>
      <c r="N2295">
        <v>60</v>
      </c>
      <c r="O2295">
        <v>21</v>
      </c>
      <c r="P2295">
        <v>3</v>
      </c>
      <c r="Q2295">
        <v>2</v>
      </c>
      <c r="R2295">
        <v>242</v>
      </c>
      <c r="S2295">
        <v>86</v>
      </c>
      <c r="T2295">
        <v>9</v>
      </c>
      <c r="U2295">
        <v>0.52</v>
      </c>
      <c r="V2295">
        <v>0</v>
      </c>
      <c r="W2295" t="s">
        <v>6</v>
      </c>
      <c r="X2295" t="s">
        <v>93</v>
      </c>
      <c r="Y2295" t="s">
        <v>90</v>
      </c>
      <c r="Z2295" t="s">
        <v>91</v>
      </c>
      <c r="AA2295">
        <v>0.84279999999999999</v>
      </c>
      <c r="AB2295">
        <v>0.9506</v>
      </c>
      <c r="AC2295">
        <v>0.13308400000000001</v>
      </c>
      <c r="AD2295">
        <v>0.05</v>
      </c>
      <c r="AE2295" t="s">
        <v>22</v>
      </c>
      <c r="AF2295">
        <v>1.1860086383912767E-2</v>
      </c>
      <c r="AG2295" t="s">
        <v>5</v>
      </c>
      <c r="AH2295" t="s">
        <v>31</v>
      </c>
      <c r="AI2295" t="s">
        <v>37</v>
      </c>
      <c r="AJ2295">
        <v>35.537190082644628</v>
      </c>
      <c r="AK2295" t="s">
        <v>40</v>
      </c>
      <c r="AL2295">
        <v>67.059700000000007</v>
      </c>
      <c r="AM2295">
        <v>1988966.3570099999</v>
      </c>
      <c r="AN2295">
        <v>70.8</v>
      </c>
    </row>
    <row r="2296" spans="1:40" x14ac:dyDescent="0.3">
      <c r="A2296">
        <v>52.48</v>
      </c>
      <c r="B2296">
        <v>1.08</v>
      </c>
      <c r="C2296">
        <v>26</v>
      </c>
      <c r="D2296">
        <v>0.74</v>
      </c>
      <c r="E2296">
        <v>7.0000000000000007E-2</v>
      </c>
      <c r="F2296">
        <v>0.01</v>
      </c>
      <c r="G2296" t="s">
        <v>92</v>
      </c>
      <c r="H2296">
        <v>1.83</v>
      </c>
      <c r="I2296">
        <v>0.65</v>
      </c>
      <c r="J2296">
        <v>0.94</v>
      </c>
      <c r="K2296">
        <v>0.82</v>
      </c>
      <c r="L2296">
        <v>36</v>
      </c>
      <c r="M2296">
        <v>821.94</v>
      </c>
      <c r="N2296">
        <v>90</v>
      </c>
      <c r="O2296">
        <v>32</v>
      </c>
      <c r="P2296">
        <v>2</v>
      </c>
      <c r="Q2296">
        <v>1</v>
      </c>
      <c r="R2296">
        <v>416</v>
      </c>
      <c r="S2296">
        <v>27</v>
      </c>
      <c r="T2296">
        <v>11</v>
      </c>
      <c r="U2296">
        <v>0</v>
      </c>
      <c r="V2296">
        <v>0</v>
      </c>
      <c r="W2296" t="s">
        <v>6</v>
      </c>
      <c r="X2296" t="s">
        <v>101</v>
      </c>
      <c r="Y2296" t="s">
        <v>96</v>
      </c>
      <c r="Z2296" t="s">
        <v>95</v>
      </c>
      <c r="AA2296">
        <v>0.68819999999999992</v>
      </c>
      <c r="AB2296">
        <v>0.92069999999999996</v>
      </c>
      <c r="AC2296">
        <v>0.23938199999999998</v>
      </c>
      <c r="AD2296">
        <v>0.89999999999999991</v>
      </c>
      <c r="AE2296" t="s">
        <v>25</v>
      </c>
      <c r="AF2296">
        <v>2.0579268292682928E-2</v>
      </c>
      <c r="AG2296" t="s">
        <v>7</v>
      </c>
      <c r="AH2296" t="s">
        <v>33</v>
      </c>
      <c r="AI2296" t="s">
        <v>36</v>
      </c>
      <c r="AJ2296">
        <v>6.4903846153846159</v>
      </c>
      <c r="AK2296" t="s">
        <v>40</v>
      </c>
      <c r="AL2296">
        <v>16.438800000000001</v>
      </c>
      <c r="AM2296">
        <v>46604.603664000009</v>
      </c>
      <c r="AN2296">
        <v>83.86999999999999</v>
      </c>
    </row>
    <row r="2297" spans="1:40" x14ac:dyDescent="0.3">
      <c r="A2297">
        <v>53.45</v>
      </c>
      <c r="B2297">
        <v>6.83</v>
      </c>
      <c r="C2297">
        <v>4</v>
      </c>
      <c r="D2297">
        <v>0.85</v>
      </c>
      <c r="E2297">
        <v>0.03</v>
      </c>
      <c r="F2297">
        <v>0</v>
      </c>
      <c r="G2297" t="s">
        <v>88</v>
      </c>
      <c r="H2297">
        <v>3.81</v>
      </c>
      <c r="I2297">
        <v>0.86</v>
      </c>
      <c r="J2297">
        <v>0.81</v>
      </c>
      <c r="K2297">
        <v>0.33</v>
      </c>
      <c r="L2297">
        <v>13</v>
      </c>
      <c r="M2297">
        <v>3885.01</v>
      </c>
      <c r="N2297">
        <v>60</v>
      </c>
      <c r="O2297">
        <v>17</v>
      </c>
      <c r="P2297">
        <v>2</v>
      </c>
      <c r="Q2297">
        <v>1</v>
      </c>
      <c r="R2297">
        <v>969</v>
      </c>
      <c r="S2297">
        <v>579</v>
      </c>
      <c r="T2297">
        <v>1</v>
      </c>
      <c r="U2297">
        <v>0.27</v>
      </c>
      <c r="V2297">
        <v>1</v>
      </c>
      <c r="W2297" t="s">
        <v>4</v>
      </c>
      <c r="X2297" t="s">
        <v>101</v>
      </c>
      <c r="Y2297" t="s">
        <v>96</v>
      </c>
      <c r="Z2297" t="s">
        <v>97</v>
      </c>
      <c r="AA2297">
        <v>0.82450000000000001</v>
      </c>
      <c r="AB2297">
        <v>0.97</v>
      </c>
      <c r="AC2297">
        <v>0.14550000000000002</v>
      </c>
      <c r="AD2297">
        <v>0.36</v>
      </c>
      <c r="AE2297" t="s">
        <v>24</v>
      </c>
      <c r="AF2297">
        <v>0.12778297474275022</v>
      </c>
      <c r="AG2297" t="s">
        <v>9</v>
      </c>
      <c r="AH2297" t="s">
        <v>33</v>
      </c>
      <c r="AI2297" t="s">
        <v>37</v>
      </c>
      <c r="AJ2297">
        <v>59.752321981424153</v>
      </c>
      <c r="AK2297" t="s">
        <v>40</v>
      </c>
      <c r="AL2297">
        <v>38.850100000000005</v>
      </c>
      <c r="AM2297">
        <v>213926.32102500004</v>
      </c>
      <c r="AN2297">
        <v>71.289999999999992</v>
      </c>
    </row>
    <row r="2298" spans="1:40" x14ac:dyDescent="0.3">
      <c r="A2298">
        <v>148.58000000000001</v>
      </c>
      <c r="B2298">
        <v>5.6</v>
      </c>
      <c r="C2298">
        <v>17</v>
      </c>
      <c r="D2298">
        <v>0.77</v>
      </c>
      <c r="E2298">
        <v>7.0000000000000007E-2</v>
      </c>
      <c r="F2298">
        <v>0.04</v>
      </c>
      <c r="G2298" t="s">
        <v>88</v>
      </c>
      <c r="H2298">
        <v>0.96</v>
      </c>
      <c r="I2298">
        <v>0.63</v>
      </c>
      <c r="J2298">
        <v>0.81</v>
      </c>
      <c r="K2298">
        <v>0.65</v>
      </c>
      <c r="L2298">
        <v>46</v>
      </c>
      <c r="M2298">
        <v>5192.32</v>
      </c>
      <c r="N2298">
        <v>15</v>
      </c>
      <c r="O2298">
        <v>13</v>
      </c>
      <c r="P2298">
        <v>2</v>
      </c>
      <c r="Q2298">
        <v>0</v>
      </c>
      <c r="R2298">
        <v>534</v>
      </c>
      <c r="S2298">
        <v>651</v>
      </c>
      <c r="T2298">
        <v>8</v>
      </c>
      <c r="U2298">
        <v>0.43</v>
      </c>
      <c r="V2298">
        <v>0</v>
      </c>
      <c r="W2298" t="s">
        <v>6</v>
      </c>
      <c r="X2298" t="s">
        <v>89</v>
      </c>
      <c r="Y2298" t="s">
        <v>96</v>
      </c>
      <c r="Z2298" t="s">
        <v>110</v>
      </c>
      <c r="AA2298">
        <v>0.71609999999999996</v>
      </c>
      <c r="AB2298">
        <v>0.89279999999999993</v>
      </c>
      <c r="AC2298">
        <v>0.20534399999999997</v>
      </c>
      <c r="AD2298">
        <v>0.76</v>
      </c>
      <c r="AE2298" t="s">
        <v>25</v>
      </c>
      <c r="AF2298">
        <v>3.7690133261542601E-2</v>
      </c>
      <c r="AG2298" t="s">
        <v>7</v>
      </c>
      <c r="AH2298" t="s">
        <v>33</v>
      </c>
      <c r="AI2298" t="s">
        <v>38</v>
      </c>
      <c r="AJ2298">
        <v>121.91011235955057</v>
      </c>
      <c r="AK2298" t="s">
        <v>42</v>
      </c>
      <c r="AL2298">
        <v>51.923200000000001</v>
      </c>
      <c r="AM2298">
        <v>856391.92115199997</v>
      </c>
      <c r="AN2298">
        <v>72.14</v>
      </c>
    </row>
    <row r="2299" spans="1:40" x14ac:dyDescent="0.3">
      <c r="A2299">
        <v>66.52</v>
      </c>
      <c r="B2299">
        <v>5.01</v>
      </c>
      <c r="C2299">
        <v>14</v>
      </c>
      <c r="D2299">
        <v>0.76</v>
      </c>
      <c r="E2299">
        <v>7.0000000000000007E-2</v>
      </c>
      <c r="F2299">
        <v>0</v>
      </c>
      <c r="G2299" t="s">
        <v>88</v>
      </c>
      <c r="H2299">
        <v>1.58</v>
      </c>
      <c r="I2299">
        <v>0.64</v>
      </c>
      <c r="J2299">
        <v>0.86</v>
      </c>
      <c r="K2299">
        <v>0.69</v>
      </c>
      <c r="L2299">
        <v>9</v>
      </c>
      <c r="M2299">
        <v>9635.2000000000007</v>
      </c>
      <c r="N2299">
        <v>90</v>
      </c>
      <c r="O2299">
        <v>53</v>
      </c>
      <c r="P2299">
        <v>3</v>
      </c>
      <c r="Q2299">
        <v>0</v>
      </c>
      <c r="R2299">
        <v>767</v>
      </c>
      <c r="S2299">
        <v>183</v>
      </c>
      <c r="T2299">
        <v>2</v>
      </c>
      <c r="U2299">
        <v>0.13</v>
      </c>
      <c r="V2299">
        <v>1</v>
      </c>
      <c r="W2299" t="s">
        <v>4</v>
      </c>
      <c r="X2299" t="s">
        <v>89</v>
      </c>
      <c r="Y2299" t="s">
        <v>90</v>
      </c>
      <c r="Z2299" t="s">
        <v>102</v>
      </c>
      <c r="AA2299">
        <v>0.70679999999999998</v>
      </c>
      <c r="AB2299">
        <v>0.92999999999999994</v>
      </c>
      <c r="AC2299">
        <v>0.22319999999999998</v>
      </c>
      <c r="AD2299">
        <v>0.76</v>
      </c>
      <c r="AE2299" t="s">
        <v>25</v>
      </c>
      <c r="AF2299">
        <v>7.531569452796151E-2</v>
      </c>
      <c r="AG2299" t="s">
        <v>8</v>
      </c>
      <c r="AH2299" t="s">
        <v>33</v>
      </c>
      <c r="AI2299" t="s">
        <v>36</v>
      </c>
      <c r="AJ2299">
        <v>23.859191655801826</v>
      </c>
      <c r="AK2299" t="s">
        <v>40</v>
      </c>
      <c r="AL2299">
        <v>96.352000000000004</v>
      </c>
      <c r="AM2299">
        <v>685897.30331199989</v>
      </c>
      <c r="AN2299">
        <v>72.320000000000007</v>
      </c>
    </row>
    <row r="2300" spans="1:40" x14ac:dyDescent="0.3">
      <c r="A2300">
        <v>98.61</v>
      </c>
      <c r="B2300">
        <v>9.6999999999999993</v>
      </c>
      <c r="C2300">
        <v>18</v>
      </c>
      <c r="D2300">
        <v>0.72</v>
      </c>
      <c r="E2300">
        <v>0.06</v>
      </c>
      <c r="F2300">
        <v>0.05</v>
      </c>
      <c r="G2300" t="s">
        <v>88</v>
      </c>
      <c r="H2300">
        <v>0.48</v>
      </c>
      <c r="I2300">
        <v>0.73</v>
      </c>
      <c r="J2300">
        <v>0.84</v>
      </c>
      <c r="K2300">
        <v>0.31</v>
      </c>
      <c r="L2300">
        <v>35</v>
      </c>
      <c r="M2300">
        <v>8453.8700000000008</v>
      </c>
      <c r="N2300">
        <v>90</v>
      </c>
      <c r="O2300">
        <v>54</v>
      </c>
      <c r="P2300">
        <v>1</v>
      </c>
      <c r="Q2300">
        <v>2</v>
      </c>
      <c r="R2300">
        <v>935</v>
      </c>
      <c r="S2300">
        <v>410</v>
      </c>
      <c r="T2300">
        <v>3</v>
      </c>
      <c r="U2300">
        <v>0.75</v>
      </c>
      <c r="V2300">
        <v>1</v>
      </c>
      <c r="W2300" t="s">
        <v>4</v>
      </c>
      <c r="X2300" t="s">
        <v>93</v>
      </c>
      <c r="Y2300" t="s">
        <v>104</v>
      </c>
      <c r="Z2300" t="s">
        <v>98</v>
      </c>
      <c r="AA2300">
        <v>0.67679999999999996</v>
      </c>
      <c r="AB2300">
        <v>0.8929999999999999</v>
      </c>
      <c r="AC2300">
        <v>0.25003999999999998</v>
      </c>
      <c r="AD2300">
        <v>0.42</v>
      </c>
      <c r="AE2300" t="s">
        <v>24</v>
      </c>
      <c r="AF2300">
        <v>9.8367305547104752E-2</v>
      </c>
      <c r="AG2300" t="s">
        <v>8</v>
      </c>
      <c r="AH2300" t="s">
        <v>33</v>
      </c>
      <c r="AI2300" t="s">
        <v>38</v>
      </c>
      <c r="AJ2300">
        <v>43.850267379679138</v>
      </c>
      <c r="AK2300" t="s">
        <v>40</v>
      </c>
      <c r="AL2300">
        <v>84.538700000000006</v>
      </c>
      <c r="AM2300">
        <v>925421.57933300012</v>
      </c>
      <c r="AN2300">
        <v>72.720000000000013</v>
      </c>
    </row>
    <row r="2301" spans="1:40" x14ac:dyDescent="0.3">
      <c r="A2301">
        <v>202.49</v>
      </c>
      <c r="B2301">
        <v>6.14</v>
      </c>
      <c r="C2301">
        <v>27</v>
      </c>
      <c r="D2301">
        <v>0.93</v>
      </c>
      <c r="E2301">
        <v>0.1</v>
      </c>
      <c r="F2301">
        <v>0.03</v>
      </c>
      <c r="G2301" t="s">
        <v>88</v>
      </c>
      <c r="H2301">
        <v>0.72</v>
      </c>
      <c r="I2301">
        <v>0.75</v>
      </c>
      <c r="J2301">
        <v>1.1000000000000001</v>
      </c>
      <c r="K2301">
        <v>1</v>
      </c>
      <c r="L2301">
        <v>46</v>
      </c>
      <c r="M2301">
        <v>9174.4699999999993</v>
      </c>
      <c r="N2301">
        <v>30</v>
      </c>
      <c r="O2301">
        <v>14</v>
      </c>
      <c r="P2301">
        <v>3</v>
      </c>
      <c r="Q2301">
        <v>1</v>
      </c>
      <c r="R2301">
        <v>979</v>
      </c>
      <c r="S2301">
        <v>96</v>
      </c>
      <c r="T2301">
        <v>1</v>
      </c>
      <c r="U2301">
        <v>0.85</v>
      </c>
      <c r="V2301">
        <v>1</v>
      </c>
      <c r="W2301" t="s">
        <v>4</v>
      </c>
      <c r="X2301" t="s">
        <v>101</v>
      </c>
      <c r="Y2301" t="s">
        <v>90</v>
      </c>
      <c r="Z2301" t="s">
        <v>97</v>
      </c>
      <c r="AA2301">
        <v>0.83700000000000008</v>
      </c>
      <c r="AB2301">
        <v>0.873</v>
      </c>
      <c r="AC2301">
        <v>6.1109999999999956E-2</v>
      </c>
      <c r="AD2301">
        <v>1.1299999999999999</v>
      </c>
      <c r="AE2301" t="s">
        <v>25</v>
      </c>
      <c r="AF2301">
        <v>3.0322485060990664E-2</v>
      </c>
      <c r="AG2301" t="s">
        <v>7</v>
      </c>
      <c r="AH2301" t="s">
        <v>31</v>
      </c>
      <c r="AI2301" t="s">
        <v>38</v>
      </c>
      <c r="AJ2301">
        <v>9.8059244126659859</v>
      </c>
      <c r="AK2301" t="s">
        <v>40</v>
      </c>
      <c r="AL2301">
        <v>91.744699999999995</v>
      </c>
      <c r="AM2301">
        <v>2099339.0867949999</v>
      </c>
      <c r="AN2301">
        <v>71.680000000000007</v>
      </c>
    </row>
    <row r="2302" spans="1:40" x14ac:dyDescent="0.3">
      <c r="A2302">
        <v>411.16</v>
      </c>
      <c r="B2302">
        <v>8.77</v>
      </c>
      <c r="C2302">
        <v>1</v>
      </c>
      <c r="D2302">
        <v>0.83</v>
      </c>
      <c r="E2302">
        <v>0</v>
      </c>
      <c r="F2302">
        <v>0.05</v>
      </c>
      <c r="G2302" t="s">
        <v>88</v>
      </c>
      <c r="H2302">
        <v>4.42</v>
      </c>
      <c r="I2302">
        <v>0.78</v>
      </c>
      <c r="J2302">
        <v>0.92</v>
      </c>
      <c r="K2302">
        <v>0.1</v>
      </c>
      <c r="L2302">
        <v>36</v>
      </c>
      <c r="M2302">
        <v>8218.02</v>
      </c>
      <c r="N2302">
        <v>45</v>
      </c>
      <c r="O2302">
        <v>11</v>
      </c>
      <c r="P2302">
        <v>1</v>
      </c>
      <c r="Q2302">
        <v>3</v>
      </c>
      <c r="R2302">
        <v>498</v>
      </c>
      <c r="S2302">
        <v>841</v>
      </c>
      <c r="T2302">
        <v>7</v>
      </c>
      <c r="U2302">
        <v>0.82</v>
      </c>
      <c r="V2302">
        <v>1</v>
      </c>
      <c r="W2302" t="s">
        <v>4</v>
      </c>
      <c r="X2302" t="s">
        <v>103</v>
      </c>
      <c r="Y2302" t="s">
        <v>104</v>
      </c>
      <c r="Z2302" t="s">
        <v>106</v>
      </c>
      <c r="AA2302">
        <v>0.83</v>
      </c>
      <c r="AB2302">
        <v>0.95</v>
      </c>
      <c r="AC2302">
        <v>0.16150000000000003</v>
      </c>
      <c r="AD2302">
        <v>0.15000000000000002</v>
      </c>
      <c r="AE2302" t="s">
        <v>26</v>
      </c>
      <c r="AF2302">
        <v>2.132989590427084E-2</v>
      </c>
      <c r="AG2302" t="s">
        <v>7</v>
      </c>
      <c r="AH2302" t="s">
        <v>32</v>
      </c>
      <c r="AI2302" t="s">
        <v>37</v>
      </c>
      <c r="AJ2302">
        <v>168.87550200803213</v>
      </c>
      <c r="AK2302" t="s">
        <v>42</v>
      </c>
      <c r="AL2302">
        <v>82.180199999999999</v>
      </c>
      <c r="AM2302">
        <v>3547985.6851039999</v>
      </c>
      <c r="AN2302">
        <v>70.58</v>
      </c>
    </row>
    <row r="2303" spans="1:40" x14ac:dyDescent="0.3">
      <c r="A2303">
        <v>307.42</v>
      </c>
      <c r="B2303">
        <v>2.2599999999999998</v>
      </c>
      <c r="C2303">
        <v>22</v>
      </c>
      <c r="D2303">
        <v>0.89</v>
      </c>
      <c r="E2303">
        <v>7.0000000000000007E-2</v>
      </c>
      <c r="F2303">
        <v>0</v>
      </c>
      <c r="G2303" t="s">
        <v>92</v>
      </c>
      <c r="H2303">
        <v>0.55000000000000004</v>
      </c>
      <c r="I2303">
        <v>0.74</v>
      </c>
      <c r="J2303">
        <v>1.06</v>
      </c>
      <c r="K2303">
        <v>0.16</v>
      </c>
      <c r="L2303">
        <v>49</v>
      </c>
      <c r="M2303">
        <v>5932.23</v>
      </c>
      <c r="N2303">
        <v>15</v>
      </c>
      <c r="O2303">
        <v>23</v>
      </c>
      <c r="P2303">
        <v>2</v>
      </c>
      <c r="Q2303">
        <v>2</v>
      </c>
      <c r="R2303">
        <v>413</v>
      </c>
      <c r="S2303">
        <v>352</v>
      </c>
      <c r="T2303">
        <v>12</v>
      </c>
      <c r="U2303">
        <v>0.46</v>
      </c>
      <c r="V2303">
        <v>1</v>
      </c>
      <c r="W2303" t="s">
        <v>4</v>
      </c>
      <c r="X2303" t="s">
        <v>93</v>
      </c>
      <c r="Y2303" t="s">
        <v>96</v>
      </c>
      <c r="Z2303" t="s">
        <v>107</v>
      </c>
      <c r="AA2303">
        <v>0.82769999999999999</v>
      </c>
      <c r="AB2303">
        <v>0.92999999999999994</v>
      </c>
      <c r="AC2303">
        <v>0.10229999999999997</v>
      </c>
      <c r="AD2303">
        <v>0.23</v>
      </c>
      <c r="AE2303" t="s">
        <v>26</v>
      </c>
      <c r="AF2303">
        <v>7.3515060828833511E-3</v>
      </c>
      <c r="AG2303" t="s">
        <v>5</v>
      </c>
      <c r="AH2303" t="s">
        <v>32</v>
      </c>
      <c r="AI2303" t="s">
        <v>38</v>
      </c>
      <c r="AJ2303">
        <v>85.230024213075069</v>
      </c>
      <c r="AK2303" t="s">
        <v>41</v>
      </c>
      <c r="AL2303">
        <v>118.6446</v>
      </c>
      <c r="AM2303">
        <v>1951466.2030819997</v>
      </c>
      <c r="AN2303">
        <v>85.35</v>
      </c>
    </row>
    <row r="2304" spans="1:40" x14ac:dyDescent="0.3">
      <c r="A2304">
        <v>280.7</v>
      </c>
      <c r="B2304">
        <v>6.12</v>
      </c>
      <c r="C2304">
        <v>16</v>
      </c>
      <c r="D2304">
        <v>0.92</v>
      </c>
      <c r="E2304">
        <v>0.1</v>
      </c>
      <c r="F2304">
        <v>0.03</v>
      </c>
      <c r="G2304" t="s">
        <v>99</v>
      </c>
      <c r="H2304">
        <v>0.48</v>
      </c>
      <c r="I2304">
        <v>0.61</v>
      </c>
      <c r="J2304">
        <v>0.82</v>
      </c>
      <c r="K2304">
        <v>0.89</v>
      </c>
      <c r="L2304">
        <v>47</v>
      </c>
      <c r="M2304">
        <v>8621.7900000000009</v>
      </c>
      <c r="N2304">
        <v>90</v>
      </c>
      <c r="O2304">
        <v>29</v>
      </c>
      <c r="P2304">
        <v>1</v>
      </c>
      <c r="Q2304">
        <v>3</v>
      </c>
      <c r="R2304">
        <v>783</v>
      </c>
      <c r="S2304">
        <v>458</v>
      </c>
      <c r="T2304">
        <v>11</v>
      </c>
      <c r="U2304">
        <v>0.69</v>
      </c>
      <c r="V2304">
        <v>0</v>
      </c>
      <c r="W2304" t="s">
        <v>6</v>
      </c>
      <c r="X2304" t="s">
        <v>103</v>
      </c>
      <c r="Y2304" t="s">
        <v>104</v>
      </c>
      <c r="Z2304" t="s">
        <v>95</v>
      </c>
      <c r="AA2304">
        <v>0.82800000000000007</v>
      </c>
      <c r="AB2304">
        <v>0.873</v>
      </c>
      <c r="AC2304">
        <v>6.9839999999999972E-2</v>
      </c>
      <c r="AD2304">
        <v>1.02</v>
      </c>
      <c r="AE2304" t="s">
        <v>25</v>
      </c>
      <c r="AF2304">
        <v>2.1802636266476667E-2</v>
      </c>
      <c r="AG2304" t="s">
        <v>7</v>
      </c>
      <c r="AH2304" t="s">
        <v>31</v>
      </c>
      <c r="AI2304" t="s">
        <v>38</v>
      </c>
      <c r="AJ2304">
        <v>58.492975734355049</v>
      </c>
      <c r="AK2304" t="s">
        <v>40</v>
      </c>
      <c r="AL2304">
        <v>431.08950000000004</v>
      </c>
      <c r="AM2304">
        <v>2735187.9761100002</v>
      </c>
      <c r="AN2304">
        <v>95.92</v>
      </c>
    </row>
    <row r="2305" spans="1:40" x14ac:dyDescent="0.3">
      <c r="A2305">
        <v>182.07</v>
      </c>
      <c r="B2305">
        <v>8.81</v>
      </c>
      <c r="C2305">
        <v>3</v>
      </c>
      <c r="D2305">
        <v>0.9</v>
      </c>
      <c r="E2305">
        <v>0.09</v>
      </c>
      <c r="F2305">
        <v>0.02</v>
      </c>
      <c r="G2305" t="s">
        <v>99</v>
      </c>
      <c r="H2305">
        <v>4.7</v>
      </c>
      <c r="I2305">
        <v>0.66</v>
      </c>
      <c r="J2305">
        <v>0.92</v>
      </c>
      <c r="K2305">
        <v>0.12</v>
      </c>
      <c r="L2305">
        <v>44</v>
      </c>
      <c r="M2305">
        <v>5695.95</v>
      </c>
      <c r="N2305">
        <v>45</v>
      </c>
      <c r="O2305">
        <v>8</v>
      </c>
      <c r="P2305">
        <v>3</v>
      </c>
      <c r="Q2305">
        <v>1</v>
      </c>
      <c r="R2305">
        <v>232</v>
      </c>
      <c r="S2305">
        <v>63</v>
      </c>
      <c r="T2305">
        <v>5</v>
      </c>
      <c r="U2305">
        <v>0.08</v>
      </c>
      <c r="V2305">
        <v>0</v>
      </c>
      <c r="W2305" t="s">
        <v>6</v>
      </c>
      <c r="X2305" t="s">
        <v>101</v>
      </c>
      <c r="Y2305" t="s">
        <v>90</v>
      </c>
      <c r="Z2305" t="s">
        <v>109</v>
      </c>
      <c r="AA2305">
        <v>0.81900000000000006</v>
      </c>
      <c r="AB2305">
        <v>0.89180000000000004</v>
      </c>
      <c r="AC2305">
        <v>8.9179999999999982E-2</v>
      </c>
      <c r="AD2305">
        <v>0.22999999999999998</v>
      </c>
      <c r="AE2305" t="s">
        <v>26</v>
      </c>
      <c r="AF2305">
        <v>4.8387982644038013E-2</v>
      </c>
      <c r="AG2305" t="s">
        <v>7</v>
      </c>
      <c r="AH2305" t="s">
        <v>31</v>
      </c>
      <c r="AI2305" t="s">
        <v>37</v>
      </c>
      <c r="AJ2305">
        <v>27.155172413793103</v>
      </c>
      <c r="AK2305" t="s">
        <v>40</v>
      </c>
      <c r="AL2305">
        <v>284.79750000000001</v>
      </c>
      <c r="AM2305">
        <v>1151440.3063949998</v>
      </c>
      <c r="AN2305">
        <v>92.2</v>
      </c>
    </row>
    <row r="2306" spans="1:40" x14ac:dyDescent="0.3">
      <c r="A2306">
        <v>469.29</v>
      </c>
      <c r="B2306">
        <v>6.25</v>
      </c>
      <c r="C2306">
        <v>23</v>
      </c>
      <c r="D2306">
        <v>0.84</v>
      </c>
      <c r="E2306">
        <v>0.02</v>
      </c>
      <c r="F2306">
        <v>0.04</v>
      </c>
      <c r="G2306" t="s">
        <v>88</v>
      </c>
      <c r="H2306">
        <v>3.23</v>
      </c>
      <c r="I2306">
        <v>0.65</v>
      </c>
      <c r="J2306">
        <v>0.89</v>
      </c>
      <c r="K2306">
        <v>0.38</v>
      </c>
      <c r="L2306">
        <v>46</v>
      </c>
      <c r="M2306">
        <v>3641.71</v>
      </c>
      <c r="N2306">
        <v>45</v>
      </c>
      <c r="O2306">
        <v>33</v>
      </c>
      <c r="P2306">
        <v>3</v>
      </c>
      <c r="Q2306">
        <v>1</v>
      </c>
      <c r="R2306">
        <v>412</v>
      </c>
      <c r="S2306">
        <v>436</v>
      </c>
      <c r="T2306">
        <v>11</v>
      </c>
      <c r="U2306">
        <v>0.2</v>
      </c>
      <c r="V2306">
        <v>1</v>
      </c>
      <c r="W2306" t="s">
        <v>4</v>
      </c>
      <c r="X2306" t="s">
        <v>101</v>
      </c>
      <c r="Y2306" t="s">
        <v>90</v>
      </c>
      <c r="Z2306" t="s">
        <v>95</v>
      </c>
      <c r="AA2306">
        <v>0.82319999999999993</v>
      </c>
      <c r="AB2306">
        <v>0.94079999999999997</v>
      </c>
      <c r="AC2306">
        <v>0.15052800000000002</v>
      </c>
      <c r="AD2306">
        <v>0.44</v>
      </c>
      <c r="AE2306" t="s">
        <v>24</v>
      </c>
      <c r="AF2306">
        <v>1.3317991007692471E-2</v>
      </c>
      <c r="AG2306" t="s">
        <v>5</v>
      </c>
      <c r="AH2306" t="s">
        <v>32</v>
      </c>
      <c r="AI2306" t="s">
        <v>37</v>
      </c>
      <c r="AJ2306">
        <v>105.8252427184466</v>
      </c>
      <c r="AK2306" t="s">
        <v>42</v>
      </c>
      <c r="AL2306">
        <v>36.417099999999998</v>
      </c>
      <c r="AM2306">
        <v>1811625.904288</v>
      </c>
      <c r="AN2306">
        <v>71.37</v>
      </c>
    </row>
    <row r="2307" spans="1:40" x14ac:dyDescent="0.3">
      <c r="A2307">
        <v>228.66</v>
      </c>
      <c r="B2307">
        <v>7.46</v>
      </c>
      <c r="C2307">
        <v>21</v>
      </c>
      <c r="D2307">
        <v>0.82</v>
      </c>
      <c r="E2307">
        <v>0.03</v>
      </c>
      <c r="F2307">
        <v>0.02</v>
      </c>
      <c r="G2307" t="s">
        <v>92</v>
      </c>
      <c r="H2307">
        <v>0.5</v>
      </c>
      <c r="I2307">
        <v>0.77</v>
      </c>
      <c r="J2307">
        <v>0.91</v>
      </c>
      <c r="K2307">
        <v>0.73</v>
      </c>
      <c r="L2307">
        <v>10</v>
      </c>
      <c r="M2307">
        <v>3786.19</v>
      </c>
      <c r="N2307">
        <v>15</v>
      </c>
      <c r="O2307">
        <v>27</v>
      </c>
      <c r="P2307">
        <v>3</v>
      </c>
      <c r="Q2307">
        <v>0</v>
      </c>
      <c r="R2307">
        <v>460</v>
      </c>
      <c r="S2307">
        <v>87</v>
      </c>
      <c r="T2307">
        <v>3</v>
      </c>
      <c r="U2307">
        <v>0.05</v>
      </c>
      <c r="V2307">
        <v>1</v>
      </c>
      <c r="W2307" t="s">
        <v>4</v>
      </c>
      <c r="X2307" t="s">
        <v>89</v>
      </c>
      <c r="Y2307" t="s">
        <v>90</v>
      </c>
      <c r="Z2307" t="s">
        <v>98</v>
      </c>
      <c r="AA2307">
        <v>0.79539999999999988</v>
      </c>
      <c r="AB2307">
        <v>0.9506</v>
      </c>
      <c r="AC2307">
        <v>0.17110800000000004</v>
      </c>
      <c r="AD2307">
        <v>0.78</v>
      </c>
      <c r="AE2307" t="s">
        <v>25</v>
      </c>
      <c r="AF2307">
        <v>3.2624857867576317E-2</v>
      </c>
      <c r="AG2307" t="s">
        <v>7</v>
      </c>
      <c r="AH2307" t="s">
        <v>31</v>
      </c>
      <c r="AI2307" t="s">
        <v>38</v>
      </c>
      <c r="AJ2307">
        <v>18.913043478260867</v>
      </c>
      <c r="AK2307" t="s">
        <v>40</v>
      </c>
      <c r="AL2307">
        <v>75.723799999999997</v>
      </c>
      <c r="AM2307">
        <v>909115.72606999998</v>
      </c>
      <c r="AN2307">
        <v>86.199999999999989</v>
      </c>
    </row>
    <row r="2308" spans="1:40" x14ac:dyDescent="0.3">
      <c r="A2308">
        <v>89.19</v>
      </c>
      <c r="B2308">
        <v>4.3499999999999996</v>
      </c>
      <c r="C2308">
        <v>9</v>
      </c>
      <c r="D2308">
        <v>0.81</v>
      </c>
      <c r="E2308">
        <v>0.02</v>
      </c>
      <c r="F2308">
        <v>0.01</v>
      </c>
      <c r="G2308" t="s">
        <v>88</v>
      </c>
      <c r="H2308">
        <v>4.8600000000000003</v>
      </c>
      <c r="I2308">
        <v>0.68</v>
      </c>
      <c r="J2308">
        <v>0.88</v>
      </c>
      <c r="K2308">
        <v>0.79</v>
      </c>
      <c r="L2308">
        <v>5</v>
      </c>
      <c r="M2308">
        <v>5698.07</v>
      </c>
      <c r="N2308">
        <v>15</v>
      </c>
      <c r="O2308">
        <v>13</v>
      </c>
      <c r="P2308">
        <v>1</v>
      </c>
      <c r="Q2308">
        <v>2</v>
      </c>
      <c r="R2308">
        <v>595</v>
      </c>
      <c r="S2308">
        <v>725</v>
      </c>
      <c r="T2308">
        <v>4</v>
      </c>
      <c r="U2308">
        <v>0.97</v>
      </c>
      <c r="V2308">
        <v>1</v>
      </c>
      <c r="W2308" t="s">
        <v>4</v>
      </c>
      <c r="X2308" t="s">
        <v>93</v>
      </c>
      <c r="Y2308" t="s">
        <v>104</v>
      </c>
      <c r="Z2308" t="s">
        <v>105</v>
      </c>
      <c r="AA2308">
        <v>0.79380000000000006</v>
      </c>
      <c r="AB2308">
        <v>0.97019999999999995</v>
      </c>
      <c r="AC2308">
        <v>0.18433799999999995</v>
      </c>
      <c r="AD2308">
        <v>0.82000000000000006</v>
      </c>
      <c r="AE2308" t="s">
        <v>25</v>
      </c>
      <c r="AF2308">
        <v>4.8772283888328286E-2</v>
      </c>
      <c r="AG2308" t="s">
        <v>7</v>
      </c>
      <c r="AH2308" t="s">
        <v>33</v>
      </c>
      <c r="AI2308" t="s">
        <v>37</v>
      </c>
      <c r="AJ2308">
        <v>121.84873949579831</v>
      </c>
      <c r="AK2308" t="s">
        <v>42</v>
      </c>
      <c r="AL2308">
        <v>56.980699999999999</v>
      </c>
      <c r="AM2308">
        <v>523522.83916699997</v>
      </c>
      <c r="AN2308">
        <v>70.34</v>
      </c>
    </row>
    <row r="2309" spans="1:40" x14ac:dyDescent="0.3">
      <c r="A2309">
        <v>327.68</v>
      </c>
      <c r="B2309">
        <v>1.83</v>
      </c>
      <c r="C2309">
        <v>23</v>
      </c>
      <c r="D2309">
        <v>0.89</v>
      </c>
      <c r="E2309">
        <v>0.06</v>
      </c>
      <c r="F2309">
        <v>0.04</v>
      </c>
      <c r="G2309" t="s">
        <v>92</v>
      </c>
      <c r="H2309">
        <v>0.74</v>
      </c>
      <c r="I2309">
        <v>0.72</v>
      </c>
      <c r="J2309">
        <v>1.05</v>
      </c>
      <c r="K2309">
        <v>0.95</v>
      </c>
      <c r="L2309">
        <v>31</v>
      </c>
      <c r="M2309">
        <v>8113.45</v>
      </c>
      <c r="N2309">
        <v>60</v>
      </c>
      <c r="O2309">
        <v>59</v>
      </c>
      <c r="P2309">
        <v>2</v>
      </c>
      <c r="Q2309">
        <v>3</v>
      </c>
      <c r="R2309">
        <v>787</v>
      </c>
      <c r="S2309">
        <v>448</v>
      </c>
      <c r="T2309">
        <v>12</v>
      </c>
      <c r="U2309">
        <v>0.56999999999999995</v>
      </c>
      <c r="V2309">
        <v>0</v>
      </c>
      <c r="W2309" t="s">
        <v>6</v>
      </c>
      <c r="X2309" t="s">
        <v>103</v>
      </c>
      <c r="Y2309" t="s">
        <v>96</v>
      </c>
      <c r="Z2309" t="s">
        <v>107</v>
      </c>
      <c r="AA2309">
        <v>0.83660000000000001</v>
      </c>
      <c r="AB2309">
        <v>0.90239999999999987</v>
      </c>
      <c r="AC2309">
        <v>9.9263999999999977E-2</v>
      </c>
      <c r="AD2309">
        <v>1.05</v>
      </c>
      <c r="AE2309" t="s">
        <v>25</v>
      </c>
      <c r="AF2309">
        <v>5.584716796875E-3</v>
      </c>
      <c r="AG2309" t="s">
        <v>5</v>
      </c>
      <c r="AH2309" t="s">
        <v>32</v>
      </c>
      <c r="AI2309" t="s">
        <v>38</v>
      </c>
      <c r="AJ2309">
        <v>56.92503176620076</v>
      </c>
      <c r="AK2309" t="s">
        <v>40</v>
      </c>
      <c r="AL2309">
        <v>162.26900000000001</v>
      </c>
      <c r="AM2309">
        <v>2924643.9442639998</v>
      </c>
      <c r="AN2309">
        <v>84.66</v>
      </c>
    </row>
    <row r="2310" spans="1:40" x14ac:dyDescent="0.3">
      <c r="A2310">
        <v>101.23</v>
      </c>
      <c r="B2310">
        <v>5.12</v>
      </c>
      <c r="C2310">
        <v>4</v>
      </c>
      <c r="D2310">
        <v>0.85</v>
      </c>
      <c r="E2310">
        <v>7.0000000000000007E-2</v>
      </c>
      <c r="F2310">
        <v>0.02</v>
      </c>
      <c r="G2310" t="s">
        <v>88</v>
      </c>
      <c r="H2310">
        <v>3.83</v>
      </c>
      <c r="I2310">
        <v>0.79</v>
      </c>
      <c r="J2310">
        <v>1.07</v>
      </c>
      <c r="K2310">
        <v>0.79</v>
      </c>
      <c r="L2310">
        <v>24</v>
      </c>
      <c r="M2310">
        <v>1423.16</v>
      </c>
      <c r="N2310">
        <v>60</v>
      </c>
      <c r="O2310">
        <v>44</v>
      </c>
      <c r="P2310">
        <v>3</v>
      </c>
      <c r="Q2310">
        <v>1</v>
      </c>
      <c r="R2310">
        <v>193</v>
      </c>
      <c r="S2310">
        <v>791</v>
      </c>
      <c r="T2310">
        <v>12</v>
      </c>
      <c r="U2310">
        <v>0.18</v>
      </c>
      <c r="V2310">
        <v>0</v>
      </c>
      <c r="W2310" t="s">
        <v>6</v>
      </c>
      <c r="X2310" t="s">
        <v>101</v>
      </c>
      <c r="Y2310" t="s">
        <v>90</v>
      </c>
      <c r="Z2310" t="s">
        <v>107</v>
      </c>
      <c r="AA2310">
        <v>0.79049999999999998</v>
      </c>
      <c r="AB2310">
        <v>0.91139999999999988</v>
      </c>
      <c r="AC2310">
        <v>0.13671</v>
      </c>
      <c r="AD2310">
        <v>0.88</v>
      </c>
      <c r="AE2310" t="s">
        <v>25</v>
      </c>
      <c r="AF2310">
        <v>5.057789192926998E-2</v>
      </c>
      <c r="AG2310" t="s">
        <v>8</v>
      </c>
      <c r="AH2310" t="s">
        <v>33</v>
      </c>
      <c r="AI2310" t="s">
        <v>37</v>
      </c>
      <c r="AJ2310">
        <v>409.84455958549228</v>
      </c>
      <c r="AK2310" t="s">
        <v>42</v>
      </c>
      <c r="AL2310">
        <v>14.2316</v>
      </c>
      <c r="AM2310">
        <v>157054.45643000002</v>
      </c>
      <c r="AN2310">
        <v>69.67</v>
      </c>
    </row>
    <row r="2311" spans="1:40" x14ac:dyDescent="0.3">
      <c r="A2311">
        <v>205.35</v>
      </c>
      <c r="B2311">
        <v>4.55</v>
      </c>
      <c r="C2311">
        <v>21</v>
      </c>
      <c r="D2311">
        <v>0.95</v>
      </c>
      <c r="E2311">
        <v>0.03</v>
      </c>
      <c r="F2311">
        <v>0</v>
      </c>
      <c r="G2311" t="s">
        <v>88</v>
      </c>
      <c r="H2311">
        <v>0.17</v>
      </c>
      <c r="I2311">
        <v>0.69</v>
      </c>
      <c r="J2311">
        <v>0.86</v>
      </c>
      <c r="K2311">
        <v>0.84</v>
      </c>
      <c r="L2311">
        <v>32</v>
      </c>
      <c r="M2311">
        <v>488.73</v>
      </c>
      <c r="N2311">
        <v>90</v>
      </c>
      <c r="O2311">
        <v>32</v>
      </c>
      <c r="P2311">
        <v>3</v>
      </c>
      <c r="Q2311">
        <v>1</v>
      </c>
      <c r="R2311">
        <v>286</v>
      </c>
      <c r="S2311">
        <v>506</v>
      </c>
      <c r="T2311">
        <v>10</v>
      </c>
      <c r="U2311">
        <v>0.71</v>
      </c>
      <c r="V2311">
        <v>1</v>
      </c>
      <c r="W2311" t="s">
        <v>4</v>
      </c>
      <c r="X2311" t="s">
        <v>101</v>
      </c>
      <c r="Y2311" t="s">
        <v>90</v>
      </c>
      <c r="Z2311" t="s">
        <v>108</v>
      </c>
      <c r="AA2311">
        <v>0.92149999999999999</v>
      </c>
      <c r="AB2311">
        <v>0.97</v>
      </c>
      <c r="AC2311">
        <v>4.8500000000000043E-2</v>
      </c>
      <c r="AD2311">
        <v>0.87</v>
      </c>
      <c r="AE2311" t="s">
        <v>25</v>
      </c>
      <c r="AF2311">
        <v>2.2157292427562699E-2</v>
      </c>
      <c r="AG2311" t="s">
        <v>7</v>
      </c>
      <c r="AH2311" t="s">
        <v>31</v>
      </c>
      <c r="AI2311" t="s">
        <v>38</v>
      </c>
      <c r="AJ2311">
        <v>176.92307692307691</v>
      </c>
      <c r="AK2311" t="s">
        <v>42</v>
      </c>
      <c r="AL2311">
        <v>4.8873000000000006</v>
      </c>
      <c r="AM2311">
        <v>103377.112155</v>
      </c>
      <c r="AN2311">
        <v>74.930000000000007</v>
      </c>
    </row>
    <row r="2312" spans="1:40" x14ac:dyDescent="0.3">
      <c r="A2312">
        <v>278.33999999999997</v>
      </c>
      <c r="B2312">
        <v>8.8000000000000007</v>
      </c>
      <c r="C2312">
        <v>5</v>
      </c>
      <c r="D2312">
        <v>0.96</v>
      </c>
      <c r="E2312">
        <v>0.05</v>
      </c>
      <c r="F2312">
        <v>0.02</v>
      </c>
      <c r="G2312" t="s">
        <v>99</v>
      </c>
      <c r="H2312">
        <v>3.12</v>
      </c>
      <c r="I2312">
        <v>0.7</v>
      </c>
      <c r="J2312">
        <v>1.1000000000000001</v>
      </c>
      <c r="K2312">
        <v>0.95</v>
      </c>
      <c r="L2312">
        <v>49</v>
      </c>
      <c r="M2312">
        <v>7916.73</v>
      </c>
      <c r="N2312">
        <v>90</v>
      </c>
      <c r="O2312">
        <v>36</v>
      </c>
      <c r="P2312">
        <v>1</v>
      </c>
      <c r="Q2312">
        <v>0</v>
      </c>
      <c r="R2312">
        <v>904</v>
      </c>
      <c r="S2312">
        <v>181</v>
      </c>
      <c r="T2312">
        <v>6</v>
      </c>
      <c r="U2312">
        <v>0.49</v>
      </c>
      <c r="V2312">
        <v>1</v>
      </c>
      <c r="W2312" t="s">
        <v>4</v>
      </c>
      <c r="X2312" t="s">
        <v>89</v>
      </c>
      <c r="Y2312" t="s">
        <v>104</v>
      </c>
      <c r="Z2312" t="s">
        <v>100</v>
      </c>
      <c r="AA2312">
        <v>0.91199999999999992</v>
      </c>
      <c r="AB2312">
        <v>0.93099999999999994</v>
      </c>
      <c r="AC2312">
        <v>3.724000000000003E-2</v>
      </c>
      <c r="AD2312">
        <v>1.02</v>
      </c>
      <c r="AE2312" t="s">
        <v>25</v>
      </c>
      <c r="AF2312">
        <v>3.1616009197384498E-2</v>
      </c>
      <c r="AG2312" t="s">
        <v>7</v>
      </c>
      <c r="AH2312" t="s">
        <v>31</v>
      </c>
      <c r="AI2312" t="s">
        <v>37</v>
      </c>
      <c r="AJ2312">
        <v>20.022123893805311</v>
      </c>
      <c r="AK2312" t="s">
        <v>40</v>
      </c>
      <c r="AL2312">
        <v>395.8365</v>
      </c>
      <c r="AM2312">
        <v>2358203.81709</v>
      </c>
      <c r="AN2312">
        <v>94.98</v>
      </c>
    </row>
    <row r="2313" spans="1:40" x14ac:dyDescent="0.3">
      <c r="A2313">
        <v>443.4</v>
      </c>
      <c r="B2313">
        <v>3.2</v>
      </c>
      <c r="C2313">
        <v>11</v>
      </c>
      <c r="D2313">
        <v>0.75</v>
      </c>
      <c r="E2313">
        <v>7.0000000000000007E-2</v>
      </c>
      <c r="F2313">
        <v>0.03</v>
      </c>
      <c r="G2313" t="s">
        <v>92</v>
      </c>
      <c r="H2313">
        <v>2.73</v>
      </c>
      <c r="I2313">
        <v>0.93</v>
      </c>
      <c r="J2313">
        <v>0.9</v>
      </c>
      <c r="K2313">
        <v>0.55000000000000004</v>
      </c>
      <c r="L2313">
        <v>49</v>
      </c>
      <c r="M2313">
        <v>6511.16</v>
      </c>
      <c r="N2313">
        <v>90</v>
      </c>
      <c r="O2313">
        <v>18</v>
      </c>
      <c r="P2313">
        <v>2</v>
      </c>
      <c r="Q2313">
        <v>0</v>
      </c>
      <c r="R2313">
        <v>577</v>
      </c>
      <c r="S2313">
        <v>559</v>
      </c>
      <c r="T2313">
        <v>6</v>
      </c>
      <c r="U2313">
        <v>0.43</v>
      </c>
      <c r="V2313">
        <v>1</v>
      </c>
      <c r="W2313" t="s">
        <v>4</v>
      </c>
      <c r="X2313" t="s">
        <v>89</v>
      </c>
      <c r="Y2313" t="s">
        <v>96</v>
      </c>
      <c r="Z2313" t="s">
        <v>100</v>
      </c>
      <c r="AA2313">
        <v>0.69750000000000001</v>
      </c>
      <c r="AB2313">
        <v>0.9020999999999999</v>
      </c>
      <c r="AC2313">
        <v>0.22552499999999998</v>
      </c>
      <c r="AD2313">
        <v>0.65</v>
      </c>
      <c r="AE2313" t="s">
        <v>25</v>
      </c>
      <c r="AF2313">
        <v>7.2169598556608037E-3</v>
      </c>
      <c r="AG2313" t="s">
        <v>5</v>
      </c>
      <c r="AH2313" t="s">
        <v>32</v>
      </c>
      <c r="AI2313" t="s">
        <v>35</v>
      </c>
      <c r="AJ2313">
        <v>96.880415944540729</v>
      </c>
      <c r="AK2313" t="s">
        <v>45</v>
      </c>
      <c r="AL2313">
        <v>130.22319999999999</v>
      </c>
      <c r="AM2313">
        <v>3175907.6112399995</v>
      </c>
      <c r="AN2313">
        <v>82.57</v>
      </c>
    </row>
    <row r="2314" spans="1:40" x14ac:dyDescent="0.3">
      <c r="A2314">
        <v>272.10000000000002</v>
      </c>
      <c r="B2314">
        <v>9.6999999999999993</v>
      </c>
      <c r="C2314">
        <v>21</v>
      </c>
      <c r="D2314">
        <v>0.74</v>
      </c>
      <c r="E2314">
        <v>0.04</v>
      </c>
      <c r="F2314">
        <v>0.01</v>
      </c>
      <c r="G2314" t="s">
        <v>92</v>
      </c>
      <c r="H2314">
        <v>1.04</v>
      </c>
      <c r="I2314">
        <v>0.82</v>
      </c>
      <c r="J2314">
        <v>0.91</v>
      </c>
      <c r="K2314">
        <v>0.34</v>
      </c>
      <c r="L2314">
        <v>3</v>
      </c>
      <c r="M2314">
        <v>8230.9699999999993</v>
      </c>
      <c r="N2314">
        <v>60</v>
      </c>
      <c r="O2314">
        <v>54</v>
      </c>
      <c r="P2314">
        <v>1</v>
      </c>
      <c r="Q2314">
        <v>0</v>
      </c>
      <c r="R2314">
        <v>578</v>
      </c>
      <c r="S2314">
        <v>707</v>
      </c>
      <c r="T2314">
        <v>2</v>
      </c>
      <c r="U2314">
        <v>0.91</v>
      </c>
      <c r="V2314">
        <v>0</v>
      </c>
      <c r="W2314" t="s">
        <v>6</v>
      </c>
      <c r="X2314" t="s">
        <v>89</v>
      </c>
      <c r="Y2314" t="s">
        <v>104</v>
      </c>
      <c r="Z2314" t="s">
        <v>102</v>
      </c>
      <c r="AA2314">
        <v>0.71039999999999992</v>
      </c>
      <c r="AB2314">
        <v>0.95039999999999991</v>
      </c>
      <c r="AC2314">
        <v>0.24710399999999999</v>
      </c>
      <c r="AD2314">
        <v>0.39</v>
      </c>
      <c r="AE2314" t="s">
        <v>24</v>
      </c>
      <c r="AF2314">
        <v>3.564865858140389E-2</v>
      </c>
      <c r="AG2314" t="s">
        <v>7</v>
      </c>
      <c r="AH2314" t="s">
        <v>31</v>
      </c>
      <c r="AI2314" t="s">
        <v>36</v>
      </c>
      <c r="AJ2314">
        <v>122.31833910034602</v>
      </c>
      <c r="AK2314" t="s">
        <v>42</v>
      </c>
      <c r="AL2314">
        <v>164.61939999999998</v>
      </c>
      <c r="AM2314">
        <v>2351799.56293</v>
      </c>
      <c r="AN2314">
        <v>85.56</v>
      </c>
    </row>
    <row r="2315" spans="1:40" x14ac:dyDescent="0.3">
      <c r="A2315">
        <v>366.02</v>
      </c>
      <c r="B2315">
        <v>9.6199999999999992</v>
      </c>
      <c r="C2315">
        <v>26</v>
      </c>
      <c r="D2315">
        <v>0.89</v>
      </c>
      <c r="E2315">
        <v>0.09</v>
      </c>
      <c r="F2315">
        <v>0.02</v>
      </c>
      <c r="G2315" t="s">
        <v>99</v>
      </c>
      <c r="H2315">
        <v>3.22</v>
      </c>
      <c r="I2315">
        <v>0.94</v>
      </c>
      <c r="J2315">
        <v>1.1299999999999999</v>
      </c>
      <c r="K2315">
        <v>0.76</v>
      </c>
      <c r="L2315">
        <v>16</v>
      </c>
      <c r="M2315">
        <v>9769.1</v>
      </c>
      <c r="N2315">
        <v>90</v>
      </c>
      <c r="O2315">
        <v>17</v>
      </c>
      <c r="P2315">
        <v>0</v>
      </c>
      <c r="Q2315">
        <v>2</v>
      </c>
      <c r="R2315">
        <v>395</v>
      </c>
      <c r="S2315">
        <v>370</v>
      </c>
      <c r="T2315">
        <v>7</v>
      </c>
      <c r="U2315">
        <v>0.71</v>
      </c>
      <c r="V2315">
        <v>1</v>
      </c>
      <c r="W2315" t="s">
        <v>4</v>
      </c>
      <c r="X2315" t="s">
        <v>93</v>
      </c>
      <c r="Y2315" t="s">
        <v>94</v>
      </c>
      <c r="Z2315" t="s">
        <v>106</v>
      </c>
      <c r="AA2315">
        <v>0.80990000000000006</v>
      </c>
      <c r="AB2315">
        <v>0.89180000000000004</v>
      </c>
      <c r="AC2315">
        <v>9.8097999999999991E-2</v>
      </c>
      <c r="AD2315">
        <v>0.87</v>
      </c>
      <c r="AE2315" t="s">
        <v>25</v>
      </c>
      <c r="AF2315">
        <v>2.628271679143216E-2</v>
      </c>
      <c r="AG2315" t="s">
        <v>7</v>
      </c>
      <c r="AH2315" t="s">
        <v>32</v>
      </c>
      <c r="AI2315" t="s">
        <v>37</v>
      </c>
      <c r="AJ2315">
        <v>93.670886075949369</v>
      </c>
      <c r="AK2315" t="s">
        <v>41</v>
      </c>
      <c r="AL2315">
        <v>488.45500000000004</v>
      </c>
      <c r="AM2315">
        <v>3969523.4667079998</v>
      </c>
      <c r="AN2315">
        <v>93.679999999999993</v>
      </c>
    </row>
    <row r="2316" spans="1:40" x14ac:dyDescent="0.3">
      <c r="A2316">
        <v>496.77</v>
      </c>
      <c r="B2316">
        <v>3.23</v>
      </c>
      <c r="C2316">
        <v>9</v>
      </c>
      <c r="D2316">
        <v>0.79</v>
      </c>
      <c r="E2316">
        <v>0.08</v>
      </c>
      <c r="F2316">
        <v>0</v>
      </c>
      <c r="G2316" t="s">
        <v>99</v>
      </c>
      <c r="H2316">
        <v>3.09</v>
      </c>
      <c r="I2316">
        <v>0.81</v>
      </c>
      <c r="J2316">
        <v>1.1599999999999999</v>
      </c>
      <c r="K2316">
        <v>0.16</v>
      </c>
      <c r="L2316">
        <v>41</v>
      </c>
      <c r="M2316">
        <v>2588.8000000000002</v>
      </c>
      <c r="N2316">
        <v>90</v>
      </c>
      <c r="O2316">
        <v>23</v>
      </c>
      <c r="P2316">
        <v>0</v>
      </c>
      <c r="Q2316">
        <v>2</v>
      </c>
      <c r="R2316">
        <v>502</v>
      </c>
      <c r="S2316">
        <v>245</v>
      </c>
      <c r="T2316">
        <v>12</v>
      </c>
      <c r="U2316">
        <v>0.69</v>
      </c>
      <c r="V2316">
        <v>1</v>
      </c>
      <c r="W2316" t="s">
        <v>4</v>
      </c>
      <c r="X2316" t="s">
        <v>93</v>
      </c>
      <c r="Y2316" t="s">
        <v>94</v>
      </c>
      <c r="Z2316" t="s">
        <v>107</v>
      </c>
      <c r="AA2316">
        <v>0.72680000000000011</v>
      </c>
      <c r="AB2316">
        <v>0.92</v>
      </c>
      <c r="AC2316">
        <v>0.19319999999999998</v>
      </c>
      <c r="AD2316">
        <v>0.24</v>
      </c>
      <c r="AE2316" t="s">
        <v>26</v>
      </c>
      <c r="AF2316">
        <v>6.5020029389858489E-3</v>
      </c>
      <c r="AG2316" t="s">
        <v>5</v>
      </c>
      <c r="AH2316" t="s">
        <v>32</v>
      </c>
      <c r="AI2316" t="s">
        <v>37</v>
      </c>
      <c r="AJ2316">
        <v>48.804780876494021</v>
      </c>
      <c r="AK2316" t="s">
        <v>40</v>
      </c>
      <c r="AL2316">
        <v>129.44000000000003</v>
      </c>
      <c r="AM2316">
        <v>1389081.3704659999</v>
      </c>
      <c r="AN2316">
        <v>94.510000000000019</v>
      </c>
    </row>
    <row r="2317" spans="1:40" x14ac:dyDescent="0.3">
      <c r="A2317">
        <v>109.17</v>
      </c>
      <c r="B2317">
        <v>4.13</v>
      </c>
      <c r="C2317">
        <v>26</v>
      </c>
      <c r="D2317">
        <v>0.71</v>
      </c>
      <c r="E2317">
        <v>0.01</v>
      </c>
      <c r="F2317">
        <v>0.03</v>
      </c>
      <c r="G2317" t="s">
        <v>99</v>
      </c>
      <c r="H2317">
        <v>3.99</v>
      </c>
      <c r="I2317">
        <v>0.96</v>
      </c>
      <c r="J2317">
        <v>1.1299999999999999</v>
      </c>
      <c r="K2317">
        <v>7.0000000000000007E-2</v>
      </c>
      <c r="L2317">
        <v>49</v>
      </c>
      <c r="M2317">
        <v>2023.49</v>
      </c>
      <c r="N2317">
        <v>60</v>
      </c>
      <c r="O2317">
        <v>16</v>
      </c>
      <c r="P2317">
        <v>3</v>
      </c>
      <c r="Q2317">
        <v>1</v>
      </c>
      <c r="R2317">
        <v>304</v>
      </c>
      <c r="S2317">
        <v>442</v>
      </c>
      <c r="T2317">
        <v>2</v>
      </c>
      <c r="U2317">
        <v>0.1</v>
      </c>
      <c r="V2317">
        <v>1</v>
      </c>
      <c r="W2317" t="s">
        <v>4</v>
      </c>
      <c r="X2317" t="s">
        <v>101</v>
      </c>
      <c r="Y2317" t="s">
        <v>90</v>
      </c>
      <c r="Z2317" t="s">
        <v>102</v>
      </c>
      <c r="AA2317">
        <v>0.70289999999999997</v>
      </c>
      <c r="AB2317">
        <v>0.96029999999999993</v>
      </c>
      <c r="AC2317">
        <v>0.27848700000000004</v>
      </c>
      <c r="AD2317">
        <v>0.11000000000000001</v>
      </c>
      <c r="AE2317" t="s">
        <v>22</v>
      </c>
      <c r="AF2317">
        <v>3.7830905926536595E-2</v>
      </c>
      <c r="AG2317" t="s">
        <v>7</v>
      </c>
      <c r="AH2317" t="s">
        <v>33</v>
      </c>
      <c r="AI2317" t="s">
        <v>37</v>
      </c>
      <c r="AJ2317">
        <v>145.39473684210526</v>
      </c>
      <c r="AK2317" t="s">
        <v>42</v>
      </c>
      <c r="AL2317">
        <v>101.17450000000001</v>
      </c>
      <c r="AM2317">
        <v>229850.46569800001</v>
      </c>
      <c r="AN2317">
        <v>95.11</v>
      </c>
    </row>
    <row r="2318" spans="1:40" x14ac:dyDescent="0.3">
      <c r="A2318">
        <v>173.63</v>
      </c>
      <c r="B2318">
        <v>9.06</v>
      </c>
      <c r="C2318">
        <v>3</v>
      </c>
      <c r="D2318">
        <v>0.97</v>
      </c>
      <c r="E2318">
        <v>0.06</v>
      </c>
      <c r="F2318">
        <v>0.04</v>
      </c>
      <c r="G2318" t="s">
        <v>99</v>
      </c>
      <c r="H2318">
        <v>4.38</v>
      </c>
      <c r="I2318">
        <v>0.7</v>
      </c>
      <c r="J2318">
        <v>0.86</v>
      </c>
      <c r="K2318">
        <v>0.79</v>
      </c>
      <c r="L2318">
        <v>20</v>
      </c>
      <c r="M2318">
        <v>3475.69</v>
      </c>
      <c r="N2318">
        <v>60</v>
      </c>
      <c r="O2318">
        <v>54</v>
      </c>
      <c r="P2318">
        <v>1</v>
      </c>
      <c r="Q2318">
        <v>3</v>
      </c>
      <c r="R2318">
        <v>70</v>
      </c>
      <c r="S2318">
        <v>25</v>
      </c>
      <c r="T2318">
        <v>9</v>
      </c>
      <c r="U2318">
        <v>0.09</v>
      </c>
      <c r="V2318">
        <v>0</v>
      </c>
      <c r="W2318" t="s">
        <v>6</v>
      </c>
      <c r="X2318" t="s">
        <v>103</v>
      </c>
      <c r="Y2318" t="s">
        <v>104</v>
      </c>
      <c r="Z2318" t="s">
        <v>91</v>
      </c>
      <c r="AA2318">
        <v>0.91179999999999994</v>
      </c>
      <c r="AB2318">
        <v>0.90239999999999987</v>
      </c>
      <c r="AC2318">
        <v>2.7072000000000023E-2</v>
      </c>
      <c r="AD2318">
        <v>0.89</v>
      </c>
      <c r="AE2318" t="s">
        <v>25</v>
      </c>
      <c r="AF2318">
        <v>5.2179922824396707E-2</v>
      </c>
      <c r="AG2318" t="s">
        <v>8</v>
      </c>
      <c r="AH2318" t="s">
        <v>31</v>
      </c>
      <c r="AI2318" t="s">
        <v>37</v>
      </c>
      <c r="AJ2318">
        <v>35.714285714285715</v>
      </c>
      <c r="AK2318" t="s">
        <v>40</v>
      </c>
      <c r="AL2318">
        <v>173.78450000000001</v>
      </c>
      <c r="AM2318">
        <v>664021.45465799992</v>
      </c>
      <c r="AN2318">
        <v>93.02</v>
      </c>
    </row>
    <row r="2319" spans="1:40" x14ac:dyDescent="0.3">
      <c r="A2319">
        <v>227.56</v>
      </c>
      <c r="B2319">
        <v>9.6999999999999993</v>
      </c>
      <c r="C2319">
        <v>6</v>
      </c>
      <c r="D2319">
        <v>0.77</v>
      </c>
      <c r="E2319">
        <v>0.02</v>
      </c>
      <c r="F2319">
        <v>0.02</v>
      </c>
      <c r="G2319" t="s">
        <v>92</v>
      </c>
      <c r="H2319">
        <v>2.5499999999999998</v>
      </c>
      <c r="I2319">
        <v>0.85</v>
      </c>
      <c r="J2319">
        <v>1.2</v>
      </c>
      <c r="K2319">
        <v>0.95</v>
      </c>
      <c r="L2319">
        <v>44</v>
      </c>
      <c r="M2319">
        <v>8791.83</v>
      </c>
      <c r="N2319">
        <v>90</v>
      </c>
      <c r="O2319">
        <v>22</v>
      </c>
      <c r="P2319">
        <v>1</v>
      </c>
      <c r="Q2319">
        <v>2</v>
      </c>
      <c r="R2319">
        <v>694</v>
      </c>
      <c r="S2319">
        <v>747</v>
      </c>
      <c r="T2319">
        <v>2</v>
      </c>
      <c r="U2319">
        <v>0.66</v>
      </c>
      <c r="V2319">
        <v>1</v>
      </c>
      <c r="W2319" t="s">
        <v>4</v>
      </c>
      <c r="X2319" t="s">
        <v>93</v>
      </c>
      <c r="Y2319" t="s">
        <v>104</v>
      </c>
      <c r="Z2319" t="s">
        <v>102</v>
      </c>
      <c r="AA2319">
        <v>0.75460000000000005</v>
      </c>
      <c r="AB2319">
        <v>0.96039999999999992</v>
      </c>
      <c r="AC2319">
        <v>0.22089199999999998</v>
      </c>
      <c r="AD2319">
        <v>0.99</v>
      </c>
      <c r="AE2319" t="s">
        <v>25</v>
      </c>
      <c r="AF2319">
        <v>4.2626120583582346E-2</v>
      </c>
      <c r="AG2319" t="s">
        <v>7</v>
      </c>
      <c r="AH2319" t="s">
        <v>31</v>
      </c>
      <c r="AI2319" t="s">
        <v>35</v>
      </c>
      <c r="AJ2319">
        <v>107.63688760806916</v>
      </c>
      <c r="AK2319" t="s">
        <v>42</v>
      </c>
      <c r="AL2319">
        <v>175.8366</v>
      </c>
      <c r="AM2319">
        <v>2080883.0303520004</v>
      </c>
      <c r="AN2319">
        <v>84.45</v>
      </c>
    </row>
    <row r="2320" spans="1:40" x14ac:dyDescent="0.3">
      <c r="A2320">
        <v>239.82</v>
      </c>
      <c r="B2320">
        <v>4.99</v>
      </c>
      <c r="C2320">
        <v>24</v>
      </c>
      <c r="D2320">
        <v>0.98</v>
      </c>
      <c r="E2320">
        <v>0.06</v>
      </c>
      <c r="F2320">
        <v>0.02</v>
      </c>
      <c r="G2320" t="s">
        <v>92</v>
      </c>
      <c r="H2320">
        <v>2.4500000000000002</v>
      </c>
      <c r="I2320">
        <v>0.8</v>
      </c>
      <c r="J2320">
        <v>1.07</v>
      </c>
      <c r="K2320">
        <v>0.44</v>
      </c>
      <c r="L2320">
        <v>24</v>
      </c>
      <c r="M2320">
        <v>238.24</v>
      </c>
      <c r="N2320">
        <v>90</v>
      </c>
      <c r="O2320">
        <v>21</v>
      </c>
      <c r="P2320">
        <v>3</v>
      </c>
      <c r="Q2320">
        <v>0</v>
      </c>
      <c r="R2320">
        <v>999</v>
      </c>
      <c r="S2320">
        <v>859</v>
      </c>
      <c r="T2320">
        <v>5</v>
      </c>
      <c r="U2320">
        <v>0.16</v>
      </c>
      <c r="V2320">
        <v>1</v>
      </c>
      <c r="W2320" t="s">
        <v>4</v>
      </c>
      <c r="X2320" t="s">
        <v>89</v>
      </c>
      <c r="Y2320" t="s">
        <v>90</v>
      </c>
      <c r="Z2320" t="s">
        <v>109</v>
      </c>
      <c r="AA2320">
        <v>0.92119999999999991</v>
      </c>
      <c r="AB2320">
        <v>0.92119999999999991</v>
      </c>
      <c r="AC2320">
        <v>1.8424000000000013E-2</v>
      </c>
      <c r="AD2320">
        <v>0.52</v>
      </c>
      <c r="AE2320" t="s">
        <v>25</v>
      </c>
      <c r="AF2320">
        <v>2.0807272120757236E-2</v>
      </c>
      <c r="AG2320" t="s">
        <v>7</v>
      </c>
      <c r="AH2320" t="s">
        <v>31</v>
      </c>
      <c r="AI2320" t="s">
        <v>35</v>
      </c>
      <c r="AJ2320">
        <v>85.985985985985991</v>
      </c>
      <c r="AK2320" t="s">
        <v>41</v>
      </c>
      <c r="AL2320">
        <v>4.7648000000000001</v>
      </c>
      <c r="AM2320">
        <v>61722.010124</v>
      </c>
      <c r="AN2320">
        <v>83.350000000000009</v>
      </c>
    </row>
    <row r="2321" spans="1:40" x14ac:dyDescent="0.3">
      <c r="A2321">
        <v>234.96</v>
      </c>
      <c r="B2321">
        <v>3.89</v>
      </c>
      <c r="C2321">
        <v>11</v>
      </c>
      <c r="D2321">
        <v>0.92</v>
      </c>
      <c r="E2321">
        <v>0.1</v>
      </c>
      <c r="F2321">
        <v>0</v>
      </c>
      <c r="G2321" t="s">
        <v>99</v>
      </c>
      <c r="H2321">
        <v>3.11</v>
      </c>
      <c r="I2321">
        <v>0.97</v>
      </c>
      <c r="J2321">
        <v>1</v>
      </c>
      <c r="K2321">
        <v>0.16</v>
      </c>
      <c r="L2321">
        <v>34</v>
      </c>
      <c r="M2321">
        <v>204.27</v>
      </c>
      <c r="N2321">
        <v>45</v>
      </c>
      <c r="O2321">
        <v>21</v>
      </c>
      <c r="P2321">
        <v>0</v>
      </c>
      <c r="Q2321">
        <v>0</v>
      </c>
      <c r="R2321">
        <v>631</v>
      </c>
      <c r="S2321">
        <v>505</v>
      </c>
      <c r="T2321">
        <v>8</v>
      </c>
      <c r="U2321">
        <v>0.45</v>
      </c>
      <c r="V2321">
        <v>1</v>
      </c>
      <c r="W2321" t="s">
        <v>4</v>
      </c>
      <c r="X2321" t="s">
        <v>89</v>
      </c>
      <c r="Y2321" t="s">
        <v>94</v>
      </c>
      <c r="Z2321" t="s">
        <v>110</v>
      </c>
      <c r="AA2321">
        <v>0.82800000000000007</v>
      </c>
      <c r="AB2321">
        <v>0.9</v>
      </c>
      <c r="AC2321">
        <v>7.1999999999999967E-2</v>
      </c>
      <c r="AD2321">
        <v>0.26</v>
      </c>
      <c r="AE2321" t="s">
        <v>26</v>
      </c>
      <c r="AF2321">
        <v>1.6556009533537624E-2</v>
      </c>
      <c r="AG2321" t="s">
        <v>5</v>
      </c>
      <c r="AH2321" t="s">
        <v>31</v>
      </c>
      <c r="AI2321" t="s">
        <v>37</v>
      </c>
      <c r="AJ2321">
        <v>80.031695721077654</v>
      </c>
      <c r="AK2321" t="s">
        <v>44</v>
      </c>
      <c r="AL2321">
        <v>10.213500000000002</v>
      </c>
      <c r="AM2321">
        <v>52819.635132000003</v>
      </c>
      <c r="AN2321">
        <v>93.89</v>
      </c>
    </row>
    <row r="2322" spans="1:40" x14ac:dyDescent="0.3">
      <c r="A2322">
        <v>458.42</v>
      </c>
      <c r="B2322">
        <v>5.73</v>
      </c>
      <c r="C2322">
        <v>9</v>
      </c>
      <c r="D2322">
        <v>0.93</v>
      </c>
      <c r="E2322">
        <v>0.09</v>
      </c>
      <c r="F2322">
        <v>0.01</v>
      </c>
      <c r="G2322" t="s">
        <v>88</v>
      </c>
      <c r="H2322">
        <v>3.65</v>
      </c>
      <c r="I2322">
        <v>0.77</v>
      </c>
      <c r="J2322">
        <v>1.18</v>
      </c>
      <c r="K2322">
        <v>0.5</v>
      </c>
      <c r="L2322">
        <v>48</v>
      </c>
      <c r="M2322">
        <v>2246.19</v>
      </c>
      <c r="N2322">
        <v>30</v>
      </c>
      <c r="O2322">
        <v>26</v>
      </c>
      <c r="P2322">
        <v>2</v>
      </c>
      <c r="Q2322">
        <v>2</v>
      </c>
      <c r="R2322">
        <v>933</v>
      </c>
      <c r="S2322">
        <v>595</v>
      </c>
      <c r="T2322">
        <v>8</v>
      </c>
      <c r="U2322">
        <v>0.56999999999999995</v>
      </c>
      <c r="V2322">
        <v>1</v>
      </c>
      <c r="W2322" t="s">
        <v>4</v>
      </c>
      <c r="X2322" t="s">
        <v>93</v>
      </c>
      <c r="Y2322" t="s">
        <v>96</v>
      </c>
      <c r="Z2322" t="s">
        <v>110</v>
      </c>
      <c r="AA2322">
        <v>0.84630000000000005</v>
      </c>
      <c r="AB2322">
        <v>0.90090000000000003</v>
      </c>
      <c r="AC2322">
        <v>6.3062999999999952E-2</v>
      </c>
      <c r="AD2322">
        <v>0.6</v>
      </c>
      <c r="AE2322" t="s">
        <v>25</v>
      </c>
      <c r="AF2322">
        <v>1.2499454648575542E-2</v>
      </c>
      <c r="AG2322" t="s">
        <v>5</v>
      </c>
      <c r="AH2322" t="s">
        <v>32</v>
      </c>
      <c r="AI2322" t="s">
        <v>37</v>
      </c>
      <c r="AJ2322">
        <v>63.772775991425512</v>
      </c>
      <c r="AK2322" t="s">
        <v>40</v>
      </c>
      <c r="AL2322">
        <v>22.4619</v>
      </c>
      <c r="AM2322">
        <v>1132724.1883400001</v>
      </c>
      <c r="AN2322">
        <v>69.45</v>
      </c>
    </row>
    <row r="2323" spans="1:40" x14ac:dyDescent="0.3">
      <c r="A2323">
        <v>371.31</v>
      </c>
      <c r="B2323">
        <v>7.19</v>
      </c>
      <c r="C2323">
        <v>29</v>
      </c>
      <c r="D2323">
        <v>0.76</v>
      </c>
      <c r="E2323">
        <v>0.04</v>
      </c>
      <c r="F2323">
        <v>0.01</v>
      </c>
      <c r="G2323" t="s">
        <v>88</v>
      </c>
      <c r="H2323">
        <v>1.78</v>
      </c>
      <c r="I2323">
        <v>0.94</v>
      </c>
      <c r="J2323">
        <v>1.1299999999999999</v>
      </c>
      <c r="K2323">
        <v>0.39</v>
      </c>
      <c r="L2323">
        <v>23</v>
      </c>
      <c r="M2323">
        <v>3821.57</v>
      </c>
      <c r="N2323">
        <v>60</v>
      </c>
      <c r="O2323">
        <v>10</v>
      </c>
      <c r="P2323">
        <v>2</v>
      </c>
      <c r="Q2323">
        <v>1</v>
      </c>
      <c r="R2323">
        <v>155</v>
      </c>
      <c r="S2323">
        <v>220</v>
      </c>
      <c r="T2323">
        <v>11</v>
      </c>
      <c r="U2323">
        <v>0.39</v>
      </c>
      <c r="V2323">
        <v>0</v>
      </c>
      <c r="W2323" t="s">
        <v>6</v>
      </c>
      <c r="X2323" t="s">
        <v>101</v>
      </c>
      <c r="Y2323" t="s">
        <v>96</v>
      </c>
      <c r="Z2323" t="s">
        <v>95</v>
      </c>
      <c r="AA2323">
        <v>0.72960000000000003</v>
      </c>
      <c r="AB2323">
        <v>0.95039999999999991</v>
      </c>
      <c r="AC2323">
        <v>0.22809599999999999</v>
      </c>
      <c r="AD2323">
        <v>0.44</v>
      </c>
      <c r="AE2323" t="s">
        <v>24</v>
      </c>
      <c r="AF2323">
        <v>1.9363873852037382E-2</v>
      </c>
      <c r="AG2323" t="s">
        <v>5</v>
      </c>
      <c r="AH2323" t="s">
        <v>32</v>
      </c>
      <c r="AI2323" t="s">
        <v>36</v>
      </c>
      <c r="AJ2323">
        <v>141.93548387096774</v>
      </c>
      <c r="AK2323" t="s">
        <v>42</v>
      </c>
      <c r="AL2323">
        <v>38.215700000000005</v>
      </c>
      <c r="AM2323">
        <v>1489987.9488710002</v>
      </c>
      <c r="AN2323">
        <v>72.820000000000007</v>
      </c>
    </row>
    <row r="2324" spans="1:40" x14ac:dyDescent="0.3">
      <c r="A2324">
        <v>323.56</v>
      </c>
      <c r="B2324">
        <v>3.46</v>
      </c>
      <c r="C2324">
        <v>15</v>
      </c>
      <c r="D2324">
        <v>0.77</v>
      </c>
      <c r="E2324">
        <v>0.03</v>
      </c>
      <c r="F2324">
        <v>0.02</v>
      </c>
      <c r="G2324" t="s">
        <v>88</v>
      </c>
      <c r="H2324">
        <v>2.52</v>
      </c>
      <c r="I2324">
        <v>0.83</v>
      </c>
      <c r="J2324">
        <v>1.08</v>
      </c>
      <c r="K2324">
        <v>0.37</v>
      </c>
      <c r="L2324">
        <v>38</v>
      </c>
      <c r="M2324">
        <v>3093.23</v>
      </c>
      <c r="N2324">
        <v>30</v>
      </c>
      <c r="O2324">
        <v>38</v>
      </c>
      <c r="P2324">
        <v>0</v>
      </c>
      <c r="Q2324">
        <v>1</v>
      </c>
      <c r="R2324">
        <v>535</v>
      </c>
      <c r="S2324">
        <v>807</v>
      </c>
      <c r="T2324">
        <v>4</v>
      </c>
      <c r="U2324">
        <v>0.09</v>
      </c>
      <c r="V2324">
        <v>1</v>
      </c>
      <c r="W2324" t="s">
        <v>4</v>
      </c>
      <c r="X2324" t="s">
        <v>101</v>
      </c>
      <c r="Y2324" t="s">
        <v>94</v>
      </c>
      <c r="Z2324" t="s">
        <v>105</v>
      </c>
      <c r="AA2324">
        <v>0.74690000000000001</v>
      </c>
      <c r="AB2324">
        <v>0.9506</v>
      </c>
      <c r="AC2324">
        <v>0.21863799999999997</v>
      </c>
      <c r="AD2324">
        <v>0.42</v>
      </c>
      <c r="AE2324" t="s">
        <v>24</v>
      </c>
      <c r="AF2324">
        <v>1.0693534429472122E-2</v>
      </c>
      <c r="AG2324" t="s">
        <v>5</v>
      </c>
      <c r="AH2324" t="s">
        <v>32</v>
      </c>
      <c r="AI2324" t="s">
        <v>35</v>
      </c>
      <c r="AJ2324">
        <v>150.84112149532712</v>
      </c>
      <c r="AK2324" t="s">
        <v>42</v>
      </c>
      <c r="AL2324">
        <v>30.932300000000001</v>
      </c>
      <c r="AM2324">
        <v>1050935.0134640001</v>
      </c>
      <c r="AN2324">
        <v>72.180000000000007</v>
      </c>
    </row>
    <row r="2325" spans="1:40" x14ac:dyDescent="0.3">
      <c r="A2325">
        <v>189.22</v>
      </c>
      <c r="B2325">
        <v>7.63</v>
      </c>
      <c r="C2325">
        <v>23</v>
      </c>
      <c r="D2325">
        <v>0.86</v>
      </c>
      <c r="E2325">
        <v>0.02</v>
      </c>
      <c r="F2325">
        <v>0.03</v>
      </c>
      <c r="G2325" t="s">
        <v>88</v>
      </c>
      <c r="H2325">
        <v>2.93</v>
      </c>
      <c r="I2325">
        <v>0.88</v>
      </c>
      <c r="J2325">
        <v>1.1399999999999999</v>
      </c>
      <c r="K2325">
        <v>0.63</v>
      </c>
      <c r="L2325">
        <v>2</v>
      </c>
      <c r="M2325">
        <v>8266.69</v>
      </c>
      <c r="N2325">
        <v>60</v>
      </c>
      <c r="O2325">
        <v>28</v>
      </c>
      <c r="P2325">
        <v>3</v>
      </c>
      <c r="Q2325">
        <v>1</v>
      </c>
      <c r="R2325">
        <v>192</v>
      </c>
      <c r="S2325">
        <v>845</v>
      </c>
      <c r="T2325">
        <v>7</v>
      </c>
      <c r="U2325">
        <v>0.74</v>
      </c>
      <c r="V2325">
        <v>1</v>
      </c>
      <c r="W2325" t="s">
        <v>4</v>
      </c>
      <c r="X2325" t="s">
        <v>101</v>
      </c>
      <c r="Y2325" t="s">
        <v>90</v>
      </c>
      <c r="Z2325" t="s">
        <v>106</v>
      </c>
      <c r="AA2325">
        <v>0.84279999999999999</v>
      </c>
      <c r="AB2325">
        <v>0.9506</v>
      </c>
      <c r="AC2325">
        <v>0.13308400000000001</v>
      </c>
      <c r="AD2325">
        <v>0.68</v>
      </c>
      <c r="AE2325" t="s">
        <v>25</v>
      </c>
      <c r="AF2325">
        <v>4.0323433040904764E-2</v>
      </c>
      <c r="AG2325" t="s">
        <v>7</v>
      </c>
      <c r="AH2325" t="s">
        <v>31</v>
      </c>
      <c r="AI2325" t="s">
        <v>35</v>
      </c>
      <c r="AJ2325">
        <v>440.10416666666669</v>
      </c>
      <c r="AK2325" t="s">
        <v>42</v>
      </c>
      <c r="AL2325">
        <v>82.666900000000012</v>
      </c>
      <c r="AM2325">
        <v>1642527.9910820001</v>
      </c>
      <c r="AN2325">
        <v>71.87</v>
      </c>
    </row>
    <row r="2326" spans="1:40" x14ac:dyDescent="0.3">
      <c r="A2326">
        <v>420.71</v>
      </c>
      <c r="B2326">
        <v>1.46</v>
      </c>
      <c r="C2326">
        <v>28</v>
      </c>
      <c r="D2326">
        <v>0.75</v>
      </c>
      <c r="E2326">
        <v>0.05</v>
      </c>
      <c r="F2326">
        <v>0.05</v>
      </c>
      <c r="G2326" t="s">
        <v>92</v>
      </c>
      <c r="H2326">
        <v>4.9400000000000004</v>
      </c>
      <c r="I2326">
        <v>0.95</v>
      </c>
      <c r="J2326">
        <v>0.95</v>
      </c>
      <c r="K2326">
        <v>0.17</v>
      </c>
      <c r="L2326">
        <v>41</v>
      </c>
      <c r="M2326">
        <v>6928.25</v>
      </c>
      <c r="N2326">
        <v>45</v>
      </c>
      <c r="O2326">
        <v>41</v>
      </c>
      <c r="P2326">
        <v>3</v>
      </c>
      <c r="Q2326">
        <v>1</v>
      </c>
      <c r="R2326">
        <v>324</v>
      </c>
      <c r="S2326">
        <v>336</v>
      </c>
      <c r="T2326">
        <v>8</v>
      </c>
      <c r="U2326">
        <v>0.89</v>
      </c>
      <c r="V2326">
        <v>1</v>
      </c>
      <c r="W2326" t="s">
        <v>4</v>
      </c>
      <c r="X2326" t="s">
        <v>101</v>
      </c>
      <c r="Y2326" t="s">
        <v>90</v>
      </c>
      <c r="Z2326" t="s">
        <v>110</v>
      </c>
      <c r="AA2326">
        <v>0.71249999999999991</v>
      </c>
      <c r="AB2326">
        <v>0.90249999999999997</v>
      </c>
      <c r="AC2326">
        <v>0.22562499999999999</v>
      </c>
      <c r="AD2326">
        <v>0.27</v>
      </c>
      <c r="AE2326" t="s">
        <v>26</v>
      </c>
      <c r="AF2326">
        <v>3.4703239761355803E-3</v>
      </c>
      <c r="AG2326" t="s">
        <v>5</v>
      </c>
      <c r="AH2326" t="s">
        <v>32</v>
      </c>
      <c r="AI2326" t="s">
        <v>37</v>
      </c>
      <c r="AJ2326">
        <v>103.7037037037037</v>
      </c>
      <c r="AK2326" t="s">
        <v>42</v>
      </c>
      <c r="AL2326">
        <v>138.565</v>
      </c>
      <c r="AM2326">
        <v>3206442.5943979993</v>
      </c>
      <c r="AN2326">
        <v>80.559999999999988</v>
      </c>
    </row>
    <row r="2327" spans="1:40" x14ac:dyDescent="0.3">
      <c r="A2327">
        <v>479.78</v>
      </c>
      <c r="B2327">
        <v>1.44</v>
      </c>
      <c r="C2327">
        <v>3</v>
      </c>
      <c r="D2327">
        <v>0.79</v>
      </c>
      <c r="E2327">
        <v>0.01</v>
      </c>
      <c r="F2327">
        <v>0</v>
      </c>
      <c r="G2327" t="s">
        <v>92</v>
      </c>
      <c r="H2327">
        <v>2.94</v>
      </c>
      <c r="I2327">
        <v>1</v>
      </c>
      <c r="J2327">
        <v>1.07</v>
      </c>
      <c r="K2327">
        <v>0.38</v>
      </c>
      <c r="L2327">
        <v>5</v>
      </c>
      <c r="M2327">
        <v>8394.5499999999993</v>
      </c>
      <c r="N2327">
        <v>30</v>
      </c>
      <c r="O2327">
        <v>20</v>
      </c>
      <c r="P2327">
        <v>2</v>
      </c>
      <c r="Q2327">
        <v>0</v>
      </c>
      <c r="R2327">
        <v>886</v>
      </c>
      <c r="S2327">
        <v>857</v>
      </c>
      <c r="T2327">
        <v>8</v>
      </c>
      <c r="U2327">
        <v>0.16</v>
      </c>
      <c r="V2327">
        <v>0</v>
      </c>
      <c r="W2327" t="s">
        <v>6</v>
      </c>
      <c r="X2327" t="s">
        <v>89</v>
      </c>
      <c r="Y2327" t="s">
        <v>96</v>
      </c>
      <c r="Z2327" t="s">
        <v>110</v>
      </c>
      <c r="AA2327">
        <v>0.78210000000000002</v>
      </c>
      <c r="AB2327">
        <v>0.99</v>
      </c>
      <c r="AC2327">
        <v>0.20789999999999997</v>
      </c>
      <c r="AD2327">
        <v>0.39</v>
      </c>
      <c r="AE2327" t="s">
        <v>24</v>
      </c>
      <c r="AF2327">
        <v>3.0013756304973112E-3</v>
      </c>
      <c r="AG2327" t="s">
        <v>5</v>
      </c>
      <c r="AH2327" t="s">
        <v>32</v>
      </c>
      <c r="AI2327" t="s">
        <v>35</v>
      </c>
      <c r="AJ2327">
        <v>96.72686230248307</v>
      </c>
      <c r="AK2327" t="s">
        <v>45</v>
      </c>
      <c r="AL2327">
        <v>167.89099999999999</v>
      </c>
      <c r="AM2327">
        <v>4068008.6730539994</v>
      </c>
      <c r="AN2327">
        <v>84.759999999999991</v>
      </c>
    </row>
    <row r="2328" spans="1:40" x14ac:dyDescent="0.3">
      <c r="A2328">
        <v>419.54</v>
      </c>
      <c r="B2328">
        <v>4.4800000000000004</v>
      </c>
      <c r="C2328">
        <v>1</v>
      </c>
      <c r="D2328">
        <v>0.8</v>
      </c>
      <c r="E2328">
        <v>0.05</v>
      </c>
      <c r="F2328">
        <v>0.03</v>
      </c>
      <c r="G2328" t="s">
        <v>92</v>
      </c>
      <c r="H2328">
        <v>1.1200000000000001</v>
      </c>
      <c r="I2328">
        <v>0.89</v>
      </c>
      <c r="J2328">
        <v>0.88</v>
      </c>
      <c r="K2328">
        <v>0.87</v>
      </c>
      <c r="L2328">
        <v>18</v>
      </c>
      <c r="M2328">
        <v>3899.23</v>
      </c>
      <c r="N2328">
        <v>45</v>
      </c>
      <c r="O2328">
        <v>36</v>
      </c>
      <c r="P2328">
        <v>2</v>
      </c>
      <c r="Q2328">
        <v>2</v>
      </c>
      <c r="R2328">
        <v>668</v>
      </c>
      <c r="S2328">
        <v>636</v>
      </c>
      <c r="T2328">
        <v>5</v>
      </c>
      <c r="U2328">
        <v>0.85</v>
      </c>
      <c r="V2328">
        <v>1</v>
      </c>
      <c r="W2328" t="s">
        <v>4</v>
      </c>
      <c r="X2328" t="s">
        <v>93</v>
      </c>
      <c r="Y2328" t="s">
        <v>96</v>
      </c>
      <c r="Z2328" t="s">
        <v>109</v>
      </c>
      <c r="AA2328">
        <v>0.76</v>
      </c>
      <c r="AB2328">
        <v>0.92149999999999999</v>
      </c>
      <c r="AC2328">
        <v>0.18429999999999994</v>
      </c>
      <c r="AD2328">
        <v>0.95</v>
      </c>
      <c r="AE2328" t="s">
        <v>25</v>
      </c>
      <c r="AF2328">
        <v>1.0678362015540831E-2</v>
      </c>
      <c r="AG2328" t="s">
        <v>5</v>
      </c>
      <c r="AH2328" t="s">
        <v>32</v>
      </c>
      <c r="AI2328" t="s">
        <v>36</v>
      </c>
      <c r="AJ2328">
        <v>95.209580838323348</v>
      </c>
      <c r="AK2328" t="s">
        <v>45</v>
      </c>
      <c r="AL2328">
        <v>77.9846</v>
      </c>
      <c r="AM2328">
        <v>1766840.9728320001</v>
      </c>
      <c r="AN2328">
        <v>84.779999999999987</v>
      </c>
    </row>
    <row r="2329" spans="1:40" x14ac:dyDescent="0.3">
      <c r="A2329">
        <v>50.7</v>
      </c>
      <c r="B2329">
        <v>4.18</v>
      </c>
      <c r="C2329">
        <v>20</v>
      </c>
      <c r="D2329">
        <v>0.75</v>
      </c>
      <c r="E2329">
        <v>0</v>
      </c>
      <c r="F2329">
        <v>0.03</v>
      </c>
      <c r="G2329" t="s">
        <v>88</v>
      </c>
      <c r="H2329">
        <v>2.94</v>
      </c>
      <c r="I2329">
        <v>0.73</v>
      </c>
      <c r="J2329">
        <v>1.2</v>
      </c>
      <c r="K2329">
        <v>0.73</v>
      </c>
      <c r="L2329">
        <v>29</v>
      </c>
      <c r="M2329">
        <v>5998.52</v>
      </c>
      <c r="N2329">
        <v>15</v>
      </c>
      <c r="O2329">
        <v>37</v>
      </c>
      <c r="P2329">
        <v>0</v>
      </c>
      <c r="Q2329">
        <v>0</v>
      </c>
      <c r="R2329">
        <v>753</v>
      </c>
      <c r="S2329">
        <v>256</v>
      </c>
      <c r="T2329">
        <v>10</v>
      </c>
      <c r="U2329">
        <v>0.79</v>
      </c>
      <c r="V2329">
        <v>1</v>
      </c>
      <c r="W2329" t="s">
        <v>4</v>
      </c>
      <c r="X2329" t="s">
        <v>89</v>
      </c>
      <c r="Y2329" t="s">
        <v>94</v>
      </c>
      <c r="Z2329" t="s">
        <v>108</v>
      </c>
      <c r="AA2329">
        <v>0.75</v>
      </c>
      <c r="AB2329">
        <v>0.97</v>
      </c>
      <c r="AC2329">
        <v>0.24249999999999999</v>
      </c>
      <c r="AD2329">
        <v>0.76</v>
      </c>
      <c r="AE2329" t="s">
        <v>25</v>
      </c>
      <c r="AF2329">
        <v>8.2445759368836288E-2</v>
      </c>
      <c r="AG2329" t="s">
        <v>8</v>
      </c>
      <c r="AH2329" t="s">
        <v>33</v>
      </c>
      <c r="AI2329" t="s">
        <v>35</v>
      </c>
      <c r="AJ2329">
        <v>33.997343957503318</v>
      </c>
      <c r="AK2329" t="s">
        <v>40</v>
      </c>
      <c r="AL2329">
        <v>59.985200000000006</v>
      </c>
      <c r="AM2329">
        <v>313311.67928000004</v>
      </c>
      <c r="AN2329">
        <v>72.460000000000008</v>
      </c>
    </row>
    <row r="2330" spans="1:40" x14ac:dyDescent="0.3">
      <c r="A2330">
        <v>336.38</v>
      </c>
      <c r="B2330">
        <v>3.84</v>
      </c>
      <c r="C2330">
        <v>29</v>
      </c>
      <c r="D2330">
        <v>0.76</v>
      </c>
      <c r="E2330">
        <v>0.03</v>
      </c>
      <c r="F2330">
        <v>0.03</v>
      </c>
      <c r="G2330" t="s">
        <v>99</v>
      </c>
      <c r="H2330">
        <v>4.0999999999999996</v>
      </c>
      <c r="I2330">
        <v>0.72</v>
      </c>
      <c r="J2330">
        <v>1.04</v>
      </c>
      <c r="K2330">
        <v>0.06</v>
      </c>
      <c r="L2330">
        <v>10</v>
      </c>
      <c r="M2330">
        <v>5203.01</v>
      </c>
      <c r="N2330">
        <v>30</v>
      </c>
      <c r="O2330">
        <v>16</v>
      </c>
      <c r="P2330">
        <v>0</v>
      </c>
      <c r="Q2330">
        <v>3</v>
      </c>
      <c r="R2330">
        <v>818</v>
      </c>
      <c r="S2330">
        <v>558</v>
      </c>
      <c r="T2330">
        <v>2</v>
      </c>
      <c r="U2330">
        <v>0.56000000000000005</v>
      </c>
      <c r="V2330">
        <v>1</v>
      </c>
      <c r="W2330" t="s">
        <v>4</v>
      </c>
      <c r="X2330" t="s">
        <v>103</v>
      </c>
      <c r="Y2330" t="s">
        <v>94</v>
      </c>
      <c r="Z2330" t="s">
        <v>102</v>
      </c>
      <c r="AA2330">
        <v>0.73719999999999997</v>
      </c>
      <c r="AB2330">
        <v>0.94089999999999996</v>
      </c>
      <c r="AC2330">
        <v>0.22581599999999996</v>
      </c>
      <c r="AD2330">
        <v>0.12</v>
      </c>
      <c r="AE2330" t="s">
        <v>22</v>
      </c>
      <c r="AF2330">
        <v>1.1415660859741958E-2</v>
      </c>
      <c r="AG2330" t="s">
        <v>5</v>
      </c>
      <c r="AH2330" t="s">
        <v>32</v>
      </c>
      <c r="AI2330" t="s">
        <v>37</v>
      </c>
      <c r="AJ2330">
        <v>68.215158924205383</v>
      </c>
      <c r="AK2330" t="s">
        <v>40</v>
      </c>
      <c r="AL2330">
        <v>260.15050000000002</v>
      </c>
      <c r="AM2330">
        <v>1855487.5476879999</v>
      </c>
      <c r="AN2330">
        <v>94.4</v>
      </c>
    </row>
    <row r="2331" spans="1:40" x14ac:dyDescent="0.3">
      <c r="A2331">
        <v>73.010000000000005</v>
      </c>
      <c r="B2331">
        <v>5.42</v>
      </c>
      <c r="C2331">
        <v>22</v>
      </c>
      <c r="D2331">
        <v>0.94</v>
      </c>
      <c r="E2331">
        <v>0.02</v>
      </c>
      <c r="F2331">
        <v>0.04</v>
      </c>
      <c r="G2331" t="s">
        <v>88</v>
      </c>
      <c r="H2331">
        <v>4.29</v>
      </c>
      <c r="I2331">
        <v>0.72</v>
      </c>
      <c r="J2331">
        <v>1.1299999999999999</v>
      </c>
      <c r="K2331">
        <v>0.51</v>
      </c>
      <c r="L2331">
        <v>42</v>
      </c>
      <c r="M2331">
        <v>4799.79</v>
      </c>
      <c r="N2331">
        <v>30</v>
      </c>
      <c r="O2331">
        <v>12</v>
      </c>
      <c r="P2331">
        <v>1</v>
      </c>
      <c r="Q2331">
        <v>1</v>
      </c>
      <c r="R2331">
        <v>661</v>
      </c>
      <c r="S2331">
        <v>974</v>
      </c>
      <c r="T2331">
        <v>2</v>
      </c>
      <c r="U2331">
        <v>0.6</v>
      </c>
      <c r="V2331">
        <v>0</v>
      </c>
      <c r="W2331" t="s">
        <v>6</v>
      </c>
      <c r="X2331" t="s">
        <v>101</v>
      </c>
      <c r="Y2331" t="s">
        <v>104</v>
      </c>
      <c r="Z2331" t="s">
        <v>102</v>
      </c>
      <c r="AA2331">
        <v>0.92119999999999991</v>
      </c>
      <c r="AB2331">
        <v>0.94079999999999997</v>
      </c>
      <c r="AC2331">
        <v>5.6448000000000047E-2</v>
      </c>
      <c r="AD2331">
        <v>0.57000000000000006</v>
      </c>
      <c r="AE2331" t="s">
        <v>25</v>
      </c>
      <c r="AF2331">
        <v>7.4236405971784686E-2</v>
      </c>
      <c r="AG2331" t="s">
        <v>8</v>
      </c>
      <c r="AH2331" t="s">
        <v>33</v>
      </c>
      <c r="AI2331" t="s">
        <v>37</v>
      </c>
      <c r="AJ2331">
        <v>147.35249621785172</v>
      </c>
      <c r="AK2331" t="s">
        <v>42</v>
      </c>
      <c r="AL2331">
        <v>47.997900000000001</v>
      </c>
      <c r="AM2331">
        <v>371512.89013200003</v>
      </c>
      <c r="AN2331">
        <v>70.31</v>
      </c>
    </row>
    <row r="2332" spans="1:40" x14ac:dyDescent="0.3">
      <c r="A2332">
        <v>165.92</v>
      </c>
      <c r="B2332">
        <v>3.89</v>
      </c>
      <c r="C2332">
        <v>19</v>
      </c>
      <c r="D2332">
        <v>0.75</v>
      </c>
      <c r="E2332">
        <v>0.1</v>
      </c>
      <c r="F2332">
        <v>0.01</v>
      </c>
      <c r="G2332" t="s">
        <v>92</v>
      </c>
      <c r="H2332">
        <v>4</v>
      </c>
      <c r="I2332">
        <v>0.64</v>
      </c>
      <c r="J2332">
        <v>0.96</v>
      </c>
      <c r="K2332">
        <v>0.09</v>
      </c>
      <c r="L2332">
        <v>42</v>
      </c>
      <c r="M2332">
        <v>2952.22</v>
      </c>
      <c r="N2332">
        <v>30</v>
      </c>
      <c r="O2332">
        <v>33</v>
      </c>
      <c r="P2332">
        <v>0</v>
      </c>
      <c r="Q2332">
        <v>1</v>
      </c>
      <c r="R2332">
        <v>669</v>
      </c>
      <c r="S2332">
        <v>512</v>
      </c>
      <c r="T2332">
        <v>5</v>
      </c>
      <c r="U2332">
        <v>0.65</v>
      </c>
      <c r="V2332">
        <v>0</v>
      </c>
      <c r="W2332" t="s">
        <v>6</v>
      </c>
      <c r="X2332" t="s">
        <v>101</v>
      </c>
      <c r="Y2332" t="s">
        <v>94</v>
      </c>
      <c r="Z2332" t="s">
        <v>109</v>
      </c>
      <c r="AA2332">
        <v>0.67500000000000004</v>
      </c>
      <c r="AB2332">
        <v>0.89100000000000001</v>
      </c>
      <c r="AC2332">
        <v>0.22275</v>
      </c>
      <c r="AD2332">
        <v>0.2</v>
      </c>
      <c r="AE2332" t="s">
        <v>26</v>
      </c>
      <c r="AF2332">
        <v>2.3445033751205404E-2</v>
      </c>
      <c r="AG2332" t="s">
        <v>7</v>
      </c>
      <c r="AH2332" t="s">
        <v>31</v>
      </c>
      <c r="AI2332" t="s">
        <v>37</v>
      </c>
      <c r="AJ2332">
        <v>76.532137518684607</v>
      </c>
      <c r="AK2332" t="s">
        <v>40</v>
      </c>
      <c r="AL2332">
        <v>59.044399999999996</v>
      </c>
      <c r="AM2332">
        <v>543786.21806399978</v>
      </c>
      <c r="AN2332">
        <v>80.800000000000011</v>
      </c>
    </row>
    <row r="2333" spans="1:40" x14ac:dyDescent="0.3">
      <c r="A2333">
        <v>76.790000000000006</v>
      </c>
      <c r="B2333">
        <v>2.73</v>
      </c>
      <c r="C2333">
        <v>14</v>
      </c>
      <c r="D2333">
        <v>0.71</v>
      </c>
      <c r="E2333">
        <v>7.0000000000000007E-2</v>
      </c>
      <c r="F2333">
        <v>0</v>
      </c>
      <c r="G2333" t="s">
        <v>88</v>
      </c>
      <c r="H2333">
        <v>4.4400000000000004</v>
      </c>
      <c r="I2333">
        <v>0.62</v>
      </c>
      <c r="J2333">
        <v>1.1000000000000001</v>
      </c>
      <c r="K2333">
        <v>0.96</v>
      </c>
      <c r="L2333">
        <v>16</v>
      </c>
      <c r="M2333">
        <v>7121.28</v>
      </c>
      <c r="N2333">
        <v>15</v>
      </c>
      <c r="O2333">
        <v>17</v>
      </c>
      <c r="P2333">
        <v>0</v>
      </c>
      <c r="Q2333">
        <v>3</v>
      </c>
      <c r="R2333">
        <v>939</v>
      </c>
      <c r="S2333">
        <v>576</v>
      </c>
      <c r="T2333">
        <v>4</v>
      </c>
      <c r="U2333">
        <v>0.52</v>
      </c>
      <c r="V2333">
        <v>0</v>
      </c>
      <c r="W2333" t="s">
        <v>6</v>
      </c>
      <c r="X2333" t="s">
        <v>103</v>
      </c>
      <c r="Y2333" t="s">
        <v>94</v>
      </c>
      <c r="Z2333" t="s">
        <v>105</v>
      </c>
      <c r="AA2333">
        <v>0.66029999999999989</v>
      </c>
      <c r="AB2333">
        <v>0.92999999999999994</v>
      </c>
      <c r="AC2333">
        <v>0.2697</v>
      </c>
      <c r="AD2333">
        <v>1.03</v>
      </c>
      <c r="AE2333" t="s">
        <v>25</v>
      </c>
      <c r="AF2333">
        <v>3.5551504102096627E-2</v>
      </c>
      <c r="AG2333" t="s">
        <v>7</v>
      </c>
      <c r="AH2333" t="s">
        <v>33</v>
      </c>
      <c r="AI2333" t="s">
        <v>37</v>
      </c>
      <c r="AJ2333">
        <v>61.341853035143771</v>
      </c>
      <c r="AK2333" t="s">
        <v>40</v>
      </c>
      <c r="AL2333">
        <v>71.212800000000001</v>
      </c>
      <c r="AM2333">
        <v>585200.13933599996</v>
      </c>
      <c r="AN2333">
        <v>69.459999999999994</v>
      </c>
    </row>
    <row r="2334" spans="1:40" x14ac:dyDescent="0.3">
      <c r="A2334">
        <v>321.70999999999998</v>
      </c>
      <c r="B2334">
        <v>3.79</v>
      </c>
      <c r="C2334">
        <v>17</v>
      </c>
      <c r="D2334">
        <v>0.89</v>
      </c>
      <c r="E2334">
        <v>0.03</v>
      </c>
      <c r="F2334">
        <v>0.03</v>
      </c>
      <c r="G2334" t="s">
        <v>99</v>
      </c>
      <c r="H2334">
        <v>1.67</v>
      </c>
      <c r="I2334">
        <v>0.83</v>
      </c>
      <c r="J2334">
        <v>0.95</v>
      </c>
      <c r="K2334">
        <v>0.24</v>
      </c>
      <c r="L2334">
        <v>23</v>
      </c>
      <c r="M2334">
        <v>5287.89</v>
      </c>
      <c r="N2334">
        <v>15</v>
      </c>
      <c r="O2334">
        <v>42</v>
      </c>
      <c r="P2334">
        <v>2</v>
      </c>
      <c r="Q2334">
        <v>3</v>
      </c>
      <c r="R2334">
        <v>902</v>
      </c>
      <c r="S2334">
        <v>176</v>
      </c>
      <c r="T2334">
        <v>4</v>
      </c>
      <c r="U2334">
        <v>0.84</v>
      </c>
      <c r="V2334">
        <v>0</v>
      </c>
      <c r="W2334" t="s">
        <v>6</v>
      </c>
      <c r="X2334" t="s">
        <v>103</v>
      </c>
      <c r="Y2334" t="s">
        <v>96</v>
      </c>
      <c r="Z2334" t="s">
        <v>105</v>
      </c>
      <c r="AA2334">
        <v>0.86329999999999996</v>
      </c>
      <c r="AB2334">
        <v>0.94089999999999996</v>
      </c>
      <c r="AC2334">
        <v>0.10349899999999998</v>
      </c>
      <c r="AD2334">
        <v>0.3</v>
      </c>
      <c r="AE2334" t="s">
        <v>26</v>
      </c>
      <c r="AF2334">
        <v>1.1780796369401015E-2</v>
      </c>
      <c r="AG2334" t="s">
        <v>5</v>
      </c>
      <c r="AH2334" t="s">
        <v>32</v>
      </c>
      <c r="AI2334" t="s">
        <v>36</v>
      </c>
      <c r="AJ2334">
        <v>19.512195121951219</v>
      </c>
      <c r="AK2334" t="s">
        <v>40</v>
      </c>
      <c r="AL2334">
        <v>264.39450000000005</v>
      </c>
      <c r="AM2334">
        <v>1803512.257028</v>
      </c>
      <c r="AN2334">
        <v>96.83</v>
      </c>
    </row>
    <row r="2335" spans="1:40" x14ac:dyDescent="0.3">
      <c r="A2335">
        <v>358.97</v>
      </c>
      <c r="B2335">
        <v>9.77</v>
      </c>
      <c r="C2335">
        <v>22</v>
      </c>
      <c r="D2335">
        <v>0.99</v>
      </c>
      <c r="E2335">
        <v>0.01</v>
      </c>
      <c r="F2335">
        <v>0.02</v>
      </c>
      <c r="G2335" t="s">
        <v>99</v>
      </c>
      <c r="H2335">
        <v>2.54</v>
      </c>
      <c r="I2335">
        <v>0.92</v>
      </c>
      <c r="J2335">
        <v>1.04</v>
      </c>
      <c r="K2335">
        <v>0.93</v>
      </c>
      <c r="L2335">
        <v>30</v>
      </c>
      <c r="M2335">
        <v>878.17</v>
      </c>
      <c r="N2335">
        <v>45</v>
      </c>
      <c r="O2335">
        <v>16</v>
      </c>
      <c r="P2335">
        <v>2</v>
      </c>
      <c r="Q2335">
        <v>0</v>
      </c>
      <c r="R2335">
        <v>45</v>
      </c>
      <c r="S2335">
        <v>450</v>
      </c>
      <c r="T2335">
        <v>3</v>
      </c>
      <c r="U2335">
        <v>0.47</v>
      </c>
      <c r="V2335">
        <v>1</v>
      </c>
      <c r="W2335" t="s">
        <v>4</v>
      </c>
      <c r="X2335" t="s">
        <v>89</v>
      </c>
      <c r="Y2335" t="s">
        <v>96</v>
      </c>
      <c r="Z2335" t="s">
        <v>98</v>
      </c>
      <c r="AA2335">
        <v>0.98009999999999997</v>
      </c>
      <c r="AB2335">
        <v>0.97019999999999995</v>
      </c>
      <c r="AC2335">
        <v>9.7020000000000092E-3</v>
      </c>
      <c r="AD2335">
        <v>0.96000000000000008</v>
      </c>
      <c r="AE2335" t="s">
        <v>25</v>
      </c>
      <c r="AF2335">
        <v>2.7216759060645732E-2</v>
      </c>
      <c r="AG2335" t="s">
        <v>7</v>
      </c>
      <c r="AH2335" t="s">
        <v>32</v>
      </c>
      <c r="AI2335" t="s">
        <v>35</v>
      </c>
      <c r="AJ2335">
        <v>1000</v>
      </c>
      <c r="AK2335" t="s">
        <v>42</v>
      </c>
      <c r="AL2335">
        <v>43.908500000000004</v>
      </c>
      <c r="AM2335">
        <v>324755.92962300003</v>
      </c>
      <c r="AN2335">
        <v>96.76</v>
      </c>
    </row>
    <row r="2336" spans="1:40" x14ac:dyDescent="0.3">
      <c r="A2336">
        <v>101.52</v>
      </c>
      <c r="B2336">
        <v>4.7</v>
      </c>
      <c r="C2336">
        <v>14</v>
      </c>
      <c r="D2336">
        <v>0.8</v>
      </c>
      <c r="E2336">
        <v>0.05</v>
      </c>
      <c r="F2336">
        <v>0</v>
      </c>
      <c r="G2336" t="s">
        <v>88</v>
      </c>
      <c r="H2336">
        <v>3.9</v>
      </c>
      <c r="I2336">
        <v>0.61</v>
      </c>
      <c r="J2336">
        <v>1.1100000000000001</v>
      </c>
      <c r="K2336">
        <v>0.83</v>
      </c>
      <c r="L2336">
        <v>6</v>
      </c>
      <c r="M2336">
        <v>105.17</v>
      </c>
      <c r="N2336">
        <v>15</v>
      </c>
      <c r="O2336">
        <v>22</v>
      </c>
      <c r="P2336">
        <v>1</v>
      </c>
      <c r="Q2336">
        <v>3</v>
      </c>
      <c r="R2336">
        <v>798</v>
      </c>
      <c r="S2336">
        <v>698</v>
      </c>
      <c r="T2336">
        <v>9</v>
      </c>
      <c r="U2336">
        <v>0.55000000000000004</v>
      </c>
      <c r="V2336">
        <v>1</v>
      </c>
      <c r="W2336" t="s">
        <v>4</v>
      </c>
      <c r="X2336" t="s">
        <v>103</v>
      </c>
      <c r="Y2336" t="s">
        <v>104</v>
      </c>
      <c r="Z2336" t="s">
        <v>91</v>
      </c>
      <c r="AA2336">
        <v>0.76</v>
      </c>
      <c r="AB2336">
        <v>0.95</v>
      </c>
      <c r="AC2336">
        <v>0.18999999999999995</v>
      </c>
      <c r="AD2336">
        <v>0.88</v>
      </c>
      <c r="AE2336" t="s">
        <v>25</v>
      </c>
      <c r="AF2336">
        <v>4.6296296296296301E-2</v>
      </c>
      <c r="AG2336" t="s">
        <v>7</v>
      </c>
      <c r="AH2336" t="s">
        <v>33</v>
      </c>
      <c r="AI2336" t="s">
        <v>37</v>
      </c>
      <c r="AJ2336">
        <v>87.468671679197996</v>
      </c>
      <c r="AK2336" t="s">
        <v>41</v>
      </c>
      <c r="AL2336">
        <v>1.0517000000000001</v>
      </c>
      <c r="AM2336">
        <v>11219.671579999998</v>
      </c>
      <c r="AN2336">
        <v>70.599999999999994</v>
      </c>
    </row>
    <row r="2337" spans="1:40" x14ac:dyDescent="0.3">
      <c r="A2337">
        <v>222.73</v>
      </c>
      <c r="B2337">
        <v>5</v>
      </c>
      <c r="C2337">
        <v>17</v>
      </c>
      <c r="D2337">
        <v>0.74</v>
      </c>
      <c r="E2337">
        <v>0.02</v>
      </c>
      <c r="F2337">
        <v>0.01</v>
      </c>
      <c r="G2337" t="s">
        <v>92</v>
      </c>
      <c r="H2337">
        <v>1.32</v>
      </c>
      <c r="I2337">
        <v>0.83</v>
      </c>
      <c r="J2337">
        <v>0.85</v>
      </c>
      <c r="K2337">
        <v>0.55000000000000004</v>
      </c>
      <c r="L2337">
        <v>44</v>
      </c>
      <c r="M2337">
        <v>301.16000000000003</v>
      </c>
      <c r="N2337">
        <v>60</v>
      </c>
      <c r="O2337">
        <v>30</v>
      </c>
      <c r="P2337">
        <v>2</v>
      </c>
      <c r="Q2337">
        <v>1</v>
      </c>
      <c r="R2337">
        <v>65</v>
      </c>
      <c r="S2337">
        <v>362</v>
      </c>
      <c r="T2337">
        <v>8</v>
      </c>
      <c r="U2337">
        <v>0.04</v>
      </c>
      <c r="V2337">
        <v>1</v>
      </c>
      <c r="W2337" t="s">
        <v>4</v>
      </c>
      <c r="X2337" t="s">
        <v>101</v>
      </c>
      <c r="Y2337" t="s">
        <v>96</v>
      </c>
      <c r="Z2337" t="s">
        <v>110</v>
      </c>
      <c r="AA2337">
        <v>0.72519999999999996</v>
      </c>
      <c r="AB2337">
        <v>0.97019999999999995</v>
      </c>
      <c r="AC2337">
        <v>0.25225200000000003</v>
      </c>
      <c r="AD2337">
        <v>0.58000000000000007</v>
      </c>
      <c r="AE2337" t="s">
        <v>25</v>
      </c>
      <c r="AF2337">
        <v>2.2448704709738251E-2</v>
      </c>
      <c r="AG2337" t="s">
        <v>7</v>
      </c>
      <c r="AH2337" t="s">
        <v>31</v>
      </c>
      <c r="AI2337" t="s">
        <v>36</v>
      </c>
      <c r="AJ2337">
        <v>556.92307692307691</v>
      </c>
      <c r="AK2337" t="s">
        <v>42</v>
      </c>
      <c r="AL2337">
        <v>6.023200000000001</v>
      </c>
      <c r="AM2337">
        <v>69101.591075999997</v>
      </c>
      <c r="AN2337">
        <v>85.88</v>
      </c>
    </row>
    <row r="2338" spans="1:40" x14ac:dyDescent="0.3">
      <c r="A2338">
        <v>255.31</v>
      </c>
      <c r="B2338">
        <v>6.19</v>
      </c>
      <c r="C2338">
        <v>25</v>
      </c>
      <c r="D2338">
        <v>0.87</v>
      </c>
      <c r="E2338">
        <v>0.05</v>
      </c>
      <c r="F2338">
        <v>0.02</v>
      </c>
      <c r="G2338" t="s">
        <v>92</v>
      </c>
      <c r="H2338">
        <v>1.86</v>
      </c>
      <c r="I2338">
        <v>0.75</v>
      </c>
      <c r="J2338">
        <v>0.94</v>
      </c>
      <c r="K2338">
        <v>0.34</v>
      </c>
      <c r="L2338">
        <v>36</v>
      </c>
      <c r="M2338">
        <v>851.91</v>
      </c>
      <c r="N2338">
        <v>90</v>
      </c>
      <c r="O2338">
        <v>27</v>
      </c>
      <c r="P2338">
        <v>2</v>
      </c>
      <c r="Q2338">
        <v>3</v>
      </c>
      <c r="R2338">
        <v>988</v>
      </c>
      <c r="S2338">
        <v>712</v>
      </c>
      <c r="T2338">
        <v>4</v>
      </c>
      <c r="U2338">
        <v>0.18</v>
      </c>
      <c r="V2338">
        <v>0</v>
      </c>
      <c r="W2338" t="s">
        <v>6</v>
      </c>
      <c r="X2338" t="s">
        <v>103</v>
      </c>
      <c r="Y2338" t="s">
        <v>96</v>
      </c>
      <c r="Z2338" t="s">
        <v>105</v>
      </c>
      <c r="AA2338">
        <v>0.82650000000000001</v>
      </c>
      <c r="AB2338">
        <v>0.93099999999999994</v>
      </c>
      <c r="AC2338">
        <v>0.12103</v>
      </c>
      <c r="AD2338">
        <v>0.41000000000000003</v>
      </c>
      <c r="AE2338" t="s">
        <v>24</v>
      </c>
      <c r="AF2338">
        <v>2.4245035447103522E-2</v>
      </c>
      <c r="AG2338" t="s">
        <v>7</v>
      </c>
      <c r="AH2338" t="s">
        <v>31</v>
      </c>
      <c r="AI2338" t="s">
        <v>36</v>
      </c>
      <c r="AJ2338">
        <v>72.064777327935232</v>
      </c>
      <c r="AK2338" t="s">
        <v>40</v>
      </c>
      <c r="AL2338">
        <v>17.0382</v>
      </c>
      <c r="AM2338">
        <v>232752.75777900004</v>
      </c>
      <c r="AN2338">
        <v>84.24</v>
      </c>
    </row>
    <row r="2339" spans="1:40" x14ac:dyDescent="0.3">
      <c r="A2339">
        <v>216.07</v>
      </c>
      <c r="B2339">
        <v>9.85</v>
      </c>
      <c r="C2339">
        <v>27</v>
      </c>
      <c r="D2339">
        <v>0.97</v>
      </c>
      <c r="E2339">
        <v>0.08</v>
      </c>
      <c r="F2339">
        <v>0.03</v>
      </c>
      <c r="G2339" t="s">
        <v>92</v>
      </c>
      <c r="H2339">
        <v>4.16</v>
      </c>
      <c r="I2339">
        <v>0.96</v>
      </c>
      <c r="J2339">
        <v>1.02</v>
      </c>
      <c r="K2339">
        <v>0.86</v>
      </c>
      <c r="L2339">
        <v>20</v>
      </c>
      <c r="M2339">
        <v>3772.45</v>
      </c>
      <c r="N2339">
        <v>30</v>
      </c>
      <c r="O2339">
        <v>46</v>
      </c>
      <c r="P2339">
        <v>2</v>
      </c>
      <c r="Q2339">
        <v>0</v>
      </c>
      <c r="R2339">
        <v>50</v>
      </c>
      <c r="S2339">
        <v>108</v>
      </c>
      <c r="T2339">
        <v>7</v>
      </c>
      <c r="U2339">
        <v>0.9</v>
      </c>
      <c r="V2339">
        <v>0</v>
      </c>
      <c r="W2339" t="s">
        <v>6</v>
      </c>
      <c r="X2339" t="s">
        <v>89</v>
      </c>
      <c r="Y2339" t="s">
        <v>96</v>
      </c>
      <c r="Z2339" t="s">
        <v>106</v>
      </c>
      <c r="AA2339">
        <v>0.89239999999999997</v>
      </c>
      <c r="AB2339">
        <v>0.89239999999999997</v>
      </c>
      <c r="AC2339">
        <v>2.6772000000000025E-2</v>
      </c>
      <c r="AD2339">
        <v>0.97</v>
      </c>
      <c r="AE2339" t="s">
        <v>25</v>
      </c>
      <c r="AF2339">
        <v>4.5587078261674456E-2</v>
      </c>
      <c r="AG2339" t="s">
        <v>7</v>
      </c>
      <c r="AH2339" t="s">
        <v>31</v>
      </c>
      <c r="AI2339" t="s">
        <v>37</v>
      </c>
      <c r="AJ2339">
        <v>216</v>
      </c>
      <c r="AK2339" t="s">
        <v>42</v>
      </c>
      <c r="AL2339">
        <v>75.448999999999998</v>
      </c>
      <c r="AM2339">
        <v>904869.15738899994</v>
      </c>
      <c r="AN2339">
        <v>80.84</v>
      </c>
    </row>
    <row r="2340" spans="1:40" x14ac:dyDescent="0.3">
      <c r="A2340">
        <v>104.46</v>
      </c>
      <c r="B2340">
        <v>3.17</v>
      </c>
      <c r="C2340">
        <v>14</v>
      </c>
      <c r="D2340">
        <v>0.94</v>
      </c>
      <c r="E2340">
        <v>0.06</v>
      </c>
      <c r="F2340">
        <v>0.01</v>
      </c>
      <c r="G2340" t="s">
        <v>88</v>
      </c>
      <c r="H2340">
        <v>3.85</v>
      </c>
      <c r="I2340">
        <v>0.66</v>
      </c>
      <c r="J2340">
        <v>0.93</v>
      </c>
      <c r="K2340">
        <v>0.15</v>
      </c>
      <c r="L2340">
        <v>16</v>
      </c>
      <c r="M2340">
        <v>3126.09</v>
      </c>
      <c r="N2340">
        <v>45</v>
      </c>
      <c r="O2340">
        <v>47</v>
      </c>
      <c r="P2340">
        <v>0</v>
      </c>
      <c r="Q2340">
        <v>3</v>
      </c>
      <c r="R2340">
        <v>392</v>
      </c>
      <c r="S2340">
        <v>633</v>
      </c>
      <c r="T2340">
        <v>8</v>
      </c>
      <c r="U2340">
        <v>0.12</v>
      </c>
      <c r="V2340">
        <v>0</v>
      </c>
      <c r="W2340" t="s">
        <v>6</v>
      </c>
      <c r="X2340" t="s">
        <v>103</v>
      </c>
      <c r="Y2340" t="s">
        <v>94</v>
      </c>
      <c r="Z2340" t="s">
        <v>110</v>
      </c>
      <c r="AA2340">
        <v>0.88359999999999994</v>
      </c>
      <c r="AB2340">
        <v>0.93059999999999998</v>
      </c>
      <c r="AC2340">
        <v>5.5836000000000045E-2</v>
      </c>
      <c r="AD2340">
        <v>0.21999999999999997</v>
      </c>
      <c r="AE2340" t="s">
        <v>26</v>
      </c>
      <c r="AF2340">
        <v>3.0346544131725064E-2</v>
      </c>
      <c r="AG2340" t="s">
        <v>7</v>
      </c>
      <c r="AH2340" t="s">
        <v>33</v>
      </c>
      <c r="AI2340" t="s">
        <v>37</v>
      </c>
      <c r="AJ2340">
        <v>161.4795918367347</v>
      </c>
      <c r="AK2340" t="s">
        <v>42</v>
      </c>
      <c r="AL2340">
        <v>31.260900000000003</v>
      </c>
      <c r="AM2340">
        <v>349449.26101799996</v>
      </c>
      <c r="AN2340">
        <v>70.150000000000006</v>
      </c>
    </row>
    <row r="2341" spans="1:40" x14ac:dyDescent="0.3">
      <c r="A2341">
        <v>238.53</v>
      </c>
      <c r="B2341">
        <v>7.13</v>
      </c>
      <c r="C2341">
        <v>12</v>
      </c>
      <c r="D2341">
        <v>0.89</v>
      </c>
      <c r="E2341">
        <v>0.06</v>
      </c>
      <c r="F2341">
        <v>0.02</v>
      </c>
      <c r="G2341" t="s">
        <v>92</v>
      </c>
      <c r="H2341">
        <v>4.8600000000000003</v>
      </c>
      <c r="I2341">
        <v>0.83</v>
      </c>
      <c r="J2341">
        <v>0.92</v>
      </c>
      <c r="K2341">
        <v>0.18</v>
      </c>
      <c r="L2341">
        <v>28</v>
      </c>
      <c r="M2341">
        <v>1650.76</v>
      </c>
      <c r="N2341">
        <v>45</v>
      </c>
      <c r="O2341">
        <v>42</v>
      </c>
      <c r="P2341">
        <v>2</v>
      </c>
      <c r="Q2341">
        <v>3</v>
      </c>
      <c r="R2341">
        <v>178</v>
      </c>
      <c r="S2341">
        <v>127</v>
      </c>
      <c r="T2341">
        <v>6</v>
      </c>
      <c r="U2341">
        <v>0.9</v>
      </c>
      <c r="V2341">
        <v>0</v>
      </c>
      <c r="W2341" t="s">
        <v>6</v>
      </c>
      <c r="X2341" t="s">
        <v>103</v>
      </c>
      <c r="Y2341" t="s">
        <v>96</v>
      </c>
      <c r="Z2341" t="s">
        <v>100</v>
      </c>
      <c r="AA2341">
        <v>0.83660000000000001</v>
      </c>
      <c r="AB2341">
        <v>0.92119999999999991</v>
      </c>
      <c r="AC2341">
        <v>0.10133199999999998</v>
      </c>
      <c r="AD2341">
        <v>0.26</v>
      </c>
      <c r="AE2341" t="s">
        <v>26</v>
      </c>
      <c r="AF2341">
        <v>2.9891418270238543E-2</v>
      </c>
      <c r="AG2341" t="s">
        <v>7</v>
      </c>
      <c r="AH2341" t="s">
        <v>31</v>
      </c>
      <c r="AI2341" t="s">
        <v>37</v>
      </c>
      <c r="AJ2341">
        <v>71.348314606741567</v>
      </c>
      <c r="AK2341" t="s">
        <v>40</v>
      </c>
      <c r="AL2341">
        <v>33.0152</v>
      </c>
      <c r="AM2341">
        <v>425312.44574</v>
      </c>
      <c r="AN2341">
        <v>80.94</v>
      </c>
    </row>
    <row r="2342" spans="1:40" x14ac:dyDescent="0.3">
      <c r="A2342">
        <v>388.03</v>
      </c>
      <c r="B2342">
        <v>7.44</v>
      </c>
      <c r="C2342">
        <v>16</v>
      </c>
      <c r="D2342">
        <v>0.79</v>
      </c>
      <c r="E2342">
        <v>0.05</v>
      </c>
      <c r="F2342">
        <v>0.02</v>
      </c>
      <c r="G2342" t="s">
        <v>88</v>
      </c>
      <c r="H2342">
        <v>4.9800000000000004</v>
      </c>
      <c r="I2342">
        <v>0.99</v>
      </c>
      <c r="J2342">
        <v>0.91</v>
      </c>
      <c r="K2342">
        <v>0.22</v>
      </c>
      <c r="L2342">
        <v>26</v>
      </c>
      <c r="M2342">
        <v>5202.95</v>
      </c>
      <c r="N2342">
        <v>45</v>
      </c>
      <c r="O2342">
        <v>55</v>
      </c>
      <c r="P2342">
        <v>3</v>
      </c>
      <c r="Q2342">
        <v>0</v>
      </c>
      <c r="R2342">
        <v>180</v>
      </c>
      <c r="S2342">
        <v>683</v>
      </c>
      <c r="T2342">
        <v>2</v>
      </c>
      <c r="U2342">
        <v>0.64</v>
      </c>
      <c r="V2342">
        <v>0</v>
      </c>
      <c r="W2342" t="s">
        <v>6</v>
      </c>
      <c r="X2342" t="s">
        <v>89</v>
      </c>
      <c r="Y2342" t="s">
        <v>90</v>
      </c>
      <c r="Z2342" t="s">
        <v>102</v>
      </c>
      <c r="AA2342">
        <v>0.75049999999999994</v>
      </c>
      <c r="AB2342">
        <v>0.93099999999999994</v>
      </c>
      <c r="AC2342">
        <v>0.19550999999999996</v>
      </c>
      <c r="AD2342">
        <v>0.29000000000000004</v>
      </c>
      <c r="AE2342" t="s">
        <v>26</v>
      </c>
      <c r="AF2342">
        <v>1.9173775223565191E-2</v>
      </c>
      <c r="AG2342" t="s">
        <v>5</v>
      </c>
      <c r="AH2342" t="s">
        <v>32</v>
      </c>
      <c r="AI2342" t="s">
        <v>37</v>
      </c>
      <c r="AJ2342">
        <v>379.44444444444446</v>
      </c>
      <c r="AK2342" t="s">
        <v>42</v>
      </c>
      <c r="AL2342">
        <v>52.029499999999999</v>
      </c>
      <c r="AM2342">
        <v>2160314.4139829995</v>
      </c>
      <c r="AN2342">
        <v>69.12</v>
      </c>
    </row>
    <row r="2343" spans="1:40" x14ac:dyDescent="0.3">
      <c r="A2343">
        <v>81.95</v>
      </c>
      <c r="B2343">
        <v>6.47</v>
      </c>
      <c r="C2343">
        <v>1</v>
      </c>
      <c r="D2343">
        <v>0.86</v>
      </c>
      <c r="E2343">
        <v>0.09</v>
      </c>
      <c r="F2343">
        <v>0.02</v>
      </c>
      <c r="G2343" t="s">
        <v>92</v>
      </c>
      <c r="H2343">
        <v>1.2</v>
      </c>
      <c r="I2343">
        <v>0.74</v>
      </c>
      <c r="J2343">
        <v>0.89</v>
      </c>
      <c r="K2343">
        <v>0.6</v>
      </c>
      <c r="L2343">
        <v>22</v>
      </c>
      <c r="M2343">
        <v>9704.7999999999993</v>
      </c>
      <c r="N2343">
        <v>45</v>
      </c>
      <c r="O2343">
        <v>48</v>
      </c>
      <c r="P2343">
        <v>0</v>
      </c>
      <c r="Q2343">
        <v>0</v>
      </c>
      <c r="R2343">
        <v>627</v>
      </c>
      <c r="S2343">
        <v>578</v>
      </c>
      <c r="T2343">
        <v>8</v>
      </c>
      <c r="U2343">
        <v>0.92</v>
      </c>
      <c r="V2343">
        <v>1</v>
      </c>
      <c r="W2343" t="s">
        <v>4</v>
      </c>
      <c r="X2343" t="s">
        <v>89</v>
      </c>
      <c r="Y2343" t="s">
        <v>94</v>
      </c>
      <c r="Z2343" t="s">
        <v>110</v>
      </c>
      <c r="AA2343">
        <v>0.78259999999999996</v>
      </c>
      <c r="AB2343">
        <v>0.89180000000000004</v>
      </c>
      <c r="AC2343">
        <v>0.124852</v>
      </c>
      <c r="AD2343">
        <v>0.71</v>
      </c>
      <c r="AE2343" t="s">
        <v>25</v>
      </c>
      <c r="AF2343">
        <v>7.8950579621720557E-2</v>
      </c>
      <c r="AG2343" t="s">
        <v>8</v>
      </c>
      <c r="AH2343" t="s">
        <v>33</v>
      </c>
      <c r="AI2343" t="s">
        <v>36</v>
      </c>
      <c r="AJ2343">
        <v>92.185007974481664</v>
      </c>
      <c r="AK2343" t="s">
        <v>41</v>
      </c>
      <c r="AL2343">
        <v>194.096</v>
      </c>
      <c r="AM2343">
        <v>882988.34240000008</v>
      </c>
      <c r="AN2343">
        <v>83.699999999999989</v>
      </c>
    </row>
    <row r="2344" spans="1:40" x14ac:dyDescent="0.3">
      <c r="A2344">
        <v>86.08</v>
      </c>
      <c r="B2344">
        <v>1.8</v>
      </c>
      <c r="C2344">
        <v>13</v>
      </c>
      <c r="D2344">
        <v>0.73</v>
      </c>
      <c r="E2344">
        <v>0.09</v>
      </c>
      <c r="F2344">
        <v>0.05</v>
      </c>
      <c r="G2344" t="s">
        <v>99</v>
      </c>
      <c r="H2344">
        <v>4.5</v>
      </c>
      <c r="I2344">
        <v>0.9</v>
      </c>
      <c r="J2344">
        <v>1.1399999999999999</v>
      </c>
      <c r="K2344">
        <v>0.31</v>
      </c>
      <c r="L2344">
        <v>11</v>
      </c>
      <c r="M2344">
        <v>1690.9</v>
      </c>
      <c r="N2344">
        <v>30</v>
      </c>
      <c r="O2344">
        <v>51</v>
      </c>
      <c r="P2344">
        <v>2</v>
      </c>
      <c r="Q2344">
        <v>0</v>
      </c>
      <c r="R2344">
        <v>748</v>
      </c>
      <c r="S2344">
        <v>362</v>
      </c>
      <c r="T2344">
        <v>3</v>
      </c>
      <c r="U2344">
        <v>0.81</v>
      </c>
      <c r="V2344">
        <v>0</v>
      </c>
      <c r="W2344" t="s">
        <v>6</v>
      </c>
      <c r="X2344" t="s">
        <v>89</v>
      </c>
      <c r="Y2344" t="s">
        <v>96</v>
      </c>
      <c r="Z2344" t="s">
        <v>98</v>
      </c>
      <c r="AA2344">
        <v>0.6643</v>
      </c>
      <c r="AB2344">
        <v>0.86449999999999994</v>
      </c>
      <c r="AC2344">
        <v>0.23341500000000001</v>
      </c>
      <c r="AD2344">
        <v>0.45</v>
      </c>
      <c r="AE2344" t="s">
        <v>24</v>
      </c>
      <c r="AF2344">
        <v>2.0910780669144983E-2</v>
      </c>
      <c r="AG2344" t="s">
        <v>7</v>
      </c>
      <c r="AH2344" t="s">
        <v>33</v>
      </c>
      <c r="AI2344" t="s">
        <v>37</v>
      </c>
      <c r="AJ2344">
        <v>48.395721925133692</v>
      </c>
      <c r="AK2344" t="s">
        <v>40</v>
      </c>
      <c r="AL2344">
        <v>84.545000000000016</v>
      </c>
      <c r="AM2344">
        <v>166022.33828000003</v>
      </c>
      <c r="AN2344">
        <v>91.8</v>
      </c>
    </row>
    <row r="2345" spans="1:40" x14ac:dyDescent="0.3">
      <c r="A2345">
        <v>209.65</v>
      </c>
      <c r="B2345">
        <v>7.09</v>
      </c>
      <c r="C2345">
        <v>6</v>
      </c>
      <c r="D2345">
        <v>0.9</v>
      </c>
      <c r="E2345">
        <v>0.05</v>
      </c>
      <c r="F2345">
        <v>0</v>
      </c>
      <c r="G2345" t="s">
        <v>99</v>
      </c>
      <c r="H2345">
        <v>0.47</v>
      </c>
      <c r="I2345">
        <v>0.95</v>
      </c>
      <c r="J2345">
        <v>1.17</v>
      </c>
      <c r="K2345">
        <v>0.99</v>
      </c>
      <c r="L2345">
        <v>1</v>
      </c>
      <c r="M2345">
        <v>2580.86</v>
      </c>
      <c r="N2345">
        <v>45</v>
      </c>
      <c r="O2345">
        <v>29</v>
      </c>
      <c r="P2345">
        <v>0</v>
      </c>
      <c r="Q2345">
        <v>1</v>
      </c>
      <c r="R2345">
        <v>465</v>
      </c>
      <c r="S2345">
        <v>583</v>
      </c>
      <c r="T2345">
        <v>4</v>
      </c>
      <c r="U2345">
        <v>0.87</v>
      </c>
      <c r="V2345">
        <v>1</v>
      </c>
      <c r="W2345" t="s">
        <v>4</v>
      </c>
      <c r="X2345" t="s">
        <v>101</v>
      </c>
      <c r="Y2345" t="s">
        <v>94</v>
      </c>
      <c r="Z2345" t="s">
        <v>105</v>
      </c>
      <c r="AA2345">
        <v>0.85499999999999998</v>
      </c>
      <c r="AB2345">
        <v>0.95</v>
      </c>
      <c r="AC2345">
        <v>9.4999999999999973E-2</v>
      </c>
      <c r="AD2345">
        <v>1.04</v>
      </c>
      <c r="AE2345" t="s">
        <v>25</v>
      </c>
      <c r="AF2345">
        <v>3.3818268542809442E-2</v>
      </c>
      <c r="AG2345" t="s">
        <v>7</v>
      </c>
      <c r="AH2345" t="s">
        <v>31</v>
      </c>
      <c r="AI2345" t="s">
        <v>38</v>
      </c>
      <c r="AJ2345">
        <v>125.37634408602149</v>
      </c>
      <c r="AK2345" t="s">
        <v>42</v>
      </c>
      <c r="AL2345">
        <v>129.04300000000001</v>
      </c>
      <c r="AM2345">
        <v>568262.17765999993</v>
      </c>
      <c r="AN2345">
        <v>98.03</v>
      </c>
    </row>
    <row r="2346" spans="1:40" x14ac:dyDescent="0.3">
      <c r="A2346">
        <v>473.78</v>
      </c>
      <c r="B2346">
        <v>1.58</v>
      </c>
      <c r="C2346">
        <v>17</v>
      </c>
      <c r="D2346">
        <v>0.92</v>
      </c>
      <c r="E2346">
        <v>0.03</v>
      </c>
      <c r="F2346">
        <v>0.05</v>
      </c>
      <c r="G2346" t="s">
        <v>92</v>
      </c>
      <c r="H2346">
        <v>3.55</v>
      </c>
      <c r="I2346">
        <v>0.67</v>
      </c>
      <c r="J2346">
        <v>1.08</v>
      </c>
      <c r="K2346">
        <v>0.2</v>
      </c>
      <c r="L2346">
        <v>5</v>
      </c>
      <c r="M2346">
        <v>4674.82</v>
      </c>
      <c r="N2346">
        <v>30</v>
      </c>
      <c r="O2346">
        <v>27</v>
      </c>
      <c r="P2346">
        <v>2</v>
      </c>
      <c r="Q2346">
        <v>1</v>
      </c>
      <c r="R2346">
        <v>607</v>
      </c>
      <c r="S2346">
        <v>510</v>
      </c>
      <c r="T2346">
        <v>4</v>
      </c>
      <c r="U2346">
        <v>0.52</v>
      </c>
      <c r="V2346">
        <v>0</v>
      </c>
      <c r="W2346" t="s">
        <v>6</v>
      </c>
      <c r="X2346" t="s">
        <v>101</v>
      </c>
      <c r="Y2346" t="s">
        <v>96</v>
      </c>
      <c r="Z2346" t="s">
        <v>105</v>
      </c>
      <c r="AA2346">
        <v>0.89239999999999997</v>
      </c>
      <c r="AB2346">
        <v>0.92149999999999999</v>
      </c>
      <c r="AC2346">
        <v>7.3719999999999966E-2</v>
      </c>
      <c r="AD2346">
        <v>0.28000000000000003</v>
      </c>
      <c r="AE2346" t="s">
        <v>26</v>
      </c>
      <c r="AF2346">
        <v>3.3348811684748201E-3</v>
      </c>
      <c r="AG2346" t="s">
        <v>5</v>
      </c>
      <c r="AH2346" t="s">
        <v>32</v>
      </c>
      <c r="AI2346" t="s">
        <v>37</v>
      </c>
      <c r="AJ2346">
        <v>84.019769357495875</v>
      </c>
      <c r="AK2346" t="s">
        <v>44</v>
      </c>
      <c r="AL2346">
        <v>93.496399999999994</v>
      </c>
      <c r="AM2346">
        <v>2392150.2519479999</v>
      </c>
      <c r="AN2346">
        <v>82.549999999999983</v>
      </c>
    </row>
    <row r="2347" spans="1:40" x14ac:dyDescent="0.3">
      <c r="A2347">
        <v>350.86</v>
      </c>
      <c r="B2347">
        <v>6.37</v>
      </c>
      <c r="C2347">
        <v>12</v>
      </c>
      <c r="D2347">
        <v>0.99</v>
      </c>
      <c r="E2347">
        <v>0.05</v>
      </c>
      <c r="F2347">
        <v>0.03</v>
      </c>
      <c r="G2347" t="s">
        <v>88</v>
      </c>
      <c r="H2347">
        <v>1.1000000000000001</v>
      </c>
      <c r="I2347">
        <v>1</v>
      </c>
      <c r="J2347">
        <v>0.81</v>
      </c>
      <c r="K2347">
        <v>0.81</v>
      </c>
      <c r="L2347">
        <v>49</v>
      </c>
      <c r="M2347">
        <v>6444.32</v>
      </c>
      <c r="N2347">
        <v>45</v>
      </c>
      <c r="O2347">
        <v>38</v>
      </c>
      <c r="P2347">
        <v>1</v>
      </c>
      <c r="Q2347">
        <v>3</v>
      </c>
      <c r="R2347">
        <v>500</v>
      </c>
      <c r="S2347">
        <v>48</v>
      </c>
      <c r="T2347">
        <v>7</v>
      </c>
      <c r="U2347">
        <v>0.83</v>
      </c>
      <c r="V2347">
        <v>0</v>
      </c>
      <c r="W2347" t="s">
        <v>6</v>
      </c>
      <c r="X2347" t="s">
        <v>103</v>
      </c>
      <c r="Y2347" t="s">
        <v>104</v>
      </c>
      <c r="Z2347" t="s">
        <v>106</v>
      </c>
      <c r="AA2347">
        <v>0.9405</v>
      </c>
      <c r="AB2347">
        <v>0.92149999999999999</v>
      </c>
      <c r="AC2347">
        <v>9.2150000000000079E-3</v>
      </c>
      <c r="AD2347">
        <v>0.89</v>
      </c>
      <c r="AE2347" t="s">
        <v>25</v>
      </c>
      <c r="AF2347">
        <v>1.8155389614091091E-2</v>
      </c>
      <c r="AG2347" t="s">
        <v>5</v>
      </c>
      <c r="AH2347" t="s">
        <v>32</v>
      </c>
      <c r="AI2347" t="s">
        <v>36</v>
      </c>
      <c r="AJ2347">
        <v>9.6</v>
      </c>
      <c r="AK2347" t="s">
        <v>40</v>
      </c>
      <c r="AL2347">
        <v>64.443200000000004</v>
      </c>
      <c r="AM2347">
        <v>2442010.6065359996</v>
      </c>
      <c r="AN2347">
        <v>72.8</v>
      </c>
    </row>
    <row r="2348" spans="1:40" x14ac:dyDescent="0.3">
      <c r="A2348">
        <v>355.4</v>
      </c>
      <c r="B2348">
        <v>7.66</v>
      </c>
      <c r="C2348">
        <v>23</v>
      </c>
      <c r="D2348">
        <v>0.78</v>
      </c>
      <c r="E2348">
        <v>0.02</v>
      </c>
      <c r="F2348">
        <v>0.04</v>
      </c>
      <c r="G2348" t="s">
        <v>92</v>
      </c>
      <c r="H2348">
        <v>1.5</v>
      </c>
      <c r="I2348">
        <v>0.92</v>
      </c>
      <c r="J2348">
        <v>1.1100000000000001</v>
      </c>
      <c r="K2348">
        <v>0.1</v>
      </c>
      <c r="L2348">
        <v>43</v>
      </c>
      <c r="M2348">
        <v>6042.47</v>
      </c>
      <c r="N2348">
        <v>45</v>
      </c>
      <c r="O2348">
        <v>59</v>
      </c>
      <c r="P2348">
        <v>1</v>
      </c>
      <c r="Q2348">
        <v>1</v>
      </c>
      <c r="R2348">
        <v>303</v>
      </c>
      <c r="S2348">
        <v>339</v>
      </c>
      <c r="T2348">
        <v>8</v>
      </c>
      <c r="U2348">
        <v>0.46</v>
      </c>
      <c r="V2348">
        <v>1</v>
      </c>
      <c r="W2348" t="s">
        <v>4</v>
      </c>
      <c r="X2348" t="s">
        <v>101</v>
      </c>
      <c r="Y2348" t="s">
        <v>104</v>
      </c>
      <c r="Z2348" t="s">
        <v>110</v>
      </c>
      <c r="AA2348">
        <v>0.76439999999999997</v>
      </c>
      <c r="AB2348">
        <v>0.94079999999999997</v>
      </c>
      <c r="AC2348">
        <v>0.20697599999999997</v>
      </c>
      <c r="AD2348">
        <v>0.16</v>
      </c>
      <c r="AE2348" t="s">
        <v>26</v>
      </c>
      <c r="AF2348">
        <v>2.155317951603827E-2</v>
      </c>
      <c r="AG2348" t="s">
        <v>7</v>
      </c>
      <c r="AH2348" t="s">
        <v>32</v>
      </c>
      <c r="AI2348" t="s">
        <v>36</v>
      </c>
      <c r="AJ2348">
        <v>111.88118811881189</v>
      </c>
      <c r="AK2348" t="s">
        <v>42</v>
      </c>
      <c r="AL2348">
        <v>120.8494</v>
      </c>
      <c r="AM2348">
        <v>2276474.9796799999</v>
      </c>
      <c r="AN2348">
        <v>85.1</v>
      </c>
    </row>
    <row r="2349" spans="1:40" x14ac:dyDescent="0.3">
      <c r="A2349">
        <v>212.86</v>
      </c>
      <c r="B2349">
        <v>2.9</v>
      </c>
      <c r="C2349">
        <v>19</v>
      </c>
      <c r="D2349">
        <v>0.71</v>
      </c>
      <c r="E2349">
        <v>0.06</v>
      </c>
      <c r="F2349">
        <v>0.02</v>
      </c>
      <c r="G2349" t="s">
        <v>88</v>
      </c>
      <c r="H2349">
        <v>4.7300000000000004</v>
      </c>
      <c r="I2349">
        <v>0.66</v>
      </c>
      <c r="J2349">
        <v>1.01</v>
      </c>
      <c r="K2349">
        <v>0.35</v>
      </c>
      <c r="L2349">
        <v>46</v>
      </c>
      <c r="M2349">
        <v>5259.87</v>
      </c>
      <c r="N2349">
        <v>90</v>
      </c>
      <c r="O2349">
        <v>23</v>
      </c>
      <c r="P2349">
        <v>1</v>
      </c>
      <c r="Q2349">
        <v>2</v>
      </c>
      <c r="R2349">
        <v>667</v>
      </c>
      <c r="S2349">
        <v>332</v>
      </c>
      <c r="T2349">
        <v>9</v>
      </c>
      <c r="U2349">
        <v>0.04</v>
      </c>
      <c r="V2349">
        <v>1</v>
      </c>
      <c r="W2349" t="s">
        <v>4</v>
      </c>
      <c r="X2349" t="s">
        <v>93</v>
      </c>
      <c r="Y2349" t="s">
        <v>104</v>
      </c>
      <c r="Z2349" t="s">
        <v>91</v>
      </c>
      <c r="AA2349">
        <v>0.66739999999999988</v>
      </c>
      <c r="AB2349">
        <v>0.92119999999999991</v>
      </c>
      <c r="AC2349">
        <v>0.267148</v>
      </c>
      <c r="AD2349">
        <v>0.43</v>
      </c>
      <c r="AE2349" t="s">
        <v>24</v>
      </c>
      <c r="AF2349">
        <v>1.3623978201634876E-2</v>
      </c>
      <c r="AG2349" t="s">
        <v>5</v>
      </c>
      <c r="AH2349" t="s">
        <v>31</v>
      </c>
      <c r="AI2349" t="s">
        <v>37</v>
      </c>
      <c r="AJ2349">
        <v>49.775112443778113</v>
      </c>
      <c r="AK2349" t="s">
        <v>40</v>
      </c>
      <c r="AL2349">
        <v>52.598700000000001</v>
      </c>
      <c r="AM2349">
        <v>1209257.937712</v>
      </c>
      <c r="AN2349">
        <v>69.069999999999993</v>
      </c>
    </row>
    <row r="2350" spans="1:40" x14ac:dyDescent="0.3">
      <c r="A2350">
        <v>317.14999999999998</v>
      </c>
      <c r="B2350">
        <v>8.57</v>
      </c>
      <c r="C2350">
        <v>6</v>
      </c>
      <c r="D2350">
        <v>0.86</v>
      </c>
      <c r="E2350">
        <v>0.05</v>
      </c>
      <c r="F2350">
        <v>0.02</v>
      </c>
      <c r="G2350" t="s">
        <v>99</v>
      </c>
      <c r="H2350">
        <v>1.32</v>
      </c>
      <c r="I2350">
        <v>0.72</v>
      </c>
      <c r="J2350">
        <v>1.1000000000000001</v>
      </c>
      <c r="K2350">
        <v>0.24</v>
      </c>
      <c r="L2350">
        <v>41</v>
      </c>
      <c r="M2350">
        <v>7398.96</v>
      </c>
      <c r="N2350">
        <v>60</v>
      </c>
      <c r="O2350">
        <v>57</v>
      </c>
      <c r="P2350">
        <v>2</v>
      </c>
      <c r="Q2350">
        <v>0</v>
      </c>
      <c r="R2350">
        <v>273</v>
      </c>
      <c r="S2350">
        <v>967</v>
      </c>
      <c r="T2350">
        <v>1</v>
      </c>
      <c r="U2350">
        <v>0.65</v>
      </c>
      <c r="V2350">
        <v>1</v>
      </c>
      <c r="W2350" t="s">
        <v>4</v>
      </c>
      <c r="X2350" t="s">
        <v>89</v>
      </c>
      <c r="Y2350" t="s">
        <v>96</v>
      </c>
      <c r="Z2350" t="s">
        <v>97</v>
      </c>
      <c r="AA2350">
        <v>0.81699999999999995</v>
      </c>
      <c r="AB2350">
        <v>0.93099999999999994</v>
      </c>
      <c r="AC2350">
        <v>0.13034000000000001</v>
      </c>
      <c r="AD2350">
        <v>0.31</v>
      </c>
      <c r="AE2350" t="s">
        <v>24</v>
      </c>
      <c r="AF2350">
        <v>2.7021913920857642E-2</v>
      </c>
      <c r="AG2350" t="s">
        <v>7</v>
      </c>
      <c r="AH2350" t="s">
        <v>32</v>
      </c>
      <c r="AI2350" t="s">
        <v>36</v>
      </c>
      <c r="AJ2350">
        <v>354.21245421245419</v>
      </c>
      <c r="AK2350" t="s">
        <v>42</v>
      </c>
      <c r="AL2350">
        <v>369.94800000000004</v>
      </c>
      <c r="AM2350">
        <v>2511219.0962399999</v>
      </c>
      <c r="AN2350">
        <v>96.78</v>
      </c>
    </row>
    <row r="2351" spans="1:40" x14ac:dyDescent="0.3">
      <c r="A2351">
        <v>54.56</v>
      </c>
      <c r="B2351">
        <v>1.27</v>
      </c>
      <c r="C2351">
        <v>7</v>
      </c>
      <c r="D2351">
        <v>0.91</v>
      </c>
      <c r="E2351">
        <v>0.01</v>
      </c>
      <c r="F2351">
        <v>0.04</v>
      </c>
      <c r="G2351" t="s">
        <v>88</v>
      </c>
      <c r="H2351">
        <v>3.37</v>
      </c>
      <c r="I2351">
        <v>0.85</v>
      </c>
      <c r="J2351">
        <v>0.97</v>
      </c>
      <c r="K2351">
        <v>0.98</v>
      </c>
      <c r="L2351">
        <v>42</v>
      </c>
      <c r="M2351">
        <v>8474.86</v>
      </c>
      <c r="N2351">
        <v>15</v>
      </c>
      <c r="O2351">
        <v>23</v>
      </c>
      <c r="P2351">
        <v>1</v>
      </c>
      <c r="Q2351">
        <v>2</v>
      </c>
      <c r="R2351">
        <v>256</v>
      </c>
      <c r="S2351">
        <v>507</v>
      </c>
      <c r="T2351">
        <v>1</v>
      </c>
      <c r="U2351">
        <v>0.73</v>
      </c>
      <c r="V2351">
        <v>1</v>
      </c>
      <c r="W2351" t="s">
        <v>4</v>
      </c>
      <c r="X2351" t="s">
        <v>93</v>
      </c>
      <c r="Y2351" t="s">
        <v>104</v>
      </c>
      <c r="Z2351" t="s">
        <v>97</v>
      </c>
      <c r="AA2351">
        <v>0.90090000000000003</v>
      </c>
      <c r="AB2351">
        <v>0.95039999999999991</v>
      </c>
      <c r="AC2351">
        <v>8.5535999999999973E-2</v>
      </c>
      <c r="AD2351">
        <v>1.03</v>
      </c>
      <c r="AE2351" t="s">
        <v>25</v>
      </c>
      <c r="AF2351">
        <v>2.3277126099706745E-2</v>
      </c>
      <c r="AG2351" t="s">
        <v>7</v>
      </c>
      <c r="AH2351" t="s">
        <v>33</v>
      </c>
      <c r="AI2351" t="s">
        <v>37</v>
      </c>
      <c r="AJ2351">
        <v>198.046875</v>
      </c>
      <c r="AK2351" t="s">
        <v>42</v>
      </c>
      <c r="AL2351">
        <v>84.74860000000001</v>
      </c>
      <c r="AM2351">
        <v>485596.20562400011</v>
      </c>
      <c r="AN2351">
        <v>71.53</v>
      </c>
    </row>
    <row r="2352" spans="1:40" x14ac:dyDescent="0.3">
      <c r="A2352">
        <v>336.24</v>
      </c>
      <c r="B2352">
        <v>8.59</v>
      </c>
      <c r="C2352">
        <v>1</v>
      </c>
      <c r="D2352">
        <v>0.94</v>
      </c>
      <c r="E2352">
        <v>0.02</v>
      </c>
      <c r="F2352">
        <v>0.04</v>
      </c>
      <c r="G2352" t="s">
        <v>92</v>
      </c>
      <c r="H2352">
        <v>0.89</v>
      </c>
      <c r="I2352">
        <v>0.95</v>
      </c>
      <c r="J2352">
        <v>0.82</v>
      </c>
      <c r="K2352">
        <v>0.03</v>
      </c>
      <c r="L2352">
        <v>36</v>
      </c>
      <c r="M2352">
        <v>9989.77</v>
      </c>
      <c r="N2352">
        <v>15</v>
      </c>
      <c r="O2352">
        <v>27</v>
      </c>
      <c r="P2352">
        <v>0</v>
      </c>
      <c r="Q2352">
        <v>0</v>
      </c>
      <c r="R2352">
        <v>971</v>
      </c>
      <c r="S2352">
        <v>38</v>
      </c>
      <c r="T2352">
        <v>12</v>
      </c>
      <c r="U2352">
        <v>0.1</v>
      </c>
      <c r="V2352">
        <v>0</v>
      </c>
      <c r="W2352" t="s">
        <v>6</v>
      </c>
      <c r="X2352" t="s">
        <v>89</v>
      </c>
      <c r="Y2352" t="s">
        <v>94</v>
      </c>
      <c r="Z2352" t="s">
        <v>107</v>
      </c>
      <c r="AA2352">
        <v>0.92119999999999991</v>
      </c>
      <c r="AB2352">
        <v>0.94079999999999997</v>
      </c>
      <c r="AC2352">
        <v>5.6448000000000047E-2</v>
      </c>
      <c r="AD2352">
        <v>0.09</v>
      </c>
      <c r="AE2352" t="s">
        <v>22</v>
      </c>
      <c r="AF2352">
        <v>2.5547228170354506E-2</v>
      </c>
      <c r="AG2352" t="s">
        <v>7</v>
      </c>
      <c r="AH2352" t="s">
        <v>32</v>
      </c>
      <c r="AI2352" t="s">
        <v>38</v>
      </c>
      <c r="AJ2352">
        <v>3.913491246138002</v>
      </c>
      <c r="AK2352" t="s">
        <v>40</v>
      </c>
      <c r="AL2352">
        <v>199.7954</v>
      </c>
      <c r="AM2352">
        <v>3560703.6611600006</v>
      </c>
      <c r="AN2352">
        <v>85.71</v>
      </c>
    </row>
    <row r="2353" spans="1:40" x14ac:dyDescent="0.3">
      <c r="A2353">
        <v>460.98</v>
      </c>
      <c r="B2353">
        <v>5.14</v>
      </c>
      <c r="C2353">
        <v>1</v>
      </c>
      <c r="D2353">
        <v>0.76</v>
      </c>
      <c r="E2353">
        <v>0.05</v>
      </c>
      <c r="F2353">
        <v>0.01</v>
      </c>
      <c r="G2353" t="s">
        <v>99</v>
      </c>
      <c r="H2353">
        <v>0.47</v>
      </c>
      <c r="I2353">
        <v>0.68</v>
      </c>
      <c r="J2353">
        <v>1.07</v>
      </c>
      <c r="K2353">
        <v>0.72</v>
      </c>
      <c r="L2353">
        <v>2</v>
      </c>
      <c r="M2353">
        <v>4708.55</v>
      </c>
      <c r="N2353">
        <v>15</v>
      </c>
      <c r="O2353">
        <v>10</v>
      </c>
      <c r="P2353">
        <v>1</v>
      </c>
      <c r="Q2353">
        <v>3</v>
      </c>
      <c r="R2353">
        <v>157</v>
      </c>
      <c r="S2353">
        <v>748</v>
      </c>
      <c r="T2353">
        <v>7</v>
      </c>
      <c r="U2353">
        <v>0.82</v>
      </c>
      <c r="V2353">
        <v>0</v>
      </c>
      <c r="W2353" t="s">
        <v>6</v>
      </c>
      <c r="X2353" t="s">
        <v>103</v>
      </c>
      <c r="Y2353" t="s">
        <v>104</v>
      </c>
      <c r="Z2353" t="s">
        <v>106</v>
      </c>
      <c r="AA2353">
        <v>0.72199999999999998</v>
      </c>
      <c r="AB2353">
        <v>0.9405</v>
      </c>
      <c r="AC2353">
        <v>0.22571999999999998</v>
      </c>
      <c r="AD2353">
        <v>0.78</v>
      </c>
      <c r="AE2353" t="s">
        <v>25</v>
      </c>
      <c r="AF2353">
        <v>1.1150158358280185E-2</v>
      </c>
      <c r="AG2353" t="s">
        <v>5</v>
      </c>
      <c r="AH2353" t="s">
        <v>32</v>
      </c>
      <c r="AI2353" t="s">
        <v>38</v>
      </c>
      <c r="AJ2353">
        <v>476.43312101910828</v>
      </c>
      <c r="AK2353" t="s">
        <v>42</v>
      </c>
      <c r="AL2353">
        <v>235.42750000000001</v>
      </c>
      <c r="AM2353">
        <v>2301019.9824520005</v>
      </c>
      <c r="AN2353">
        <v>97.83</v>
      </c>
    </row>
    <row r="2354" spans="1:40" x14ac:dyDescent="0.3">
      <c r="A2354">
        <v>325.66000000000003</v>
      </c>
      <c r="B2354">
        <v>2.96</v>
      </c>
      <c r="C2354">
        <v>29</v>
      </c>
      <c r="D2354">
        <v>0.78</v>
      </c>
      <c r="E2354">
        <v>0.09</v>
      </c>
      <c r="F2354">
        <v>0.01</v>
      </c>
      <c r="G2354" t="s">
        <v>88</v>
      </c>
      <c r="H2354">
        <v>1.7</v>
      </c>
      <c r="I2354">
        <v>0.89</v>
      </c>
      <c r="J2354">
        <v>0.98</v>
      </c>
      <c r="K2354">
        <v>0.25</v>
      </c>
      <c r="L2354">
        <v>6</v>
      </c>
      <c r="M2354">
        <v>9950.07</v>
      </c>
      <c r="N2354">
        <v>60</v>
      </c>
      <c r="O2354">
        <v>29</v>
      </c>
      <c r="P2354">
        <v>1</v>
      </c>
      <c r="Q2354">
        <v>0</v>
      </c>
      <c r="R2354">
        <v>974</v>
      </c>
      <c r="S2354">
        <v>552</v>
      </c>
      <c r="T2354">
        <v>4</v>
      </c>
      <c r="U2354">
        <v>0.08</v>
      </c>
      <c r="V2354">
        <v>0</v>
      </c>
      <c r="W2354" t="s">
        <v>6</v>
      </c>
      <c r="X2354" t="s">
        <v>89</v>
      </c>
      <c r="Y2354" t="s">
        <v>104</v>
      </c>
      <c r="Z2354" t="s">
        <v>105</v>
      </c>
      <c r="AA2354">
        <v>0.7098000000000001</v>
      </c>
      <c r="AB2354">
        <v>0.90090000000000003</v>
      </c>
      <c r="AC2354">
        <v>0.19819799999999999</v>
      </c>
      <c r="AD2354">
        <v>0.35</v>
      </c>
      <c r="AE2354" t="s">
        <v>24</v>
      </c>
      <c r="AF2354">
        <v>9.0892341706073805E-3</v>
      </c>
      <c r="AG2354" t="s">
        <v>5</v>
      </c>
      <c r="AH2354" t="s">
        <v>32</v>
      </c>
      <c r="AI2354" t="s">
        <v>36</v>
      </c>
      <c r="AJ2354">
        <v>56.67351129363449</v>
      </c>
      <c r="AK2354" t="s">
        <v>40</v>
      </c>
      <c r="AL2354">
        <v>99.500699999999995</v>
      </c>
      <c r="AM2354">
        <v>3564484.3489600006</v>
      </c>
      <c r="AN2354">
        <v>71.399999999999991</v>
      </c>
    </row>
    <row r="2355" spans="1:40" x14ac:dyDescent="0.3">
      <c r="A2355">
        <v>443.16</v>
      </c>
      <c r="B2355">
        <v>2.2000000000000002</v>
      </c>
      <c r="C2355">
        <v>5</v>
      </c>
      <c r="D2355">
        <v>0.85</v>
      </c>
      <c r="E2355">
        <v>0.06</v>
      </c>
      <c r="F2355">
        <v>0.02</v>
      </c>
      <c r="G2355" t="s">
        <v>88</v>
      </c>
      <c r="H2355">
        <v>3.12</v>
      </c>
      <c r="I2355">
        <v>0.71</v>
      </c>
      <c r="J2355">
        <v>1.1499999999999999</v>
      </c>
      <c r="K2355">
        <v>0.81</v>
      </c>
      <c r="L2355">
        <v>27</v>
      </c>
      <c r="M2355">
        <v>7331.94</v>
      </c>
      <c r="N2355">
        <v>30</v>
      </c>
      <c r="O2355">
        <v>31</v>
      </c>
      <c r="P2355">
        <v>1</v>
      </c>
      <c r="Q2355">
        <v>1</v>
      </c>
      <c r="R2355">
        <v>450</v>
      </c>
      <c r="S2355">
        <v>325</v>
      </c>
      <c r="T2355">
        <v>10</v>
      </c>
      <c r="U2355">
        <v>0.44</v>
      </c>
      <c r="V2355">
        <v>0</v>
      </c>
      <c r="W2355" t="s">
        <v>6</v>
      </c>
      <c r="X2355" t="s">
        <v>101</v>
      </c>
      <c r="Y2355" t="s">
        <v>104</v>
      </c>
      <c r="Z2355" t="s">
        <v>108</v>
      </c>
      <c r="AA2355">
        <v>0.79899999999999993</v>
      </c>
      <c r="AB2355">
        <v>0.92119999999999991</v>
      </c>
      <c r="AC2355">
        <v>0.13818000000000003</v>
      </c>
      <c r="AD2355">
        <v>0.89</v>
      </c>
      <c r="AE2355" t="s">
        <v>25</v>
      </c>
      <c r="AF2355">
        <v>4.964346962722267E-3</v>
      </c>
      <c r="AG2355" t="s">
        <v>5</v>
      </c>
      <c r="AH2355" t="s">
        <v>32</v>
      </c>
      <c r="AI2355" t="s">
        <v>37</v>
      </c>
      <c r="AJ2355">
        <v>72.222222222222214</v>
      </c>
      <c r="AK2355" t="s">
        <v>40</v>
      </c>
      <c r="AL2355">
        <v>73.319400000000002</v>
      </c>
      <c r="AM2355">
        <v>3509261.3054160001</v>
      </c>
      <c r="AN2355">
        <v>70.679999999999993</v>
      </c>
    </row>
    <row r="2356" spans="1:40" x14ac:dyDescent="0.3">
      <c r="A2356">
        <v>375.79</v>
      </c>
      <c r="B2356">
        <v>9.58</v>
      </c>
      <c r="C2356">
        <v>6</v>
      </c>
      <c r="D2356">
        <v>0.8</v>
      </c>
      <c r="E2356">
        <v>7.0000000000000007E-2</v>
      </c>
      <c r="F2356">
        <v>0.05</v>
      </c>
      <c r="G2356" t="s">
        <v>99</v>
      </c>
      <c r="H2356">
        <v>1.24</v>
      </c>
      <c r="I2356">
        <v>0.92</v>
      </c>
      <c r="J2356">
        <v>1.1000000000000001</v>
      </c>
      <c r="K2356">
        <v>0.31</v>
      </c>
      <c r="L2356">
        <v>26</v>
      </c>
      <c r="M2356">
        <v>6607.68</v>
      </c>
      <c r="N2356">
        <v>15</v>
      </c>
      <c r="O2356">
        <v>38</v>
      </c>
      <c r="P2356">
        <v>1</v>
      </c>
      <c r="Q2356">
        <v>3</v>
      </c>
      <c r="R2356">
        <v>371</v>
      </c>
      <c r="S2356">
        <v>560</v>
      </c>
      <c r="T2356">
        <v>8</v>
      </c>
      <c r="U2356">
        <v>0.49</v>
      </c>
      <c r="V2356">
        <v>0</v>
      </c>
      <c r="W2356" t="s">
        <v>6</v>
      </c>
      <c r="X2356" t="s">
        <v>103</v>
      </c>
      <c r="Y2356" t="s">
        <v>104</v>
      </c>
      <c r="Z2356" t="s">
        <v>110</v>
      </c>
      <c r="AA2356">
        <v>0.74399999999999999</v>
      </c>
      <c r="AB2356">
        <v>0.88349999999999995</v>
      </c>
      <c r="AC2356">
        <v>0.17669999999999994</v>
      </c>
      <c r="AD2356">
        <v>0.43</v>
      </c>
      <c r="AE2356" t="s">
        <v>24</v>
      </c>
      <c r="AF2356">
        <v>2.5492961494451686E-2</v>
      </c>
      <c r="AG2356" t="s">
        <v>7</v>
      </c>
      <c r="AH2356" t="s">
        <v>32</v>
      </c>
      <c r="AI2356" t="s">
        <v>36</v>
      </c>
      <c r="AJ2356">
        <v>150.9433962264151</v>
      </c>
      <c r="AK2356" t="s">
        <v>42</v>
      </c>
      <c r="AL2356">
        <v>330.38400000000001</v>
      </c>
      <c r="AM2356">
        <v>2781411.7788560004</v>
      </c>
      <c r="AN2356">
        <v>95.66</v>
      </c>
    </row>
    <row r="2357" spans="1:40" x14ac:dyDescent="0.3">
      <c r="A2357">
        <v>104.25</v>
      </c>
      <c r="B2357">
        <v>1.65</v>
      </c>
      <c r="C2357">
        <v>16</v>
      </c>
      <c r="D2357">
        <v>0.96</v>
      </c>
      <c r="E2357">
        <v>0.03</v>
      </c>
      <c r="F2357">
        <v>0.02</v>
      </c>
      <c r="G2357" t="s">
        <v>92</v>
      </c>
      <c r="H2357">
        <v>1.5</v>
      </c>
      <c r="I2357">
        <v>0.87</v>
      </c>
      <c r="J2357">
        <v>0.94</v>
      </c>
      <c r="K2357">
        <v>0.19</v>
      </c>
      <c r="L2357">
        <v>35</v>
      </c>
      <c r="M2357">
        <v>6432.86</v>
      </c>
      <c r="N2357">
        <v>15</v>
      </c>
      <c r="O2357">
        <v>12</v>
      </c>
      <c r="P2357">
        <v>0</v>
      </c>
      <c r="Q2357">
        <v>0</v>
      </c>
      <c r="R2357">
        <v>231</v>
      </c>
      <c r="S2357">
        <v>984</v>
      </c>
      <c r="T2357">
        <v>5</v>
      </c>
      <c r="U2357">
        <v>0.04</v>
      </c>
      <c r="V2357">
        <v>0</v>
      </c>
      <c r="W2357" t="s">
        <v>6</v>
      </c>
      <c r="X2357" t="s">
        <v>89</v>
      </c>
      <c r="Y2357" t="s">
        <v>94</v>
      </c>
      <c r="Z2357" t="s">
        <v>109</v>
      </c>
      <c r="AA2357">
        <v>0.93119999999999992</v>
      </c>
      <c r="AB2357">
        <v>0.9506</v>
      </c>
      <c r="AC2357">
        <v>3.8024000000000037E-2</v>
      </c>
      <c r="AD2357">
        <v>0.24</v>
      </c>
      <c r="AE2357" t="s">
        <v>26</v>
      </c>
      <c r="AF2357">
        <v>1.5827338129496403E-2</v>
      </c>
      <c r="AG2357" t="s">
        <v>5</v>
      </c>
      <c r="AH2357" t="s">
        <v>33</v>
      </c>
      <c r="AI2357" t="s">
        <v>36</v>
      </c>
      <c r="AJ2357">
        <v>425.97402597402595</v>
      </c>
      <c r="AK2357" t="s">
        <v>42</v>
      </c>
      <c r="AL2357">
        <v>128.65719999999999</v>
      </c>
      <c r="AM2357">
        <v>704288.72244999988</v>
      </c>
      <c r="AN2357">
        <v>85.199999999999989</v>
      </c>
    </row>
    <row r="2358" spans="1:40" x14ac:dyDescent="0.3">
      <c r="A2358">
        <v>456.1</v>
      </c>
      <c r="B2358">
        <v>2.79</v>
      </c>
      <c r="C2358">
        <v>25</v>
      </c>
      <c r="D2358">
        <v>0.84</v>
      </c>
      <c r="E2358">
        <v>0.06</v>
      </c>
      <c r="F2358">
        <v>0.03</v>
      </c>
      <c r="G2358" t="s">
        <v>99</v>
      </c>
      <c r="H2358">
        <v>3.54</v>
      </c>
      <c r="I2358">
        <v>0.81</v>
      </c>
      <c r="J2358">
        <v>1.0900000000000001</v>
      </c>
      <c r="K2358">
        <v>0.69</v>
      </c>
      <c r="L2358">
        <v>13</v>
      </c>
      <c r="M2358">
        <v>9116.3700000000008</v>
      </c>
      <c r="N2358">
        <v>15</v>
      </c>
      <c r="O2358">
        <v>20</v>
      </c>
      <c r="P2358">
        <v>3</v>
      </c>
      <c r="Q2358">
        <v>3</v>
      </c>
      <c r="R2358">
        <v>667</v>
      </c>
      <c r="S2358">
        <v>522</v>
      </c>
      <c r="T2358">
        <v>1</v>
      </c>
      <c r="U2358">
        <v>7.0000000000000007E-2</v>
      </c>
      <c r="V2358">
        <v>0</v>
      </c>
      <c r="W2358" t="s">
        <v>6</v>
      </c>
      <c r="X2358" t="s">
        <v>103</v>
      </c>
      <c r="Y2358" t="s">
        <v>90</v>
      </c>
      <c r="Z2358" t="s">
        <v>97</v>
      </c>
      <c r="AA2358">
        <v>0.78959999999999997</v>
      </c>
      <c r="AB2358">
        <v>0.91179999999999994</v>
      </c>
      <c r="AC2358">
        <v>0.14588800000000002</v>
      </c>
      <c r="AD2358">
        <v>0.77999999999999992</v>
      </c>
      <c r="AE2358" t="s">
        <v>25</v>
      </c>
      <c r="AF2358">
        <v>6.1170795878096908E-3</v>
      </c>
      <c r="AG2358" t="s">
        <v>5</v>
      </c>
      <c r="AH2358" t="s">
        <v>32</v>
      </c>
      <c r="AI2358" t="s">
        <v>37</v>
      </c>
      <c r="AJ2358">
        <v>78.260869565217391</v>
      </c>
      <c r="AK2358" t="s">
        <v>40</v>
      </c>
      <c r="AL2358">
        <v>455.81850000000009</v>
      </c>
      <c r="AM2358">
        <v>4532682.3395100012</v>
      </c>
      <c r="AN2358">
        <v>94.059999999999988</v>
      </c>
    </row>
    <row r="2359" spans="1:40" x14ac:dyDescent="0.3">
      <c r="A2359">
        <v>79.900000000000006</v>
      </c>
      <c r="B2359">
        <v>4.13</v>
      </c>
      <c r="C2359">
        <v>16</v>
      </c>
      <c r="D2359">
        <v>0.94</v>
      </c>
      <c r="E2359">
        <v>0.04</v>
      </c>
      <c r="F2359">
        <v>0.04</v>
      </c>
      <c r="G2359" t="s">
        <v>92</v>
      </c>
      <c r="H2359">
        <v>0.51</v>
      </c>
      <c r="I2359">
        <v>0.86</v>
      </c>
      <c r="J2359">
        <v>1</v>
      </c>
      <c r="K2359">
        <v>0.26</v>
      </c>
      <c r="L2359">
        <v>12</v>
      </c>
      <c r="M2359">
        <v>9484.5499999999993</v>
      </c>
      <c r="N2359">
        <v>30</v>
      </c>
      <c r="O2359">
        <v>47</v>
      </c>
      <c r="P2359">
        <v>1</v>
      </c>
      <c r="Q2359">
        <v>3</v>
      </c>
      <c r="R2359">
        <v>117</v>
      </c>
      <c r="S2359">
        <v>577</v>
      </c>
      <c r="T2359">
        <v>2</v>
      </c>
      <c r="U2359">
        <v>0.45</v>
      </c>
      <c r="V2359">
        <v>1</v>
      </c>
      <c r="W2359" t="s">
        <v>4</v>
      </c>
      <c r="X2359" t="s">
        <v>103</v>
      </c>
      <c r="Y2359" t="s">
        <v>104</v>
      </c>
      <c r="Z2359" t="s">
        <v>102</v>
      </c>
      <c r="AA2359">
        <v>0.90239999999999987</v>
      </c>
      <c r="AB2359">
        <v>0.92159999999999997</v>
      </c>
      <c r="AC2359">
        <v>5.5296000000000047E-2</v>
      </c>
      <c r="AD2359">
        <v>0.34</v>
      </c>
      <c r="AE2359" t="s">
        <v>24</v>
      </c>
      <c r="AF2359">
        <v>5.1689612015018767E-2</v>
      </c>
      <c r="AG2359" t="s">
        <v>8</v>
      </c>
      <c r="AH2359" t="s">
        <v>33</v>
      </c>
      <c r="AI2359" t="s">
        <v>38</v>
      </c>
      <c r="AJ2359">
        <v>493.16239316239319</v>
      </c>
      <c r="AK2359" t="s">
        <v>42</v>
      </c>
      <c r="AL2359">
        <v>189.691</v>
      </c>
      <c r="AM2359">
        <v>818631.29457999999</v>
      </c>
      <c r="AN2359">
        <v>85.49</v>
      </c>
    </row>
    <row r="2360" spans="1:40" x14ac:dyDescent="0.3">
      <c r="A2360">
        <v>290.29000000000002</v>
      </c>
      <c r="B2360">
        <v>6.58</v>
      </c>
      <c r="C2360">
        <v>14</v>
      </c>
      <c r="D2360">
        <v>0.87</v>
      </c>
      <c r="E2360">
        <v>7.0000000000000007E-2</v>
      </c>
      <c r="F2360">
        <v>0.04</v>
      </c>
      <c r="G2360" t="s">
        <v>92</v>
      </c>
      <c r="H2360">
        <v>2.23</v>
      </c>
      <c r="I2360">
        <v>0.95</v>
      </c>
      <c r="J2360">
        <v>0.88</v>
      </c>
      <c r="K2360">
        <v>0.49</v>
      </c>
      <c r="L2360">
        <v>18</v>
      </c>
      <c r="M2360">
        <v>1867.08</v>
      </c>
      <c r="N2360">
        <v>60</v>
      </c>
      <c r="O2360">
        <v>44</v>
      </c>
      <c r="P2360">
        <v>2</v>
      </c>
      <c r="Q2360">
        <v>3</v>
      </c>
      <c r="R2360">
        <v>965</v>
      </c>
      <c r="S2360">
        <v>476</v>
      </c>
      <c r="T2360">
        <v>10</v>
      </c>
      <c r="U2360">
        <v>0.31</v>
      </c>
      <c r="V2360">
        <v>0</v>
      </c>
      <c r="W2360" t="s">
        <v>6</v>
      </c>
      <c r="X2360" t="s">
        <v>103</v>
      </c>
      <c r="Y2360" t="s">
        <v>96</v>
      </c>
      <c r="Z2360" t="s">
        <v>108</v>
      </c>
      <c r="AA2360">
        <v>0.80909999999999993</v>
      </c>
      <c r="AB2360">
        <v>0.89279999999999993</v>
      </c>
      <c r="AC2360">
        <v>0.11606399999999999</v>
      </c>
      <c r="AD2360">
        <v>0.6</v>
      </c>
      <c r="AE2360" t="s">
        <v>25</v>
      </c>
      <c r="AF2360">
        <v>2.2666988184229561E-2</v>
      </c>
      <c r="AG2360" t="s">
        <v>7</v>
      </c>
      <c r="AH2360" t="s">
        <v>31</v>
      </c>
      <c r="AI2360" t="s">
        <v>35</v>
      </c>
      <c r="AJ2360">
        <v>49.326424870466326</v>
      </c>
      <c r="AK2360" t="s">
        <v>40</v>
      </c>
      <c r="AL2360">
        <v>37.3416</v>
      </c>
      <c r="AM2360">
        <v>601664.35358600016</v>
      </c>
      <c r="AN2360">
        <v>82.86999999999999</v>
      </c>
    </row>
    <row r="2361" spans="1:40" x14ac:dyDescent="0.3">
      <c r="A2361">
        <v>113.96</v>
      </c>
      <c r="B2361">
        <v>5.9</v>
      </c>
      <c r="C2361">
        <v>1</v>
      </c>
      <c r="D2361">
        <v>0.93</v>
      </c>
      <c r="E2361">
        <v>0.01</v>
      </c>
      <c r="F2361">
        <v>0.03</v>
      </c>
      <c r="G2361" t="s">
        <v>88</v>
      </c>
      <c r="H2361">
        <v>4.71</v>
      </c>
      <c r="I2361">
        <v>0.75</v>
      </c>
      <c r="J2361">
        <v>0.97</v>
      </c>
      <c r="K2361">
        <v>0.13</v>
      </c>
      <c r="L2361">
        <v>38</v>
      </c>
      <c r="M2361">
        <v>4984.8999999999996</v>
      </c>
      <c r="N2361">
        <v>60</v>
      </c>
      <c r="O2361">
        <v>48</v>
      </c>
      <c r="P2361">
        <v>3</v>
      </c>
      <c r="Q2361">
        <v>2</v>
      </c>
      <c r="R2361">
        <v>224</v>
      </c>
      <c r="S2361">
        <v>878</v>
      </c>
      <c r="T2361">
        <v>3</v>
      </c>
      <c r="U2361">
        <v>0.82</v>
      </c>
      <c r="V2361">
        <v>1</v>
      </c>
      <c r="W2361" t="s">
        <v>4</v>
      </c>
      <c r="X2361" t="s">
        <v>93</v>
      </c>
      <c r="Y2361" t="s">
        <v>90</v>
      </c>
      <c r="Z2361" t="s">
        <v>98</v>
      </c>
      <c r="AA2361">
        <v>0.92070000000000007</v>
      </c>
      <c r="AB2361">
        <v>0.96029999999999993</v>
      </c>
      <c r="AC2361">
        <v>6.7220999999999947E-2</v>
      </c>
      <c r="AD2361">
        <v>0.17</v>
      </c>
      <c r="AE2361" t="s">
        <v>26</v>
      </c>
      <c r="AF2361">
        <v>5.1772551772551779E-2</v>
      </c>
      <c r="AG2361" t="s">
        <v>8</v>
      </c>
      <c r="AH2361" t="s">
        <v>33</v>
      </c>
      <c r="AI2361" t="s">
        <v>37</v>
      </c>
      <c r="AJ2361">
        <v>391.96428571428572</v>
      </c>
      <c r="AK2361" t="s">
        <v>42</v>
      </c>
      <c r="AL2361">
        <v>49.848999999999997</v>
      </c>
      <c r="AM2361">
        <v>590862.95619199995</v>
      </c>
      <c r="AN2361">
        <v>70.39</v>
      </c>
    </row>
    <row r="2362" spans="1:40" x14ac:dyDescent="0.3">
      <c r="A2362">
        <v>55.27</v>
      </c>
      <c r="B2362">
        <v>2.13</v>
      </c>
      <c r="C2362">
        <v>13</v>
      </c>
      <c r="D2362">
        <v>0.8</v>
      </c>
      <c r="E2362">
        <v>0.05</v>
      </c>
      <c r="F2362">
        <v>0.02</v>
      </c>
      <c r="G2362" t="s">
        <v>92</v>
      </c>
      <c r="H2362">
        <v>1.98</v>
      </c>
      <c r="I2362">
        <v>0.91</v>
      </c>
      <c r="J2362">
        <v>0.89</v>
      </c>
      <c r="K2362">
        <v>0.72</v>
      </c>
      <c r="L2362">
        <v>42</v>
      </c>
      <c r="M2362">
        <v>9420.35</v>
      </c>
      <c r="N2362">
        <v>30</v>
      </c>
      <c r="O2362">
        <v>44</v>
      </c>
      <c r="P2362">
        <v>1</v>
      </c>
      <c r="Q2362">
        <v>1</v>
      </c>
      <c r="R2362">
        <v>766</v>
      </c>
      <c r="S2362">
        <v>707</v>
      </c>
      <c r="T2362">
        <v>2</v>
      </c>
      <c r="U2362">
        <v>0.41</v>
      </c>
      <c r="V2362">
        <v>1</v>
      </c>
      <c r="W2362" t="s">
        <v>4</v>
      </c>
      <c r="X2362" t="s">
        <v>101</v>
      </c>
      <c r="Y2362" t="s">
        <v>104</v>
      </c>
      <c r="Z2362" t="s">
        <v>102</v>
      </c>
      <c r="AA2362">
        <v>0.76</v>
      </c>
      <c r="AB2362">
        <v>0.93099999999999994</v>
      </c>
      <c r="AC2362">
        <v>0.18619999999999995</v>
      </c>
      <c r="AD2362">
        <v>0.79</v>
      </c>
      <c r="AE2362" t="s">
        <v>25</v>
      </c>
      <c r="AF2362">
        <v>3.853808576081056E-2</v>
      </c>
      <c r="AG2362" t="s">
        <v>7</v>
      </c>
      <c r="AH2362" t="s">
        <v>33</v>
      </c>
      <c r="AI2362" t="s">
        <v>36</v>
      </c>
      <c r="AJ2362">
        <v>92.297650130548305</v>
      </c>
      <c r="AK2362" t="s">
        <v>41</v>
      </c>
      <c r="AL2362">
        <v>188.40700000000001</v>
      </c>
      <c r="AM2362">
        <v>557299.73230699997</v>
      </c>
      <c r="AN2362">
        <v>84.11999999999999</v>
      </c>
    </row>
    <row r="2363" spans="1:40" x14ac:dyDescent="0.3">
      <c r="A2363">
        <v>239.92</v>
      </c>
      <c r="B2363">
        <v>3.61</v>
      </c>
      <c r="C2363">
        <v>20</v>
      </c>
      <c r="D2363">
        <v>0.95</v>
      </c>
      <c r="E2363">
        <v>0.03</v>
      </c>
      <c r="F2363">
        <v>0.05</v>
      </c>
      <c r="G2363" t="s">
        <v>92</v>
      </c>
      <c r="H2363">
        <v>2.17</v>
      </c>
      <c r="I2363">
        <v>0.66</v>
      </c>
      <c r="J2363">
        <v>0.8</v>
      </c>
      <c r="K2363">
        <v>0.41</v>
      </c>
      <c r="L2363">
        <v>6</v>
      </c>
      <c r="M2363">
        <v>3882.92</v>
      </c>
      <c r="N2363">
        <v>90</v>
      </c>
      <c r="O2363">
        <v>47</v>
      </c>
      <c r="P2363">
        <v>3</v>
      </c>
      <c r="Q2363">
        <v>3</v>
      </c>
      <c r="R2363">
        <v>139</v>
      </c>
      <c r="S2363">
        <v>612</v>
      </c>
      <c r="T2363">
        <v>9</v>
      </c>
      <c r="U2363">
        <v>0.11</v>
      </c>
      <c r="V2363">
        <v>1</v>
      </c>
      <c r="W2363" t="s">
        <v>4</v>
      </c>
      <c r="X2363" t="s">
        <v>103</v>
      </c>
      <c r="Y2363" t="s">
        <v>90</v>
      </c>
      <c r="Z2363" t="s">
        <v>91</v>
      </c>
      <c r="AA2363">
        <v>0.92149999999999999</v>
      </c>
      <c r="AB2363">
        <v>0.92149999999999999</v>
      </c>
      <c r="AC2363">
        <v>4.607500000000004E-2</v>
      </c>
      <c r="AD2363">
        <v>0.49</v>
      </c>
      <c r="AE2363" t="s">
        <v>24</v>
      </c>
      <c r="AF2363">
        <v>1.5046682227409137E-2</v>
      </c>
      <c r="AG2363" t="s">
        <v>5</v>
      </c>
      <c r="AH2363" t="s">
        <v>31</v>
      </c>
      <c r="AI2363" t="s">
        <v>35</v>
      </c>
      <c r="AJ2363">
        <v>440.28776978417267</v>
      </c>
      <c r="AK2363" t="s">
        <v>42</v>
      </c>
      <c r="AL2363">
        <v>77.6584</v>
      </c>
      <c r="AM2363">
        <v>1006205.4506399999</v>
      </c>
      <c r="AN2363">
        <v>83.929999999999993</v>
      </c>
    </row>
    <row r="2364" spans="1:40" x14ac:dyDescent="0.3">
      <c r="A2364">
        <v>182.77</v>
      </c>
      <c r="B2364">
        <v>3.15</v>
      </c>
      <c r="C2364">
        <v>10</v>
      </c>
      <c r="D2364">
        <v>0.78</v>
      </c>
      <c r="E2364">
        <v>0.03</v>
      </c>
      <c r="F2364">
        <v>0.03</v>
      </c>
      <c r="G2364" t="s">
        <v>99</v>
      </c>
      <c r="H2364">
        <v>3.69</v>
      </c>
      <c r="I2364">
        <v>0.88</v>
      </c>
      <c r="J2364">
        <v>0.9</v>
      </c>
      <c r="K2364">
        <v>0.14000000000000001</v>
      </c>
      <c r="L2364">
        <v>28</v>
      </c>
      <c r="M2364">
        <v>2403.5</v>
      </c>
      <c r="N2364">
        <v>45</v>
      </c>
      <c r="O2364">
        <v>51</v>
      </c>
      <c r="P2364">
        <v>2</v>
      </c>
      <c r="Q2364">
        <v>1</v>
      </c>
      <c r="R2364">
        <v>947</v>
      </c>
      <c r="S2364">
        <v>926</v>
      </c>
      <c r="T2364">
        <v>7</v>
      </c>
      <c r="U2364">
        <v>0.16</v>
      </c>
      <c r="V2364">
        <v>0</v>
      </c>
      <c r="W2364" t="s">
        <v>6</v>
      </c>
      <c r="X2364" t="s">
        <v>101</v>
      </c>
      <c r="Y2364" t="s">
        <v>96</v>
      </c>
      <c r="Z2364" t="s">
        <v>106</v>
      </c>
      <c r="AA2364">
        <v>0.75660000000000005</v>
      </c>
      <c r="AB2364">
        <v>0.94089999999999996</v>
      </c>
      <c r="AC2364">
        <v>0.20699799999999996</v>
      </c>
      <c r="AD2364">
        <v>0.2</v>
      </c>
      <c r="AE2364" t="s">
        <v>26</v>
      </c>
      <c r="AF2364">
        <v>1.7234775947912676E-2</v>
      </c>
      <c r="AG2364" t="s">
        <v>5</v>
      </c>
      <c r="AH2364" t="s">
        <v>31</v>
      </c>
      <c r="AI2364" t="s">
        <v>37</v>
      </c>
      <c r="AJ2364">
        <v>97.782470960929246</v>
      </c>
      <c r="AK2364" t="s">
        <v>43</v>
      </c>
      <c r="AL2364">
        <v>120.17500000000001</v>
      </c>
      <c r="AM2364">
        <v>465778.62012600002</v>
      </c>
      <c r="AN2364">
        <v>94.81</v>
      </c>
    </row>
    <row r="2365" spans="1:40" x14ac:dyDescent="0.3">
      <c r="A2365">
        <v>268.7</v>
      </c>
      <c r="B2365">
        <v>2.92</v>
      </c>
      <c r="C2365">
        <v>24</v>
      </c>
      <c r="D2365">
        <v>0.86</v>
      </c>
      <c r="E2365">
        <v>0.1</v>
      </c>
      <c r="F2365">
        <v>0.04</v>
      </c>
      <c r="G2365" t="s">
        <v>99</v>
      </c>
      <c r="H2365">
        <v>3.9</v>
      </c>
      <c r="I2365">
        <v>0.9</v>
      </c>
      <c r="J2365">
        <v>0.88</v>
      </c>
      <c r="K2365">
        <v>0.74</v>
      </c>
      <c r="L2365">
        <v>28</v>
      </c>
      <c r="M2365">
        <v>1116.27</v>
      </c>
      <c r="N2365">
        <v>30</v>
      </c>
      <c r="O2365">
        <v>22</v>
      </c>
      <c r="P2365">
        <v>2</v>
      </c>
      <c r="Q2365">
        <v>0</v>
      </c>
      <c r="R2365">
        <v>585</v>
      </c>
      <c r="S2365">
        <v>959</v>
      </c>
      <c r="T2365">
        <v>2</v>
      </c>
      <c r="U2365">
        <v>0.67</v>
      </c>
      <c r="V2365">
        <v>1</v>
      </c>
      <c r="W2365" t="s">
        <v>4</v>
      </c>
      <c r="X2365" t="s">
        <v>89</v>
      </c>
      <c r="Y2365" t="s">
        <v>96</v>
      </c>
      <c r="Z2365" t="s">
        <v>102</v>
      </c>
      <c r="AA2365">
        <v>0.77400000000000002</v>
      </c>
      <c r="AB2365">
        <v>0.86399999999999999</v>
      </c>
      <c r="AC2365">
        <v>0.12096000000000003</v>
      </c>
      <c r="AD2365">
        <v>0.88</v>
      </c>
      <c r="AE2365" t="s">
        <v>25</v>
      </c>
      <c r="AF2365">
        <v>1.0867138072199479E-2</v>
      </c>
      <c r="AG2365" t="s">
        <v>5</v>
      </c>
      <c r="AH2365" t="s">
        <v>31</v>
      </c>
      <c r="AI2365" t="s">
        <v>37</v>
      </c>
      <c r="AJ2365">
        <v>163.93162393162393</v>
      </c>
      <c r="AK2365" t="s">
        <v>42</v>
      </c>
      <c r="AL2365">
        <v>55.813500000000005</v>
      </c>
      <c r="AM2365">
        <v>342010.36596000002</v>
      </c>
      <c r="AN2365">
        <v>92.300000000000011</v>
      </c>
    </row>
    <row r="2366" spans="1:40" x14ac:dyDescent="0.3">
      <c r="A2366">
        <v>309.74</v>
      </c>
      <c r="B2366">
        <v>4.7</v>
      </c>
      <c r="C2366">
        <v>10</v>
      </c>
      <c r="D2366">
        <v>0.76</v>
      </c>
      <c r="E2366">
        <v>0.02</v>
      </c>
      <c r="F2366">
        <v>0.02</v>
      </c>
      <c r="G2366" t="s">
        <v>92</v>
      </c>
      <c r="H2366">
        <v>3.85</v>
      </c>
      <c r="I2366">
        <v>0.78</v>
      </c>
      <c r="J2366">
        <v>0.8</v>
      </c>
      <c r="K2366">
        <v>0.1</v>
      </c>
      <c r="L2366">
        <v>25</v>
      </c>
      <c r="M2366">
        <v>6012.45</v>
      </c>
      <c r="N2366">
        <v>45</v>
      </c>
      <c r="O2366">
        <v>38</v>
      </c>
      <c r="P2366">
        <v>1</v>
      </c>
      <c r="Q2366">
        <v>3</v>
      </c>
      <c r="R2366">
        <v>309</v>
      </c>
      <c r="S2366">
        <v>208</v>
      </c>
      <c r="T2366">
        <v>7</v>
      </c>
      <c r="U2366">
        <v>0.95</v>
      </c>
      <c r="V2366">
        <v>0</v>
      </c>
      <c r="W2366" t="s">
        <v>6</v>
      </c>
      <c r="X2366" t="s">
        <v>103</v>
      </c>
      <c r="Y2366" t="s">
        <v>104</v>
      </c>
      <c r="Z2366" t="s">
        <v>106</v>
      </c>
      <c r="AA2366">
        <v>0.74480000000000002</v>
      </c>
      <c r="AB2366">
        <v>0.96039999999999992</v>
      </c>
      <c r="AC2366">
        <v>0.23049599999999998</v>
      </c>
      <c r="AD2366">
        <v>0.14000000000000001</v>
      </c>
      <c r="AE2366" t="s">
        <v>22</v>
      </c>
      <c r="AF2366">
        <v>1.5174016917414606E-2</v>
      </c>
      <c r="AG2366" t="s">
        <v>5</v>
      </c>
      <c r="AH2366" t="s">
        <v>32</v>
      </c>
      <c r="AI2366" t="s">
        <v>37</v>
      </c>
      <c r="AJ2366">
        <v>67.313915857605181</v>
      </c>
      <c r="AK2366" t="s">
        <v>40</v>
      </c>
      <c r="AL2366">
        <v>120.249</v>
      </c>
      <c r="AM2366">
        <v>1936932.2124999999</v>
      </c>
      <c r="AN2366">
        <v>83.15</v>
      </c>
    </row>
    <row r="2367" spans="1:40" x14ac:dyDescent="0.3">
      <c r="A2367">
        <v>69.680000000000007</v>
      </c>
      <c r="B2367">
        <v>7.34</v>
      </c>
      <c r="C2367">
        <v>9</v>
      </c>
      <c r="D2367">
        <v>0.84</v>
      </c>
      <c r="E2367">
        <v>0.03</v>
      </c>
      <c r="F2367">
        <v>0.03</v>
      </c>
      <c r="G2367" t="s">
        <v>88</v>
      </c>
      <c r="H2367">
        <v>4.99</v>
      </c>
      <c r="I2367">
        <v>0.92</v>
      </c>
      <c r="J2367">
        <v>1.1100000000000001</v>
      </c>
      <c r="K2367">
        <v>0.56999999999999995</v>
      </c>
      <c r="L2367">
        <v>5</v>
      </c>
      <c r="M2367">
        <v>7032.7</v>
      </c>
      <c r="N2367">
        <v>60</v>
      </c>
      <c r="O2367">
        <v>22</v>
      </c>
      <c r="P2367">
        <v>1</v>
      </c>
      <c r="Q2367">
        <v>1</v>
      </c>
      <c r="R2367">
        <v>444</v>
      </c>
      <c r="S2367">
        <v>692</v>
      </c>
      <c r="T2367">
        <v>12</v>
      </c>
      <c r="U2367">
        <v>0.87</v>
      </c>
      <c r="V2367">
        <v>1</v>
      </c>
      <c r="W2367" t="s">
        <v>4</v>
      </c>
      <c r="X2367" t="s">
        <v>101</v>
      </c>
      <c r="Y2367" t="s">
        <v>104</v>
      </c>
      <c r="Z2367" t="s">
        <v>107</v>
      </c>
      <c r="AA2367">
        <v>0.81479999999999997</v>
      </c>
      <c r="AB2367">
        <v>0.94089999999999996</v>
      </c>
      <c r="AC2367">
        <v>0.15054400000000004</v>
      </c>
      <c r="AD2367">
        <v>0.62999999999999989</v>
      </c>
      <c r="AE2367" t="s">
        <v>25</v>
      </c>
      <c r="AF2367">
        <v>0.10533869115958668</v>
      </c>
      <c r="AG2367" t="s">
        <v>9</v>
      </c>
      <c r="AH2367" t="s">
        <v>33</v>
      </c>
      <c r="AI2367" t="s">
        <v>37</v>
      </c>
      <c r="AJ2367">
        <v>155.85585585585585</v>
      </c>
      <c r="AK2367" t="s">
        <v>42</v>
      </c>
      <c r="AL2367">
        <v>70.326999999999998</v>
      </c>
      <c r="AM2367">
        <v>519518.12922399997</v>
      </c>
      <c r="AN2367">
        <v>69.510000000000005</v>
      </c>
    </row>
    <row r="2368" spans="1:40" x14ac:dyDescent="0.3">
      <c r="A2368">
        <v>105.35</v>
      </c>
      <c r="B2368">
        <v>2.96</v>
      </c>
      <c r="C2368">
        <v>13</v>
      </c>
      <c r="D2368">
        <v>0.8</v>
      </c>
      <c r="E2368">
        <v>0.05</v>
      </c>
      <c r="F2368">
        <v>0.01</v>
      </c>
      <c r="G2368" t="s">
        <v>99</v>
      </c>
      <c r="H2368">
        <v>0.36</v>
      </c>
      <c r="I2368">
        <v>0.82</v>
      </c>
      <c r="J2368">
        <v>0.83</v>
      </c>
      <c r="K2368">
        <v>0.61</v>
      </c>
      <c r="L2368">
        <v>15</v>
      </c>
      <c r="M2368">
        <v>2035.93</v>
      </c>
      <c r="N2368">
        <v>45</v>
      </c>
      <c r="O2368">
        <v>25</v>
      </c>
      <c r="P2368">
        <v>2</v>
      </c>
      <c r="Q2368">
        <v>3</v>
      </c>
      <c r="R2368">
        <v>878</v>
      </c>
      <c r="S2368">
        <v>746</v>
      </c>
      <c r="T2368">
        <v>12</v>
      </c>
      <c r="U2368">
        <v>0.13</v>
      </c>
      <c r="V2368">
        <v>1</v>
      </c>
      <c r="W2368" t="s">
        <v>4</v>
      </c>
      <c r="X2368" t="s">
        <v>103</v>
      </c>
      <c r="Y2368" t="s">
        <v>96</v>
      </c>
      <c r="Z2368" t="s">
        <v>107</v>
      </c>
      <c r="AA2368">
        <v>0.76</v>
      </c>
      <c r="AB2368">
        <v>0.9405</v>
      </c>
      <c r="AC2368">
        <v>0.18809999999999993</v>
      </c>
      <c r="AD2368">
        <v>0.67</v>
      </c>
      <c r="AE2368" t="s">
        <v>25</v>
      </c>
      <c r="AF2368">
        <v>2.8096820123398196E-2</v>
      </c>
      <c r="AG2368" t="s">
        <v>7</v>
      </c>
      <c r="AH2368" t="s">
        <v>33</v>
      </c>
      <c r="AI2368" t="s">
        <v>38</v>
      </c>
      <c r="AJ2368">
        <v>84.965831435079735</v>
      </c>
      <c r="AK2368" t="s">
        <v>44</v>
      </c>
      <c r="AL2368">
        <v>101.79650000000001</v>
      </c>
      <c r="AM2368">
        <v>227456.89405</v>
      </c>
      <c r="AN2368">
        <v>97.94</v>
      </c>
    </row>
    <row r="2369" spans="1:40" x14ac:dyDescent="0.3">
      <c r="A2369">
        <v>301.39</v>
      </c>
      <c r="B2369">
        <v>4.3</v>
      </c>
      <c r="C2369">
        <v>3</v>
      </c>
      <c r="D2369">
        <v>0.78</v>
      </c>
      <c r="E2369">
        <v>0.09</v>
      </c>
      <c r="F2369">
        <v>0.01</v>
      </c>
      <c r="G2369" t="s">
        <v>88</v>
      </c>
      <c r="H2369">
        <v>4.91</v>
      </c>
      <c r="I2369">
        <v>0.97</v>
      </c>
      <c r="J2369">
        <v>0.98</v>
      </c>
      <c r="K2369">
        <v>0.93</v>
      </c>
      <c r="L2369">
        <v>47</v>
      </c>
      <c r="M2369">
        <v>6769.02</v>
      </c>
      <c r="N2369">
        <v>15</v>
      </c>
      <c r="O2369">
        <v>43</v>
      </c>
      <c r="P2369">
        <v>0</v>
      </c>
      <c r="Q2369">
        <v>2</v>
      </c>
      <c r="R2369">
        <v>371</v>
      </c>
      <c r="S2369">
        <v>191</v>
      </c>
      <c r="T2369">
        <v>10</v>
      </c>
      <c r="U2369">
        <v>0.02</v>
      </c>
      <c r="V2369">
        <v>1</v>
      </c>
      <c r="W2369" t="s">
        <v>4</v>
      </c>
      <c r="X2369" t="s">
        <v>93</v>
      </c>
      <c r="Y2369" t="s">
        <v>94</v>
      </c>
      <c r="Z2369" t="s">
        <v>108</v>
      </c>
      <c r="AA2369">
        <v>0.7098000000000001</v>
      </c>
      <c r="AB2369">
        <v>0.90090000000000003</v>
      </c>
      <c r="AC2369">
        <v>0.19819799999999999</v>
      </c>
      <c r="AD2369">
        <v>1.03</v>
      </c>
      <c r="AE2369" t="s">
        <v>25</v>
      </c>
      <c r="AF2369">
        <v>1.4267228507913335E-2</v>
      </c>
      <c r="AG2369" t="s">
        <v>5</v>
      </c>
      <c r="AH2369" t="s">
        <v>32</v>
      </c>
      <c r="AI2369" t="s">
        <v>37</v>
      </c>
      <c r="AJ2369">
        <v>51.482479784366575</v>
      </c>
      <c r="AK2369" t="s">
        <v>40</v>
      </c>
      <c r="AL2369">
        <v>67.690200000000004</v>
      </c>
      <c r="AM2369">
        <v>2244223.7182779997</v>
      </c>
      <c r="AN2369">
        <v>68.19</v>
      </c>
    </row>
    <row r="2370" spans="1:40" x14ac:dyDescent="0.3">
      <c r="A2370">
        <v>204.43</v>
      </c>
      <c r="B2370">
        <v>4.5199999999999996</v>
      </c>
      <c r="C2370">
        <v>27</v>
      </c>
      <c r="D2370">
        <v>0.99</v>
      </c>
      <c r="E2370">
        <v>0.04</v>
      </c>
      <c r="F2370">
        <v>0.04</v>
      </c>
      <c r="G2370" t="s">
        <v>99</v>
      </c>
      <c r="H2370">
        <v>4.75</v>
      </c>
      <c r="I2370">
        <v>0.64</v>
      </c>
      <c r="J2370">
        <v>0.97</v>
      </c>
      <c r="K2370">
        <v>0.15</v>
      </c>
      <c r="L2370">
        <v>44</v>
      </c>
      <c r="M2370">
        <v>9006.23</v>
      </c>
      <c r="N2370">
        <v>45</v>
      </c>
      <c r="O2370">
        <v>49</v>
      </c>
      <c r="P2370">
        <v>3</v>
      </c>
      <c r="Q2370">
        <v>0</v>
      </c>
      <c r="R2370">
        <v>233</v>
      </c>
      <c r="S2370">
        <v>139</v>
      </c>
      <c r="T2370">
        <v>1</v>
      </c>
      <c r="U2370">
        <v>0.03</v>
      </c>
      <c r="V2370">
        <v>1</v>
      </c>
      <c r="W2370" t="s">
        <v>4</v>
      </c>
      <c r="X2370" t="s">
        <v>89</v>
      </c>
      <c r="Y2370" t="s">
        <v>90</v>
      </c>
      <c r="Z2370" t="s">
        <v>97</v>
      </c>
      <c r="AA2370">
        <v>0.95039999999999991</v>
      </c>
      <c r="AB2370">
        <v>0.92159999999999997</v>
      </c>
      <c r="AC2370">
        <v>9.2160000000000072E-3</v>
      </c>
      <c r="AD2370">
        <v>0.22999999999999998</v>
      </c>
      <c r="AE2370" t="s">
        <v>26</v>
      </c>
      <c r="AF2370">
        <v>2.2110257789952549E-2</v>
      </c>
      <c r="AG2370" t="s">
        <v>7</v>
      </c>
      <c r="AH2370" t="s">
        <v>31</v>
      </c>
      <c r="AI2370" t="s">
        <v>37</v>
      </c>
      <c r="AJ2370">
        <v>59.656652360515018</v>
      </c>
      <c r="AK2370" t="s">
        <v>40</v>
      </c>
      <c r="AL2370">
        <v>450.31150000000002</v>
      </c>
      <c r="AM2370">
        <v>1988904.8191620002</v>
      </c>
      <c r="AN2370">
        <v>93.249999999999986</v>
      </c>
    </row>
    <row r="2371" spans="1:40" x14ac:dyDescent="0.3">
      <c r="A2371">
        <v>378.13</v>
      </c>
      <c r="B2371">
        <v>9.7899999999999991</v>
      </c>
      <c r="C2371">
        <v>18</v>
      </c>
      <c r="D2371">
        <v>0.75</v>
      </c>
      <c r="E2371">
        <v>7.0000000000000007E-2</v>
      </c>
      <c r="F2371">
        <v>0.03</v>
      </c>
      <c r="G2371" t="s">
        <v>99</v>
      </c>
      <c r="H2371">
        <v>4.26</v>
      </c>
      <c r="I2371">
        <v>0.65</v>
      </c>
      <c r="J2371">
        <v>0.87</v>
      </c>
      <c r="K2371">
        <v>0.65</v>
      </c>
      <c r="L2371">
        <v>9</v>
      </c>
      <c r="M2371">
        <v>2511.44</v>
      </c>
      <c r="N2371">
        <v>45</v>
      </c>
      <c r="O2371">
        <v>27</v>
      </c>
      <c r="P2371">
        <v>0</v>
      </c>
      <c r="Q2371">
        <v>2</v>
      </c>
      <c r="R2371">
        <v>586</v>
      </c>
      <c r="S2371">
        <v>663</v>
      </c>
      <c r="T2371">
        <v>5</v>
      </c>
      <c r="U2371">
        <v>0.55000000000000004</v>
      </c>
      <c r="V2371">
        <v>0</v>
      </c>
      <c r="W2371" t="s">
        <v>6</v>
      </c>
      <c r="X2371" t="s">
        <v>93</v>
      </c>
      <c r="Y2371" t="s">
        <v>94</v>
      </c>
      <c r="Z2371" t="s">
        <v>109</v>
      </c>
      <c r="AA2371">
        <v>0.69750000000000001</v>
      </c>
      <c r="AB2371">
        <v>0.9020999999999999</v>
      </c>
      <c r="AC2371">
        <v>0.22552499999999998</v>
      </c>
      <c r="AD2371">
        <v>0.75</v>
      </c>
      <c r="AE2371" t="s">
        <v>25</v>
      </c>
      <c r="AF2371">
        <v>2.5890566736307616E-2</v>
      </c>
      <c r="AG2371" t="s">
        <v>7</v>
      </c>
      <c r="AH2371" t="s">
        <v>32</v>
      </c>
      <c r="AI2371" t="s">
        <v>37</v>
      </c>
      <c r="AJ2371">
        <v>113.13993174061434</v>
      </c>
      <c r="AK2371" t="s">
        <v>42</v>
      </c>
      <c r="AL2371">
        <v>125.572</v>
      </c>
      <c r="AM2371">
        <v>1044773.6765960001</v>
      </c>
      <c r="AN2371">
        <v>93.04</v>
      </c>
    </row>
    <row r="2372" spans="1:40" x14ac:dyDescent="0.3">
      <c r="A2372">
        <v>343.53</v>
      </c>
      <c r="B2372">
        <v>9.59</v>
      </c>
      <c r="C2372">
        <v>20</v>
      </c>
      <c r="D2372">
        <v>0.94</v>
      </c>
      <c r="E2372">
        <v>0.09</v>
      </c>
      <c r="F2372">
        <v>0.03</v>
      </c>
      <c r="G2372" t="s">
        <v>92</v>
      </c>
      <c r="H2372">
        <v>2.27</v>
      </c>
      <c r="I2372">
        <v>0.94</v>
      </c>
      <c r="J2372">
        <v>1.19</v>
      </c>
      <c r="K2372">
        <v>0.38</v>
      </c>
      <c r="L2372">
        <v>45</v>
      </c>
      <c r="M2372">
        <v>1307.8</v>
      </c>
      <c r="N2372">
        <v>60</v>
      </c>
      <c r="O2372">
        <v>21</v>
      </c>
      <c r="P2372">
        <v>1</v>
      </c>
      <c r="Q2372">
        <v>3</v>
      </c>
      <c r="R2372">
        <v>496</v>
      </c>
      <c r="S2372">
        <v>883</v>
      </c>
      <c r="T2372">
        <v>5</v>
      </c>
      <c r="U2372">
        <v>0.49</v>
      </c>
      <c r="V2372">
        <v>1</v>
      </c>
      <c r="W2372" t="s">
        <v>4</v>
      </c>
      <c r="X2372" t="s">
        <v>103</v>
      </c>
      <c r="Y2372" t="s">
        <v>104</v>
      </c>
      <c r="Z2372" t="s">
        <v>109</v>
      </c>
      <c r="AA2372">
        <v>0.85539999999999994</v>
      </c>
      <c r="AB2372">
        <v>0.88270000000000004</v>
      </c>
      <c r="AC2372">
        <v>5.2962000000000051E-2</v>
      </c>
      <c r="AD2372">
        <v>0.5</v>
      </c>
      <c r="AE2372" t="s">
        <v>24</v>
      </c>
      <c r="AF2372">
        <v>2.7916048088958752E-2</v>
      </c>
      <c r="AG2372" t="s">
        <v>7</v>
      </c>
      <c r="AH2372" t="s">
        <v>32</v>
      </c>
      <c r="AI2372" t="s">
        <v>35</v>
      </c>
      <c r="AJ2372">
        <v>178.0241935483871</v>
      </c>
      <c r="AK2372" t="s">
        <v>42</v>
      </c>
      <c r="AL2372">
        <v>26.155999999999999</v>
      </c>
      <c r="AM2372">
        <v>503222.51034199994</v>
      </c>
      <c r="AN2372">
        <v>82.429999999999993</v>
      </c>
    </row>
    <row r="2373" spans="1:40" x14ac:dyDescent="0.3">
      <c r="A2373">
        <v>430.52</v>
      </c>
      <c r="B2373">
        <v>8.1999999999999993</v>
      </c>
      <c r="C2373">
        <v>2</v>
      </c>
      <c r="D2373">
        <v>1</v>
      </c>
      <c r="E2373">
        <v>0.03</v>
      </c>
      <c r="F2373">
        <v>0.01</v>
      </c>
      <c r="G2373" t="s">
        <v>99</v>
      </c>
      <c r="H2373">
        <v>4.3499999999999996</v>
      </c>
      <c r="I2373">
        <v>0.94</v>
      </c>
      <c r="J2373">
        <v>1.04</v>
      </c>
      <c r="K2373">
        <v>0.4</v>
      </c>
      <c r="L2373">
        <v>48</v>
      </c>
      <c r="M2373">
        <v>8370.7000000000007</v>
      </c>
      <c r="N2373">
        <v>90</v>
      </c>
      <c r="O2373">
        <v>32</v>
      </c>
      <c r="P2373">
        <v>0</v>
      </c>
      <c r="Q2373">
        <v>1</v>
      </c>
      <c r="R2373">
        <v>586</v>
      </c>
      <c r="S2373">
        <v>140</v>
      </c>
      <c r="T2373">
        <v>9</v>
      </c>
      <c r="U2373">
        <v>0.01</v>
      </c>
      <c r="V2373">
        <v>0</v>
      </c>
      <c r="W2373" t="s">
        <v>6</v>
      </c>
      <c r="X2373" t="s">
        <v>101</v>
      </c>
      <c r="Y2373" t="s">
        <v>94</v>
      </c>
      <c r="Z2373" t="s">
        <v>91</v>
      </c>
      <c r="AA2373">
        <v>0.97</v>
      </c>
      <c r="AB2373">
        <v>0.96029999999999993</v>
      </c>
      <c r="AC2373">
        <v>0</v>
      </c>
      <c r="AD2373">
        <v>0.44</v>
      </c>
      <c r="AE2373" t="s">
        <v>24</v>
      </c>
      <c r="AF2373">
        <v>1.9046734181919538E-2</v>
      </c>
      <c r="AG2373" t="s">
        <v>5</v>
      </c>
      <c r="AH2373" t="s">
        <v>32</v>
      </c>
      <c r="AI2373" t="s">
        <v>37</v>
      </c>
      <c r="AJ2373">
        <v>23.890784982935152</v>
      </c>
      <c r="AK2373" t="s">
        <v>40</v>
      </c>
      <c r="AL2373">
        <v>418.53500000000008</v>
      </c>
      <c r="AM2373">
        <v>3748359.9048000006</v>
      </c>
      <c r="AN2373">
        <v>94.55</v>
      </c>
    </row>
    <row r="2374" spans="1:40" x14ac:dyDescent="0.3">
      <c r="A2374">
        <v>361.62</v>
      </c>
      <c r="B2374">
        <v>3.17</v>
      </c>
      <c r="C2374">
        <v>17</v>
      </c>
      <c r="D2374">
        <v>0.71</v>
      </c>
      <c r="E2374">
        <v>0.04</v>
      </c>
      <c r="F2374">
        <v>0.03</v>
      </c>
      <c r="G2374" t="s">
        <v>99</v>
      </c>
      <c r="H2374">
        <v>1.1000000000000001</v>
      </c>
      <c r="I2374">
        <v>0.79</v>
      </c>
      <c r="J2374">
        <v>1.1299999999999999</v>
      </c>
      <c r="K2374">
        <v>0.5</v>
      </c>
      <c r="L2374">
        <v>2</v>
      </c>
      <c r="M2374">
        <v>9172.82</v>
      </c>
      <c r="N2374">
        <v>45</v>
      </c>
      <c r="O2374">
        <v>36</v>
      </c>
      <c r="P2374">
        <v>0</v>
      </c>
      <c r="Q2374">
        <v>3</v>
      </c>
      <c r="R2374">
        <v>383</v>
      </c>
      <c r="S2374">
        <v>663</v>
      </c>
      <c r="T2374">
        <v>4</v>
      </c>
      <c r="U2374">
        <v>0.06</v>
      </c>
      <c r="V2374">
        <v>1</v>
      </c>
      <c r="W2374" t="s">
        <v>4</v>
      </c>
      <c r="X2374" t="s">
        <v>103</v>
      </c>
      <c r="Y2374" t="s">
        <v>94</v>
      </c>
      <c r="Z2374" t="s">
        <v>105</v>
      </c>
      <c r="AA2374">
        <v>0.68159999999999998</v>
      </c>
      <c r="AB2374">
        <v>0.93119999999999992</v>
      </c>
      <c r="AC2374">
        <v>0.27004800000000001</v>
      </c>
      <c r="AD2374">
        <v>0.57000000000000006</v>
      </c>
      <c r="AE2374" t="s">
        <v>25</v>
      </c>
      <c r="AF2374">
        <v>8.7661080692439577E-3</v>
      </c>
      <c r="AG2374" t="s">
        <v>5</v>
      </c>
      <c r="AH2374" t="s">
        <v>32</v>
      </c>
      <c r="AI2374" t="s">
        <v>36</v>
      </c>
      <c r="AJ2374">
        <v>173.10704960835511</v>
      </c>
      <c r="AK2374" t="s">
        <v>42</v>
      </c>
      <c r="AL2374">
        <v>458.64100000000002</v>
      </c>
      <c r="AM2374">
        <v>3549737.0268279994</v>
      </c>
      <c r="AN2374">
        <v>97.09999999999998</v>
      </c>
    </row>
    <row r="2375" spans="1:40" x14ac:dyDescent="0.3">
      <c r="A2375">
        <v>243.47</v>
      </c>
      <c r="B2375">
        <v>1.61</v>
      </c>
      <c r="C2375">
        <v>28</v>
      </c>
      <c r="D2375">
        <v>0.91</v>
      </c>
      <c r="E2375">
        <v>0.04</v>
      </c>
      <c r="F2375">
        <v>0.02</v>
      </c>
      <c r="G2375" t="s">
        <v>88</v>
      </c>
      <c r="H2375">
        <v>3.96</v>
      </c>
      <c r="I2375">
        <v>0.99</v>
      </c>
      <c r="J2375">
        <v>1</v>
      </c>
      <c r="K2375">
        <v>0.23</v>
      </c>
      <c r="L2375">
        <v>49</v>
      </c>
      <c r="M2375">
        <v>2227.13</v>
      </c>
      <c r="N2375">
        <v>60</v>
      </c>
      <c r="O2375">
        <v>46</v>
      </c>
      <c r="P2375">
        <v>3</v>
      </c>
      <c r="Q2375">
        <v>3</v>
      </c>
      <c r="R2375">
        <v>901</v>
      </c>
      <c r="S2375">
        <v>14</v>
      </c>
      <c r="T2375">
        <v>4</v>
      </c>
      <c r="U2375">
        <v>1</v>
      </c>
      <c r="V2375">
        <v>1</v>
      </c>
      <c r="W2375" t="s">
        <v>4</v>
      </c>
      <c r="X2375" t="s">
        <v>103</v>
      </c>
      <c r="Y2375" t="s">
        <v>90</v>
      </c>
      <c r="Z2375" t="s">
        <v>105</v>
      </c>
      <c r="AA2375">
        <v>0.87360000000000004</v>
      </c>
      <c r="AB2375">
        <v>0.94079999999999997</v>
      </c>
      <c r="AC2375">
        <v>8.4671999999999956E-2</v>
      </c>
      <c r="AD2375">
        <v>0.29000000000000004</v>
      </c>
      <c r="AE2375" t="s">
        <v>26</v>
      </c>
      <c r="AF2375">
        <v>6.6127243602907958E-3</v>
      </c>
      <c r="AG2375" t="s">
        <v>5</v>
      </c>
      <c r="AH2375" t="s">
        <v>31</v>
      </c>
      <c r="AI2375" t="s">
        <v>37</v>
      </c>
      <c r="AJ2375">
        <v>1.553829078801332</v>
      </c>
      <c r="AK2375" t="s">
        <v>40</v>
      </c>
      <c r="AL2375">
        <v>22.2713</v>
      </c>
      <c r="AM2375">
        <v>574815.25569000014</v>
      </c>
      <c r="AN2375">
        <v>70.44</v>
      </c>
    </row>
    <row r="2376" spans="1:40" x14ac:dyDescent="0.3">
      <c r="A2376">
        <v>352.83</v>
      </c>
      <c r="B2376">
        <v>3.85</v>
      </c>
      <c r="C2376">
        <v>19</v>
      </c>
      <c r="D2376">
        <v>0.78</v>
      </c>
      <c r="E2376">
        <v>0.08</v>
      </c>
      <c r="F2376">
        <v>0.03</v>
      </c>
      <c r="G2376" t="s">
        <v>99</v>
      </c>
      <c r="H2376">
        <v>0.93</v>
      </c>
      <c r="I2376">
        <v>0.87</v>
      </c>
      <c r="J2376">
        <v>1.0900000000000001</v>
      </c>
      <c r="K2376">
        <v>0.46</v>
      </c>
      <c r="L2376">
        <v>9</v>
      </c>
      <c r="M2376">
        <v>7241.67</v>
      </c>
      <c r="N2376">
        <v>15</v>
      </c>
      <c r="O2376">
        <v>21</v>
      </c>
      <c r="P2376">
        <v>1</v>
      </c>
      <c r="Q2376">
        <v>3</v>
      </c>
      <c r="R2376">
        <v>703</v>
      </c>
      <c r="S2376">
        <v>858</v>
      </c>
      <c r="T2376">
        <v>6</v>
      </c>
      <c r="U2376">
        <v>0.96</v>
      </c>
      <c r="V2376">
        <v>0</v>
      </c>
      <c r="W2376" t="s">
        <v>6</v>
      </c>
      <c r="X2376" t="s">
        <v>103</v>
      </c>
      <c r="Y2376" t="s">
        <v>104</v>
      </c>
      <c r="Z2376" t="s">
        <v>100</v>
      </c>
      <c r="AA2376">
        <v>0.71760000000000002</v>
      </c>
      <c r="AB2376">
        <v>0.89239999999999997</v>
      </c>
      <c r="AC2376">
        <v>0.196328</v>
      </c>
      <c r="AD2376">
        <v>0.57000000000000006</v>
      </c>
      <c r="AE2376" t="s">
        <v>25</v>
      </c>
      <c r="AF2376">
        <v>1.0911770541053765E-2</v>
      </c>
      <c r="AG2376" t="s">
        <v>5</v>
      </c>
      <c r="AH2376" t="s">
        <v>32</v>
      </c>
      <c r="AI2376" t="s">
        <v>38</v>
      </c>
      <c r="AJ2376">
        <v>122.04836415362732</v>
      </c>
      <c r="AK2376" t="s">
        <v>42</v>
      </c>
      <c r="AL2376">
        <v>362.08350000000002</v>
      </c>
      <c r="AM2376">
        <v>2836505.6991090002</v>
      </c>
      <c r="AN2376">
        <v>96.070000000000007</v>
      </c>
    </row>
    <row r="2377" spans="1:40" x14ac:dyDescent="0.3">
      <c r="A2377">
        <v>173.92</v>
      </c>
      <c r="B2377">
        <v>3.4</v>
      </c>
      <c r="C2377">
        <v>23</v>
      </c>
      <c r="D2377">
        <v>0.71</v>
      </c>
      <c r="E2377">
        <v>0</v>
      </c>
      <c r="F2377">
        <v>0.01</v>
      </c>
      <c r="G2377" t="s">
        <v>99</v>
      </c>
      <c r="H2377">
        <v>4.08</v>
      </c>
      <c r="I2377">
        <v>0.99</v>
      </c>
      <c r="J2377">
        <v>1.19</v>
      </c>
      <c r="K2377">
        <v>0.69</v>
      </c>
      <c r="L2377">
        <v>26</v>
      </c>
      <c r="M2377">
        <v>5950.1</v>
      </c>
      <c r="N2377">
        <v>45</v>
      </c>
      <c r="O2377">
        <v>49</v>
      </c>
      <c r="P2377">
        <v>3</v>
      </c>
      <c r="Q2377">
        <v>2</v>
      </c>
      <c r="R2377">
        <v>117</v>
      </c>
      <c r="S2377">
        <v>176</v>
      </c>
      <c r="T2377">
        <v>11</v>
      </c>
      <c r="U2377">
        <v>0.13</v>
      </c>
      <c r="V2377">
        <v>1</v>
      </c>
      <c r="W2377" t="s">
        <v>4</v>
      </c>
      <c r="X2377" t="s">
        <v>93</v>
      </c>
      <c r="Y2377" t="s">
        <v>90</v>
      </c>
      <c r="Z2377" t="s">
        <v>95</v>
      </c>
      <c r="AA2377">
        <v>0.71</v>
      </c>
      <c r="AB2377">
        <v>0.99</v>
      </c>
      <c r="AC2377">
        <v>0.28710000000000002</v>
      </c>
      <c r="AD2377">
        <v>0.7</v>
      </c>
      <c r="AE2377" t="s">
        <v>25</v>
      </c>
      <c r="AF2377">
        <v>1.9549218031278751E-2</v>
      </c>
      <c r="AG2377" t="s">
        <v>5</v>
      </c>
      <c r="AH2377" t="s">
        <v>31</v>
      </c>
      <c r="AI2377" t="s">
        <v>37</v>
      </c>
      <c r="AJ2377">
        <v>150.42735042735043</v>
      </c>
      <c r="AK2377" t="s">
        <v>42</v>
      </c>
      <c r="AL2377">
        <v>297.50500000000005</v>
      </c>
      <c r="AM2377">
        <v>1045501.502792</v>
      </c>
      <c r="AN2377">
        <v>95.72</v>
      </c>
    </row>
    <row r="2378" spans="1:40" x14ac:dyDescent="0.3">
      <c r="A2378">
        <v>187.84</v>
      </c>
      <c r="B2378">
        <v>5.55</v>
      </c>
      <c r="C2378">
        <v>13</v>
      </c>
      <c r="D2378">
        <v>0.82</v>
      </c>
      <c r="E2378">
        <v>0.03</v>
      </c>
      <c r="F2378">
        <v>0.04</v>
      </c>
      <c r="G2378" t="s">
        <v>88</v>
      </c>
      <c r="H2378">
        <v>3.07</v>
      </c>
      <c r="I2378">
        <v>0.81</v>
      </c>
      <c r="J2378">
        <v>0.94</v>
      </c>
      <c r="K2378">
        <v>0.46</v>
      </c>
      <c r="L2378">
        <v>23</v>
      </c>
      <c r="M2378">
        <v>2468.04</v>
      </c>
      <c r="N2378">
        <v>45</v>
      </c>
      <c r="O2378">
        <v>19</v>
      </c>
      <c r="P2378">
        <v>2</v>
      </c>
      <c r="Q2378">
        <v>2</v>
      </c>
      <c r="R2378">
        <v>360</v>
      </c>
      <c r="S2378">
        <v>394</v>
      </c>
      <c r="T2378">
        <v>2</v>
      </c>
      <c r="U2378">
        <v>0.16</v>
      </c>
      <c r="V2378">
        <v>1</v>
      </c>
      <c r="W2378" t="s">
        <v>4</v>
      </c>
      <c r="X2378" t="s">
        <v>93</v>
      </c>
      <c r="Y2378" t="s">
        <v>96</v>
      </c>
      <c r="Z2378" t="s">
        <v>102</v>
      </c>
      <c r="AA2378">
        <v>0.79539999999999988</v>
      </c>
      <c r="AB2378">
        <v>0.93119999999999992</v>
      </c>
      <c r="AC2378">
        <v>0.16761600000000001</v>
      </c>
      <c r="AD2378">
        <v>0.53</v>
      </c>
      <c r="AE2378" t="s">
        <v>25</v>
      </c>
      <c r="AF2378">
        <v>2.9546422487223167E-2</v>
      </c>
      <c r="AG2378" t="s">
        <v>7</v>
      </c>
      <c r="AH2378" t="s">
        <v>31</v>
      </c>
      <c r="AI2378" t="s">
        <v>37</v>
      </c>
      <c r="AJ2378">
        <v>109.44444444444446</v>
      </c>
      <c r="AK2378" t="s">
        <v>42</v>
      </c>
      <c r="AL2378">
        <v>24.680399999999999</v>
      </c>
      <c r="AM2378">
        <v>496084.61172799999</v>
      </c>
      <c r="AN2378">
        <v>71.23</v>
      </c>
    </row>
    <row r="2379" spans="1:40" x14ac:dyDescent="0.3">
      <c r="A2379">
        <v>405.04</v>
      </c>
      <c r="B2379">
        <v>8</v>
      </c>
      <c r="C2379">
        <v>13</v>
      </c>
      <c r="D2379">
        <v>0.98</v>
      </c>
      <c r="E2379">
        <v>7.0000000000000007E-2</v>
      </c>
      <c r="F2379">
        <v>0.04</v>
      </c>
      <c r="G2379" t="s">
        <v>92</v>
      </c>
      <c r="H2379">
        <v>0.49</v>
      </c>
      <c r="I2379">
        <v>0.68</v>
      </c>
      <c r="J2379">
        <v>1</v>
      </c>
      <c r="K2379">
        <v>0.04</v>
      </c>
      <c r="L2379">
        <v>28</v>
      </c>
      <c r="M2379">
        <v>8254.2099999999991</v>
      </c>
      <c r="N2379">
        <v>15</v>
      </c>
      <c r="O2379">
        <v>33</v>
      </c>
      <c r="P2379">
        <v>3</v>
      </c>
      <c r="Q2379">
        <v>1</v>
      </c>
      <c r="R2379">
        <v>432</v>
      </c>
      <c r="S2379">
        <v>641</v>
      </c>
      <c r="T2379">
        <v>10</v>
      </c>
      <c r="U2379">
        <v>0.9</v>
      </c>
      <c r="V2379">
        <v>1</v>
      </c>
      <c r="W2379" t="s">
        <v>4</v>
      </c>
      <c r="X2379" t="s">
        <v>101</v>
      </c>
      <c r="Y2379" t="s">
        <v>90</v>
      </c>
      <c r="Z2379" t="s">
        <v>108</v>
      </c>
      <c r="AA2379">
        <v>0.91139999999999988</v>
      </c>
      <c r="AB2379">
        <v>0.89279999999999993</v>
      </c>
      <c r="AC2379">
        <v>1.7856000000000014E-2</v>
      </c>
      <c r="AD2379">
        <v>0.15000000000000002</v>
      </c>
      <c r="AE2379" t="s">
        <v>26</v>
      </c>
      <c r="AF2379">
        <v>1.975113569030219E-2</v>
      </c>
      <c r="AG2379" t="s">
        <v>5</v>
      </c>
      <c r="AH2379" t="s">
        <v>32</v>
      </c>
      <c r="AI2379" t="s">
        <v>38</v>
      </c>
      <c r="AJ2379">
        <v>148.37962962962962</v>
      </c>
      <c r="AK2379" t="s">
        <v>42</v>
      </c>
      <c r="AL2379">
        <v>165.08419999999998</v>
      </c>
      <c r="AM2379">
        <v>3711215.6460159998</v>
      </c>
      <c r="AN2379">
        <v>84.609999999999985</v>
      </c>
    </row>
    <row r="2380" spans="1:40" x14ac:dyDescent="0.3">
      <c r="A2380">
        <v>250.89</v>
      </c>
      <c r="B2380">
        <v>8.7200000000000006</v>
      </c>
      <c r="C2380">
        <v>1</v>
      </c>
      <c r="D2380">
        <v>0.7</v>
      </c>
      <c r="E2380">
        <v>0.06</v>
      </c>
      <c r="F2380">
        <v>0.01</v>
      </c>
      <c r="G2380" t="s">
        <v>92</v>
      </c>
      <c r="H2380">
        <v>4.4800000000000004</v>
      </c>
      <c r="I2380">
        <v>0.78</v>
      </c>
      <c r="J2380">
        <v>1.01</v>
      </c>
      <c r="K2380">
        <v>0.26</v>
      </c>
      <c r="L2380">
        <v>6</v>
      </c>
      <c r="M2380">
        <v>4757.33</v>
      </c>
      <c r="N2380">
        <v>30</v>
      </c>
      <c r="O2380">
        <v>29</v>
      </c>
      <c r="P2380">
        <v>3</v>
      </c>
      <c r="Q2380">
        <v>0</v>
      </c>
      <c r="R2380">
        <v>401</v>
      </c>
      <c r="S2380">
        <v>564</v>
      </c>
      <c r="T2380">
        <v>6</v>
      </c>
      <c r="U2380">
        <v>0.51</v>
      </c>
      <c r="V2380">
        <v>0</v>
      </c>
      <c r="W2380" t="s">
        <v>6</v>
      </c>
      <c r="X2380" t="s">
        <v>89</v>
      </c>
      <c r="Y2380" t="s">
        <v>90</v>
      </c>
      <c r="Z2380" t="s">
        <v>100</v>
      </c>
      <c r="AA2380">
        <v>0.65799999999999992</v>
      </c>
      <c r="AB2380">
        <v>0.93059999999999998</v>
      </c>
      <c r="AC2380">
        <v>0.27918000000000004</v>
      </c>
      <c r="AD2380">
        <v>0.33</v>
      </c>
      <c r="AE2380" t="s">
        <v>24</v>
      </c>
      <c r="AF2380">
        <v>3.4756267687034166E-2</v>
      </c>
      <c r="AG2380" t="s">
        <v>7</v>
      </c>
      <c r="AH2380" t="s">
        <v>31</v>
      </c>
      <c r="AI2380" t="s">
        <v>37</v>
      </c>
      <c r="AJ2380">
        <v>140.64837905236908</v>
      </c>
      <c r="AK2380" t="s">
        <v>42</v>
      </c>
      <c r="AL2380">
        <v>95.146600000000007</v>
      </c>
      <c r="AM2380">
        <v>1277233.8067030001</v>
      </c>
      <c r="AN2380">
        <v>81.52000000000001</v>
      </c>
    </row>
    <row r="2381" spans="1:40" x14ac:dyDescent="0.3">
      <c r="A2381">
        <v>409.27</v>
      </c>
      <c r="B2381">
        <v>8.6</v>
      </c>
      <c r="C2381">
        <v>2</v>
      </c>
      <c r="D2381">
        <v>0.88</v>
      </c>
      <c r="E2381">
        <v>0.04</v>
      </c>
      <c r="F2381">
        <v>0.02</v>
      </c>
      <c r="G2381" t="s">
        <v>99</v>
      </c>
      <c r="H2381">
        <v>2.89</v>
      </c>
      <c r="I2381">
        <v>0.99</v>
      </c>
      <c r="J2381">
        <v>1.2</v>
      </c>
      <c r="K2381">
        <v>0.35</v>
      </c>
      <c r="L2381">
        <v>4</v>
      </c>
      <c r="M2381">
        <v>7033.31</v>
      </c>
      <c r="N2381">
        <v>90</v>
      </c>
      <c r="O2381">
        <v>40</v>
      </c>
      <c r="P2381">
        <v>2</v>
      </c>
      <c r="Q2381">
        <v>0</v>
      </c>
      <c r="R2381">
        <v>844</v>
      </c>
      <c r="S2381">
        <v>101</v>
      </c>
      <c r="T2381">
        <v>7</v>
      </c>
      <c r="U2381">
        <v>0.96</v>
      </c>
      <c r="V2381">
        <v>0</v>
      </c>
      <c r="W2381" t="s">
        <v>6</v>
      </c>
      <c r="X2381" t="s">
        <v>89</v>
      </c>
      <c r="Y2381" t="s">
        <v>96</v>
      </c>
      <c r="Z2381" t="s">
        <v>106</v>
      </c>
      <c r="AA2381">
        <v>0.8448</v>
      </c>
      <c r="AB2381">
        <v>0.94079999999999997</v>
      </c>
      <c r="AC2381">
        <v>0.112896</v>
      </c>
      <c r="AD2381">
        <v>0.41</v>
      </c>
      <c r="AE2381" t="s">
        <v>24</v>
      </c>
      <c r="AF2381">
        <v>2.101302318762675E-2</v>
      </c>
      <c r="AG2381" t="s">
        <v>7</v>
      </c>
      <c r="AH2381" t="s">
        <v>32</v>
      </c>
      <c r="AI2381" t="s">
        <v>35</v>
      </c>
      <c r="AJ2381">
        <v>11.966824644549764</v>
      </c>
      <c r="AK2381" t="s">
        <v>40</v>
      </c>
      <c r="AL2381">
        <v>351.66550000000007</v>
      </c>
      <c r="AM2381">
        <v>3051609.4720280003</v>
      </c>
      <c r="AN2381">
        <v>95.509999999999991</v>
      </c>
    </row>
    <row r="2382" spans="1:40" x14ac:dyDescent="0.3">
      <c r="A2382">
        <v>420.09</v>
      </c>
      <c r="B2382">
        <v>4.24</v>
      </c>
      <c r="C2382">
        <v>1</v>
      </c>
      <c r="D2382">
        <v>0.85</v>
      </c>
      <c r="E2382">
        <v>0.05</v>
      </c>
      <c r="F2382">
        <v>0.03</v>
      </c>
      <c r="G2382" t="s">
        <v>99</v>
      </c>
      <c r="H2382">
        <v>3.28</v>
      </c>
      <c r="I2382">
        <v>0.75</v>
      </c>
      <c r="J2382">
        <v>0.89</v>
      </c>
      <c r="K2382">
        <v>0.35</v>
      </c>
      <c r="L2382">
        <v>30</v>
      </c>
      <c r="M2382">
        <v>3084.09</v>
      </c>
      <c r="N2382">
        <v>15</v>
      </c>
      <c r="O2382">
        <v>40</v>
      </c>
      <c r="P2382">
        <v>0</v>
      </c>
      <c r="Q2382">
        <v>1</v>
      </c>
      <c r="R2382">
        <v>632</v>
      </c>
      <c r="S2382">
        <v>751</v>
      </c>
      <c r="T2382">
        <v>4</v>
      </c>
      <c r="U2382">
        <v>0.52</v>
      </c>
      <c r="V2382">
        <v>0</v>
      </c>
      <c r="W2382" t="s">
        <v>6</v>
      </c>
      <c r="X2382" t="s">
        <v>101</v>
      </c>
      <c r="Y2382" t="s">
        <v>94</v>
      </c>
      <c r="Z2382" t="s">
        <v>105</v>
      </c>
      <c r="AA2382">
        <v>0.8075</v>
      </c>
      <c r="AB2382">
        <v>0.92149999999999999</v>
      </c>
      <c r="AC2382">
        <v>0.13822500000000001</v>
      </c>
      <c r="AD2382">
        <v>0.43</v>
      </c>
      <c r="AE2382" t="s">
        <v>24</v>
      </c>
      <c r="AF2382">
        <v>1.0093075293389512E-2</v>
      </c>
      <c r="AG2382" t="s">
        <v>5</v>
      </c>
      <c r="AH2382" t="s">
        <v>32</v>
      </c>
      <c r="AI2382" t="s">
        <v>37</v>
      </c>
      <c r="AJ2382">
        <v>118.82911392405062</v>
      </c>
      <c r="AK2382" t="s">
        <v>42</v>
      </c>
      <c r="AL2382">
        <v>154.20450000000002</v>
      </c>
      <c r="AM2382">
        <v>1399424.7599519999</v>
      </c>
      <c r="AN2382">
        <v>94.62</v>
      </c>
    </row>
    <row r="2383" spans="1:40" x14ac:dyDescent="0.3">
      <c r="A2383">
        <v>435.9</v>
      </c>
      <c r="B2383">
        <v>7.19</v>
      </c>
      <c r="C2383">
        <v>24</v>
      </c>
      <c r="D2383">
        <v>0.96</v>
      </c>
      <c r="E2383">
        <v>0.02</v>
      </c>
      <c r="F2383">
        <v>0.03</v>
      </c>
      <c r="G2383" t="s">
        <v>88</v>
      </c>
      <c r="H2383">
        <v>1.42</v>
      </c>
      <c r="I2383">
        <v>0.98</v>
      </c>
      <c r="J2383">
        <v>1.07</v>
      </c>
      <c r="K2383">
        <v>0.08</v>
      </c>
      <c r="L2383">
        <v>47</v>
      </c>
      <c r="M2383">
        <v>8176.24</v>
      </c>
      <c r="N2383">
        <v>15</v>
      </c>
      <c r="O2383">
        <v>29</v>
      </c>
      <c r="P2383">
        <v>3</v>
      </c>
      <c r="Q2383">
        <v>3</v>
      </c>
      <c r="R2383">
        <v>85</v>
      </c>
      <c r="S2383">
        <v>761</v>
      </c>
      <c r="T2383">
        <v>10</v>
      </c>
      <c r="U2383">
        <v>0.57999999999999996</v>
      </c>
      <c r="V2383">
        <v>1</v>
      </c>
      <c r="W2383" t="s">
        <v>4</v>
      </c>
      <c r="X2383" t="s">
        <v>103</v>
      </c>
      <c r="Y2383" t="s">
        <v>90</v>
      </c>
      <c r="Z2383" t="s">
        <v>108</v>
      </c>
      <c r="AA2383">
        <v>0.94079999999999997</v>
      </c>
      <c r="AB2383">
        <v>0.9506</v>
      </c>
      <c r="AC2383">
        <v>3.802400000000003E-2</v>
      </c>
      <c r="AD2383">
        <v>0.13</v>
      </c>
      <c r="AE2383" t="s">
        <v>22</v>
      </c>
      <c r="AF2383">
        <v>1.6494608855242031E-2</v>
      </c>
      <c r="AG2383" t="s">
        <v>5</v>
      </c>
      <c r="AH2383" t="s">
        <v>32</v>
      </c>
      <c r="AI2383" t="s">
        <v>36</v>
      </c>
      <c r="AJ2383">
        <v>895.29411764705878</v>
      </c>
      <c r="AK2383" t="s">
        <v>42</v>
      </c>
      <c r="AL2383">
        <v>81.7624</v>
      </c>
      <c r="AM2383">
        <v>3742318.3087599995</v>
      </c>
      <c r="AN2383">
        <v>73.38</v>
      </c>
    </row>
    <row r="2384" spans="1:40" x14ac:dyDescent="0.3">
      <c r="A2384">
        <v>462.49</v>
      </c>
      <c r="B2384">
        <v>3.82</v>
      </c>
      <c r="C2384">
        <v>5</v>
      </c>
      <c r="D2384">
        <v>0.73</v>
      </c>
      <c r="E2384">
        <v>0.04</v>
      </c>
      <c r="F2384">
        <v>0.04</v>
      </c>
      <c r="G2384" t="s">
        <v>92</v>
      </c>
      <c r="H2384">
        <v>4.3600000000000003</v>
      </c>
      <c r="I2384">
        <v>0.92</v>
      </c>
      <c r="J2384">
        <v>0.86</v>
      </c>
      <c r="K2384">
        <v>0.45</v>
      </c>
      <c r="L2384">
        <v>18</v>
      </c>
      <c r="M2384">
        <v>2716.43</v>
      </c>
      <c r="N2384">
        <v>15</v>
      </c>
      <c r="O2384">
        <v>50</v>
      </c>
      <c r="P2384">
        <v>2</v>
      </c>
      <c r="Q2384">
        <v>0</v>
      </c>
      <c r="R2384">
        <v>259</v>
      </c>
      <c r="S2384">
        <v>196</v>
      </c>
      <c r="T2384">
        <v>9</v>
      </c>
      <c r="U2384">
        <v>0.22</v>
      </c>
      <c r="V2384">
        <v>1</v>
      </c>
      <c r="W2384" t="s">
        <v>4</v>
      </c>
      <c r="X2384" t="s">
        <v>89</v>
      </c>
      <c r="Y2384" t="s">
        <v>96</v>
      </c>
      <c r="Z2384" t="s">
        <v>91</v>
      </c>
      <c r="AA2384">
        <v>0.70079999999999998</v>
      </c>
      <c r="AB2384">
        <v>0.92159999999999997</v>
      </c>
      <c r="AC2384">
        <v>0.24883199999999997</v>
      </c>
      <c r="AD2384">
        <v>0.53</v>
      </c>
      <c r="AE2384" t="s">
        <v>25</v>
      </c>
      <c r="AF2384">
        <v>8.2596380462280263E-3</v>
      </c>
      <c r="AG2384" t="s">
        <v>5</v>
      </c>
      <c r="AH2384" t="s">
        <v>32</v>
      </c>
      <c r="AI2384" t="s">
        <v>37</v>
      </c>
      <c r="AJ2384">
        <v>75.675675675675677</v>
      </c>
      <c r="AK2384" t="s">
        <v>40</v>
      </c>
      <c r="AL2384">
        <v>54.328599999999994</v>
      </c>
      <c r="AM2384">
        <v>1356922.1052839998</v>
      </c>
      <c r="AN2384">
        <v>81.64</v>
      </c>
    </row>
    <row r="2385" spans="1:40" x14ac:dyDescent="0.3">
      <c r="A2385">
        <v>243.94</v>
      </c>
      <c r="B2385">
        <v>1.55</v>
      </c>
      <c r="C2385">
        <v>24</v>
      </c>
      <c r="D2385">
        <v>0.9</v>
      </c>
      <c r="E2385">
        <v>0.05</v>
      </c>
      <c r="F2385">
        <v>0.03</v>
      </c>
      <c r="G2385" t="s">
        <v>92</v>
      </c>
      <c r="H2385">
        <v>2.73</v>
      </c>
      <c r="I2385">
        <v>0.78</v>
      </c>
      <c r="J2385">
        <v>1.17</v>
      </c>
      <c r="K2385">
        <v>0.69</v>
      </c>
      <c r="L2385">
        <v>30</v>
      </c>
      <c r="M2385">
        <v>3711.39</v>
      </c>
      <c r="N2385">
        <v>30</v>
      </c>
      <c r="O2385">
        <v>26</v>
      </c>
      <c r="P2385">
        <v>1</v>
      </c>
      <c r="Q2385">
        <v>2</v>
      </c>
      <c r="R2385">
        <v>250</v>
      </c>
      <c r="S2385">
        <v>599</v>
      </c>
      <c r="T2385">
        <v>5</v>
      </c>
      <c r="U2385">
        <v>0.88</v>
      </c>
      <c r="V2385">
        <v>0</v>
      </c>
      <c r="W2385" t="s">
        <v>6</v>
      </c>
      <c r="X2385" t="s">
        <v>93</v>
      </c>
      <c r="Y2385" t="s">
        <v>104</v>
      </c>
      <c r="Z2385" t="s">
        <v>109</v>
      </c>
      <c r="AA2385">
        <v>0.85499999999999998</v>
      </c>
      <c r="AB2385">
        <v>0.92149999999999999</v>
      </c>
      <c r="AC2385">
        <v>9.2149999999999968E-2</v>
      </c>
      <c r="AD2385">
        <v>0.76999999999999991</v>
      </c>
      <c r="AE2385" t="s">
        <v>25</v>
      </c>
      <c r="AF2385">
        <v>6.3540214806919737E-3</v>
      </c>
      <c r="AG2385" t="s">
        <v>5</v>
      </c>
      <c r="AH2385" t="s">
        <v>31</v>
      </c>
      <c r="AI2385" t="s">
        <v>35</v>
      </c>
      <c r="AJ2385">
        <v>239.6</v>
      </c>
      <c r="AK2385" t="s">
        <v>42</v>
      </c>
      <c r="AL2385">
        <v>74.227800000000002</v>
      </c>
      <c r="AM2385">
        <v>977872.54165199993</v>
      </c>
      <c r="AN2385">
        <v>83.169999999999987</v>
      </c>
    </row>
    <row r="2386" spans="1:40" x14ac:dyDescent="0.3">
      <c r="A2386">
        <v>193.49</v>
      </c>
      <c r="B2386">
        <v>7.31</v>
      </c>
      <c r="C2386">
        <v>3</v>
      </c>
      <c r="D2386">
        <v>0.9</v>
      </c>
      <c r="E2386">
        <v>0.09</v>
      </c>
      <c r="F2386">
        <v>0.02</v>
      </c>
      <c r="G2386" t="s">
        <v>92</v>
      </c>
      <c r="H2386">
        <v>2.11</v>
      </c>
      <c r="I2386">
        <v>0.82</v>
      </c>
      <c r="J2386">
        <v>1.04</v>
      </c>
      <c r="K2386">
        <v>0.05</v>
      </c>
      <c r="L2386">
        <v>27</v>
      </c>
      <c r="M2386">
        <v>3975.55</v>
      </c>
      <c r="N2386">
        <v>15</v>
      </c>
      <c r="O2386">
        <v>15</v>
      </c>
      <c r="P2386">
        <v>0</v>
      </c>
      <c r="Q2386">
        <v>1</v>
      </c>
      <c r="R2386">
        <v>235</v>
      </c>
      <c r="S2386">
        <v>474</v>
      </c>
      <c r="T2386">
        <v>3</v>
      </c>
      <c r="U2386">
        <v>0.83</v>
      </c>
      <c r="V2386">
        <v>1</v>
      </c>
      <c r="W2386" t="s">
        <v>4</v>
      </c>
      <c r="X2386" t="s">
        <v>101</v>
      </c>
      <c r="Y2386" t="s">
        <v>94</v>
      </c>
      <c r="Z2386" t="s">
        <v>98</v>
      </c>
      <c r="AA2386">
        <v>0.81900000000000006</v>
      </c>
      <c r="AB2386">
        <v>0.89180000000000004</v>
      </c>
      <c r="AC2386">
        <v>8.9179999999999982E-2</v>
      </c>
      <c r="AD2386">
        <v>0.16</v>
      </c>
      <c r="AE2386" t="s">
        <v>26</v>
      </c>
      <c r="AF2386">
        <v>3.7779730218615942E-2</v>
      </c>
      <c r="AG2386" t="s">
        <v>7</v>
      </c>
      <c r="AH2386" t="s">
        <v>31</v>
      </c>
      <c r="AI2386" t="s">
        <v>35</v>
      </c>
      <c r="AJ2386">
        <v>201.70212765957447</v>
      </c>
      <c r="AK2386" t="s">
        <v>42</v>
      </c>
      <c r="AL2386">
        <v>79.51100000000001</v>
      </c>
      <c r="AM2386">
        <v>853932.05442300008</v>
      </c>
      <c r="AN2386">
        <v>82.789999999999992</v>
      </c>
    </row>
    <row r="2387" spans="1:40" x14ac:dyDescent="0.3">
      <c r="A2387">
        <v>311.99</v>
      </c>
      <c r="B2387">
        <v>1.0900000000000001</v>
      </c>
      <c r="C2387">
        <v>29</v>
      </c>
      <c r="D2387">
        <v>0.9</v>
      </c>
      <c r="E2387">
        <v>0.03</v>
      </c>
      <c r="F2387">
        <v>0.02</v>
      </c>
      <c r="G2387" t="s">
        <v>88</v>
      </c>
      <c r="H2387">
        <v>2.67</v>
      </c>
      <c r="I2387">
        <v>0.84</v>
      </c>
      <c r="J2387">
        <v>1.1399999999999999</v>
      </c>
      <c r="K2387">
        <v>0.75</v>
      </c>
      <c r="L2387">
        <v>44</v>
      </c>
      <c r="M2387">
        <v>2143.63</v>
      </c>
      <c r="N2387">
        <v>30</v>
      </c>
      <c r="O2387">
        <v>26</v>
      </c>
      <c r="P2387">
        <v>2</v>
      </c>
      <c r="Q2387">
        <v>1</v>
      </c>
      <c r="R2387">
        <v>826</v>
      </c>
      <c r="S2387">
        <v>792</v>
      </c>
      <c r="T2387">
        <v>9</v>
      </c>
      <c r="U2387">
        <v>0.34</v>
      </c>
      <c r="V2387">
        <v>0</v>
      </c>
      <c r="W2387" t="s">
        <v>6</v>
      </c>
      <c r="X2387" t="s">
        <v>101</v>
      </c>
      <c r="Y2387" t="s">
        <v>96</v>
      </c>
      <c r="Z2387" t="s">
        <v>91</v>
      </c>
      <c r="AA2387">
        <v>0.873</v>
      </c>
      <c r="AB2387">
        <v>0.9506</v>
      </c>
      <c r="AC2387">
        <v>9.5059999999999978E-2</v>
      </c>
      <c r="AD2387">
        <v>0.8</v>
      </c>
      <c r="AE2387" t="s">
        <v>25</v>
      </c>
      <c r="AF2387">
        <v>3.4937017212090132E-3</v>
      </c>
      <c r="AG2387" t="s">
        <v>5</v>
      </c>
      <c r="AH2387" t="s">
        <v>32</v>
      </c>
      <c r="AI2387" t="s">
        <v>35</v>
      </c>
      <c r="AJ2387">
        <v>95.883777239709445</v>
      </c>
      <c r="AK2387" t="s">
        <v>45</v>
      </c>
      <c r="AL2387">
        <v>21.436300000000003</v>
      </c>
      <c r="AM2387">
        <v>702268.7764509999</v>
      </c>
      <c r="AN2387">
        <v>72.03</v>
      </c>
    </row>
    <row r="2388" spans="1:40" x14ac:dyDescent="0.3">
      <c r="A2388">
        <v>217.03</v>
      </c>
      <c r="B2388">
        <v>4.68</v>
      </c>
      <c r="C2388">
        <v>28</v>
      </c>
      <c r="D2388">
        <v>0.98</v>
      </c>
      <c r="E2388">
        <v>0.09</v>
      </c>
      <c r="F2388">
        <v>0.01</v>
      </c>
      <c r="G2388" t="s">
        <v>88</v>
      </c>
      <c r="H2388">
        <v>3.52</v>
      </c>
      <c r="I2388">
        <v>0.87</v>
      </c>
      <c r="J2388">
        <v>1.1599999999999999</v>
      </c>
      <c r="K2388">
        <v>0.96</v>
      </c>
      <c r="L2388">
        <v>31</v>
      </c>
      <c r="M2388">
        <v>8756.26</v>
      </c>
      <c r="N2388">
        <v>90</v>
      </c>
      <c r="O2388">
        <v>53</v>
      </c>
      <c r="P2388">
        <v>0</v>
      </c>
      <c r="Q2388">
        <v>3</v>
      </c>
      <c r="R2388">
        <v>482</v>
      </c>
      <c r="S2388">
        <v>567</v>
      </c>
      <c r="T2388">
        <v>1</v>
      </c>
      <c r="U2388">
        <v>0.61</v>
      </c>
      <c r="V2388">
        <v>0</v>
      </c>
      <c r="W2388" t="s">
        <v>6</v>
      </c>
      <c r="X2388" t="s">
        <v>103</v>
      </c>
      <c r="Y2388" t="s">
        <v>94</v>
      </c>
      <c r="Z2388" t="s">
        <v>97</v>
      </c>
      <c r="AA2388">
        <v>0.89180000000000004</v>
      </c>
      <c r="AB2388">
        <v>0.90090000000000003</v>
      </c>
      <c r="AC2388">
        <v>1.8018000000000017E-2</v>
      </c>
      <c r="AD2388">
        <v>1.06</v>
      </c>
      <c r="AE2388" t="s">
        <v>25</v>
      </c>
      <c r="AF2388">
        <v>2.156383910058517E-2</v>
      </c>
      <c r="AG2388" t="s">
        <v>7</v>
      </c>
      <c r="AH2388" t="s">
        <v>31</v>
      </c>
      <c r="AI2388" t="s">
        <v>37</v>
      </c>
      <c r="AJ2388">
        <v>117.63485477178423</v>
      </c>
      <c r="AK2388" t="s">
        <v>42</v>
      </c>
      <c r="AL2388">
        <v>87.562600000000003</v>
      </c>
      <c r="AM2388">
        <v>2090511.0600920001</v>
      </c>
      <c r="AN2388">
        <v>69.58</v>
      </c>
    </row>
    <row r="2389" spans="1:40" x14ac:dyDescent="0.3">
      <c r="A2389">
        <v>320.48</v>
      </c>
      <c r="B2389">
        <v>3.96</v>
      </c>
      <c r="C2389">
        <v>7</v>
      </c>
      <c r="D2389">
        <v>0.95</v>
      </c>
      <c r="E2389">
        <v>0.06</v>
      </c>
      <c r="F2389">
        <v>0.01</v>
      </c>
      <c r="G2389" t="s">
        <v>88</v>
      </c>
      <c r="H2389">
        <v>3.48</v>
      </c>
      <c r="I2389">
        <v>0.63</v>
      </c>
      <c r="J2389">
        <v>1.02</v>
      </c>
      <c r="K2389">
        <v>0.01</v>
      </c>
      <c r="L2389">
        <v>44</v>
      </c>
      <c r="M2389">
        <v>1223.53</v>
      </c>
      <c r="N2389">
        <v>30</v>
      </c>
      <c r="O2389">
        <v>45</v>
      </c>
      <c r="P2389">
        <v>2</v>
      </c>
      <c r="Q2389">
        <v>0</v>
      </c>
      <c r="R2389">
        <v>685</v>
      </c>
      <c r="S2389">
        <v>528</v>
      </c>
      <c r="T2389">
        <v>8</v>
      </c>
      <c r="U2389">
        <v>0.34</v>
      </c>
      <c r="V2389">
        <v>1</v>
      </c>
      <c r="W2389" t="s">
        <v>4</v>
      </c>
      <c r="X2389" t="s">
        <v>89</v>
      </c>
      <c r="Y2389" t="s">
        <v>96</v>
      </c>
      <c r="Z2389" t="s">
        <v>110</v>
      </c>
      <c r="AA2389">
        <v>0.8929999999999999</v>
      </c>
      <c r="AB2389">
        <v>0.93059999999999998</v>
      </c>
      <c r="AC2389">
        <v>4.6530000000000044E-2</v>
      </c>
      <c r="AD2389">
        <v>7.9999999999999988E-2</v>
      </c>
      <c r="AE2389" t="s">
        <v>22</v>
      </c>
      <c r="AF2389">
        <v>1.235646530204693E-2</v>
      </c>
      <c r="AG2389" t="s">
        <v>5</v>
      </c>
      <c r="AH2389" t="s">
        <v>32</v>
      </c>
      <c r="AI2389" t="s">
        <v>37</v>
      </c>
      <c r="AJ2389">
        <v>77.080291970802918</v>
      </c>
      <c r="AK2389" t="s">
        <v>40</v>
      </c>
      <c r="AL2389">
        <v>12.235300000000001</v>
      </c>
      <c r="AM2389">
        <v>419599.61771600001</v>
      </c>
      <c r="AN2389">
        <v>70.52000000000001</v>
      </c>
    </row>
    <row r="2390" spans="1:40" x14ac:dyDescent="0.3">
      <c r="A2390">
        <v>367.51</v>
      </c>
      <c r="B2390">
        <v>7.24</v>
      </c>
      <c r="C2390">
        <v>24</v>
      </c>
      <c r="D2390">
        <v>0.71</v>
      </c>
      <c r="E2390">
        <v>0</v>
      </c>
      <c r="F2390">
        <v>0.03</v>
      </c>
      <c r="G2390" t="s">
        <v>99</v>
      </c>
      <c r="H2390">
        <v>1.79</v>
      </c>
      <c r="I2390">
        <v>0.97</v>
      </c>
      <c r="J2390">
        <v>1.07</v>
      </c>
      <c r="K2390">
        <v>0.19</v>
      </c>
      <c r="L2390">
        <v>49</v>
      </c>
      <c r="M2390">
        <v>5674.98</v>
      </c>
      <c r="N2390">
        <v>90</v>
      </c>
      <c r="O2390">
        <v>20</v>
      </c>
      <c r="P2390">
        <v>3</v>
      </c>
      <c r="Q2390">
        <v>0</v>
      </c>
      <c r="R2390">
        <v>272</v>
      </c>
      <c r="S2390">
        <v>691</v>
      </c>
      <c r="T2390">
        <v>1</v>
      </c>
      <c r="U2390">
        <v>0.46</v>
      </c>
      <c r="V2390">
        <v>0</v>
      </c>
      <c r="W2390" t="s">
        <v>6</v>
      </c>
      <c r="X2390" t="s">
        <v>89</v>
      </c>
      <c r="Y2390" t="s">
        <v>90</v>
      </c>
      <c r="Z2390" t="s">
        <v>97</v>
      </c>
      <c r="AA2390">
        <v>0.71</v>
      </c>
      <c r="AB2390">
        <v>0.97</v>
      </c>
      <c r="AC2390">
        <v>0.28130000000000005</v>
      </c>
      <c r="AD2390">
        <v>0.22</v>
      </c>
      <c r="AE2390" t="s">
        <v>26</v>
      </c>
      <c r="AF2390">
        <v>1.9700144213762892E-2</v>
      </c>
      <c r="AG2390" t="s">
        <v>5</v>
      </c>
      <c r="AH2390" t="s">
        <v>32</v>
      </c>
      <c r="AI2390" t="s">
        <v>36</v>
      </c>
      <c r="AJ2390">
        <v>254.04411764705884</v>
      </c>
      <c r="AK2390" t="s">
        <v>42</v>
      </c>
      <c r="AL2390">
        <v>283.74899999999997</v>
      </c>
      <c r="AM2390">
        <v>2148477.1626519999</v>
      </c>
      <c r="AN2390">
        <v>97.61</v>
      </c>
    </row>
    <row r="2391" spans="1:40" x14ac:dyDescent="0.3">
      <c r="A2391">
        <v>359.78</v>
      </c>
      <c r="B2391">
        <v>7.9</v>
      </c>
      <c r="C2391">
        <v>22</v>
      </c>
      <c r="D2391">
        <v>0.84</v>
      </c>
      <c r="E2391">
        <v>7.0000000000000007E-2</v>
      </c>
      <c r="F2391">
        <v>0</v>
      </c>
      <c r="G2391" t="s">
        <v>92</v>
      </c>
      <c r="H2391">
        <v>1.93</v>
      </c>
      <c r="I2391">
        <v>0.84</v>
      </c>
      <c r="J2391">
        <v>1.08</v>
      </c>
      <c r="K2391">
        <v>0.54</v>
      </c>
      <c r="L2391">
        <v>39</v>
      </c>
      <c r="M2391">
        <v>8160.09</v>
      </c>
      <c r="N2391">
        <v>90</v>
      </c>
      <c r="O2391">
        <v>55</v>
      </c>
      <c r="P2391">
        <v>0</v>
      </c>
      <c r="Q2391">
        <v>3</v>
      </c>
      <c r="R2391">
        <v>24</v>
      </c>
      <c r="S2391">
        <v>124</v>
      </c>
      <c r="T2391">
        <v>10</v>
      </c>
      <c r="U2391">
        <v>0.85</v>
      </c>
      <c r="V2391">
        <v>1</v>
      </c>
      <c r="W2391" t="s">
        <v>4</v>
      </c>
      <c r="X2391" t="s">
        <v>103</v>
      </c>
      <c r="Y2391" t="s">
        <v>94</v>
      </c>
      <c r="Z2391" t="s">
        <v>108</v>
      </c>
      <c r="AA2391">
        <v>0.78119999999999989</v>
      </c>
      <c r="AB2391">
        <v>0.92999999999999994</v>
      </c>
      <c r="AC2391">
        <v>0.14880000000000002</v>
      </c>
      <c r="AD2391">
        <v>0.6100000000000001</v>
      </c>
      <c r="AE2391" t="s">
        <v>25</v>
      </c>
      <c r="AF2391">
        <v>2.1957863138584693E-2</v>
      </c>
      <c r="AG2391" t="s">
        <v>7</v>
      </c>
      <c r="AH2391" t="s">
        <v>32</v>
      </c>
      <c r="AI2391" t="s">
        <v>36</v>
      </c>
      <c r="AJ2391">
        <v>516.66666666666674</v>
      </c>
      <c r="AK2391" t="s">
        <v>42</v>
      </c>
      <c r="AL2391">
        <v>163.20180000000002</v>
      </c>
      <c r="AM2391">
        <v>3141522.8721219995</v>
      </c>
      <c r="AN2391">
        <v>83.969999999999985</v>
      </c>
    </row>
    <row r="2392" spans="1:40" x14ac:dyDescent="0.3">
      <c r="A2392">
        <v>218.55</v>
      </c>
      <c r="B2392">
        <v>3.74</v>
      </c>
      <c r="C2392">
        <v>13</v>
      </c>
      <c r="D2392">
        <v>0.82</v>
      </c>
      <c r="E2392">
        <v>0</v>
      </c>
      <c r="F2392">
        <v>0.05</v>
      </c>
      <c r="G2392" t="s">
        <v>99</v>
      </c>
      <c r="H2392">
        <v>2.81</v>
      </c>
      <c r="I2392">
        <v>0.97</v>
      </c>
      <c r="J2392">
        <v>0.98</v>
      </c>
      <c r="K2392">
        <v>0.22</v>
      </c>
      <c r="L2392">
        <v>30</v>
      </c>
      <c r="M2392">
        <v>5850.96</v>
      </c>
      <c r="N2392">
        <v>90</v>
      </c>
      <c r="O2392">
        <v>32</v>
      </c>
      <c r="P2392">
        <v>3</v>
      </c>
      <c r="Q2392">
        <v>1</v>
      </c>
      <c r="R2392">
        <v>350</v>
      </c>
      <c r="S2392">
        <v>272</v>
      </c>
      <c r="T2392">
        <v>8</v>
      </c>
      <c r="U2392">
        <v>0.42</v>
      </c>
      <c r="V2392">
        <v>1</v>
      </c>
      <c r="W2392" t="s">
        <v>4</v>
      </c>
      <c r="X2392" t="s">
        <v>101</v>
      </c>
      <c r="Y2392" t="s">
        <v>90</v>
      </c>
      <c r="Z2392" t="s">
        <v>110</v>
      </c>
      <c r="AA2392">
        <v>0.82</v>
      </c>
      <c r="AB2392">
        <v>0.95</v>
      </c>
      <c r="AC2392">
        <v>0.17100000000000004</v>
      </c>
      <c r="AD2392">
        <v>0.27</v>
      </c>
      <c r="AE2392" t="s">
        <v>26</v>
      </c>
      <c r="AF2392">
        <v>1.7112788835506747E-2</v>
      </c>
      <c r="AG2392" t="s">
        <v>5</v>
      </c>
      <c r="AH2392" t="s">
        <v>31</v>
      </c>
      <c r="AI2392" t="s">
        <v>35</v>
      </c>
      <c r="AJ2392">
        <v>77.714285714285708</v>
      </c>
      <c r="AK2392" t="s">
        <v>40</v>
      </c>
      <c r="AL2392">
        <v>292.548</v>
      </c>
      <c r="AM2392">
        <v>1342968.50391</v>
      </c>
      <c r="AN2392">
        <v>96.189999999999984</v>
      </c>
    </row>
    <row r="2393" spans="1:40" x14ac:dyDescent="0.3">
      <c r="A2393">
        <v>125.09</v>
      </c>
      <c r="B2393">
        <v>8.3000000000000007</v>
      </c>
      <c r="C2393">
        <v>29</v>
      </c>
      <c r="D2393">
        <v>0.79</v>
      </c>
      <c r="E2393">
        <v>0.1</v>
      </c>
      <c r="F2393">
        <v>0.04</v>
      </c>
      <c r="G2393" t="s">
        <v>99</v>
      </c>
      <c r="H2393">
        <v>4.62</v>
      </c>
      <c r="I2393">
        <v>0.85</v>
      </c>
      <c r="J2393">
        <v>0.97</v>
      </c>
      <c r="K2393">
        <v>0.76</v>
      </c>
      <c r="L2393">
        <v>37</v>
      </c>
      <c r="M2393">
        <v>3336.28</v>
      </c>
      <c r="N2393">
        <v>60</v>
      </c>
      <c r="O2393">
        <v>33</v>
      </c>
      <c r="P2393">
        <v>2</v>
      </c>
      <c r="Q2393">
        <v>1</v>
      </c>
      <c r="R2393">
        <v>674</v>
      </c>
      <c r="S2393">
        <v>952</v>
      </c>
      <c r="T2393">
        <v>5</v>
      </c>
      <c r="U2393">
        <v>0.84</v>
      </c>
      <c r="V2393">
        <v>0</v>
      </c>
      <c r="W2393" t="s">
        <v>6</v>
      </c>
      <c r="X2393" t="s">
        <v>101</v>
      </c>
      <c r="Y2393" t="s">
        <v>96</v>
      </c>
      <c r="Z2393" t="s">
        <v>109</v>
      </c>
      <c r="AA2393">
        <v>0.71100000000000008</v>
      </c>
      <c r="AB2393">
        <v>0.86399999999999999</v>
      </c>
      <c r="AC2393">
        <v>0.18143999999999996</v>
      </c>
      <c r="AD2393">
        <v>0.9</v>
      </c>
      <c r="AE2393" t="s">
        <v>25</v>
      </c>
      <c r="AF2393">
        <v>6.6352226396994174E-2</v>
      </c>
      <c r="AG2393" t="s">
        <v>8</v>
      </c>
      <c r="AH2393" t="s">
        <v>33</v>
      </c>
      <c r="AI2393" t="s">
        <v>37</v>
      </c>
      <c r="AJ2393">
        <v>141.24629080118694</v>
      </c>
      <c r="AK2393" t="s">
        <v>42</v>
      </c>
      <c r="AL2393">
        <v>166.81400000000002</v>
      </c>
      <c r="AM2393">
        <v>475940.57464400004</v>
      </c>
      <c r="AN2393">
        <v>91.580000000000013</v>
      </c>
    </row>
    <row r="2394" spans="1:40" x14ac:dyDescent="0.3">
      <c r="A2394">
        <v>243.74</v>
      </c>
      <c r="B2394">
        <v>3.65</v>
      </c>
      <c r="C2394">
        <v>23</v>
      </c>
      <c r="D2394">
        <v>0.84</v>
      </c>
      <c r="E2394">
        <v>0.09</v>
      </c>
      <c r="F2394">
        <v>0.04</v>
      </c>
      <c r="G2394" t="s">
        <v>88</v>
      </c>
      <c r="H2394">
        <v>3.73</v>
      </c>
      <c r="I2394">
        <v>0.77</v>
      </c>
      <c r="J2394">
        <v>0.87</v>
      </c>
      <c r="K2394">
        <v>0.31</v>
      </c>
      <c r="L2394">
        <v>12</v>
      </c>
      <c r="M2394">
        <v>7835.42</v>
      </c>
      <c r="N2394">
        <v>90</v>
      </c>
      <c r="O2394">
        <v>40</v>
      </c>
      <c r="P2394">
        <v>3</v>
      </c>
      <c r="Q2394">
        <v>1</v>
      </c>
      <c r="R2394">
        <v>505</v>
      </c>
      <c r="S2394">
        <v>353</v>
      </c>
      <c r="T2394">
        <v>7</v>
      </c>
      <c r="U2394">
        <v>0.96</v>
      </c>
      <c r="V2394">
        <v>0</v>
      </c>
      <c r="W2394" t="s">
        <v>6</v>
      </c>
      <c r="X2394" t="s">
        <v>101</v>
      </c>
      <c r="Y2394" t="s">
        <v>90</v>
      </c>
      <c r="Z2394" t="s">
        <v>106</v>
      </c>
      <c r="AA2394">
        <v>0.76439999999999997</v>
      </c>
      <c r="AB2394">
        <v>0.87360000000000004</v>
      </c>
      <c r="AC2394">
        <v>0.13977600000000004</v>
      </c>
      <c r="AD2394">
        <v>0.44</v>
      </c>
      <c r="AE2394" t="s">
        <v>24</v>
      </c>
      <c r="AF2394">
        <v>1.497497333223927E-2</v>
      </c>
      <c r="AG2394" t="s">
        <v>5</v>
      </c>
      <c r="AH2394" t="s">
        <v>31</v>
      </c>
      <c r="AI2394" t="s">
        <v>37</v>
      </c>
      <c r="AJ2394">
        <v>69.900990099009903</v>
      </c>
      <c r="AK2394" t="s">
        <v>40</v>
      </c>
      <c r="AL2394">
        <v>78.354200000000006</v>
      </c>
      <c r="AM2394">
        <v>2158176.493208</v>
      </c>
      <c r="AN2394">
        <v>68.77</v>
      </c>
    </row>
    <row r="2395" spans="1:40" x14ac:dyDescent="0.3">
      <c r="A2395">
        <v>114.17</v>
      </c>
      <c r="B2395">
        <v>5.0199999999999996</v>
      </c>
      <c r="C2395">
        <v>28</v>
      </c>
      <c r="D2395">
        <v>0.82</v>
      </c>
      <c r="E2395">
        <v>0.03</v>
      </c>
      <c r="F2395">
        <v>0.05</v>
      </c>
      <c r="G2395" t="s">
        <v>92</v>
      </c>
      <c r="H2395">
        <v>1.95</v>
      </c>
      <c r="I2395">
        <v>0.83</v>
      </c>
      <c r="J2395">
        <v>0.95</v>
      </c>
      <c r="K2395">
        <v>0.28999999999999998</v>
      </c>
      <c r="L2395">
        <v>17</v>
      </c>
      <c r="M2395">
        <v>5041.8599999999997</v>
      </c>
      <c r="N2395">
        <v>30</v>
      </c>
      <c r="O2395">
        <v>35</v>
      </c>
      <c r="P2395">
        <v>3</v>
      </c>
      <c r="Q2395">
        <v>1</v>
      </c>
      <c r="R2395">
        <v>450</v>
      </c>
      <c r="S2395">
        <v>867</v>
      </c>
      <c r="T2395">
        <v>8</v>
      </c>
      <c r="U2395">
        <v>0.42</v>
      </c>
      <c r="V2395">
        <v>0</v>
      </c>
      <c r="W2395" t="s">
        <v>6</v>
      </c>
      <c r="X2395" t="s">
        <v>101</v>
      </c>
      <c r="Y2395" t="s">
        <v>90</v>
      </c>
      <c r="Z2395" t="s">
        <v>110</v>
      </c>
      <c r="AA2395">
        <v>0.79539999999999988</v>
      </c>
      <c r="AB2395">
        <v>0.92149999999999999</v>
      </c>
      <c r="AC2395">
        <v>0.16587000000000002</v>
      </c>
      <c r="AD2395">
        <v>0.37</v>
      </c>
      <c r="AE2395" t="s">
        <v>24</v>
      </c>
      <c r="AF2395">
        <v>4.3969519138127348E-2</v>
      </c>
      <c r="AG2395" t="s">
        <v>7</v>
      </c>
      <c r="AH2395" t="s">
        <v>33</v>
      </c>
      <c r="AI2395" t="s">
        <v>36</v>
      </c>
      <c r="AJ2395">
        <v>192.66666666666669</v>
      </c>
      <c r="AK2395" t="s">
        <v>42</v>
      </c>
      <c r="AL2395">
        <v>100.8372</v>
      </c>
      <c r="AM2395">
        <v>621784.77852599998</v>
      </c>
      <c r="AN2395">
        <v>84.149999999999991</v>
      </c>
    </row>
    <row r="2396" spans="1:40" x14ac:dyDescent="0.3">
      <c r="A2396">
        <v>450.54</v>
      </c>
      <c r="B2396">
        <v>7.54</v>
      </c>
      <c r="C2396">
        <v>18</v>
      </c>
      <c r="D2396">
        <v>0.83</v>
      </c>
      <c r="E2396">
        <v>0.03</v>
      </c>
      <c r="F2396">
        <v>0.02</v>
      </c>
      <c r="G2396" t="s">
        <v>99</v>
      </c>
      <c r="H2396">
        <v>1.69</v>
      </c>
      <c r="I2396">
        <v>0.93</v>
      </c>
      <c r="J2396">
        <v>1.2</v>
      </c>
      <c r="K2396">
        <v>0</v>
      </c>
      <c r="L2396">
        <v>34</v>
      </c>
      <c r="M2396">
        <v>1713.83</v>
      </c>
      <c r="N2396">
        <v>60</v>
      </c>
      <c r="O2396">
        <v>38</v>
      </c>
      <c r="P2396">
        <v>2</v>
      </c>
      <c r="Q2396">
        <v>2</v>
      </c>
      <c r="R2396">
        <v>559</v>
      </c>
      <c r="S2396">
        <v>983</v>
      </c>
      <c r="T2396">
        <v>11</v>
      </c>
      <c r="U2396">
        <v>0.88</v>
      </c>
      <c r="V2396">
        <v>1</v>
      </c>
      <c r="W2396" t="s">
        <v>4</v>
      </c>
      <c r="X2396" t="s">
        <v>93</v>
      </c>
      <c r="Y2396" t="s">
        <v>96</v>
      </c>
      <c r="Z2396" t="s">
        <v>95</v>
      </c>
      <c r="AA2396">
        <v>0.80509999999999993</v>
      </c>
      <c r="AB2396">
        <v>0.9506</v>
      </c>
      <c r="AC2396">
        <v>0.16160200000000005</v>
      </c>
      <c r="AD2396">
        <v>0.05</v>
      </c>
      <c r="AE2396" t="s">
        <v>22</v>
      </c>
      <c r="AF2396">
        <v>1.6735472987969992E-2</v>
      </c>
      <c r="AG2396" t="s">
        <v>5</v>
      </c>
      <c r="AH2396" t="s">
        <v>32</v>
      </c>
      <c r="AI2396" t="s">
        <v>36</v>
      </c>
      <c r="AJ2396">
        <v>175.84973166368516</v>
      </c>
      <c r="AK2396" t="s">
        <v>42</v>
      </c>
      <c r="AL2396">
        <v>85.691500000000005</v>
      </c>
      <c r="AM2396">
        <v>810857.33636199997</v>
      </c>
      <c r="AN2396">
        <v>97.009999999999991</v>
      </c>
    </row>
    <row r="2397" spans="1:40" x14ac:dyDescent="0.3">
      <c r="A2397">
        <v>205.64</v>
      </c>
      <c r="B2397">
        <v>7.24</v>
      </c>
      <c r="C2397">
        <v>24</v>
      </c>
      <c r="D2397">
        <v>0.99</v>
      </c>
      <c r="E2397">
        <v>0.04</v>
      </c>
      <c r="F2397">
        <v>0.04</v>
      </c>
      <c r="G2397" t="s">
        <v>92</v>
      </c>
      <c r="H2397">
        <v>2.62</v>
      </c>
      <c r="I2397">
        <v>0.73</v>
      </c>
      <c r="J2397">
        <v>0.91</v>
      </c>
      <c r="K2397">
        <v>0.27</v>
      </c>
      <c r="L2397">
        <v>28</v>
      </c>
      <c r="M2397">
        <v>3236.95</v>
      </c>
      <c r="N2397">
        <v>15</v>
      </c>
      <c r="O2397">
        <v>47</v>
      </c>
      <c r="P2397">
        <v>3</v>
      </c>
      <c r="Q2397">
        <v>2</v>
      </c>
      <c r="R2397">
        <v>46</v>
      </c>
      <c r="S2397">
        <v>248</v>
      </c>
      <c r="T2397">
        <v>12</v>
      </c>
      <c r="U2397">
        <v>0.3</v>
      </c>
      <c r="V2397">
        <v>0</v>
      </c>
      <c r="W2397" t="s">
        <v>6</v>
      </c>
      <c r="X2397" t="s">
        <v>93</v>
      </c>
      <c r="Y2397" t="s">
        <v>90</v>
      </c>
      <c r="Z2397" t="s">
        <v>107</v>
      </c>
      <c r="AA2397">
        <v>0.95039999999999991</v>
      </c>
      <c r="AB2397">
        <v>0.92159999999999997</v>
      </c>
      <c r="AC2397">
        <v>9.2160000000000072E-3</v>
      </c>
      <c r="AD2397">
        <v>0.35000000000000003</v>
      </c>
      <c r="AE2397" t="s">
        <v>24</v>
      </c>
      <c r="AF2397">
        <v>3.5207158140439607E-2</v>
      </c>
      <c r="AG2397" t="s">
        <v>7</v>
      </c>
      <c r="AH2397" t="s">
        <v>31</v>
      </c>
      <c r="AI2397" t="s">
        <v>35</v>
      </c>
      <c r="AJ2397">
        <v>539.13043478260875</v>
      </c>
      <c r="AK2397" t="s">
        <v>42</v>
      </c>
      <c r="AL2397">
        <v>64.739000000000004</v>
      </c>
      <c r="AM2397">
        <v>718973.62437599991</v>
      </c>
      <c r="AN2397">
        <v>83.38</v>
      </c>
    </row>
    <row r="2398" spans="1:40" x14ac:dyDescent="0.3">
      <c r="A2398">
        <v>119.51</v>
      </c>
      <c r="B2398">
        <v>9.89</v>
      </c>
      <c r="C2398">
        <v>21</v>
      </c>
      <c r="D2398">
        <v>0.73</v>
      </c>
      <c r="E2398">
        <v>0.04</v>
      </c>
      <c r="F2398">
        <v>0.01</v>
      </c>
      <c r="G2398" t="s">
        <v>99</v>
      </c>
      <c r="H2398">
        <v>4.3499999999999996</v>
      </c>
      <c r="I2398">
        <v>0.98</v>
      </c>
      <c r="J2398">
        <v>1.1000000000000001</v>
      </c>
      <c r="K2398">
        <v>0.22</v>
      </c>
      <c r="L2398">
        <v>4</v>
      </c>
      <c r="M2398">
        <v>5960.2</v>
      </c>
      <c r="N2398">
        <v>15</v>
      </c>
      <c r="O2398">
        <v>51</v>
      </c>
      <c r="P2398">
        <v>3</v>
      </c>
      <c r="Q2398">
        <v>1</v>
      </c>
      <c r="R2398">
        <v>643</v>
      </c>
      <c r="S2398">
        <v>796</v>
      </c>
      <c r="T2398">
        <v>1</v>
      </c>
      <c r="U2398">
        <v>0</v>
      </c>
      <c r="V2398">
        <v>1</v>
      </c>
      <c r="W2398" t="s">
        <v>4</v>
      </c>
      <c r="X2398" t="s">
        <v>101</v>
      </c>
      <c r="Y2398" t="s">
        <v>90</v>
      </c>
      <c r="Z2398" t="s">
        <v>97</v>
      </c>
      <c r="AA2398">
        <v>0.70079999999999998</v>
      </c>
      <c r="AB2398">
        <v>0.95039999999999991</v>
      </c>
      <c r="AC2398">
        <v>0.256608</v>
      </c>
      <c r="AD2398">
        <v>0.27</v>
      </c>
      <c r="AE2398" t="s">
        <v>26</v>
      </c>
      <c r="AF2398">
        <v>8.2754581206593597E-2</v>
      </c>
      <c r="AG2398" t="s">
        <v>8</v>
      </c>
      <c r="AH2398" t="s">
        <v>33</v>
      </c>
      <c r="AI2398" t="s">
        <v>37</v>
      </c>
      <c r="AJ2398">
        <v>123.79471228615864</v>
      </c>
      <c r="AK2398" t="s">
        <v>42</v>
      </c>
      <c r="AL2398">
        <v>298.01</v>
      </c>
      <c r="AM2398">
        <v>748227.08447</v>
      </c>
      <c r="AN2398">
        <v>94.249999999999986</v>
      </c>
    </row>
    <row r="2399" spans="1:40" x14ac:dyDescent="0.3">
      <c r="A2399">
        <v>61.45</v>
      </c>
      <c r="B2399">
        <v>3.03</v>
      </c>
      <c r="C2399">
        <v>7</v>
      </c>
      <c r="D2399">
        <v>0.98</v>
      </c>
      <c r="E2399">
        <v>0.04</v>
      </c>
      <c r="F2399">
        <v>0</v>
      </c>
      <c r="G2399" t="s">
        <v>88</v>
      </c>
      <c r="H2399">
        <v>0.04</v>
      </c>
      <c r="I2399">
        <v>0.79</v>
      </c>
      <c r="J2399">
        <v>0.82</v>
      </c>
      <c r="K2399">
        <v>0.34</v>
      </c>
      <c r="L2399">
        <v>34</v>
      </c>
      <c r="M2399">
        <v>6621.89</v>
      </c>
      <c r="N2399">
        <v>45</v>
      </c>
      <c r="O2399">
        <v>11</v>
      </c>
      <c r="P2399">
        <v>3</v>
      </c>
      <c r="Q2399">
        <v>1</v>
      </c>
      <c r="R2399">
        <v>793</v>
      </c>
      <c r="S2399">
        <v>318</v>
      </c>
      <c r="T2399">
        <v>1</v>
      </c>
      <c r="U2399">
        <v>0.08</v>
      </c>
      <c r="V2399">
        <v>0</v>
      </c>
      <c r="W2399" t="s">
        <v>6</v>
      </c>
      <c r="X2399" t="s">
        <v>101</v>
      </c>
      <c r="Y2399" t="s">
        <v>90</v>
      </c>
      <c r="Z2399" t="s">
        <v>97</v>
      </c>
      <c r="AA2399">
        <v>0.94079999999999997</v>
      </c>
      <c r="AB2399">
        <v>0.96</v>
      </c>
      <c r="AC2399">
        <v>1.9200000000000016E-2</v>
      </c>
      <c r="AD2399">
        <v>0.38</v>
      </c>
      <c r="AE2399" t="s">
        <v>24</v>
      </c>
      <c r="AF2399">
        <v>4.9308380797396252E-2</v>
      </c>
      <c r="AG2399" t="s">
        <v>7</v>
      </c>
      <c r="AH2399" t="s">
        <v>33</v>
      </c>
      <c r="AI2399" t="s">
        <v>38</v>
      </c>
      <c r="AJ2399">
        <v>40.100882723833543</v>
      </c>
      <c r="AK2399" t="s">
        <v>40</v>
      </c>
      <c r="AL2399">
        <v>66.218900000000005</v>
      </c>
      <c r="AM2399">
        <v>423258.01418</v>
      </c>
      <c r="AN2399">
        <v>74.760000000000005</v>
      </c>
    </row>
    <row r="2400" spans="1:40" x14ac:dyDescent="0.3">
      <c r="A2400">
        <v>340.62</v>
      </c>
      <c r="B2400">
        <v>6.96</v>
      </c>
      <c r="C2400">
        <v>1</v>
      </c>
      <c r="D2400">
        <v>0.84</v>
      </c>
      <c r="E2400">
        <v>0.03</v>
      </c>
      <c r="F2400">
        <v>0.04</v>
      </c>
      <c r="G2400" t="s">
        <v>99</v>
      </c>
      <c r="H2400">
        <v>3.55</v>
      </c>
      <c r="I2400">
        <v>0.98</v>
      </c>
      <c r="J2400">
        <v>0.99</v>
      </c>
      <c r="K2400">
        <v>0.15</v>
      </c>
      <c r="L2400">
        <v>46</v>
      </c>
      <c r="M2400">
        <v>5526.51</v>
      </c>
      <c r="N2400">
        <v>90</v>
      </c>
      <c r="O2400">
        <v>10</v>
      </c>
      <c r="P2400">
        <v>1</v>
      </c>
      <c r="Q2400">
        <v>1</v>
      </c>
      <c r="R2400">
        <v>778</v>
      </c>
      <c r="S2400">
        <v>867</v>
      </c>
      <c r="T2400">
        <v>7</v>
      </c>
      <c r="U2400">
        <v>0.74</v>
      </c>
      <c r="V2400">
        <v>0</v>
      </c>
      <c r="W2400" t="s">
        <v>6</v>
      </c>
      <c r="X2400" t="s">
        <v>101</v>
      </c>
      <c r="Y2400" t="s">
        <v>104</v>
      </c>
      <c r="Z2400" t="s">
        <v>106</v>
      </c>
      <c r="AA2400">
        <v>0.81479999999999997</v>
      </c>
      <c r="AB2400">
        <v>0.93119999999999992</v>
      </c>
      <c r="AC2400">
        <v>0.14899200000000001</v>
      </c>
      <c r="AD2400">
        <v>0.22</v>
      </c>
      <c r="AE2400" t="s">
        <v>26</v>
      </c>
      <c r="AF2400">
        <v>2.0433327461687512E-2</v>
      </c>
      <c r="AG2400" t="s">
        <v>7</v>
      </c>
      <c r="AH2400" t="s">
        <v>32</v>
      </c>
      <c r="AI2400" t="s">
        <v>37</v>
      </c>
      <c r="AJ2400">
        <v>111.43958868894602</v>
      </c>
      <c r="AK2400" t="s">
        <v>42</v>
      </c>
      <c r="AL2400">
        <v>276.32550000000003</v>
      </c>
      <c r="AM2400">
        <v>2014511.1342540001</v>
      </c>
      <c r="AN2400">
        <v>94.75</v>
      </c>
    </row>
    <row r="2401" spans="1:40" x14ac:dyDescent="0.3">
      <c r="A2401">
        <v>336.61</v>
      </c>
      <c r="B2401">
        <v>6.49</v>
      </c>
      <c r="C2401">
        <v>5</v>
      </c>
      <c r="D2401">
        <v>0.89</v>
      </c>
      <c r="E2401">
        <v>0.06</v>
      </c>
      <c r="F2401">
        <v>0</v>
      </c>
      <c r="G2401" t="s">
        <v>88</v>
      </c>
      <c r="H2401">
        <v>1.47</v>
      </c>
      <c r="I2401">
        <v>0.95</v>
      </c>
      <c r="J2401">
        <v>0.82</v>
      </c>
      <c r="K2401">
        <v>0.59</v>
      </c>
      <c r="L2401">
        <v>14</v>
      </c>
      <c r="M2401">
        <v>2792.89</v>
      </c>
      <c r="N2401">
        <v>45</v>
      </c>
      <c r="O2401">
        <v>29</v>
      </c>
      <c r="P2401">
        <v>1</v>
      </c>
      <c r="Q2401">
        <v>2</v>
      </c>
      <c r="R2401">
        <v>184</v>
      </c>
      <c r="S2401">
        <v>25</v>
      </c>
      <c r="T2401">
        <v>1</v>
      </c>
      <c r="U2401">
        <v>0.1</v>
      </c>
      <c r="V2401">
        <v>0</v>
      </c>
      <c r="W2401" t="s">
        <v>6</v>
      </c>
      <c r="X2401" t="s">
        <v>93</v>
      </c>
      <c r="Y2401" t="s">
        <v>104</v>
      </c>
      <c r="Z2401" t="s">
        <v>97</v>
      </c>
      <c r="AA2401">
        <v>0.83660000000000001</v>
      </c>
      <c r="AB2401">
        <v>0.94</v>
      </c>
      <c r="AC2401">
        <v>0.10339999999999998</v>
      </c>
      <c r="AD2401">
        <v>0.64999999999999991</v>
      </c>
      <c r="AE2401" t="s">
        <v>25</v>
      </c>
      <c r="AF2401">
        <v>1.9280472950892726E-2</v>
      </c>
      <c r="AG2401" t="s">
        <v>5</v>
      </c>
      <c r="AH2401" t="s">
        <v>32</v>
      </c>
      <c r="AI2401" t="s">
        <v>36</v>
      </c>
      <c r="AJ2401">
        <v>13.586956521739129</v>
      </c>
      <c r="AK2401" t="s">
        <v>40</v>
      </c>
      <c r="AL2401">
        <v>27.928899999999999</v>
      </c>
      <c r="AM2401">
        <v>996559.41030800017</v>
      </c>
      <c r="AN2401">
        <v>72.73</v>
      </c>
    </row>
    <row r="2402" spans="1:40" x14ac:dyDescent="0.3">
      <c r="A2402">
        <v>203.27</v>
      </c>
      <c r="B2402">
        <v>9.24</v>
      </c>
      <c r="C2402">
        <v>17</v>
      </c>
      <c r="D2402">
        <v>0.95</v>
      </c>
      <c r="E2402">
        <v>0.02</v>
      </c>
      <c r="F2402">
        <v>0.05</v>
      </c>
      <c r="G2402" t="s">
        <v>92</v>
      </c>
      <c r="H2402">
        <v>1.04</v>
      </c>
      <c r="I2402">
        <v>0.91</v>
      </c>
      <c r="J2402">
        <v>0.99</v>
      </c>
      <c r="K2402">
        <v>0.24</v>
      </c>
      <c r="L2402">
        <v>13</v>
      </c>
      <c r="M2402">
        <v>5978.15</v>
      </c>
      <c r="N2402">
        <v>90</v>
      </c>
      <c r="O2402">
        <v>27</v>
      </c>
      <c r="P2402">
        <v>1</v>
      </c>
      <c r="Q2402">
        <v>3</v>
      </c>
      <c r="R2402">
        <v>445</v>
      </c>
      <c r="S2402">
        <v>71</v>
      </c>
      <c r="T2402">
        <v>4</v>
      </c>
      <c r="U2402">
        <v>0.94</v>
      </c>
      <c r="V2402">
        <v>0</v>
      </c>
      <c r="W2402" t="s">
        <v>6</v>
      </c>
      <c r="X2402" t="s">
        <v>103</v>
      </c>
      <c r="Y2402" t="s">
        <v>104</v>
      </c>
      <c r="Z2402" t="s">
        <v>105</v>
      </c>
      <c r="AA2402">
        <v>0.93099999999999994</v>
      </c>
      <c r="AB2402">
        <v>0.93099999999999994</v>
      </c>
      <c r="AC2402">
        <v>4.6550000000000036E-2</v>
      </c>
      <c r="AD2402">
        <v>0.31</v>
      </c>
      <c r="AE2402" t="s">
        <v>24</v>
      </c>
      <c r="AF2402">
        <v>4.5456781620504746E-2</v>
      </c>
      <c r="AG2402" t="s">
        <v>7</v>
      </c>
      <c r="AH2402" t="s">
        <v>31</v>
      </c>
      <c r="AI2402" t="s">
        <v>36</v>
      </c>
      <c r="AJ2402">
        <v>15.955056179775282</v>
      </c>
      <c r="AK2402" t="s">
        <v>40</v>
      </c>
      <c r="AL2402">
        <v>119.56299999999999</v>
      </c>
      <c r="AM2402">
        <v>1300364.840051</v>
      </c>
      <c r="AN2402">
        <v>85.36</v>
      </c>
    </row>
    <row r="2403" spans="1:40" x14ac:dyDescent="0.3">
      <c r="A2403">
        <v>82.27</v>
      </c>
      <c r="B2403">
        <v>2.41</v>
      </c>
      <c r="C2403">
        <v>28</v>
      </c>
      <c r="D2403">
        <v>0.81</v>
      </c>
      <c r="E2403">
        <v>0.08</v>
      </c>
      <c r="F2403">
        <v>0.03</v>
      </c>
      <c r="G2403" t="s">
        <v>99</v>
      </c>
      <c r="H2403">
        <v>0.06</v>
      </c>
      <c r="I2403">
        <v>0.79</v>
      </c>
      <c r="J2403">
        <v>0.81</v>
      </c>
      <c r="K2403">
        <v>0.83</v>
      </c>
      <c r="L2403">
        <v>49</v>
      </c>
      <c r="M2403">
        <v>3391.27</v>
      </c>
      <c r="N2403">
        <v>90</v>
      </c>
      <c r="O2403">
        <v>39</v>
      </c>
      <c r="P2403">
        <v>0</v>
      </c>
      <c r="Q2403">
        <v>0</v>
      </c>
      <c r="R2403">
        <v>302</v>
      </c>
      <c r="S2403">
        <v>715</v>
      </c>
      <c r="T2403">
        <v>6</v>
      </c>
      <c r="U2403">
        <v>0.87</v>
      </c>
      <c r="V2403">
        <v>1</v>
      </c>
      <c r="W2403" t="s">
        <v>4</v>
      </c>
      <c r="X2403" t="s">
        <v>89</v>
      </c>
      <c r="Y2403" t="s">
        <v>94</v>
      </c>
      <c r="Z2403" t="s">
        <v>100</v>
      </c>
      <c r="AA2403">
        <v>0.74520000000000008</v>
      </c>
      <c r="AB2403">
        <v>0.89239999999999997</v>
      </c>
      <c r="AC2403">
        <v>0.16955599999999996</v>
      </c>
      <c r="AD2403">
        <v>0.94</v>
      </c>
      <c r="AE2403" t="s">
        <v>25</v>
      </c>
      <c r="AF2403">
        <v>2.9293788744378269E-2</v>
      </c>
      <c r="AG2403" t="s">
        <v>7</v>
      </c>
      <c r="AH2403" t="s">
        <v>33</v>
      </c>
      <c r="AI2403" t="s">
        <v>38</v>
      </c>
      <c r="AJ2403">
        <v>236.75496688741725</v>
      </c>
      <c r="AK2403" t="s">
        <v>42</v>
      </c>
      <c r="AL2403">
        <v>169.5635</v>
      </c>
      <c r="AM2403">
        <v>309859.42124299996</v>
      </c>
      <c r="AN2403">
        <v>96.940000000000012</v>
      </c>
    </row>
    <row r="2404" spans="1:40" x14ac:dyDescent="0.3">
      <c r="A2404">
        <v>234.33</v>
      </c>
      <c r="B2404">
        <v>7.77</v>
      </c>
      <c r="C2404">
        <v>29</v>
      </c>
      <c r="D2404">
        <v>0.83</v>
      </c>
      <c r="E2404">
        <v>0.08</v>
      </c>
      <c r="F2404">
        <v>0.04</v>
      </c>
      <c r="G2404" t="s">
        <v>99</v>
      </c>
      <c r="H2404">
        <v>4.4800000000000004</v>
      </c>
      <c r="I2404">
        <v>0.83</v>
      </c>
      <c r="J2404">
        <v>1.05</v>
      </c>
      <c r="K2404">
        <v>0.28000000000000003</v>
      </c>
      <c r="L2404">
        <v>49</v>
      </c>
      <c r="M2404">
        <v>2326.7199999999998</v>
      </c>
      <c r="N2404">
        <v>30</v>
      </c>
      <c r="O2404">
        <v>47</v>
      </c>
      <c r="P2404">
        <v>3</v>
      </c>
      <c r="Q2404">
        <v>2</v>
      </c>
      <c r="R2404">
        <v>310</v>
      </c>
      <c r="S2404">
        <v>330</v>
      </c>
      <c r="T2404">
        <v>2</v>
      </c>
      <c r="U2404">
        <v>0.51</v>
      </c>
      <c r="V2404">
        <v>1</v>
      </c>
      <c r="W2404" t="s">
        <v>4</v>
      </c>
      <c r="X2404" t="s">
        <v>93</v>
      </c>
      <c r="Y2404" t="s">
        <v>90</v>
      </c>
      <c r="Z2404" t="s">
        <v>102</v>
      </c>
      <c r="AA2404">
        <v>0.76359999999999995</v>
      </c>
      <c r="AB2404">
        <v>0.88319999999999999</v>
      </c>
      <c r="AC2404">
        <v>0.15014400000000003</v>
      </c>
      <c r="AD2404">
        <v>0.4</v>
      </c>
      <c r="AE2404" t="s">
        <v>24</v>
      </c>
      <c r="AF2404">
        <v>3.3158366406350018E-2</v>
      </c>
      <c r="AG2404" t="s">
        <v>7</v>
      </c>
      <c r="AH2404" t="s">
        <v>31</v>
      </c>
      <c r="AI2404" t="s">
        <v>37</v>
      </c>
      <c r="AJ2404">
        <v>106.45161290322579</v>
      </c>
      <c r="AK2404" t="s">
        <v>42</v>
      </c>
      <c r="AL2404">
        <v>116.336</v>
      </c>
      <c r="AM2404">
        <v>610784.06527999998</v>
      </c>
      <c r="AN2404">
        <v>92.320000000000007</v>
      </c>
    </row>
    <row r="2405" spans="1:40" x14ac:dyDescent="0.3">
      <c r="A2405">
        <v>190.05</v>
      </c>
      <c r="B2405">
        <v>6.11</v>
      </c>
      <c r="C2405">
        <v>8</v>
      </c>
      <c r="D2405">
        <v>0.82</v>
      </c>
      <c r="E2405">
        <v>0.05</v>
      </c>
      <c r="F2405">
        <v>0.01</v>
      </c>
      <c r="G2405" t="s">
        <v>88</v>
      </c>
      <c r="H2405">
        <v>4.5599999999999996</v>
      </c>
      <c r="I2405">
        <v>0.94</v>
      </c>
      <c r="J2405">
        <v>1.03</v>
      </c>
      <c r="K2405">
        <v>0.21</v>
      </c>
      <c r="L2405">
        <v>3</v>
      </c>
      <c r="M2405">
        <v>9460.73</v>
      </c>
      <c r="N2405">
        <v>30</v>
      </c>
      <c r="O2405">
        <v>30</v>
      </c>
      <c r="P2405">
        <v>3</v>
      </c>
      <c r="Q2405">
        <v>1</v>
      </c>
      <c r="R2405">
        <v>663</v>
      </c>
      <c r="S2405">
        <v>377</v>
      </c>
      <c r="T2405">
        <v>10</v>
      </c>
      <c r="U2405">
        <v>0.57999999999999996</v>
      </c>
      <c r="V2405">
        <v>0</v>
      </c>
      <c r="W2405" t="s">
        <v>6</v>
      </c>
      <c r="X2405" t="s">
        <v>101</v>
      </c>
      <c r="Y2405" t="s">
        <v>90</v>
      </c>
      <c r="Z2405" t="s">
        <v>108</v>
      </c>
      <c r="AA2405">
        <v>0.77899999999999991</v>
      </c>
      <c r="AB2405">
        <v>0.9405</v>
      </c>
      <c r="AC2405">
        <v>0.16929000000000005</v>
      </c>
      <c r="AD2405">
        <v>0.27</v>
      </c>
      <c r="AE2405" t="s">
        <v>26</v>
      </c>
      <c r="AF2405">
        <v>3.2149434359379107E-2</v>
      </c>
      <c r="AG2405" t="s">
        <v>7</v>
      </c>
      <c r="AH2405" t="s">
        <v>31</v>
      </c>
      <c r="AI2405" t="s">
        <v>37</v>
      </c>
      <c r="AJ2405">
        <v>56.862745098039213</v>
      </c>
      <c r="AK2405" t="s">
        <v>40</v>
      </c>
      <c r="AL2405">
        <v>94.607299999999995</v>
      </c>
      <c r="AM2405">
        <v>1906004.3805500001</v>
      </c>
      <c r="AN2405">
        <v>69.740000000000009</v>
      </c>
    </row>
    <row r="2406" spans="1:40" x14ac:dyDescent="0.3">
      <c r="A2406">
        <v>354.7</v>
      </c>
      <c r="B2406">
        <v>3.47</v>
      </c>
      <c r="C2406">
        <v>15</v>
      </c>
      <c r="D2406">
        <v>0.81</v>
      </c>
      <c r="E2406">
        <v>0.09</v>
      </c>
      <c r="F2406">
        <v>0.03</v>
      </c>
      <c r="G2406" t="s">
        <v>88</v>
      </c>
      <c r="H2406">
        <v>0.31</v>
      </c>
      <c r="I2406">
        <v>0.82</v>
      </c>
      <c r="J2406">
        <v>1.1200000000000001</v>
      </c>
      <c r="K2406">
        <v>0.06</v>
      </c>
      <c r="L2406">
        <v>21</v>
      </c>
      <c r="M2406">
        <v>3217.25</v>
      </c>
      <c r="N2406">
        <v>15</v>
      </c>
      <c r="O2406">
        <v>22</v>
      </c>
      <c r="P2406">
        <v>3</v>
      </c>
      <c r="Q2406">
        <v>1</v>
      </c>
      <c r="R2406">
        <v>962</v>
      </c>
      <c r="S2406">
        <v>444</v>
      </c>
      <c r="T2406">
        <v>5</v>
      </c>
      <c r="U2406">
        <v>0.69</v>
      </c>
      <c r="V2406">
        <v>0</v>
      </c>
      <c r="W2406" t="s">
        <v>6</v>
      </c>
      <c r="X2406" t="s">
        <v>101</v>
      </c>
      <c r="Y2406" t="s">
        <v>90</v>
      </c>
      <c r="Z2406" t="s">
        <v>109</v>
      </c>
      <c r="AA2406">
        <v>0.73710000000000009</v>
      </c>
      <c r="AB2406">
        <v>0.88270000000000004</v>
      </c>
      <c r="AC2406">
        <v>0.16771299999999997</v>
      </c>
      <c r="AD2406">
        <v>0.18</v>
      </c>
      <c r="AE2406" t="s">
        <v>26</v>
      </c>
      <c r="AF2406">
        <v>9.7829151395545533E-3</v>
      </c>
      <c r="AG2406" t="s">
        <v>5</v>
      </c>
      <c r="AH2406" t="s">
        <v>32</v>
      </c>
      <c r="AI2406" t="s">
        <v>38</v>
      </c>
      <c r="AJ2406">
        <v>46.153846153846153</v>
      </c>
      <c r="AK2406" t="s">
        <v>40</v>
      </c>
      <c r="AL2406">
        <v>32.172499999999999</v>
      </c>
      <c r="AM2406">
        <v>1278131.9756400001</v>
      </c>
      <c r="AN2406">
        <v>72.39</v>
      </c>
    </row>
    <row r="2407" spans="1:40" x14ac:dyDescent="0.3">
      <c r="A2407">
        <v>322.60000000000002</v>
      </c>
      <c r="B2407">
        <v>5.27</v>
      </c>
      <c r="C2407">
        <v>20</v>
      </c>
      <c r="D2407">
        <v>0.98</v>
      </c>
      <c r="E2407">
        <v>0.02</v>
      </c>
      <c r="F2407">
        <v>0</v>
      </c>
      <c r="G2407" t="s">
        <v>92</v>
      </c>
      <c r="H2407">
        <v>2.61</v>
      </c>
      <c r="I2407">
        <v>0.9</v>
      </c>
      <c r="J2407">
        <v>1.03</v>
      </c>
      <c r="K2407">
        <v>0.74</v>
      </c>
      <c r="L2407">
        <v>16</v>
      </c>
      <c r="M2407">
        <v>3422.64</v>
      </c>
      <c r="N2407">
        <v>60</v>
      </c>
      <c r="O2407">
        <v>38</v>
      </c>
      <c r="P2407">
        <v>0</v>
      </c>
      <c r="Q2407">
        <v>1</v>
      </c>
      <c r="R2407">
        <v>683</v>
      </c>
      <c r="S2407">
        <v>301</v>
      </c>
      <c r="T2407">
        <v>10</v>
      </c>
      <c r="U2407">
        <v>0.73</v>
      </c>
      <c r="V2407">
        <v>0</v>
      </c>
      <c r="W2407" t="s">
        <v>6</v>
      </c>
      <c r="X2407" t="s">
        <v>101</v>
      </c>
      <c r="Y2407" t="s">
        <v>94</v>
      </c>
      <c r="Z2407" t="s">
        <v>108</v>
      </c>
      <c r="AA2407">
        <v>0.96039999999999992</v>
      </c>
      <c r="AB2407">
        <v>0.98</v>
      </c>
      <c r="AC2407">
        <v>1.9600000000000017E-2</v>
      </c>
      <c r="AD2407">
        <v>0.76</v>
      </c>
      <c r="AE2407" t="s">
        <v>25</v>
      </c>
      <c r="AF2407">
        <v>1.6336019838809668E-2</v>
      </c>
      <c r="AG2407" t="s">
        <v>5</v>
      </c>
      <c r="AH2407" t="s">
        <v>32</v>
      </c>
      <c r="AI2407" t="s">
        <v>35</v>
      </c>
      <c r="AJ2407">
        <v>44.07027818448023</v>
      </c>
      <c r="AK2407" t="s">
        <v>40</v>
      </c>
      <c r="AL2407">
        <v>68.452799999999996</v>
      </c>
      <c r="AM2407">
        <v>1126311.8298000002</v>
      </c>
      <c r="AN2407">
        <v>84.789999999999992</v>
      </c>
    </row>
    <row r="2408" spans="1:40" x14ac:dyDescent="0.3">
      <c r="A2408">
        <v>214.07</v>
      </c>
      <c r="B2408">
        <v>4</v>
      </c>
      <c r="C2408">
        <v>4</v>
      </c>
      <c r="D2408">
        <v>0.95</v>
      </c>
      <c r="E2408">
        <v>0</v>
      </c>
      <c r="F2408">
        <v>0.04</v>
      </c>
      <c r="G2408" t="s">
        <v>88</v>
      </c>
      <c r="H2408">
        <v>0.76</v>
      </c>
      <c r="I2408">
        <v>0.92</v>
      </c>
      <c r="J2408">
        <v>1.17</v>
      </c>
      <c r="K2408">
        <v>0.51</v>
      </c>
      <c r="L2408">
        <v>38</v>
      </c>
      <c r="M2408">
        <v>8978.09</v>
      </c>
      <c r="N2408">
        <v>15</v>
      </c>
      <c r="O2408">
        <v>25</v>
      </c>
      <c r="P2408">
        <v>0</v>
      </c>
      <c r="Q2408">
        <v>1</v>
      </c>
      <c r="R2408">
        <v>971</v>
      </c>
      <c r="S2408">
        <v>172</v>
      </c>
      <c r="T2408">
        <v>10</v>
      </c>
      <c r="U2408">
        <v>0.49</v>
      </c>
      <c r="V2408">
        <v>0</v>
      </c>
      <c r="W2408" t="s">
        <v>6</v>
      </c>
      <c r="X2408" t="s">
        <v>101</v>
      </c>
      <c r="Y2408" t="s">
        <v>94</v>
      </c>
      <c r="Z2408" t="s">
        <v>108</v>
      </c>
      <c r="AA2408">
        <v>0.95</v>
      </c>
      <c r="AB2408">
        <v>0.96</v>
      </c>
      <c r="AC2408">
        <v>4.8000000000000043E-2</v>
      </c>
      <c r="AD2408">
        <v>0.55000000000000004</v>
      </c>
      <c r="AE2408" t="s">
        <v>25</v>
      </c>
      <c r="AF2408">
        <v>1.8685476713224645E-2</v>
      </c>
      <c r="AG2408" t="s">
        <v>5</v>
      </c>
      <c r="AH2408" t="s">
        <v>31</v>
      </c>
      <c r="AI2408" t="s">
        <v>38</v>
      </c>
      <c r="AJ2408">
        <v>17.713697219361482</v>
      </c>
      <c r="AK2408" t="s">
        <v>40</v>
      </c>
      <c r="AL2408">
        <v>89.780900000000003</v>
      </c>
      <c r="AM2408">
        <v>1998910.350116</v>
      </c>
      <c r="AN2408">
        <v>74.440000000000012</v>
      </c>
    </row>
    <row r="2409" spans="1:40" x14ac:dyDescent="0.3">
      <c r="A2409">
        <v>148.05000000000001</v>
      </c>
      <c r="B2409">
        <v>6.21</v>
      </c>
      <c r="C2409">
        <v>2</v>
      </c>
      <c r="D2409">
        <v>0.73</v>
      </c>
      <c r="E2409">
        <v>0.06</v>
      </c>
      <c r="F2409">
        <v>0.01</v>
      </c>
      <c r="G2409" t="s">
        <v>92</v>
      </c>
      <c r="H2409">
        <v>3.79</v>
      </c>
      <c r="I2409">
        <v>0.81</v>
      </c>
      <c r="J2409">
        <v>1.1100000000000001</v>
      </c>
      <c r="K2409">
        <v>0.11</v>
      </c>
      <c r="L2409">
        <v>26</v>
      </c>
      <c r="M2409">
        <v>1512.66</v>
      </c>
      <c r="N2409">
        <v>90</v>
      </c>
      <c r="O2409">
        <v>32</v>
      </c>
      <c r="P2409">
        <v>2</v>
      </c>
      <c r="Q2409">
        <v>3</v>
      </c>
      <c r="R2409">
        <v>936</v>
      </c>
      <c r="S2409">
        <v>756</v>
      </c>
      <c r="T2409">
        <v>11</v>
      </c>
      <c r="U2409">
        <v>0.31</v>
      </c>
      <c r="V2409">
        <v>0</v>
      </c>
      <c r="W2409" t="s">
        <v>6</v>
      </c>
      <c r="X2409" t="s">
        <v>103</v>
      </c>
      <c r="Y2409" t="s">
        <v>96</v>
      </c>
      <c r="Z2409" t="s">
        <v>95</v>
      </c>
      <c r="AA2409">
        <v>0.68619999999999992</v>
      </c>
      <c r="AB2409">
        <v>0.93059999999999998</v>
      </c>
      <c r="AC2409">
        <v>0.25126200000000004</v>
      </c>
      <c r="AD2409">
        <v>0.18</v>
      </c>
      <c r="AE2409" t="s">
        <v>26</v>
      </c>
      <c r="AF2409">
        <v>4.1945288753799388E-2</v>
      </c>
      <c r="AG2409" t="s">
        <v>7</v>
      </c>
      <c r="AH2409" t="s">
        <v>33</v>
      </c>
      <c r="AI2409" t="s">
        <v>37</v>
      </c>
      <c r="AJ2409">
        <v>80.769230769230774</v>
      </c>
      <c r="AK2409" t="s">
        <v>44</v>
      </c>
      <c r="AL2409">
        <v>30.253200000000003</v>
      </c>
      <c r="AM2409">
        <v>239667.24030000003</v>
      </c>
      <c r="AN2409">
        <v>82.210000000000008</v>
      </c>
    </row>
    <row r="2410" spans="1:40" x14ac:dyDescent="0.3">
      <c r="A2410">
        <v>494.62</v>
      </c>
      <c r="B2410">
        <v>9</v>
      </c>
      <c r="C2410">
        <v>5</v>
      </c>
      <c r="D2410">
        <v>0.73</v>
      </c>
      <c r="E2410">
        <v>0.05</v>
      </c>
      <c r="F2410">
        <v>0.03</v>
      </c>
      <c r="G2410" t="s">
        <v>99</v>
      </c>
      <c r="H2410">
        <v>3.33</v>
      </c>
      <c r="I2410">
        <v>0.81</v>
      </c>
      <c r="J2410">
        <v>0.85</v>
      </c>
      <c r="K2410">
        <v>0.22</v>
      </c>
      <c r="L2410">
        <v>6</v>
      </c>
      <c r="M2410">
        <v>5887.49</v>
      </c>
      <c r="N2410">
        <v>60</v>
      </c>
      <c r="O2410">
        <v>9</v>
      </c>
      <c r="P2410">
        <v>3</v>
      </c>
      <c r="Q2410">
        <v>2</v>
      </c>
      <c r="R2410">
        <v>348</v>
      </c>
      <c r="S2410">
        <v>801</v>
      </c>
      <c r="T2410">
        <v>11</v>
      </c>
      <c r="U2410">
        <v>0.91</v>
      </c>
      <c r="V2410">
        <v>0</v>
      </c>
      <c r="W2410" t="s">
        <v>6</v>
      </c>
      <c r="X2410" t="s">
        <v>93</v>
      </c>
      <c r="Y2410" t="s">
        <v>90</v>
      </c>
      <c r="Z2410" t="s">
        <v>95</v>
      </c>
      <c r="AA2410">
        <v>0.69350000000000001</v>
      </c>
      <c r="AB2410">
        <v>0.92149999999999999</v>
      </c>
      <c r="AC2410">
        <v>0.248805</v>
      </c>
      <c r="AD2410">
        <v>0.3</v>
      </c>
      <c r="AE2410" t="s">
        <v>26</v>
      </c>
      <c r="AF2410">
        <v>1.8195786664510129E-2</v>
      </c>
      <c r="AG2410" t="s">
        <v>5</v>
      </c>
      <c r="AH2410" t="s">
        <v>32</v>
      </c>
      <c r="AI2410" t="s">
        <v>37</v>
      </c>
      <c r="AJ2410">
        <v>230.17241379310346</v>
      </c>
      <c r="AK2410" t="s">
        <v>42</v>
      </c>
      <c r="AL2410">
        <v>294.37450000000001</v>
      </c>
      <c r="AM2410">
        <v>3145363.2442959999</v>
      </c>
      <c r="AN2410">
        <v>94.57</v>
      </c>
    </row>
    <row r="2411" spans="1:40" x14ac:dyDescent="0.3">
      <c r="A2411">
        <v>254.3</v>
      </c>
      <c r="B2411">
        <v>6.12</v>
      </c>
      <c r="C2411">
        <v>1</v>
      </c>
      <c r="D2411">
        <v>0.83</v>
      </c>
      <c r="E2411">
        <v>0.06</v>
      </c>
      <c r="F2411">
        <v>0.01</v>
      </c>
      <c r="G2411" t="s">
        <v>92</v>
      </c>
      <c r="H2411">
        <v>1.49</v>
      </c>
      <c r="I2411">
        <v>0.68</v>
      </c>
      <c r="J2411">
        <v>0.91</v>
      </c>
      <c r="K2411">
        <v>1</v>
      </c>
      <c r="L2411">
        <v>18</v>
      </c>
      <c r="M2411">
        <v>7858.74</v>
      </c>
      <c r="N2411">
        <v>45</v>
      </c>
      <c r="O2411">
        <v>41</v>
      </c>
      <c r="P2411">
        <v>2</v>
      </c>
      <c r="Q2411">
        <v>0</v>
      </c>
      <c r="R2411">
        <v>988</v>
      </c>
      <c r="S2411">
        <v>250</v>
      </c>
      <c r="T2411">
        <v>10</v>
      </c>
      <c r="U2411">
        <v>0.05</v>
      </c>
      <c r="V2411">
        <v>0</v>
      </c>
      <c r="W2411" t="s">
        <v>6</v>
      </c>
      <c r="X2411" t="s">
        <v>89</v>
      </c>
      <c r="Y2411" t="s">
        <v>96</v>
      </c>
      <c r="Z2411" t="s">
        <v>108</v>
      </c>
      <c r="AA2411">
        <v>0.78019999999999989</v>
      </c>
      <c r="AB2411">
        <v>0.93059999999999998</v>
      </c>
      <c r="AC2411">
        <v>0.15820200000000004</v>
      </c>
      <c r="AD2411">
        <v>1.07</v>
      </c>
      <c r="AE2411" t="s">
        <v>25</v>
      </c>
      <c r="AF2411">
        <v>2.4066063704286274E-2</v>
      </c>
      <c r="AG2411" t="s">
        <v>7</v>
      </c>
      <c r="AH2411" t="s">
        <v>31</v>
      </c>
      <c r="AI2411" t="s">
        <v>36</v>
      </c>
      <c r="AJ2411">
        <v>25.303643724696357</v>
      </c>
      <c r="AK2411" t="s">
        <v>40</v>
      </c>
      <c r="AL2411">
        <v>157.1748</v>
      </c>
      <c r="AM2411">
        <v>2138535.7656799997</v>
      </c>
      <c r="AN2411">
        <v>84.509999999999991</v>
      </c>
    </row>
    <row r="2412" spans="1:40" x14ac:dyDescent="0.3">
      <c r="A2412">
        <v>359.72</v>
      </c>
      <c r="B2412">
        <v>6.69</v>
      </c>
      <c r="C2412">
        <v>25</v>
      </c>
      <c r="D2412">
        <v>0.73</v>
      </c>
      <c r="E2412">
        <v>0.09</v>
      </c>
      <c r="F2412">
        <v>0</v>
      </c>
      <c r="G2412" t="s">
        <v>92</v>
      </c>
      <c r="H2412">
        <v>0.57999999999999996</v>
      </c>
      <c r="I2412">
        <v>0.7</v>
      </c>
      <c r="J2412">
        <v>0.81</v>
      </c>
      <c r="K2412">
        <v>0.81</v>
      </c>
      <c r="L2412">
        <v>41</v>
      </c>
      <c r="M2412">
        <v>2809.29</v>
      </c>
      <c r="N2412">
        <v>90</v>
      </c>
      <c r="O2412">
        <v>45</v>
      </c>
      <c r="P2412">
        <v>2</v>
      </c>
      <c r="Q2412">
        <v>1</v>
      </c>
      <c r="R2412">
        <v>949</v>
      </c>
      <c r="S2412">
        <v>334</v>
      </c>
      <c r="T2412">
        <v>11</v>
      </c>
      <c r="U2412">
        <v>0.36</v>
      </c>
      <c r="V2412">
        <v>0</v>
      </c>
      <c r="W2412" t="s">
        <v>6</v>
      </c>
      <c r="X2412" t="s">
        <v>101</v>
      </c>
      <c r="Y2412" t="s">
        <v>96</v>
      </c>
      <c r="Z2412" t="s">
        <v>95</v>
      </c>
      <c r="AA2412">
        <v>0.6643</v>
      </c>
      <c r="AB2412">
        <v>0.91</v>
      </c>
      <c r="AC2412">
        <v>0.24570000000000003</v>
      </c>
      <c r="AD2412">
        <v>0.9</v>
      </c>
      <c r="AE2412" t="s">
        <v>25</v>
      </c>
      <c r="AF2412">
        <v>1.8597798287556987E-2</v>
      </c>
      <c r="AG2412" t="s">
        <v>5</v>
      </c>
      <c r="AH2412" t="s">
        <v>32</v>
      </c>
      <c r="AI2412" t="s">
        <v>38</v>
      </c>
      <c r="AJ2412">
        <v>35.194942044257111</v>
      </c>
      <c r="AK2412" t="s">
        <v>40</v>
      </c>
      <c r="AL2412">
        <v>56.1858</v>
      </c>
      <c r="AM2412">
        <v>1101568.3592439999</v>
      </c>
      <c r="AN2412">
        <v>84.72</v>
      </c>
    </row>
    <row r="2413" spans="1:40" x14ac:dyDescent="0.3">
      <c r="A2413">
        <v>113.25</v>
      </c>
      <c r="B2413">
        <v>5.67</v>
      </c>
      <c r="C2413">
        <v>5</v>
      </c>
      <c r="D2413">
        <v>0.89</v>
      </c>
      <c r="E2413">
        <v>0.1</v>
      </c>
      <c r="F2413">
        <v>0.02</v>
      </c>
      <c r="G2413" t="s">
        <v>92</v>
      </c>
      <c r="H2413">
        <v>4.16</v>
      </c>
      <c r="I2413">
        <v>0.96</v>
      </c>
      <c r="J2413">
        <v>0.95</v>
      </c>
      <c r="K2413">
        <v>0.35</v>
      </c>
      <c r="L2413">
        <v>6</v>
      </c>
      <c r="M2413">
        <v>8456.4</v>
      </c>
      <c r="N2413">
        <v>30</v>
      </c>
      <c r="O2413">
        <v>24</v>
      </c>
      <c r="P2413">
        <v>0</v>
      </c>
      <c r="Q2413">
        <v>3</v>
      </c>
      <c r="R2413">
        <v>32</v>
      </c>
      <c r="S2413">
        <v>384</v>
      </c>
      <c r="T2413">
        <v>6</v>
      </c>
      <c r="U2413">
        <v>0.67</v>
      </c>
      <c r="V2413">
        <v>0</v>
      </c>
      <c r="W2413" t="s">
        <v>6</v>
      </c>
      <c r="X2413" t="s">
        <v>103</v>
      </c>
      <c r="Y2413" t="s">
        <v>94</v>
      </c>
      <c r="Z2413" t="s">
        <v>100</v>
      </c>
      <c r="AA2413">
        <v>0.80100000000000005</v>
      </c>
      <c r="AB2413">
        <v>0.88200000000000001</v>
      </c>
      <c r="AC2413">
        <v>9.7019999999999995E-2</v>
      </c>
      <c r="AD2413">
        <v>0.47</v>
      </c>
      <c r="AE2413" t="s">
        <v>24</v>
      </c>
      <c r="AF2413">
        <v>5.0066225165562916E-2</v>
      </c>
      <c r="AG2413" t="s">
        <v>8</v>
      </c>
      <c r="AH2413" t="s">
        <v>33</v>
      </c>
      <c r="AI2413" t="s">
        <v>37</v>
      </c>
      <c r="AJ2413">
        <v>1200</v>
      </c>
      <c r="AK2413" t="s">
        <v>42</v>
      </c>
      <c r="AL2413">
        <v>169.12799999999999</v>
      </c>
      <c r="AM2413">
        <v>1072788.3264000001</v>
      </c>
      <c r="AN2413">
        <v>80.44</v>
      </c>
    </row>
    <row r="2414" spans="1:40" x14ac:dyDescent="0.3">
      <c r="A2414">
        <v>268.52</v>
      </c>
      <c r="B2414">
        <v>1.46</v>
      </c>
      <c r="C2414">
        <v>6</v>
      </c>
      <c r="D2414">
        <v>0.74</v>
      </c>
      <c r="E2414">
        <v>0.06</v>
      </c>
      <c r="F2414">
        <v>0.01</v>
      </c>
      <c r="G2414" t="s">
        <v>99</v>
      </c>
      <c r="H2414">
        <v>3.37</v>
      </c>
      <c r="I2414">
        <v>0.94</v>
      </c>
      <c r="J2414">
        <v>1</v>
      </c>
      <c r="K2414">
        <v>0.54</v>
      </c>
      <c r="L2414">
        <v>41</v>
      </c>
      <c r="M2414">
        <v>7719.52</v>
      </c>
      <c r="N2414">
        <v>15</v>
      </c>
      <c r="O2414">
        <v>58</v>
      </c>
      <c r="P2414">
        <v>1</v>
      </c>
      <c r="Q2414">
        <v>3</v>
      </c>
      <c r="R2414">
        <v>359</v>
      </c>
      <c r="S2414">
        <v>934</v>
      </c>
      <c r="T2414">
        <v>5</v>
      </c>
      <c r="U2414">
        <v>0.89</v>
      </c>
      <c r="V2414">
        <v>0</v>
      </c>
      <c r="W2414" t="s">
        <v>6</v>
      </c>
      <c r="X2414" t="s">
        <v>103</v>
      </c>
      <c r="Y2414" t="s">
        <v>104</v>
      </c>
      <c r="Z2414" t="s">
        <v>109</v>
      </c>
      <c r="AA2414">
        <v>0.6956</v>
      </c>
      <c r="AB2414">
        <v>0.93059999999999998</v>
      </c>
      <c r="AC2414">
        <v>0.241956</v>
      </c>
      <c r="AD2414">
        <v>0.61</v>
      </c>
      <c r="AE2414" t="s">
        <v>25</v>
      </c>
      <c r="AF2414">
        <v>5.437211380902726E-3</v>
      </c>
      <c r="AG2414" t="s">
        <v>5</v>
      </c>
      <c r="AH2414" t="s">
        <v>31</v>
      </c>
      <c r="AI2414" t="s">
        <v>37</v>
      </c>
      <c r="AJ2414">
        <v>260.16713091922003</v>
      </c>
      <c r="AK2414" t="s">
        <v>42</v>
      </c>
      <c r="AL2414">
        <v>385.97600000000006</v>
      </c>
      <c r="AM2414">
        <v>2218348.7703759996</v>
      </c>
      <c r="AN2414">
        <v>94.63</v>
      </c>
    </row>
    <row r="2415" spans="1:40" x14ac:dyDescent="0.3">
      <c r="A2415">
        <v>62.39</v>
      </c>
      <c r="B2415">
        <v>3.1</v>
      </c>
      <c r="C2415">
        <v>2</v>
      </c>
      <c r="D2415">
        <v>0.86</v>
      </c>
      <c r="E2415">
        <v>0.08</v>
      </c>
      <c r="F2415">
        <v>0.04</v>
      </c>
      <c r="G2415" t="s">
        <v>99</v>
      </c>
      <c r="H2415">
        <v>0.03</v>
      </c>
      <c r="I2415">
        <v>0.6</v>
      </c>
      <c r="J2415">
        <v>1.18</v>
      </c>
      <c r="K2415">
        <v>0.42</v>
      </c>
      <c r="L2415">
        <v>25</v>
      </c>
      <c r="M2415">
        <v>4912.33</v>
      </c>
      <c r="N2415">
        <v>15</v>
      </c>
      <c r="O2415">
        <v>13</v>
      </c>
      <c r="P2415">
        <v>0</v>
      </c>
      <c r="Q2415">
        <v>1</v>
      </c>
      <c r="R2415">
        <v>858</v>
      </c>
      <c r="S2415">
        <v>754</v>
      </c>
      <c r="T2415">
        <v>10</v>
      </c>
      <c r="U2415">
        <v>7.0000000000000007E-2</v>
      </c>
      <c r="V2415">
        <v>1</v>
      </c>
      <c r="W2415" t="s">
        <v>4</v>
      </c>
      <c r="X2415" t="s">
        <v>101</v>
      </c>
      <c r="Y2415" t="s">
        <v>94</v>
      </c>
      <c r="Z2415" t="s">
        <v>108</v>
      </c>
      <c r="AA2415">
        <v>0.79120000000000001</v>
      </c>
      <c r="AB2415">
        <v>0.88319999999999999</v>
      </c>
      <c r="AC2415">
        <v>0.12364800000000002</v>
      </c>
      <c r="AD2415">
        <v>0.54</v>
      </c>
      <c r="AE2415" t="s">
        <v>25</v>
      </c>
      <c r="AF2415">
        <v>4.9687449911844851E-2</v>
      </c>
      <c r="AG2415" t="s">
        <v>7</v>
      </c>
      <c r="AH2415" t="s">
        <v>33</v>
      </c>
      <c r="AI2415" t="s">
        <v>38</v>
      </c>
      <c r="AJ2415">
        <v>87.878787878787875</v>
      </c>
      <c r="AK2415" t="s">
        <v>41</v>
      </c>
      <c r="AL2415">
        <v>245.6165</v>
      </c>
      <c r="AM2415">
        <v>343503.55487800005</v>
      </c>
      <c r="AN2415">
        <v>96.77000000000001</v>
      </c>
    </row>
    <row r="2416" spans="1:40" x14ac:dyDescent="0.3">
      <c r="A2416">
        <v>277.45</v>
      </c>
      <c r="B2416">
        <v>5.43</v>
      </c>
      <c r="C2416">
        <v>26</v>
      </c>
      <c r="D2416">
        <v>0.7</v>
      </c>
      <c r="E2416">
        <v>0.01</v>
      </c>
      <c r="F2416">
        <v>0.01</v>
      </c>
      <c r="G2416" t="s">
        <v>88</v>
      </c>
      <c r="H2416">
        <v>3.14</v>
      </c>
      <c r="I2416">
        <v>0.95</v>
      </c>
      <c r="J2416">
        <v>1.01</v>
      </c>
      <c r="K2416">
        <v>0.04</v>
      </c>
      <c r="L2416">
        <v>48</v>
      </c>
      <c r="M2416">
        <v>1275.29</v>
      </c>
      <c r="N2416">
        <v>45</v>
      </c>
      <c r="O2416">
        <v>38</v>
      </c>
      <c r="P2416">
        <v>0</v>
      </c>
      <c r="Q2416">
        <v>1</v>
      </c>
      <c r="R2416">
        <v>75</v>
      </c>
      <c r="S2416">
        <v>138</v>
      </c>
      <c r="T2416">
        <v>8</v>
      </c>
      <c r="U2416">
        <v>0.66</v>
      </c>
      <c r="V2416">
        <v>0</v>
      </c>
      <c r="W2416" t="s">
        <v>6</v>
      </c>
      <c r="X2416" t="s">
        <v>101</v>
      </c>
      <c r="Y2416" t="s">
        <v>94</v>
      </c>
      <c r="Z2416" t="s">
        <v>110</v>
      </c>
      <c r="AA2416">
        <v>0.69299999999999995</v>
      </c>
      <c r="AB2416">
        <v>0.98009999999999997</v>
      </c>
      <c r="AC2416">
        <v>0.29403000000000001</v>
      </c>
      <c r="AD2416">
        <v>0.06</v>
      </c>
      <c r="AE2416" t="s">
        <v>22</v>
      </c>
      <c r="AF2416">
        <v>1.9571093890791133E-2</v>
      </c>
      <c r="AG2416" t="s">
        <v>5</v>
      </c>
      <c r="AH2416" t="s">
        <v>31</v>
      </c>
      <c r="AI2416" t="s">
        <v>37</v>
      </c>
      <c r="AJ2416">
        <v>184</v>
      </c>
      <c r="AK2416" t="s">
        <v>42</v>
      </c>
      <c r="AL2416">
        <v>12.7529</v>
      </c>
      <c r="AM2416">
        <v>360935.97146999999</v>
      </c>
      <c r="AN2416">
        <v>72.36</v>
      </c>
    </row>
    <row r="2417" spans="1:40" x14ac:dyDescent="0.3">
      <c r="A2417">
        <v>483.81</v>
      </c>
      <c r="B2417">
        <v>3.79</v>
      </c>
      <c r="C2417">
        <v>26</v>
      </c>
      <c r="D2417">
        <v>0.79</v>
      </c>
      <c r="E2417">
        <v>0.02</v>
      </c>
      <c r="F2417">
        <v>0.02</v>
      </c>
      <c r="G2417" t="s">
        <v>92</v>
      </c>
      <c r="H2417">
        <v>4.05</v>
      </c>
      <c r="I2417">
        <v>0.61</v>
      </c>
      <c r="J2417">
        <v>1.1100000000000001</v>
      </c>
      <c r="K2417">
        <v>0.78</v>
      </c>
      <c r="L2417">
        <v>24</v>
      </c>
      <c r="M2417">
        <v>9704.06</v>
      </c>
      <c r="N2417">
        <v>15</v>
      </c>
      <c r="O2417">
        <v>30</v>
      </c>
      <c r="P2417">
        <v>1</v>
      </c>
      <c r="Q2417">
        <v>0</v>
      </c>
      <c r="R2417">
        <v>404</v>
      </c>
      <c r="S2417">
        <v>962</v>
      </c>
      <c r="T2417">
        <v>11</v>
      </c>
      <c r="U2417">
        <v>0.49</v>
      </c>
      <c r="V2417">
        <v>0</v>
      </c>
      <c r="W2417" t="s">
        <v>6</v>
      </c>
      <c r="X2417" t="s">
        <v>89</v>
      </c>
      <c r="Y2417" t="s">
        <v>104</v>
      </c>
      <c r="Z2417" t="s">
        <v>95</v>
      </c>
      <c r="AA2417">
        <v>0.7742</v>
      </c>
      <c r="AB2417">
        <v>0.96039999999999992</v>
      </c>
      <c r="AC2417">
        <v>0.20168399999999995</v>
      </c>
      <c r="AD2417">
        <v>0.82000000000000006</v>
      </c>
      <c r="AE2417" t="s">
        <v>25</v>
      </c>
      <c r="AF2417">
        <v>7.8336537070337522E-3</v>
      </c>
      <c r="AG2417" t="s">
        <v>5</v>
      </c>
      <c r="AH2417" t="s">
        <v>32</v>
      </c>
      <c r="AI2417" t="s">
        <v>37</v>
      </c>
      <c r="AJ2417">
        <v>238.11881188118809</v>
      </c>
      <c r="AK2417" t="s">
        <v>42</v>
      </c>
      <c r="AL2417">
        <v>194.0812</v>
      </c>
      <c r="AM2417">
        <v>4882951.3891539993</v>
      </c>
      <c r="AN2417">
        <v>82.95</v>
      </c>
    </row>
    <row r="2418" spans="1:40" x14ac:dyDescent="0.3">
      <c r="A2418">
        <v>222.89</v>
      </c>
      <c r="B2418">
        <v>2.64</v>
      </c>
      <c r="C2418">
        <v>1</v>
      </c>
      <c r="D2418">
        <v>0.9</v>
      </c>
      <c r="E2418">
        <v>7.0000000000000007E-2</v>
      </c>
      <c r="F2418">
        <v>0.03</v>
      </c>
      <c r="G2418" t="s">
        <v>99</v>
      </c>
      <c r="H2418">
        <v>2.95</v>
      </c>
      <c r="I2418">
        <v>0.78</v>
      </c>
      <c r="J2418">
        <v>0.91</v>
      </c>
      <c r="K2418">
        <v>0.72</v>
      </c>
      <c r="L2418">
        <v>30</v>
      </c>
      <c r="M2418">
        <v>6279.88</v>
      </c>
      <c r="N2418">
        <v>15</v>
      </c>
      <c r="O2418">
        <v>22</v>
      </c>
      <c r="P2418">
        <v>1</v>
      </c>
      <c r="Q2418">
        <v>2</v>
      </c>
      <c r="R2418">
        <v>442</v>
      </c>
      <c r="S2418">
        <v>132</v>
      </c>
      <c r="T2418">
        <v>4</v>
      </c>
      <c r="U2418">
        <v>0.69</v>
      </c>
      <c r="V2418">
        <v>0</v>
      </c>
      <c r="W2418" t="s">
        <v>6</v>
      </c>
      <c r="X2418" t="s">
        <v>93</v>
      </c>
      <c r="Y2418" t="s">
        <v>104</v>
      </c>
      <c r="Z2418" t="s">
        <v>105</v>
      </c>
      <c r="AA2418">
        <v>0.83699999999999997</v>
      </c>
      <c r="AB2418">
        <v>0.9020999999999999</v>
      </c>
      <c r="AC2418">
        <v>9.0209999999999971E-2</v>
      </c>
      <c r="AD2418">
        <v>0.82</v>
      </c>
      <c r="AE2418" t="s">
        <v>25</v>
      </c>
      <c r="AF2418">
        <v>1.1844407555296336E-2</v>
      </c>
      <c r="AG2418" t="s">
        <v>5</v>
      </c>
      <c r="AH2418" t="s">
        <v>31</v>
      </c>
      <c r="AI2418" t="s">
        <v>35</v>
      </c>
      <c r="AJ2418">
        <v>29.864253393665159</v>
      </c>
      <c r="AK2418" t="s">
        <v>40</v>
      </c>
      <c r="AL2418">
        <v>313.99400000000003</v>
      </c>
      <c r="AM2418">
        <v>1540021.8430299999</v>
      </c>
      <c r="AN2418">
        <v>94.35</v>
      </c>
    </row>
    <row r="2419" spans="1:40" x14ac:dyDescent="0.3">
      <c r="A2419">
        <v>67.55</v>
      </c>
      <c r="B2419">
        <v>5.54</v>
      </c>
      <c r="C2419">
        <v>4</v>
      </c>
      <c r="D2419">
        <v>0.85</v>
      </c>
      <c r="E2419">
        <v>0.04</v>
      </c>
      <c r="F2419">
        <v>0.01</v>
      </c>
      <c r="G2419" t="s">
        <v>92</v>
      </c>
      <c r="H2419">
        <v>2.12</v>
      </c>
      <c r="I2419">
        <v>0.63</v>
      </c>
      <c r="J2419">
        <v>0.86</v>
      </c>
      <c r="K2419">
        <v>0.41</v>
      </c>
      <c r="L2419">
        <v>23</v>
      </c>
      <c r="M2419">
        <v>5219.2700000000004</v>
      </c>
      <c r="N2419">
        <v>60</v>
      </c>
      <c r="O2419">
        <v>59</v>
      </c>
      <c r="P2419">
        <v>0</v>
      </c>
      <c r="Q2419">
        <v>0</v>
      </c>
      <c r="R2419">
        <v>983</v>
      </c>
      <c r="S2419">
        <v>658</v>
      </c>
      <c r="T2419">
        <v>8</v>
      </c>
      <c r="U2419">
        <v>0.32</v>
      </c>
      <c r="V2419">
        <v>0</v>
      </c>
      <c r="W2419" t="s">
        <v>6</v>
      </c>
      <c r="X2419" t="s">
        <v>89</v>
      </c>
      <c r="Y2419" t="s">
        <v>94</v>
      </c>
      <c r="Z2419" t="s">
        <v>110</v>
      </c>
      <c r="AA2419">
        <v>0.81599999999999995</v>
      </c>
      <c r="AB2419">
        <v>0.95039999999999991</v>
      </c>
      <c r="AC2419">
        <v>0.14256000000000002</v>
      </c>
      <c r="AD2419">
        <v>0.45999999999999996</v>
      </c>
      <c r="AE2419" t="s">
        <v>24</v>
      </c>
      <c r="AF2419">
        <v>8.2013323464100674E-2</v>
      </c>
      <c r="AG2419" t="s">
        <v>8</v>
      </c>
      <c r="AH2419" t="s">
        <v>33</v>
      </c>
      <c r="AI2419" t="s">
        <v>35</v>
      </c>
      <c r="AJ2419">
        <v>66.937945066124101</v>
      </c>
      <c r="AK2419" t="s">
        <v>40</v>
      </c>
      <c r="AL2419">
        <v>104.3854</v>
      </c>
      <c r="AM2419">
        <v>370297.02244500001</v>
      </c>
      <c r="AN2419">
        <v>84.48</v>
      </c>
    </row>
    <row r="2420" spans="1:40" x14ac:dyDescent="0.3">
      <c r="A2420">
        <v>63.93</v>
      </c>
      <c r="B2420">
        <v>3.91</v>
      </c>
      <c r="C2420">
        <v>7</v>
      </c>
      <c r="D2420">
        <v>0.99</v>
      </c>
      <c r="E2420">
        <v>0.04</v>
      </c>
      <c r="F2420">
        <v>0.02</v>
      </c>
      <c r="G2420" t="s">
        <v>92</v>
      </c>
      <c r="H2420">
        <v>2.92</v>
      </c>
      <c r="I2420">
        <v>0.99</v>
      </c>
      <c r="J2420">
        <v>1.1200000000000001</v>
      </c>
      <c r="K2420">
        <v>0.85</v>
      </c>
      <c r="L2420">
        <v>45</v>
      </c>
      <c r="M2420">
        <v>8865.9500000000007</v>
      </c>
      <c r="N2420">
        <v>90</v>
      </c>
      <c r="O2420">
        <v>30</v>
      </c>
      <c r="P2420">
        <v>3</v>
      </c>
      <c r="Q2420">
        <v>2</v>
      </c>
      <c r="R2420">
        <v>579</v>
      </c>
      <c r="S2420">
        <v>877</v>
      </c>
      <c r="T2420">
        <v>11</v>
      </c>
      <c r="U2420">
        <v>0.71</v>
      </c>
      <c r="V2420">
        <v>1</v>
      </c>
      <c r="W2420" t="s">
        <v>4</v>
      </c>
      <c r="X2420" t="s">
        <v>93</v>
      </c>
      <c r="Y2420" t="s">
        <v>90</v>
      </c>
      <c r="Z2420" t="s">
        <v>95</v>
      </c>
      <c r="AA2420">
        <v>0.95039999999999991</v>
      </c>
      <c r="AB2420">
        <v>0.94079999999999997</v>
      </c>
      <c r="AC2420">
        <v>9.4080000000000084E-3</v>
      </c>
      <c r="AD2420">
        <v>0.90999999999999992</v>
      </c>
      <c r="AE2420" t="s">
        <v>25</v>
      </c>
      <c r="AF2420">
        <v>6.1160644454872522E-2</v>
      </c>
      <c r="AG2420" t="s">
        <v>8</v>
      </c>
      <c r="AH2420" t="s">
        <v>33</v>
      </c>
      <c r="AI2420" t="s">
        <v>35</v>
      </c>
      <c r="AJ2420">
        <v>151.46804835924007</v>
      </c>
      <c r="AK2420" t="s">
        <v>42</v>
      </c>
      <c r="AL2420">
        <v>177.31900000000002</v>
      </c>
      <c r="AM2420">
        <v>600989.24702200003</v>
      </c>
      <c r="AN2420">
        <v>83.48</v>
      </c>
    </row>
    <row r="2421" spans="1:40" x14ac:dyDescent="0.3">
      <c r="A2421">
        <v>224.59</v>
      </c>
      <c r="B2421">
        <v>3.32</v>
      </c>
      <c r="C2421">
        <v>22</v>
      </c>
      <c r="D2421">
        <v>0.96</v>
      </c>
      <c r="E2421">
        <v>0.03</v>
      </c>
      <c r="F2421">
        <v>0.04</v>
      </c>
      <c r="G2421" t="s">
        <v>92</v>
      </c>
      <c r="H2421">
        <v>3.1</v>
      </c>
      <c r="I2421">
        <v>0.99</v>
      </c>
      <c r="J2421">
        <v>0.9</v>
      </c>
      <c r="K2421">
        <v>0.53</v>
      </c>
      <c r="L2421">
        <v>43</v>
      </c>
      <c r="M2421">
        <v>4271.43</v>
      </c>
      <c r="N2421">
        <v>60</v>
      </c>
      <c r="O2421">
        <v>10</v>
      </c>
      <c r="P2421">
        <v>2</v>
      </c>
      <c r="Q2421">
        <v>3</v>
      </c>
      <c r="R2421">
        <v>38</v>
      </c>
      <c r="S2421">
        <v>473</v>
      </c>
      <c r="T2421">
        <v>3</v>
      </c>
      <c r="U2421">
        <v>0.18</v>
      </c>
      <c r="V2421">
        <v>1</v>
      </c>
      <c r="W2421" t="s">
        <v>4</v>
      </c>
      <c r="X2421" t="s">
        <v>103</v>
      </c>
      <c r="Y2421" t="s">
        <v>96</v>
      </c>
      <c r="Z2421" t="s">
        <v>98</v>
      </c>
      <c r="AA2421">
        <v>0.93119999999999992</v>
      </c>
      <c r="AB2421">
        <v>0.93119999999999992</v>
      </c>
      <c r="AC2421">
        <v>3.7248000000000031E-2</v>
      </c>
      <c r="AD2421">
        <v>0.60000000000000009</v>
      </c>
      <c r="AE2421" t="s">
        <v>25</v>
      </c>
      <c r="AF2421">
        <v>1.4782492541965358E-2</v>
      </c>
      <c r="AG2421" t="s">
        <v>5</v>
      </c>
      <c r="AH2421" t="s">
        <v>31</v>
      </c>
      <c r="AI2421" t="s">
        <v>37</v>
      </c>
      <c r="AJ2421">
        <v>1244.7368421052631</v>
      </c>
      <c r="AK2421" t="s">
        <v>42</v>
      </c>
      <c r="AL2421">
        <v>85.428600000000003</v>
      </c>
      <c r="AM2421">
        <v>1026572.249339</v>
      </c>
      <c r="AN2421">
        <v>83.199999999999989</v>
      </c>
    </row>
    <row r="2422" spans="1:40" x14ac:dyDescent="0.3">
      <c r="A2422">
        <v>122.01</v>
      </c>
      <c r="B2422">
        <v>5.18</v>
      </c>
      <c r="C2422">
        <v>26</v>
      </c>
      <c r="D2422">
        <v>0.81</v>
      </c>
      <c r="E2422">
        <v>0.06</v>
      </c>
      <c r="F2422">
        <v>0.01</v>
      </c>
      <c r="G2422" t="s">
        <v>99</v>
      </c>
      <c r="H2422">
        <v>3.2</v>
      </c>
      <c r="I2422">
        <v>0.84</v>
      </c>
      <c r="J2422">
        <v>1.1499999999999999</v>
      </c>
      <c r="K2422">
        <v>7.0000000000000007E-2</v>
      </c>
      <c r="L2422">
        <v>8</v>
      </c>
      <c r="M2422">
        <v>5680.05</v>
      </c>
      <c r="N2422">
        <v>60</v>
      </c>
      <c r="O2422">
        <v>51</v>
      </c>
      <c r="P2422">
        <v>3</v>
      </c>
      <c r="Q2422">
        <v>3</v>
      </c>
      <c r="R2422">
        <v>92</v>
      </c>
      <c r="S2422">
        <v>536</v>
      </c>
      <c r="T2422">
        <v>7</v>
      </c>
      <c r="U2422">
        <v>0.78</v>
      </c>
      <c r="V2422">
        <v>1</v>
      </c>
      <c r="W2422" t="s">
        <v>4</v>
      </c>
      <c r="X2422" t="s">
        <v>103</v>
      </c>
      <c r="Y2422" t="s">
        <v>90</v>
      </c>
      <c r="Z2422" t="s">
        <v>106</v>
      </c>
      <c r="AA2422">
        <v>0.76139999999999997</v>
      </c>
      <c r="AB2422">
        <v>0.93059999999999998</v>
      </c>
      <c r="AC2422">
        <v>0.17681399999999994</v>
      </c>
      <c r="AD2422">
        <v>0.14000000000000001</v>
      </c>
      <c r="AE2422" t="s">
        <v>22</v>
      </c>
      <c r="AF2422">
        <v>4.2455536431440039E-2</v>
      </c>
      <c r="AG2422" t="s">
        <v>7</v>
      </c>
      <c r="AH2422" t="s">
        <v>33</v>
      </c>
      <c r="AI2422" t="s">
        <v>37</v>
      </c>
      <c r="AJ2422">
        <v>582.60869565217388</v>
      </c>
      <c r="AK2422" t="s">
        <v>42</v>
      </c>
      <c r="AL2422">
        <v>284.0025</v>
      </c>
      <c r="AM2422">
        <v>741826.31467499991</v>
      </c>
      <c r="AN2422">
        <v>94.799999999999983</v>
      </c>
    </row>
    <row r="2423" spans="1:40" x14ac:dyDescent="0.3">
      <c r="A2423">
        <v>60.51</v>
      </c>
      <c r="B2423">
        <v>2.2000000000000002</v>
      </c>
      <c r="C2423">
        <v>1</v>
      </c>
      <c r="D2423">
        <v>0.71</v>
      </c>
      <c r="E2423">
        <v>0.02</v>
      </c>
      <c r="F2423">
        <v>0</v>
      </c>
      <c r="G2423" t="s">
        <v>92</v>
      </c>
      <c r="H2423">
        <v>4.84</v>
      </c>
      <c r="I2423">
        <v>0.76</v>
      </c>
      <c r="J2423">
        <v>0.87</v>
      </c>
      <c r="K2423">
        <v>0.26</v>
      </c>
      <c r="L2423">
        <v>49</v>
      </c>
      <c r="M2423">
        <v>8598.2900000000009</v>
      </c>
      <c r="N2423">
        <v>15</v>
      </c>
      <c r="O2423">
        <v>38</v>
      </c>
      <c r="P2423">
        <v>2</v>
      </c>
      <c r="Q2423">
        <v>1</v>
      </c>
      <c r="R2423">
        <v>485</v>
      </c>
      <c r="S2423">
        <v>851</v>
      </c>
      <c r="T2423">
        <v>12</v>
      </c>
      <c r="U2423">
        <v>0.75</v>
      </c>
      <c r="V2423">
        <v>1</v>
      </c>
      <c r="W2423" t="s">
        <v>4</v>
      </c>
      <c r="X2423" t="s">
        <v>101</v>
      </c>
      <c r="Y2423" t="s">
        <v>96</v>
      </c>
      <c r="Z2423" t="s">
        <v>107</v>
      </c>
      <c r="AA2423">
        <v>0.69579999999999997</v>
      </c>
      <c r="AB2423">
        <v>0.98</v>
      </c>
      <c r="AC2423">
        <v>0.28420000000000001</v>
      </c>
      <c r="AD2423">
        <v>0.28000000000000003</v>
      </c>
      <c r="AE2423" t="s">
        <v>26</v>
      </c>
      <c r="AF2423">
        <v>3.6357626838539089E-2</v>
      </c>
      <c r="AG2423" t="s">
        <v>7</v>
      </c>
      <c r="AH2423" t="s">
        <v>33</v>
      </c>
      <c r="AI2423" t="s">
        <v>37</v>
      </c>
      <c r="AJ2423">
        <v>175.46391752577318</v>
      </c>
      <c r="AK2423" t="s">
        <v>42</v>
      </c>
      <c r="AL2423">
        <v>171.96580000000003</v>
      </c>
      <c r="AM2423">
        <v>530866.00162600004</v>
      </c>
      <c r="AN2423">
        <v>82.56</v>
      </c>
    </row>
    <row r="2424" spans="1:40" x14ac:dyDescent="0.3">
      <c r="A2424">
        <v>390.3</v>
      </c>
      <c r="B2424">
        <v>9.35</v>
      </c>
      <c r="C2424">
        <v>1</v>
      </c>
      <c r="D2424">
        <v>0.95</v>
      </c>
      <c r="E2424">
        <v>0.06</v>
      </c>
      <c r="F2424">
        <v>0.02</v>
      </c>
      <c r="G2424" t="s">
        <v>92</v>
      </c>
      <c r="H2424">
        <v>0.89</v>
      </c>
      <c r="I2424">
        <v>0.8</v>
      </c>
      <c r="J2424">
        <v>1.1399999999999999</v>
      </c>
      <c r="K2424">
        <v>0.46</v>
      </c>
      <c r="L2424">
        <v>9</v>
      </c>
      <c r="M2424">
        <v>3990.42</v>
      </c>
      <c r="N2424">
        <v>90</v>
      </c>
      <c r="O2424">
        <v>48</v>
      </c>
      <c r="P2424">
        <v>3</v>
      </c>
      <c r="Q2424">
        <v>0</v>
      </c>
      <c r="R2424">
        <v>444</v>
      </c>
      <c r="S2424">
        <v>238</v>
      </c>
      <c r="T2424">
        <v>5</v>
      </c>
      <c r="U2424">
        <v>0.95</v>
      </c>
      <c r="V2424">
        <v>1</v>
      </c>
      <c r="W2424" t="s">
        <v>4</v>
      </c>
      <c r="X2424" t="s">
        <v>89</v>
      </c>
      <c r="Y2424" t="s">
        <v>90</v>
      </c>
      <c r="Z2424" t="s">
        <v>109</v>
      </c>
      <c r="AA2424">
        <v>0.8929999999999999</v>
      </c>
      <c r="AB2424">
        <v>0.92119999999999991</v>
      </c>
      <c r="AC2424">
        <v>4.6060000000000038E-2</v>
      </c>
      <c r="AD2424">
        <v>0.54</v>
      </c>
      <c r="AE2424" t="s">
        <v>25</v>
      </c>
      <c r="AF2424">
        <v>2.395593133487061E-2</v>
      </c>
      <c r="AG2424" t="s">
        <v>7</v>
      </c>
      <c r="AH2424" t="s">
        <v>32</v>
      </c>
      <c r="AI2424" t="s">
        <v>38</v>
      </c>
      <c r="AJ2424">
        <v>53.603603603603602</v>
      </c>
      <c r="AK2424" t="s">
        <v>40</v>
      </c>
      <c r="AL2424">
        <v>79.808400000000006</v>
      </c>
      <c r="AM2424">
        <v>1682144.5558200001</v>
      </c>
      <c r="AN2424">
        <v>84.91</v>
      </c>
    </row>
    <row r="2425" spans="1:40" x14ac:dyDescent="0.3">
      <c r="A2425">
        <v>256.33999999999997</v>
      </c>
      <c r="B2425">
        <v>8.81</v>
      </c>
      <c r="C2425">
        <v>8</v>
      </c>
      <c r="D2425">
        <v>0.97</v>
      </c>
      <c r="E2425">
        <v>0.02</v>
      </c>
      <c r="F2425">
        <v>0.02</v>
      </c>
      <c r="G2425" t="s">
        <v>88</v>
      </c>
      <c r="H2425">
        <v>3.12</v>
      </c>
      <c r="I2425">
        <v>0.9</v>
      </c>
      <c r="J2425">
        <v>1.1100000000000001</v>
      </c>
      <c r="K2425">
        <v>0.1</v>
      </c>
      <c r="L2425">
        <v>6</v>
      </c>
      <c r="M2425">
        <v>7746.68</v>
      </c>
      <c r="N2425">
        <v>15</v>
      </c>
      <c r="O2425">
        <v>40</v>
      </c>
      <c r="P2425">
        <v>1</v>
      </c>
      <c r="Q2425">
        <v>0</v>
      </c>
      <c r="R2425">
        <v>650</v>
      </c>
      <c r="S2425">
        <v>153</v>
      </c>
      <c r="T2425">
        <v>12</v>
      </c>
      <c r="U2425">
        <v>0.17</v>
      </c>
      <c r="V2425">
        <v>1</v>
      </c>
      <c r="W2425" t="s">
        <v>4</v>
      </c>
      <c r="X2425" t="s">
        <v>89</v>
      </c>
      <c r="Y2425" t="s">
        <v>104</v>
      </c>
      <c r="Z2425" t="s">
        <v>107</v>
      </c>
      <c r="AA2425">
        <v>0.9506</v>
      </c>
      <c r="AB2425">
        <v>0.96039999999999992</v>
      </c>
      <c r="AC2425">
        <v>2.8812000000000025E-2</v>
      </c>
      <c r="AD2425">
        <v>0.14000000000000001</v>
      </c>
      <c r="AE2425" t="s">
        <v>22</v>
      </c>
      <c r="AF2425">
        <v>3.4368416946243277E-2</v>
      </c>
      <c r="AG2425" t="s">
        <v>7</v>
      </c>
      <c r="AH2425" t="s">
        <v>31</v>
      </c>
      <c r="AI2425" t="s">
        <v>37</v>
      </c>
      <c r="AJ2425">
        <v>23.53846153846154</v>
      </c>
      <c r="AK2425" t="s">
        <v>40</v>
      </c>
      <c r="AL2425">
        <v>77.466800000000006</v>
      </c>
      <c r="AM2425">
        <v>2065308.7716639997</v>
      </c>
      <c r="AN2425">
        <v>71.88</v>
      </c>
    </row>
    <row r="2426" spans="1:40" x14ac:dyDescent="0.3">
      <c r="A2426">
        <v>180.16</v>
      </c>
      <c r="B2426">
        <v>7.37</v>
      </c>
      <c r="C2426">
        <v>20</v>
      </c>
      <c r="D2426">
        <v>0.95</v>
      </c>
      <c r="E2426">
        <v>0.01</v>
      </c>
      <c r="F2426">
        <v>0.03</v>
      </c>
      <c r="G2426" t="s">
        <v>92</v>
      </c>
      <c r="H2426">
        <v>0.94</v>
      </c>
      <c r="I2426">
        <v>0.69</v>
      </c>
      <c r="J2426">
        <v>1.04</v>
      </c>
      <c r="K2426">
        <v>0.56999999999999995</v>
      </c>
      <c r="L2426">
        <v>33</v>
      </c>
      <c r="M2426">
        <v>2635.76</v>
      </c>
      <c r="N2426">
        <v>15</v>
      </c>
      <c r="O2426">
        <v>25</v>
      </c>
      <c r="P2426">
        <v>3</v>
      </c>
      <c r="Q2426">
        <v>1</v>
      </c>
      <c r="R2426">
        <v>142</v>
      </c>
      <c r="S2426">
        <v>751</v>
      </c>
      <c r="T2426">
        <v>5</v>
      </c>
      <c r="U2426">
        <v>0.72</v>
      </c>
      <c r="V2426">
        <v>1</v>
      </c>
      <c r="W2426" t="s">
        <v>4</v>
      </c>
      <c r="X2426" t="s">
        <v>101</v>
      </c>
      <c r="Y2426" t="s">
        <v>90</v>
      </c>
      <c r="Z2426" t="s">
        <v>109</v>
      </c>
      <c r="AA2426">
        <v>0.9405</v>
      </c>
      <c r="AB2426">
        <v>0.96029999999999993</v>
      </c>
      <c r="AC2426">
        <v>4.8015000000000044E-2</v>
      </c>
      <c r="AD2426">
        <v>0.61</v>
      </c>
      <c r="AE2426" t="s">
        <v>25</v>
      </c>
      <c r="AF2426">
        <v>4.0908081705150978E-2</v>
      </c>
      <c r="AG2426" t="s">
        <v>7</v>
      </c>
      <c r="AH2426" t="s">
        <v>31</v>
      </c>
      <c r="AI2426" t="s">
        <v>38</v>
      </c>
      <c r="AJ2426">
        <v>528.87323943661966</v>
      </c>
      <c r="AK2426" t="s">
        <v>42</v>
      </c>
      <c r="AL2426">
        <v>52.715200000000003</v>
      </c>
      <c r="AM2426">
        <v>493908.96467199997</v>
      </c>
      <c r="AN2426">
        <v>86.16</v>
      </c>
    </row>
    <row r="2427" spans="1:40" x14ac:dyDescent="0.3">
      <c r="A2427">
        <v>455.04</v>
      </c>
      <c r="B2427">
        <v>1.96</v>
      </c>
      <c r="C2427">
        <v>16</v>
      </c>
      <c r="D2427">
        <v>0.74</v>
      </c>
      <c r="E2427">
        <v>0.03</v>
      </c>
      <c r="F2427">
        <v>0.02</v>
      </c>
      <c r="G2427" t="s">
        <v>88</v>
      </c>
      <c r="H2427">
        <v>1.05</v>
      </c>
      <c r="I2427">
        <v>0.78</v>
      </c>
      <c r="J2427">
        <v>1.1399999999999999</v>
      </c>
      <c r="K2427">
        <v>0.12</v>
      </c>
      <c r="L2427">
        <v>33</v>
      </c>
      <c r="M2427">
        <v>7053.41</v>
      </c>
      <c r="N2427">
        <v>60</v>
      </c>
      <c r="O2427">
        <v>20</v>
      </c>
      <c r="P2427">
        <v>0</v>
      </c>
      <c r="Q2427">
        <v>0</v>
      </c>
      <c r="R2427">
        <v>124</v>
      </c>
      <c r="S2427">
        <v>185</v>
      </c>
      <c r="T2427">
        <v>6</v>
      </c>
      <c r="U2427">
        <v>0.32</v>
      </c>
      <c r="V2427">
        <v>0</v>
      </c>
      <c r="W2427" t="s">
        <v>6</v>
      </c>
      <c r="X2427" t="s">
        <v>89</v>
      </c>
      <c r="Y2427" t="s">
        <v>94</v>
      </c>
      <c r="Z2427" t="s">
        <v>100</v>
      </c>
      <c r="AA2427">
        <v>0.71779999999999999</v>
      </c>
      <c r="AB2427">
        <v>0.9506</v>
      </c>
      <c r="AC2427">
        <v>0.24715599999999999</v>
      </c>
      <c r="AD2427">
        <v>0.16999999999999998</v>
      </c>
      <c r="AE2427" t="s">
        <v>26</v>
      </c>
      <c r="AF2427">
        <v>4.3073136427566805E-3</v>
      </c>
      <c r="AG2427" t="s">
        <v>5</v>
      </c>
      <c r="AH2427" t="s">
        <v>32</v>
      </c>
      <c r="AI2427" t="s">
        <v>36</v>
      </c>
      <c r="AJ2427">
        <v>149.19354838709677</v>
      </c>
      <c r="AK2427" t="s">
        <v>42</v>
      </c>
      <c r="AL2427">
        <v>70.534099999999995</v>
      </c>
      <c r="AM2427">
        <v>3370142.9606599999</v>
      </c>
      <c r="AN2427">
        <v>73.650000000000006</v>
      </c>
    </row>
    <row r="2428" spans="1:40" x14ac:dyDescent="0.3">
      <c r="A2428">
        <v>102.26</v>
      </c>
      <c r="B2428">
        <v>7.98</v>
      </c>
      <c r="C2428">
        <v>21</v>
      </c>
      <c r="D2428">
        <v>1</v>
      </c>
      <c r="E2428">
        <v>0.02</v>
      </c>
      <c r="F2428">
        <v>0.04</v>
      </c>
      <c r="G2428" t="s">
        <v>92</v>
      </c>
      <c r="H2428">
        <v>3.35</v>
      </c>
      <c r="I2428">
        <v>0.89</v>
      </c>
      <c r="J2428">
        <v>0.93</v>
      </c>
      <c r="K2428">
        <v>0.2</v>
      </c>
      <c r="L2428">
        <v>45</v>
      </c>
      <c r="M2428">
        <v>5153.3100000000004</v>
      </c>
      <c r="N2428">
        <v>30</v>
      </c>
      <c r="O2428">
        <v>44</v>
      </c>
      <c r="P2428">
        <v>2</v>
      </c>
      <c r="Q2428">
        <v>3</v>
      </c>
      <c r="R2428">
        <v>43</v>
      </c>
      <c r="S2428">
        <v>813</v>
      </c>
      <c r="T2428">
        <v>12</v>
      </c>
      <c r="U2428">
        <v>0.28000000000000003</v>
      </c>
      <c r="V2428">
        <v>0</v>
      </c>
      <c r="W2428" t="s">
        <v>6</v>
      </c>
      <c r="X2428" t="s">
        <v>103</v>
      </c>
      <c r="Y2428" t="s">
        <v>96</v>
      </c>
      <c r="Z2428" t="s">
        <v>107</v>
      </c>
      <c r="AA2428">
        <v>0.98</v>
      </c>
      <c r="AB2428">
        <v>0.94079999999999997</v>
      </c>
      <c r="AC2428">
        <v>0</v>
      </c>
      <c r="AD2428">
        <v>0.26</v>
      </c>
      <c r="AE2428" t="s">
        <v>26</v>
      </c>
      <c r="AF2428">
        <v>7.8036377860355957E-2</v>
      </c>
      <c r="AG2428" t="s">
        <v>8</v>
      </c>
      <c r="AH2428" t="s">
        <v>33</v>
      </c>
      <c r="AI2428" t="s">
        <v>37</v>
      </c>
      <c r="AJ2428">
        <v>1890.6976744186047</v>
      </c>
      <c r="AK2428" t="s">
        <v>42</v>
      </c>
      <c r="AL2428">
        <v>103.06620000000001</v>
      </c>
      <c r="AM2428">
        <v>558706.04705599998</v>
      </c>
      <c r="AN2428">
        <v>83.25</v>
      </c>
    </row>
    <row r="2429" spans="1:40" x14ac:dyDescent="0.3">
      <c r="A2429">
        <v>480.16</v>
      </c>
      <c r="B2429">
        <v>8.27</v>
      </c>
      <c r="C2429">
        <v>13</v>
      </c>
      <c r="D2429">
        <v>0.78</v>
      </c>
      <c r="E2429">
        <v>0.09</v>
      </c>
      <c r="F2429">
        <v>0</v>
      </c>
      <c r="G2429" t="s">
        <v>88</v>
      </c>
      <c r="H2429">
        <v>4.58</v>
      </c>
      <c r="I2429">
        <v>0.76</v>
      </c>
      <c r="J2429">
        <v>0.87</v>
      </c>
      <c r="K2429">
        <v>0.89</v>
      </c>
      <c r="L2429">
        <v>7</v>
      </c>
      <c r="M2429">
        <v>1732.58</v>
      </c>
      <c r="N2429">
        <v>30</v>
      </c>
      <c r="O2429">
        <v>19</v>
      </c>
      <c r="P2429">
        <v>2</v>
      </c>
      <c r="Q2429">
        <v>3</v>
      </c>
      <c r="R2429">
        <v>646</v>
      </c>
      <c r="S2429">
        <v>767</v>
      </c>
      <c r="T2429">
        <v>5</v>
      </c>
      <c r="U2429">
        <v>0.4</v>
      </c>
      <c r="V2429">
        <v>1</v>
      </c>
      <c r="W2429" t="s">
        <v>4</v>
      </c>
      <c r="X2429" t="s">
        <v>103</v>
      </c>
      <c r="Y2429" t="s">
        <v>96</v>
      </c>
      <c r="Z2429" t="s">
        <v>109</v>
      </c>
      <c r="AA2429">
        <v>0.7098000000000001</v>
      </c>
      <c r="AB2429">
        <v>0.91</v>
      </c>
      <c r="AC2429">
        <v>0.20019999999999999</v>
      </c>
      <c r="AD2429">
        <v>0.98</v>
      </c>
      <c r="AE2429" t="s">
        <v>25</v>
      </c>
      <c r="AF2429">
        <v>1.7223425524825055E-2</v>
      </c>
      <c r="AG2429" t="s">
        <v>5</v>
      </c>
      <c r="AH2429" t="s">
        <v>32</v>
      </c>
      <c r="AI2429" t="s">
        <v>37</v>
      </c>
      <c r="AJ2429">
        <v>118.73065015479875</v>
      </c>
      <c r="AK2429" t="s">
        <v>42</v>
      </c>
      <c r="AL2429">
        <v>17.325800000000001</v>
      </c>
      <c r="AM2429">
        <v>906849.32640799996</v>
      </c>
      <c r="AN2429">
        <v>68.72</v>
      </c>
    </row>
    <row r="2430" spans="1:40" x14ac:dyDescent="0.3">
      <c r="A2430">
        <v>191.29</v>
      </c>
      <c r="B2430">
        <v>7.91</v>
      </c>
      <c r="C2430">
        <v>23</v>
      </c>
      <c r="D2430">
        <v>0.92</v>
      </c>
      <c r="E2430">
        <v>0.01</v>
      </c>
      <c r="F2430">
        <v>0.02</v>
      </c>
      <c r="G2430" t="s">
        <v>99</v>
      </c>
      <c r="H2430">
        <v>0.8</v>
      </c>
      <c r="I2430">
        <v>0.61</v>
      </c>
      <c r="J2430">
        <v>0.86</v>
      </c>
      <c r="K2430">
        <v>1</v>
      </c>
      <c r="L2430">
        <v>42</v>
      </c>
      <c r="M2430">
        <v>1446.47</v>
      </c>
      <c r="N2430">
        <v>60</v>
      </c>
      <c r="O2430">
        <v>28</v>
      </c>
      <c r="P2430">
        <v>3</v>
      </c>
      <c r="Q2430">
        <v>1</v>
      </c>
      <c r="R2430">
        <v>87</v>
      </c>
      <c r="S2430">
        <v>62</v>
      </c>
      <c r="T2430">
        <v>1</v>
      </c>
      <c r="U2430">
        <v>0.28999999999999998</v>
      </c>
      <c r="V2430">
        <v>0</v>
      </c>
      <c r="W2430" t="s">
        <v>6</v>
      </c>
      <c r="X2430" t="s">
        <v>101</v>
      </c>
      <c r="Y2430" t="s">
        <v>90</v>
      </c>
      <c r="Z2430" t="s">
        <v>97</v>
      </c>
      <c r="AA2430">
        <v>0.91080000000000005</v>
      </c>
      <c r="AB2430">
        <v>0.97019999999999995</v>
      </c>
      <c r="AC2430">
        <v>7.7615999999999963E-2</v>
      </c>
      <c r="AD2430">
        <v>1.03</v>
      </c>
      <c r="AE2430" t="s">
        <v>25</v>
      </c>
      <c r="AF2430">
        <v>4.1350828584871144E-2</v>
      </c>
      <c r="AG2430" t="s">
        <v>7</v>
      </c>
      <c r="AH2430" t="s">
        <v>31</v>
      </c>
      <c r="AI2430" t="s">
        <v>38</v>
      </c>
      <c r="AJ2430">
        <v>71.264367816091962</v>
      </c>
      <c r="AK2430" t="s">
        <v>40</v>
      </c>
      <c r="AL2430">
        <v>72.32350000000001</v>
      </c>
      <c r="AM2430">
        <v>285071.48782899999</v>
      </c>
      <c r="AN2430">
        <v>98.5</v>
      </c>
    </row>
    <row r="2431" spans="1:40" x14ac:dyDescent="0.3">
      <c r="A2431">
        <v>449.78</v>
      </c>
      <c r="B2431">
        <v>2.0299999999999998</v>
      </c>
      <c r="C2431">
        <v>24</v>
      </c>
      <c r="D2431">
        <v>0.97</v>
      </c>
      <c r="E2431">
        <v>0.02</v>
      </c>
      <c r="F2431">
        <v>0.02</v>
      </c>
      <c r="G2431" t="s">
        <v>99</v>
      </c>
      <c r="H2431">
        <v>4.8099999999999996</v>
      </c>
      <c r="I2431">
        <v>0.8</v>
      </c>
      <c r="J2431">
        <v>0.91</v>
      </c>
      <c r="K2431">
        <v>0.55000000000000004</v>
      </c>
      <c r="L2431">
        <v>18</v>
      </c>
      <c r="M2431">
        <v>4631.1099999999997</v>
      </c>
      <c r="N2431">
        <v>60</v>
      </c>
      <c r="O2431">
        <v>37</v>
      </c>
      <c r="P2431">
        <v>1</v>
      </c>
      <c r="Q2431">
        <v>1</v>
      </c>
      <c r="R2431">
        <v>284</v>
      </c>
      <c r="S2431">
        <v>344</v>
      </c>
      <c r="T2431">
        <v>9</v>
      </c>
      <c r="U2431">
        <v>0.25</v>
      </c>
      <c r="V2431">
        <v>0</v>
      </c>
      <c r="W2431" t="s">
        <v>6</v>
      </c>
      <c r="X2431" t="s">
        <v>101</v>
      </c>
      <c r="Y2431" t="s">
        <v>104</v>
      </c>
      <c r="Z2431" t="s">
        <v>91</v>
      </c>
      <c r="AA2431">
        <v>0.9506</v>
      </c>
      <c r="AB2431">
        <v>0.96039999999999992</v>
      </c>
      <c r="AC2431">
        <v>2.8812000000000025E-2</v>
      </c>
      <c r="AD2431">
        <v>0.59000000000000008</v>
      </c>
      <c r="AE2431" t="s">
        <v>25</v>
      </c>
      <c r="AF2431">
        <v>4.5133176219485076E-3</v>
      </c>
      <c r="AG2431" t="s">
        <v>5</v>
      </c>
      <c r="AH2431" t="s">
        <v>32</v>
      </c>
      <c r="AI2431" t="s">
        <v>37</v>
      </c>
      <c r="AJ2431">
        <v>121.12676056338027</v>
      </c>
      <c r="AK2431" t="s">
        <v>42</v>
      </c>
      <c r="AL2431">
        <v>231.55549999999999</v>
      </c>
      <c r="AM2431">
        <v>2166574.7063679998</v>
      </c>
      <c r="AN2431">
        <v>94.19</v>
      </c>
    </row>
    <row r="2432" spans="1:40" x14ac:dyDescent="0.3">
      <c r="A2432">
        <v>321.32</v>
      </c>
      <c r="B2432">
        <v>6.8</v>
      </c>
      <c r="C2432">
        <v>26</v>
      </c>
      <c r="D2432">
        <v>0.77</v>
      </c>
      <c r="E2432">
        <v>0.05</v>
      </c>
      <c r="F2432">
        <v>0.03</v>
      </c>
      <c r="G2432" t="s">
        <v>92</v>
      </c>
      <c r="H2432">
        <v>1.6</v>
      </c>
      <c r="I2432">
        <v>0.89</v>
      </c>
      <c r="J2432">
        <v>0.98</v>
      </c>
      <c r="K2432">
        <v>0.62</v>
      </c>
      <c r="L2432">
        <v>6</v>
      </c>
      <c r="M2432">
        <v>7137.39</v>
      </c>
      <c r="N2432">
        <v>15</v>
      </c>
      <c r="O2432">
        <v>50</v>
      </c>
      <c r="P2432">
        <v>0</v>
      </c>
      <c r="Q2432">
        <v>2</v>
      </c>
      <c r="R2432">
        <v>353</v>
      </c>
      <c r="S2432">
        <v>908</v>
      </c>
      <c r="T2432">
        <v>11</v>
      </c>
      <c r="U2432">
        <v>0.77</v>
      </c>
      <c r="V2432">
        <v>1</v>
      </c>
      <c r="W2432" t="s">
        <v>4</v>
      </c>
      <c r="X2432" t="s">
        <v>93</v>
      </c>
      <c r="Y2432" t="s">
        <v>94</v>
      </c>
      <c r="Z2432" t="s">
        <v>95</v>
      </c>
      <c r="AA2432">
        <v>0.73149999999999993</v>
      </c>
      <c r="AB2432">
        <v>0.92149999999999999</v>
      </c>
      <c r="AC2432">
        <v>0.21194499999999997</v>
      </c>
      <c r="AD2432">
        <v>0.7</v>
      </c>
      <c r="AE2432" t="s">
        <v>25</v>
      </c>
      <c r="AF2432">
        <v>2.116270384663264E-2</v>
      </c>
      <c r="AG2432" t="s">
        <v>7</v>
      </c>
      <c r="AH2432" t="s">
        <v>32</v>
      </c>
      <c r="AI2432" t="s">
        <v>36</v>
      </c>
      <c r="AJ2432">
        <v>257.22379603399435</v>
      </c>
      <c r="AK2432" t="s">
        <v>42</v>
      </c>
      <c r="AL2432">
        <v>142.74780000000001</v>
      </c>
      <c r="AM2432">
        <v>2477010.0772240004</v>
      </c>
      <c r="AN2432">
        <v>84.299999999999983</v>
      </c>
    </row>
    <row r="2433" spans="1:40" x14ac:dyDescent="0.3">
      <c r="A2433">
        <v>422.02</v>
      </c>
      <c r="B2433">
        <v>8.51</v>
      </c>
      <c r="C2433">
        <v>23</v>
      </c>
      <c r="D2433">
        <v>0.97</v>
      </c>
      <c r="E2433">
        <v>0.05</v>
      </c>
      <c r="F2433">
        <v>0.05</v>
      </c>
      <c r="G2433" t="s">
        <v>88</v>
      </c>
      <c r="H2433">
        <v>1.96</v>
      </c>
      <c r="I2433">
        <v>0.99</v>
      </c>
      <c r="J2433">
        <v>1.1499999999999999</v>
      </c>
      <c r="K2433">
        <v>0.8</v>
      </c>
      <c r="L2433">
        <v>45</v>
      </c>
      <c r="M2433">
        <v>6072.63</v>
      </c>
      <c r="N2433">
        <v>90</v>
      </c>
      <c r="O2433">
        <v>50</v>
      </c>
      <c r="P2433">
        <v>1</v>
      </c>
      <c r="Q2433">
        <v>3</v>
      </c>
      <c r="R2433">
        <v>689</v>
      </c>
      <c r="S2433">
        <v>668</v>
      </c>
      <c r="T2433">
        <v>4</v>
      </c>
      <c r="U2433">
        <v>0.7</v>
      </c>
      <c r="V2433">
        <v>1</v>
      </c>
      <c r="W2433" t="s">
        <v>4</v>
      </c>
      <c r="X2433" t="s">
        <v>103</v>
      </c>
      <c r="Y2433" t="s">
        <v>104</v>
      </c>
      <c r="Z2433" t="s">
        <v>105</v>
      </c>
      <c r="AA2433">
        <v>0.92149999999999999</v>
      </c>
      <c r="AB2433">
        <v>0.90249999999999997</v>
      </c>
      <c r="AC2433">
        <v>2.7075000000000023E-2</v>
      </c>
      <c r="AD2433">
        <v>0.9</v>
      </c>
      <c r="AE2433" t="s">
        <v>25</v>
      </c>
      <c r="AF2433">
        <v>2.0164921093787026E-2</v>
      </c>
      <c r="AG2433" t="s">
        <v>7</v>
      </c>
      <c r="AH2433" t="s">
        <v>32</v>
      </c>
      <c r="AI2433" t="s">
        <v>36</v>
      </c>
      <c r="AJ2433">
        <v>96.952104499274299</v>
      </c>
      <c r="AK2433" t="s">
        <v>45</v>
      </c>
      <c r="AL2433">
        <v>60.726300000000002</v>
      </c>
      <c r="AM2433">
        <v>2819125.7133440003</v>
      </c>
      <c r="AN2433">
        <v>71.540000000000006</v>
      </c>
    </row>
    <row r="2434" spans="1:40" x14ac:dyDescent="0.3">
      <c r="A2434">
        <v>492.81</v>
      </c>
      <c r="B2434">
        <v>6.2</v>
      </c>
      <c r="C2434">
        <v>18</v>
      </c>
      <c r="D2434">
        <v>0.79</v>
      </c>
      <c r="E2434">
        <v>0</v>
      </c>
      <c r="F2434">
        <v>0.03</v>
      </c>
      <c r="G2434" t="s">
        <v>99</v>
      </c>
      <c r="H2434">
        <v>0.77</v>
      </c>
      <c r="I2434">
        <v>0.61</v>
      </c>
      <c r="J2434">
        <v>0.84</v>
      </c>
      <c r="K2434">
        <v>0.7</v>
      </c>
      <c r="L2434">
        <v>37</v>
      </c>
      <c r="M2434">
        <v>8561.7800000000007</v>
      </c>
      <c r="N2434">
        <v>15</v>
      </c>
      <c r="O2434">
        <v>36</v>
      </c>
      <c r="P2434">
        <v>0</v>
      </c>
      <c r="Q2434">
        <v>3</v>
      </c>
      <c r="R2434">
        <v>90</v>
      </c>
      <c r="S2434">
        <v>562</v>
      </c>
      <c r="T2434">
        <v>5</v>
      </c>
      <c r="U2434">
        <v>0.11</v>
      </c>
      <c r="V2434">
        <v>0</v>
      </c>
      <c r="W2434" t="s">
        <v>6</v>
      </c>
      <c r="X2434" t="s">
        <v>103</v>
      </c>
      <c r="Y2434" t="s">
        <v>94</v>
      </c>
      <c r="Z2434" t="s">
        <v>109</v>
      </c>
      <c r="AA2434">
        <v>0.79</v>
      </c>
      <c r="AB2434">
        <v>0.97</v>
      </c>
      <c r="AC2434">
        <v>0.20369999999999996</v>
      </c>
      <c r="AD2434">
        <v>0.73</v>
      </c>
      <c r="AE2434" t="s">
        <v>25</v>
      </c>
      <c r="AF2434">
        <v>1.2580913536657129E-2</v>
      </c>
      <c r="AG2434" t="s">
        <v>5</v>
      </c>
      <c r="AH2434" t="s">
        <v>32</v>
      </c>
      <c r="AI2434" t="s">
        <v>38</v>
      </c>
      <c r="AJ2434">
        <v>624.44444444444446</v>
      </c>
      <c r="AK2434" t="s">
        <v>42</v>
      </c>
      <c r="AL2434">
        <v>428.08900000000006</v>
      </c>
      <c r="AM2434">
        <v>4346346.4041280001</v>
      </c>
      <c r="AN2434">
        <v>98.63</v>
      </c>
    </row>
    <row r="2435" spans="1:40" x14ac:dyDescent="0.3">
      <c r="A2435">
        <v>179.78</v>
      </c>
      <c r="B2435">
        <v>6.82</v>
      </c>
      <c r="C2435">
        <v>20</v>
      </c>
      <c r="D2435">
        <v>0.99</v>
      </c>
      <c r="E2435">
        <v>0</v>
      </c>
      <c r="F2435">
        <v>0.05</v>
      </c>
      <c r="G2435" t="s">
        <v>92</v>
      </c>
      <c r="H2435">
        <v>3.08</v>
      </c>
      <c r="I2435">
        <v>0.82</v>
      </c>
      <c r="J2435">
        <v>1.17</v>
      </c>
      <c r="K2435">
        <v>0.18</v>
      </c>
      <c r="L2435">
        <v>21</v>
      </c>
      <c r="M2435">
        <v>3957.65</v>
      </c>
      <c r="N2435">
        <v>15</v>
      </c>
      <c r="O2435">
        <v>29</v>
      </c>
      <c r="P2435">
        <v>0</v>
      </c>
      <c r="Q2435">
        <v>3</v>
      </c>
      <c r="R2435">
        <v>971</v>
      </c>
      <c r="S2435">
        <v>302</v>
      </c>
      <c r="T2435">
        <v>1</v>
      </c>
      <c r="U2435">
        <v>0.56000000000000005</v>
      </c>
      <c r="V2435">
        <v>1</v>
      </c>
      <c r="W2435" t="s">
        <v>4</v>
      </c>
      <c r="X2435" t="s">
        <v>103</v>
      </c>
      <c r="Y2435" t="s">
        <v>94</v>
      </c>
      <c r="Z2435" t="s">
        <v>97</v>
      </c>
      <c r="AA2435">
        <v>0.99</v>
      </c>
      <c r="AB2435">
        <v>0.95</v>
      </c>
      <c r="AC2435">
        <v>9.5000000000000084E-3</v>
      </c>
      <c r="AD2435">
        <v>0.22999999999999998</v>
      </c>
      <c r="AE2435" t="s">
        <v>26</v>
      </c>
      <c r="AF2435">
        <v>3.7935254199577259E-2</v>
      </c>
      <c r="AG2435" t="s">
        <v>7</v>
      </c>
      <c r="AH2435" t="s">
        <v>31</v>
      </c>
      <c r="AI2435" t="s">
        <v>37</v>
      </c>
      <c r="AJ2435">
        <v>31.10195674562307</v>
      </c>
      <c r="AK2435" t="s">
        <v>40</v>
      </c>
      <c r="AL2435">
        <v>79.153000000000006</v>
      </c>
      <c r="AM2435">
        <v>747171.86029800016</v>
      </c>
      <c r="AN2435">
        <v>83.92</v>
      </c>
    </row>
    <row r="2436" spans="1:40" x14ac:dyDescent="0.3">
      <c r="A2436">
        <v>482.51</v>
      </c>
      <c r="B2436">
        <v>5.13</v>
      </c>
      <c r="C2436">
        <v>10</v>
      </c>
      <c r="D2436">
        <v>0.78</v>
      </c>
      <c r="E2436">
        <v>0.1</v>
      </c>
      <c r="F2436">
        <v>0.02</v>
      </c>
      <c r="G2436" t="s">
        <v>92</v>
      </c>
      <c r="H2436">
        <v>2.98</v>
      </c>
      <c r="I2436">
        <v>0.78</v>
      </c>
      <c r="J2436">
        <v>1.17</v>
      </c>
      <c r="K2436">
        <v>0.41</v>
      </c>
      <c r="L2436">
        <v>26</v>
      </c>
      <c r="M2436">
        <v>8452.06</v>
      </c>
      <c r="N2436">
        <v>45</v>
      </c>
      <c r="O2436">
        <v>18</v>
      </c>
      <c r="P2436">
        <v>0</v>
      </c>
      <c r="Q2436">
        <v>3</v>
      </c>
      <c r="R2436">
        <v>616</v>
      </c>
      <c r="S2436">
        <v>249</v>
      </c>
      <c r="T2436">
        <v>3</v>
      </c>
      <c r="U2436">
        <v>0.33</v>
      </c>
      <c r="V2436">
        <v>1</v>
      </c>
      <c r="W2436" t="s">
        <v>4</v>
      </c>
      <c r="X2436" t="s">
        <v>103</v>
      </c>
      <c r="Y2436" t="s">
        <v>94</v>
      </c>
      <c r="Z2436" t="s">
        <v>98</v>
      </c>
      <c r="AA2436">
        <v>0.70200000000000007</v>
      </c>
      <c r="AB2436">
        <v>0.88200000000000001</v>
      </c>
      <c r="AC2436">
        <v>0.19403999999999999</v>
      </c>
      <c r="AD2436">
        <v>0.53</v>
      </c>
      <c r="AE2436" t="s">
        <v>25</v>
      </c>
      <c r="AF2436">
        <v>1.0631904001989595E-2</v>
      </c>
      <c r="AG2436" t="s">
        <v>5</v>
      </c>
      <c r="AH2436" t="s">
        <v>32</v>
      </c>
      <c r="AI2436" t="s">
        <v>35</v>
      </c>
      <c r="AJ2436">
        <v>40.422077922077918</v>
      </c>
      <c r="AK2436" t="s">
        <v>40</v>
      </c>
      <c r="AL2436">
        <v>169.0412</v>
      </c>
      <c r="AM2436">
        <v>4567785.6858679987</v>
      </c>
      <c r="AN2436">
        <v>81.62</v>
      </c>
    </row>
    <row r="2437" spans="1:40" x14ac:dyDescent="0.3">
      <c r="A2437">
        <v>225.27</v>
      </c>
      <c r="B2437">
        <v>5.76</v>
      </c>
      <c r="C2437">
        <v>12</v>
      </c>
      <c r="D2437">
        <v>0.99</v>
      </c>
      <c r="E2437">
        <v>7.0000000000000007E-2</v>
      </c>
      <c r="F2437">
        <v>0</v>
      </c>
      <c r="G2437" t="s">
        <v>88</v>
      </c>
      <c r="H2437">
        <v>2.21</v>
      </c>
      <c r="I2437">
        <v>0.7</v>
      </c>
      <c r="J2437">
        <v>1.0900000000000001</v>
      </c>
      <c r="K2437">
        <v>0.54</v>
      </c>
      <c r="L2437">
        <v>15</v>
      </c>
      <c r="M2437">
        <v>466.58</v>
      </c>
      <c r="N2437">
        <v>15</v>
      </c>
      <c r="O2437">
        <v>49</v>
      </c>
      <c r="P2437">
        <v>3</v>
      </c>
      <c r="Q2437">
        <v>3</v>
      </c>
      <c r="R2437">
        <v>730</v>
      </c>
      <c r="S2437">
        <v>452</v>
      </c>
      <c r="T2437">
        <v>3</v>
      </c>
      <c r="U2437">
        <v>0.97</v>
      </c>
      <c r="V2437">
        <v>0</v>
      </c>
      <c r="W2437" t="s">
        <v>6</v>
      </c>
      <c r="X2437" t="s">
        <v>103</v>
      </c>
      <c r="Y2437" t="s">
        <v>90</v>
      </c>
      <c r="Z2437" t="s">
        <v>98</v>
      </c>
      <c r="AA2437">
        <v>0.92069999999999996</v>
      </c>
      <c r="AB2437">
        <v>0.92999999999999994</v>
      </c>
      <c r="AC2437">
        <v>9.3000000000000079E-3</v>
      </c>
      <c r="AD2437">
        <v>0.6100000000000001</v>
      </c>
      <c r="AE2437" t="s">
        <v>25</v>
      </c>
      <c r="AF2437">
        <v>2.556931681981622E-2</v>
      </c>
      <c r="AG2437" t="s">
        <v>7</v>
      </c>
      <c r="AH2437" t="s">
        <v>31</v>
      </c>
      <c r="AI2437" t="s">
        <v>35</v>
      </c>
      <c r="AJ2437">
        <v>61.917808219178085</v>
      </c>
      <c r="AK2437" t="s">
        <v>40</v>
      </c>
      <c r="AL2437">
        <v>4.6657999999999999</v>
      </c>
      <c r="AM2437">
        <v>112478.552696</v>
      </c>
      <c r="AN2437">
        <v>71.69</v>
      </c>
    </row>
    <row r="2438" spans="1:40" x14ac:dyDescent="0.3">
      <c r="A2438">
        <v>223.48</v>
      </c>
      <c r="B2438">
        <v>1.31</v>
      </c>
      <c r="C2438">
        <v>1</v>
      </c>
      <c r="D2438">
        <v>0.72</v>
      </c>
      <c r="E2438">
        <v>0.04</v>
      </c>
      <c r="F2438">
        <v>0.01</v>
      </c>
      <c r="G2438" t="s">
        <v>88</v>
      </c>
      <c r="H2438">
        <v>2.38</v>
      </c>
      <c r="I2438">
        <v>0.86</v>
      </c>
      <c r="J2438">
        <v>1.1599999999999999</v>
      </c>
      <c r="K2438">
        <v>0.36</v>
      </c>
      <c r="L2438">
        <v>44</v>
      </c>
      <c r="M2438">
        <v>3721.47</v>
      </c>
      <c r="N2438">
        <v>90</v>
      </c>
      <c r="O2438">
        <v>20</v>
      </c>
      <c r="P2438">
        <v>0</v>
      </c>
      <c r="Q2438">
        <v>2</v>
      </c>
      <c r="R2438">
        <v>969</v>
      </c>
      <c r="S2438">
        <v>716</v>
      </c>
      <c r="T2438">
        <v>8</v>
      </c>
      <c r="U2438">
        <v>0.43</v>
      </c>
      <c r="V2438">
        <v>1</v>
      </c>
      <c r="W2438" t="s">
        <v>4</v>
      </c>
      <c r="X2438" t="s">
        <v>93</v>
      </c>
      <c r="Y2438" t="s">
        <v>94</v>
      </c>
      <c r="Z2438" t="s">
        <v>110</v>
      </c>
      <c r="AA2438">
        <v>0.69119999999999993</v>
      </c>
      <c r="AB2438">
        <v>0.95039999999999991</v>
      </c>
      <c r="AC2438">
        <v>0.26611200000000002</v>
      </c>
      <c r="AD2438">
        <v>0.41</v>
      </c>
      <c r="AE2438" t="s">
        <v>24</v>
      </c>
      <c r="AF2438">
        <v>5.8618220869876506E-3</v>
      </c>
      <c r="AG2438" t="s">
        <v>5</v>
      </c>
      <c r="AH2438" t="s">
        <v>31</v>
      </c>
      <c r="AI2438" t="s">
        <v>35</v>
      </c>
      <c r="AJ2438">
        <v>73.89060887512899</v>
      </c>
      <c r="AK2438" t="s">
        <v>40</v>
      </c>
      <c r="AL2438">
        <v>37.214700000000001</v>
      </c>
      <c r="AM2438">
        <v>873305.67372799991</v>
      </c>
      <c r="AN2438">
        <v>72.220000000000013</v>
      </c>
    </row>
    <row r="2439" spans="1:40" x14ac:dyDescent="0.3">
      <c r="A2439">
        <v>203.17</v>
      </c>
      <c r="B2439">
        <v>6.75</v>
      </c>
      <c r="C2439">
        <v>10</v>
      </c>
      <c r="D2439">
        <v>0.91</v>
      </c>
      <c r="E2439">
        <v>0.05</v>
      </c>
      <c r="F2439">
        <v>0.02</v>
      </c>
      <c r="G2439" t="s">
        <v>92</v>
      </c>
      <c r="H2439">
        <v>3.11</v>
      </c>
      <c r="I2439">
        <v>0.67</v>
      </c>
      <c r="J2439">
        <v>1.1100000000000001</v>
      </c>
      <c r="K2439">
        <v>0.18</v>
      </c>
      <c r="L2439">
        <v>30</v>
      </c>
      <c r="M2439">
        <v>822.53</v>
      </c>
      <c r="N2439">
        <v>15</v>
      </c>
      <c r="O2439">
        <v>42</v>
      </c>
      <c r="P2439">
        <v>0</v>
      </c>
      <c r="Q2439">
        <v>1</v>
      </c>
      <c r="R2439">
        <v>81</v>
      </c>
      <c r="S2439">
        <v>145</v>
      </c>
      <c r="T2439">
        <v>11</v>
      </c>
      <c r="U2439">
        <v>0.04</v>
      </c>
      <c r="V2439">
        <v>1</v>
      </c>
      <c r="W2439" t="s">
        <v>4</v>
      </c>
      <c r="X2439" t="s">
        <v>101</v>
      </c>
      <c r="Y2439" t="s">
        <v>94</v>
      </c>
      <c r="Z2439" t="s">
        <v>95</v>
      </c>
      <c r="AA2439">
        <v>0.86449999999999994</v>
      </c>
      <c r="AB2439">
        <v>0.93099999999999994</v>
      </c>
      <c r="AC2439">
        <v>8.3789999999999962E-2</v>
      </c>
      <c r="AD2439">
        <v>0.25</v>
      </c>
      <c r="AE2439" t="s">
        <v>26</v>
      </c>
      <c r="AF2439">
        <v>3.3223408967859427E-2</v>
      </c>
      <c r="AG2439" t="s">
        <v>7</v>
      </c>
      <c r="AH2439" t="s">
        <v>31</v>
      </c>
      <c r="AI2439" t="s">
        <v>37</v>
      </c>
      <c r="AJ2439">
        <v>179.01234567901236</v>
      </c>
      <c r="AK2439" t="s">
        <v>42</v>
      </c>
      <c r="AL2439">
        <v>16.450600000000001</v>
      </c>
      <c r="AM2439">
        <v>178840.447281</v>
      </c>
      <c r="AN2439">
        <v>82.989999999999981</v>
      </c>
    </row>
    <row r="2440" spans="1:40" x14ac:dyDescent="0.3">
      <c r="A2440">
        <v>293.63</v>
      </c>
      <c r="B2440">
        <v>1.73</v>
      </c>
      <c r="C2440">
        <v>9</v>
      </c>
      <c r="D2440">
        <v>0.86</v>
      </c>
      <c r="E2440">
        <v>0.03</v>
      </c>
      <c r="F2440">
        <v>0.02</v>
      </c>
      <c r="G2440" t="s">
        <v>88</v>
      </c>
      <c r="H2440">
        <v>2.92</v>
      </c>
      <c r="I2440">
        <v>0.71</v>
      </c>
      <c r="J2440">
        <v>1.01</v>
      </c>
      <c r="K2440">
        <v>0.74</v>
      </c>
      <c r="L2440">
        <v>11</v>
      </c>
      <c r="M2440">
        <v>9200.52</v>
      </c>
      <c r="N2440">
        <v>60</v>
      </c>
      <c r="O2440">
        <v>51</v>
      </c>
      <c r="P2440">
        <v>0</v>
      </c>
      <c r="Q2440">
        <v>1</v>
      </c>
      <c r="R2440">
        <v>154</v>
      </c>
      <c r="S2440">
        <v>609</v>
      </c>
      <c r="T2440">
        <v>8</v>
      </c>
      <c r="U2440">
        <v>0.33</v>
      </c>
      <c r="V2440">
        <v>1</v>
      </c>
      <c r="W2440" t="s">
        <v>4</v>
      </c>
      <c r="X2440" t="s">
        <v>101</v>
      </c>
      <c r="Y2440" t="s">
        <v>94</v>
      </c>
      <c r="Z2440" t="s">
        <v>110</v>
      </c>
      <c r="AA2440">
        <v>0.83419999999999994</v>
      </c>
      <c r="AB2440">
        <v>0.9506</v>
      </c>
      <c r="AC2440">
        <v>0.13308400000000001</v>
      </c>
      <c r="AD2440">
        <v>0.79</v>
      </c>
      <c r="AE2440" t="s">
        <v>25</v>
      </c>
      <c r="AF2440">
        <v>5.8917685522596464E-3</v>
      </c>
      <c r="AG2440" t="s">
        <v>5</v>
      </c>
      <c r="AH2440" t="s">
        <v>31</v>
      </c>
      <c r="AI2440" t="s">
        <v>35</v>
      </c>
      <c r="AJ2440">
        <v>395.45454545454544</v>
      </c>
      <c r="AK2440" t="s">
        <v>42</v>
      </c>
      <c r="AL2440">
        <v>92.005200000000002</v>
      </c>
      <c r="AM2440">
        <v>2836735.2751720003</v>
      </c>
      <c r="AN2440">
        <v>71.78</v>
      </c>
    </row>
    <row r="2441" spans="1:40" x14ac:dyDescent="0.3">
      <c r="A2441">
        <v>119.37</v>
      </c>
      <c r="B2441">
        <v>4.92</v>
      </c>
      <c r="C2441">
        <v>3</v>
      </c>
      <c r="D2441">
        <v>0.84</v>
      </c>
      <c r="E2441">
        <v>0.03</v>
      </c>
      <c r="F2441">
        <v>0</v>
      </c>
      <c r="G2441" t="s">
        <v>88</v>
      </c>
      <c r="H2441">
        <v>1.87</v>
      </c>
      <c r="I2441">
        <v>0.91</v>
      </c>
      <c r="J2441">
        <v>1.04</v>
      </c>
      <c r="K2441">
        <v>0.2</v>
      </c>
      <c r="L2441">
        <v>8</v>
      </c>
      <c r="M2441">
        <v>4805.59</v>
      </c>
      <c r="N2441">
        <v>90</v>
      </c>
      <c r="O2441">
        <v>14</v>
      </c>
      <c r="P2441">
        <v>2</v>
      </c>
      <c r="Q2441">
        <v>0</v>
      </c>
      <c r="R2441">
        <v>47</v>
      </c>
      <c r="S2441">
        <v>791</v>
      </c>
      <c r="T2441">
        <v>9</v>
      </c>
      <c r="U2441">
        <v>0.31</v>
      </c>
      <c r="V2441">
        <v>0</v>
      </c>
      <c r="W2441" t="s">
        <v>6</v>
      </c>
      <c r="X2441" t="s">
        <v>89</v>
      </c>
      <c r="Y2441" t="s">
        <v>96</v>
      </c>
      <c r="Z2441" t="s">
        <v>91</v>
      </c>
      <c r="AA2441">
        <v>0.81479999999999997</v>
      </c>
      <c r="AB2441">
        <v>0.97</v>
      </c>
      <c r="AC2441">
        <v>0.15520000000000003</v>
      </c>
      <c r="AD2441">
        <v>0.23</v>
      </c>
      <c r="AE2441" t="s">
        <v>26</v>
      </c>
      <c r="AF2441">
        <v>4.1216386026639858E-2</v>
      </c>
      <c r="AG2441" t="s">
        <v>7</v>
      </c>
      <c r="AH2441" t="s">
        <v>33</v>
      </c>
      <c r="AI2441" t="s">
        <v>36</v>
      </c>
      <c r="AJ2441">
        <v>1682.9787234042551</v>
      </c>
      <c r="AK2441" t="s">
        <v>42</v>
      </c>
      <c r="AL2441">
        <v>48.055900000000001</v>
      </c>
      <c r="AM2441">
        <v>590905.09698700008</v>
      </c>
      <c r="AN2441">
        <v>73.23</v>
      </c>
    </row>
    <row r="2442" spans="1:40" x14ac:dyDescent="0.3">
      <c r="A2442">
        <v>299.17</v>
      </c>
      <c r="B2442">
        <v>3.63</v>
      </c>
      <c r="C2442">
        <v>28</v>
      </c>
      <c r="D2442">
        <v>0.77</v>
      </c>
      <c r="E2442">
        <v>0.06</v>
      </c>
      <c r="F2442">
        <v>0.02</v>
      </c>
      <c r="G2442" t="s">
        <v>99</v>
      </c>
      <c r="H2442">
        <v>4.42</v>
      </c>
      <c r="I2442">
        <v>0.78</v>
      </c>
      <c r="J2442">
        <v>1.05</v>
      </c>
      <c r="K2442">
        <v>0.26</v>
      </c>
      <c r="L2442">
        <v>5</v>
      </c>
      <c r="M2442">
        <v>3229.95</v>
      </c>
      <c r="N2442">
        <v>60</v>
      </c>
      <c r="O2442">
        <v>30</v>
      </c>
      <c r="P2442">
        <v>2</v>
      </c>
      <c r="Q2442">
        <v>3</v>
      </c>
      <c r="R2442">
        <v>483</v>
      </c>
      <c r="S2442">
        <v>775</v>
      </c>
      <c r="T2442">
        <v>10</v>
      </c>
      <c r="U2442">
        <v>0.01</v>
      </c>
      <c r="V2442">
        <v>0</v>
      </c>
      <c r="W2442" t="s">
        <v>6</v>
      </c>
      <c r="X2442" t="s">
        <v>103</v>
      </c>
      <c r="Y2442" t="s">
        <v>96</v>
      </c>
      <c r="Z2442" t="s">
        <v>108</v>
      </c>
      <c r="AA2442">
        <v>0.7238</v>
      </c>
      <c r="AB2442">
        <v>0.92119999999999991</v>
      </c>
      <c r="AC2442">
        <v>0.21187599999999998</v>
      </c>
      <c r="AD2442">
        <v>0.34</v>
      </c>
      <c r="AE2442" t="s">
        <v>24</v>
      </c>
      <c r="AF2442">
        <v>1.213356954240064E-2</v>
      </c>
      <c r="AG2442" t="s">
        <v>5</v>
      </c>
      <c r="AH2442" t="s">
        <v>31</v>
      </c>
      <c r="AI2442" t="s">
        <v>37</v>
      </c>
      <c r="AJ2442">
        <v>160.45548654244305</v>
      </c>
      <c r="AK2442" t="s">
        <v>42</v>
      </c>
      <c r="AL2442">
        <v>161.4975</v>
      </c>
      <c r="AM2442">
        <v>1043796.4169480001</v>
      </c>
      <c r="AN2442">
        <v>93.379999999999981</v>
      </c>
    </row>
    <row r="2443" spans="1:40" x14ac:dyDescent="0.3">
      <c r="A2443">
        <v>293.77</v>
      </c>
      <c r="B2443">
        <v>5.91</v>
      </c>
      <c r="C2443">
        <v>19</v>
      </c>
      <c r="D2443">
        <v>0.91</v>
      </c>
      <c r="E2443">
        <v>0.09</v>
      </c>
      <c r="F2443">
        <v>0.02</v>
      </c>
      <c r="G2443" t="s">
        <v>88</v>
      </c>
      <c r="H2443">
        <v>3.34</v>
      </c>
      <c r="I2443">
        <v>1</v>
      </c>
      <c r="J2443">
        <v>0.85</v>
      </c>
      <c r="K2443">
        <v>0.28999999999999998</v>
      </c>
      <c r="L2443">
        <v>8</v>
      </c>
      <c r="M2443">
        <v>4975.63</v>
      </c>
      <c r="N2443">
        <v>45</v>
      </c>
      <c r="O2443">
        <v>9</v>
      </c>
      <c r="P2443">
        <v>3</v>
      </c>
      <c r="Q2443">
        <v>3</v>
      </c>
      <c r="R2443">
        <v>180</v>
      </c>
      <c r="S2443">
        <v>710</v>
      </c>
      <c r="T2443">
        <v>7</v>
      </c>
      <c r="U2443">
        <v>0.49</v>
      </c>
      <c r="V2443">
        <v>1</v>
      </c>
      <c r="W2443" t="s">
        <v>4</v>
      </c>
      <c r="X2443" t="s">
        <v>103</v>
      </c>
      <c r="Y2443" t="s">
        <v>90</v>
      </c>
      <c r="Z2443" t="s">
        <v>106</v>
      </c>
      <c r="AA2443">
        <v>0.82810000000000006</v>
      </c>
      <c r="AB2443">
        <v>0.89180000000000004</v>
      </c>
      <c r="AC2443">
        <v>8.0261999999999972E-2</v>
      </c>
      <c r="AD2443">
        <v>0.39999999999999997</v>
      </c>
      <c r="AE2443" t="s">
        <v>24</v>
      </c>
      <c r="AF2443">
        <v>2.0117779215032171E-2</v>
      </c>
      <c r="AG2443" t="s">
        <v>7</v>
      </c>
      <c r="AH2443" t="s">
        <v>31</v>
      </c>
      <c r="AI2443" t="s">
        <v>37</v>
      </c>
      <c r="AJ2443">
        <v>394.44444444444446</v>
      </c>
      <c r="AK2443" t="s">
        <v>42</v>
      </c>
      <c r="AL2443">
        <v>49.756300000000003</v>
      </c>
      <c r="AM2443">
        <v>1622546.195997</v>
      </c>
      <c r="AN2443">
        <v>69.56</v>
      </c>
    </row>
    <row r="2444" spans="1:40" x14ac:dyDescent="0.3">
      <c r="A2444">
        <v>392.86</v>
      </c>
      <c r="B2444">
        <v>2.2000000000000002</v>
      </c>
      <c r="C2444">
        <v>26</v>
      </c>
      <c r="D2444">
        <v>0.76</v>
      </c>
      <c r="E2444">
        <v>0.02</v>
      </c>
      <c r="F2444">
        <v>0.01</v>
      </c>
      <c r="G2444" t="s">
        <v>92</v>
      </c>
      <c r="H2444">
        <v>1.03</v>
      </c>
      <c r="I2444">
        <v>0.75</v>
      </c>
      <c r="J2444">
        <v>0.88</v>
      </c>
      <c r="K2444">
        <v>0.16</v>
      </c>
      <c r="L2444">
        <v>5</v>
      </c>
      <c r="M2444">
        <v>5375.18</v>
      </c>
      <c r="N2444">
        <v>45</v>
      </c>
      <c r="O2444">
        <v>20</v>
      </c>
      <c r="P2444">
        <v>3</v>
      </c>
      <c r="Q2444">
        <v>1</v>
      </c>
      <c r="R2444">
        <v>49</v>
      </c>
      <c r="S2444">
        <v>812</v>
      </c>
      <c r="T2444">
        <v>6</v>
      </c>
      <c r="U2444">
        <v>0.91</v>
      </c>
      <c r="V2444">
        <v>1</v>
      </c>
      <c r="W2444" t="s">
        <v>4</v>
      </c>
      <c r="X2444" t="s">
        <v>101</v>
      </c>
      <c r="Y2444" t="s">
        <v>90</v>
      </c>
      <c r="Z2444" t="s">
        <v>100</v>
      </c>
      <c r="AA2444">
        <v>0.74480000000000002</v>
      </c>
      <c r="AB2444">
        <v>0.97019999999999995</v>
      </c>
      <c r="AC2444">
        <v>0.232848</v>
      </c>
      <c r="AD2444">
        <v>0.19</v>
      </c>
      <c r="AE2444" t="s">
        <v>26</v>
      </c>
      <c r="AF2444">
        <v>5.5999592730234691E-3</v>
      </c>
      <c r="AG2444" t="s">
        <v>5</v>
      </c>
      <c r="AH2444" t="s">
        <v>32</v>
      </c>
      <c r="AI2444" t="s">
        <v>36</v>
      </c>
      <c r="AJ2444">
        <v>1657.1428571428573</v>
      </c>
      <c r="AK2444" t="s">
        <v>42</v>
      </c>
      <c r="AL2444">
        <v>107.50360000000001</v>
      </c>
      <c r="AM2444">
        <v>2175159.6077600005</v>
      </c>
      <c r="AN2444">
        <v>86.17</v>
      </c>
    </row>
    <row r="2445" spans="1:40" x14ac:dyDescent="0.3">
      <c r="A2445">
        <v>425.14</v>
      </c>
      <c r="B2445">
        <v>7.22</v>
      </c>
      <c r="C2445">
        <v>9</v>
      </c>
      <c r="D2445">
        <v>0.87</v>
      </c>
      <c r="E2445">
        <v>0.08</v>
      </c>
      <c r="F2445">
        <v>0.01</v>
      </c>
      <c r="G2445" t="s">
        <v>88</v>
      </c>
      <c r="H2445">
        <v>1.6</v>
      </c>
      <c r="I2445">
        <v>0.79</v>
      </c>
      <c r="J2445">
        <v>1.01</v>
      </c>
      <c r="K2445">
        <v>0.85</v>
      </c>
      <c r="L2445">
        <v>10</v>
      </c>
      <c r="M2445">
        <v>8477.7000000000007</v>
      </c>
      <c r="N2445">
        <v>90</v>
      </c>
      <c r="O2445">
        <v>57</v>
      </c>
      <c r="P2445">
        <v>2</v>
      </c>
      <c r="Q2445">
        <v>3</v>
      </c>
      <c r="R2445">
        <v>182</v>
      </c>
      <c r="S2445">
        <v>921</v>
      </c>
      <c r="T2445">
        <v>8</v>
      </c>
      <c r="U2445">
        <v>0.8</v>
      </c>
      <c r="V2445">
        <v>0</v>
      </c>
      <c r="W2445" t="s">
        <v>6</v>
      </c>
      <c r="X2445" t="s">
        <v>103</v>
      </c>
      <c r="Y2445" t="s">
        <v>96</v>
      </c>
      <c r="Z2445" t="s">
        <v>110</v>
      </c>
      <c r="AA2445">
        <v>0.8004</v>
      </c>
      <c r="AB2445">
        <v>0.91080000000000005</v>
      </c>
      <c r="AC2445">
        <v>0.11840400000000001</v>
      </c>
      <c r="AD2445">
        <v>0.94</v>
      </c>
      <c r="AE2445" t="s">
        <v>25</v>
      </c>
      <c r="AF2445">
        <v>1.6982641012372394E-2</v>
      </c>
      <c r="AG2445" t="s">
        <v>5</v>
      </c>
      <c r="AH2445" t="s">
        <v>32</v>
      </c>
      <c r="AI2445" t="s">
        <v>36</v>
      </c>
      <c r="AJ2445">
        <v>506.04395604395603</v>
      </c>
      <c r="AK2445" t="s">
        <v>42</v>
      </c>
      <c r="AL2445">
        <v>84.777000000000015</v>
      </c>
      <c r="AM2445">
        <v>3928686.6035000002</v>
      </c>
      <c r="AN2445">
        <v>71.800000000000011</v>
      </c>
    </row>
    <row r="2446" spans="1:40" x14ac:dyDescent="0.3">
      <c r="A2446">
        <v>248.2</v>
      </c>
      <c r="B2446">
        <v>8.16</v>
      </c>
      <c r="C2446">
        <v>10</v>
      </c>
      <c r="D2446">
        <v>0.78</v>
      </c>
      <c r="E2446">
        <v>0.01</v>
      </c>
      <c r="F2446">
        <v>0.04</v>
      </c>
      <c r="G2446" t="s">
        <v>92</v>
      </c>
      <c r="H2446">
        <v>3.94</v>
      </c>
      <c r="I2446">
        <v>0.72</v>
      </c>
      <c r="J2446">
        <v>0.85</v>
      </c>
      <c r="K2446">
        <v>0.61</v>
      </c>
      <c r="L2446">
        <v>15</v>
      </c>
      <c r="M2446">
        <v>5470.03</v>
      </c>
      <c r="N2446">
        <v>30</v>
      </c>
      <c r="O2446">
        <v>56</v>
      </c>
      <c r="P2446">
        <v>2</v>
      </c>
      <c r="Q2446">
        <v>3</v>
      </c>
      <c r="R2446">
        <v>433</v>
      </c>
      <c r="S2446">
        <v>80</v>
      </c>
      <c r="T2446">
        <v>3</v>
      </c>
      <c r="U2446">
        <v>0.68</v>
      </c>
      <c r="V2446">
        <v>1</v>
      </c>
      <c r="W2446" t="s">
        <v>4</v>
      </c>
      <c r="X2446" t="s">
        <v>103</v>
      </c>
      <c r="Y2446" t="s">
        <v>96</v>
      </c>
      <c r="Z2446" t="s">
        <v>98</v>
      </c>
      <c r="AA2446">
        <v>0.7722</v>
      </c>
      <c r="AB2446">
        <v>0.95039999999999991</v>
      </c>
      <c r="AC2446">
        <v>0.20908799999999997</v>
      </c>
      <c r="AD2446">
        <v>0.66</v>
      </c>
      <c r="AE2446" t="s">
        <v>25</v>
      </c>
      <c r="AF2446">
        <v>3.2876712328767127E-2</v>
      </c>
      <c r="AG2446" t="s">
        <v>7</v>
      </c>
      <c r="AH2446" t="s">
        <v>31</v>
      </c>
      <c r="AI2446" t="s">
        <v>37</v>
      </c>
      <c r="AJ2446">
        <v>18.475750577367204</v>
      </c>
      <c r="AK2446" t="s">
        <v>40</v>
      </c>
      <c r="AL2446">
        <v>109.4006</v>
      </c>
      <c r="AM2446">
        <v>1425673.4770599999</v>
      </c>
      <c r="AN2446">
        <v>82.96</v>
      </c>
    </row>
    <row r="2447" spans="1:40" x14ac:dyDescent="0.3">
      <c r="A2447">
        <v>186.05</v>
      </c>
      <c r="B2447">
        <v>2.4700000000000002</v>
      </c>
      <c r="C2447">
        <v>19</v>
      </c>
      <c r="D2447">
        <v>0.99</v>
      </c>
      <c r="E2447">
        <v>0.02</v>
      </c>
      <c r="F2447">
        <v>0.02</v>
      </c>
      <c r="G2447" t="s">
        <v>92</v>
      </c>
      <c r="H2447">
        <v>0.52</v>
      </c>
      <c r="I2447">
        <v>0.69</v>
      </c>
      <c r="J2447">
        <v>1.19</v>
      </c>
      <c r="K2447">
        <v>0.83</v>
      </c>
      <c r="L2447">
        <v>38</v>
      </c>
      <c r="M2447">
        <v>4370.68</v>
      </c>
      <c r="N2447">
        <v>30</v>
      </c>
      <c r="O2447">
        <v>17</v>
      </c>
      <c r="P2447">
        <v>0</v>
      </c>
      <c r="Q2447">
        <v>3</v>
      </c>
      <c r="R2447">
        <v>208</v>
      </c>
      <c r="S2447">
        <v>754</v>
      </c>
      <c r="T2447">
        <v>10</v>
      </c>
      <c r="U2447">
        <v>0.34</v>
      </c>
      <c r="V2447">
        <v>0</v>
      </c>
      <c r="W2447" t="s">
        <v>6</v>
      </c>
      <c r="X2447" t="s">
        <v>103</v>
      </c>
      <c r="Y2447" t="s">
        <v>94</v>
      </c>
      <c r="Z2447" t="s">
        <v>108</v>
      </c>
      <c r="AA2447">
        <v>0.97019999999999995</v>
      </c>
      <c r="AB2447">
        <v>0.96039999999999992</v>
      </c>
      <c r="AC2447">
        <v>9.6040000000000084E-3</v>
      </c>
      <c r="AD2447">
        <v>0.87</v>
      </c>
      <c r="AE2447" t="s">
        <v>25</v>
      </c>
      <c r="AF2447">
        <v>1.3276001074979844E-2</v>
      </c>
      <c r="AG2447" t="s">
        <v>5</v>
      </c>
      <c r="AH2447" t="s">
        <v>31</v>
      </c>
      <c r="AI2447" t="s">
        <v>38</v>
      </c>
      <c r="AJ2447">
        <v>362.5</v>
      </c>
      <c r="AK2447" t="s">
        <v>42</v>
      </c>
      <c r="AL2447">
        <v>87.413600000000002</v>
      </c>
      <c r="AM2447">
        <v>845780.96308000002</v>
      </c>
      <c r="AN2447">
        <v>86.48</v>
      </c>
    </row>
    <row r="2448" spans="1:40" x14ac:dyDescent="0.3">
      <c r="A2448">
        <v>166.7</v>
      </c>
      <c r="B2448">
        <v>1.94</v>
      </c>
      <c r="C2448">
        <v>16</v>
      </c>
      <c r="D2448">
        <v>0.71</v>
      </c>
      <c r="E2448">
        <v>0</v>
      </c>
      <c r="F2448">
        <v>0.04</v>
      </c>
      <c r="G2448" t="s">
        <v>88</v>
      </c>
      <c r="H2448">
        <v>3.75</v>
      </c>
      <c r="I2448">
        <v>0.97</v>
      </c>
      <c r="J2448">
        <v>1</v>
      </c>
      <c r="K2448">
        <v>0.49</v>
      </c>
      <c r="L2448">
        <v>3</v>
      </c>
      <c r="M2448">
        <v>9617.41</v>
      </c>
      <c r="N2448">
        <v>90</v>
      </c>
      <c r="O2448">
        <v>51</v>
      </c>
      <c r="P2448">
        <v>2</v>
      </c>
      <c r="Q2448">
        <v>1</v>
      </c>
      <c r="R2448">
        <v>897</v>
      </c>
      <c r="S2448">
        <v>940</v>
      </c>
      <c r="T2448">
        <v>10</v>
      </c>
      <c r="U2448">
        <v>0.23</v>
      </c>
      <c r="V2448">
        <v>0</v>
      </c>
      <c r="W2448" t="s">
        <v>6</v>
      </c>
      <c r="X2448" t="s">
        <v>101</v>
      </c>
      <c r="Y2448" t="s">
        <v>96</v>
      </c>
      <c r="Z2448" t="s">
        <v>108</v>
      </c>
      <c r="AA2448">
        <v>0.71</v>
      </c>
      <c r="AB2448">
        <v>0.96</v>
      </c>
      <c r="AC2448">
        <v>0.27840000000000004</v>
      </c>
      <c r="AD2448">
        <v>0.53</v>
      </c>
      <c r="AE2448" t="s">
        <v>25</v>
      </c>
      <c r="AF2448">
        <v>1.1637672465506899E-2</v>
      </c>
      <c r="AG2448" t="s">
        <v>5</v>
      </c>
      <c r="AH2448" t="s">
        <v>31</v>
      </c>
      <c r="AI2448" t="s">
        <v>37</v>
      </c>
      <c r="AJ2448">
        <v>104.79375696767002</v>
      </c>
      <c r="AK2448" t="s">
        <v>42</v>
      </c>
      <c r="AL2448">
        <v>96.174099999999996</v>
      </c>
      <c r="AM2448">
        <v>1667459.8134799998</v>
      </c>
      <c r="AN2448">
        <v>71.45</v>
      </c>
    </row>
    <row r="2449" spans="1:40" x14ac:dyDescent="0.3">
      <c r="A2449">
        <v>137.58000000000001</v>
      </c>
      <c r="B2449">
        <v>2.31</v>
      </c>
      <c r="C2449">
        <v>24</v>
      </c>
      <c r="D2449">
        <v>0.76</v>
      </c>
      <c r="E2449">
        <v>0.01</v>
      </c>
      <c r="F2449">
        <v>0.03</v>
      </c>
      <c r="G2449" t="s">
        <v>88</v>
      </c>
      <c r="H2449">
        <v>1.79</v>
      </c>
      <c r="I2449">
        <v>0.9</v>
      </c>
      <c r="J2449">
        <v>0.95</v>
      </c>
      <c r="K2449">
        <v>0.52</v>
      </c>
      <c r="L2449">
        <v>41</v>
      </c>
      <c r="M2449">
        <v>9688.73</v>
      </c>
      <c r="N2449">
        <v>90</v>
      </c>
      <c r="O2449">
        <v>44</v>
      </c>
      <c r="P2449">
        <v>3</v>
      </c>
      <c r="Q2449">
        <v>0</v>
      </c>
      <c r="R2449">
        <v>865</v>
      </c>
      <c r="S2449">
        <v>17</v>
      </c>
      <c r="T2449">
        <v>10</v>
      </c>
      <c r="U2449">
        <v>0.34</v>
      </c>
      <c r="V2449">
        <v>0</v>
      </c>
      <c r="W2449" t="s">
        <v>6</v>
      </c>
      <c r="X2449" t="s">
        <v>89</v>
      </c>
      <c r="Y2449" t="s">
        <v>90</v>
      </c>
      <c r="Z2449" t="s">
        <v>108</v>
      </c>
      <c r="AA2449">
        <v>0.75239999999999996</v>
      </c>
      <c r="AB2449">
        <v>0.96029999999999993</v>
      </c>
      <c r="AC2449">
        <v>0.23047199999999998</v>
      </c>
      <c r="AD2449">
        <v>0.56000000000000005</v>
      </c>
      <c r="AE2449" t="s">
        <v>25</v>
      </c>
      <c r="AF2449">
        <v>1.6790231138246837E-2</v>
      </c>
      <c r="AG2449" t="s">
        <v>5</v>
      </c>
      <c r="AH2449" t="s">
        <v>33</v>
      </c>
      <c r="AI2449" t="s">
        <v>36</v>
      </c>
      <c r="AJ2449">
        <v>1.9653179190751446</v>
      </c>
      <c r="AK2449" t="s">
        <v>40</v>
      </c>
      <c r="AL2449">
        <v>96.887299999999996</v>
      </c>
      <c r="AM2449">
        <v>1386396.3050000002</v>
      </c>
      <c r="AN2449">
        <v>73.31</v>
      </c>
    </row>
    <row r="2450" spans="1:40" x14ac:dyDescent="0.3">
      <c r="A2450">
        <v>75.94</v>
      </c>
      <c r="B2450">
        <v>8.89</v>
      </c>
      <c r="C2450">
        <v>18</v>
      </c>
      <c r="D2450">
        <v>0.77</v>
      </c>
      <c r="E2450">
        <v>0.09</v>
      </c>
      <c r="F2450">
        <v>0.02</v>
      </c>
      <c r="G2450" t="s">
        <v>88</v>
      </c>
      <c r="H2450">
        <v>2.76</v>
      </c>
      <c r="I2450">
        <v>0.73</v>
      </c>
      <c r="J2450">
        <v>0.86</v>
      </c>
      <c r="K2450">
        <v>0.62</v>
      </c>
      <c r="L2450">
        <v>10</v>
      </c>
      <c r="M2450">
        <v>480.33</v>
      </c>
      <c r="N2450">
        <v>60</v>
      </c>
      <c r="O2450">
        <v>34</v>
      </c>
      <c r="P2450">
        <v>3</v>
      </c>
      <c r="Q2450">
        <v>1</v>
      </c>
      <c r="R2450">
        <v>231</v>
      </c>
      <c r="S2450">
        <v>965</v>
      </c>
      <c r="T2450">
        <v>8</v>
      </c>
      <c r="U2450">
        <v>0.12</v>
      </c>
      <c r="V2450">
        <v>0</v>
      </c>
      <c r="W2450" t="s">
        <v>6</v>
      </c>
      <c r="X2450" t="s">
        <v>101</v>
      </c>
      <c r="Y2450" t="s">
        <v>90</v>
      </c>
      <c r="Z2450" t="s">
        <v>110</v>
      </c>
      <c r="AA2450">
        <v>0.70069999999999999</v>
      </c>
      <c r="AB2450">
        <v>0.89180000000000004</v>
      </c>
      <c r="AC2450">
        <v>0.20511399999999999</v>
      </c>
      <c r="AD2450">
        <v>0.73</v>
      </c>
      <c r="AE2450" t="s">
        <v>25</v>
      </c>
      <c r="AF2450">
        <v>0.11706610481959442</v>
      </c>
      <c r="AG2450" t="s">
        <v>9</v>
      </c>
      <c r="AH2450" t="s">
        <v>33</v>
      </c>
      <c r="AI2450" t="s">
        <v>35</v>
      </c>
      <c r="AJ2450">
        <v>417.74891774891773</v>
      </c>
      <c r="AK2450" t="s">
        <v>42</v>
      </c>
      <c r="AL2450">
        <v>4.8033000000000001</v>
      </c>
      <c r="AM2450">
        <v>40497.644009999996</v>
      </c>
      <c r="AN2450">
        <v>70.14</v>
      </c>
    </row>
    <row r="2451" spans="1:40" x14ac:dyDescent="0.3">
      <c r="A2451">
        <v>204.1</v>
      </c>
      <c r="B2451">
        <v>5.75</v>
      </c>
      <c r="C2451">
        <v>14</v>
      </c>
      <c r="D2451">
        <v>0.82</v>
      </c>
      <c r="E2451">
        <v>0.05</v>
      </c>
      <c r="F2451">
        <v>0.01</v>
      </c>
      <c r="G2451" t="s">
        <v>99</v>
      </c>
      <c r="H2451">
        <v>1.4</v>
      </c>
      <c r="I2451">
        <v>0.88</v>
      </c>
      <c r="J2451">
        <v>0.97</v>
      </c>
      <c r="K2451">
        <v>0.37</v>
      </c>
      <c r="L2451">
        <v>7</v>
      </c>
      <c r="M2451">
        <v>7097.77</v>
      </c>
      <c r="N2451">
        <v>45</v>
      </c>
      <c r="O2451">
        <v>29</v>
      </c>
      <c r="P2451">
        <v>0</v>
      </c>
      <c r="Q2451">
        <v>3</v>
      </c>
      <c r="R2451">
        <v>611</v>
      </c>
      <c r="S2451">
        <v>789</v>
      </c>
      <c r="T2451">
        <v>3</v>
      </c>
      <c r="U2451">
        <v>0.1</v>
      </c>
      <c r="V2451">
        <v>0</v>
      </c>
      <c r="W2451" t="s">
        <v>6</v>
      </c>
      <c r="X2451" t="s">
        <v>103</v>
      </c>
      <c r="Y2451" t="s">
        <v>94</v>
      </c>
      <c r="Z2451" t="s">
        <v>98</v>
      </c>
      <c r="AA2451">
        <v>0.77899999999999991</v>
      </c>
      <c r="AB2451">
        <v>0.9405</v>
      </c>
      <c r="AC2451">
        <v>0.16929000000000005</v>
      </c>
      <c r="AD2451">
        <v>0.43</v>
      </c>
      <c r="AE2451" t="s">
        <v>24</v>
      </c>
      <c r="AF2451">
        <v>2.8172464478196962E-2</v>
      </c>
      <c r="AG2451" t="s">
        <v>7</v>
      </c>
      <c r="AH2451" t="s">
        <v>31</v>
      </c>
      <c r="AI2451" t="s">
        <v>36</v>
      </c>
      <c r="AJ2451">
        <v>129.13256955810147</v>
      </c>
      <c r="AK2451" t="s">
        <v>42</v>
      </c>
      <c r="AL2451">
        <v>354.88850000000002</v>
      </c>
      <c r="AM2451">
        <v>1535934.7517200001</v>
      </c>
      <c r="AN2451">
        <v>96.899999999999991</v>
      </c>
    </row>
    <row r="2452" spans="1:40" x14ac:dyDescent="0.3">
      <c r="A2452">
        <v>171.61</v>
      </c>
      <c r="B2452">
        <v>5.21</v>
      </c>
      <c r="C2452">
        <v>29</v>
      </c>
      <c r="D2452">
        <v>0.77</v>
      </c>
      <c r="E2452">
        <v>0.01</v>
      </c>
      <c r="F2452">
        <v>0.02</v>
      </c>
      <c r="G2452" t="s">
        <v>99</v>
      </c>
      <c r="H2452">
        <v>4.93</v>
      </c>
      <c r="I2452">
        <v>0.99</v>
      </c>
      <c r="J2452">
        <v>0.92</v>
      </c>
      <c r="K2452">
        <v>0.5</v>
      </c>
      <c r="L2452">
        <v>24</v>
      </c>
      <c r="M2452">
        <v>3780.4</v>
      </c>
      <c r="N2452">
        <v>90</v>
      </c>
      <c r="O2452">
        <v>24</v>
      </c>
      <c r="P2452">
        <v>1</v>
      </c>
      <c r="Q2452">
        <v>1</v>
      </c>
      <c r="R2452">
        <v>807</v>
      </c>
      <c r="S2452">
        <v>442</v>
      </c>
      <c r="T2452">
        <v>2</v>
      </c>
      <c r="U2452">
        <v>0.56999999999999995</v>
      </c>
      <c r="V2452">
        <v>0</v>
      </c>
      <c r="W2452" t="s">
        <v>6</v>
      </c>
      <c r="X2452" t="s">
        <v>101</v>
      </c>
      <c r="Y2452" t="s">
        <v>104</v>
      </c>
      <c r="Z2452" t="s">
        <v>102</v>
      </c>
      <c r="AA2452">
        <v>0.76229999999999998</v>
      </c>
      <c r="AB2452">
        <v>0.97019999999999995</v>
      </c>
      <c r="AC2452">
        <v>0.22314599999999998</v>
      </c>
      <c r="AD2452">
        <v>0.53</v>
      </c>
      <c r="AE2452" t="s">
        <v>25</v>
      </c>
      <c r="AF2452">
        <v>3.0359536157566574E-2</v>
      </c>
      <c r="AG2452" t="s">
        <v>7</v>
      </c>
      <c r="AH2452" t="s">
        <v>31</v>
      </c>
      <c r="AI2452" t="s">
        <v>37</v>
      </c>
      <c r="AJ2452">
        <v>54.770755885997524</v>
      </c>
      <c r="AK2452" t="s">
        <v>40</v>
      </c>
      <c r="AL2452">
        <v>189.02</v>
      </c>
      <c r="AM2452">
        <v>668423.01806600008</v>
      </c>
      <c r="AN2452">
        <v>94.37</v>
      </c>
    </row>
    <row r="2453" spans="1:40" x14ac:dyDescent="0.3">
      <c r="A2453">
        <v>484.89</v>
      </c>
      <c r="B2453">
        <v>1.96</v>
      </c>
      <c r="C2453">
        <v>3</v>
      </c>
      <c r="D2453">
        <v>0.85</v>
      </c>
      <c r="E2453">
        <v>0.1</v>
      </c>
      <c r="F2453">
        <v>0.03</v>
      </c>
      <c r="G2453" t="s">
        <v>88</v>
      </c>
      <c r="H2453">
        <v>4.53</v>
      </c>
      <c r="I2453">
        <v>0.63</v>
      </c>
      <c r="J2453">
        <v>0.84</v>
      </c>
      <c r="K2453">
        <v>0.55000000000000004</v>
      </c>
      <c r="L2453">
        <v>26</v>
      </c>
      <c r="M2453">
        <v>6784.48</v>
      </c>
      <c r="N2453">
        <v>15</v>
      </c>
      <c r="O2453">
        <v>26</v>
      </c>
      <c r="P2453">
        <v>1</v>
      </c>
      <c r="Q2453">
        <v>2</v>
      </c>
      <c r="R2453">
        <v>684</v>
      </c>
      <c r="S2453">
        <v>887</v>
      </c>
      <c r="T2453">
        <v>9</v>
      </c>
      <c r="U2453">
        <v>0.81</v>
      </c>
      <c r="V2453">
        <v>0</v>
      </c>
      <c r="W2453" t="s">
        <v>6</v>
      </c>
      <c r="X2453" t="s">
        <v>93</v>
      </c>
      <c r="Y2453" t="s">
        <v>104</v>
      </c>
      <c r="Z2453" t="s">
        <v>91</v>
      </c>
      <c r="AA2453">
        <v>0.76500000000000001</v>
      </c>
      <c r="AB2453">
        <v>0.873</v>
      </c>
      <c r="AC2453">
        <v>0.13095000000000004</v>
      </c>
      <c r="AD2453">
        <v>0.68</v>
      </c>
      <c r="AE2453" t="s">
        <v>25</v>
      </c>
      <c r="AF2453">
        <v>4.0421538905731193E-3</v>
      </c>
      <c r="AG2453" t="s">
        <v>5</v>
      </c>
      <c r="AH2453" t="s">
        <v>32</v>
      </c>
      <c r="AI2453" t="s">
        <v>37</v>
      </c>
      <c r="AJ2453">
        <v>129.67836257309941</v>
      </c>
      <c r="AK2453" t="s">
        <v>42</v>
      </c>
      <c r="AL2453">
        <v>67.844799999999992</v>
      </c>
      <c r="AM2453">
        <v>3717502.7289700005</v>
      </c>
      <c r="AN2453">
        <v>67.87</v>
      </c>
    </row>
    <row r="2454" spans="1:40" x14ac:dyDescent="0.3">
      <c r="A2454">
        <v>300.97000000000003</v>
      </c>
      <c r="B2454">
        <v>6.85</v>
      </c>
      <c r="C2454">
        <v>2</v>
      </c>
      <c r="D2454">
        <v>0.96</v>
      </c>
      <c r="E2454">
        <v>0.09</v>
      </c>
      <c r="F2454">
        <v>0.02</v>
      </c>
      <c r="G2454" t="s">
        <v>92</v>
      </c>
      <c r="H2454">
        <v>4.6399999999999997</v>
      </c>
      <c r="I2454">
        <v>0.71</v>
      </c>
      <c r="J2454">
        <v>1.19</v>
      </c>
      <c r="K2454">
        <v>0.95</v>
      </c>
      <c r="L2454">
        <v>34</v>
      </c>
      <c r="M2454">
        <v>6405.53</v>
      </c>
      <c r="N2454">
        <v>60</v>
      </c>
      <c r="O2454">
        <v>39</v>
      </c>
      <c r="P2454">
        <v>2</v>
      </c>
      <c r="Q2454">
        <v>3</v>
      </c>
      <c r="R2454">
        <v>459</v>
      </c>
      <c r="S2454">
        <v>345</v>
      </c>
      <c r="T2454">
        <v>1</v>
      </c>
      <c r="U2454">
        <v>0.1</v>
      </c>
      <c r="V2454">
        <v>0</v>
      </c>
      <c r="W2454" t="s">
        <v>6</v>
      </c>
      <c r="X2454" t="s">
        <v>103</v>
      </c>
      <c r="Y2454" t="s">
        <v>96</v>
      </c>
      <c r="Z2454" t="s">
        <v>97</v>
      </c>
      <c r="AA2454">
        <v>0.87360000000000004</v>
      </c>
      <c r="AB2454">
        <v>0.89180000000000004</v>
      </c>
      <c r="AC2454">
        <v>3.5672000000000037E-2</v>
      </c>
      <c r="AD2454">
        <v>1.06</v>
      </c>
      <c r="AE2454" t="s">
        <v>25</v>
      </c>
      <c r="AF2454">
        <v>2.2759743496029501E-2</v>
      </c>
      <c r="AG2454" t="s">
        <v>7</v>
      </c>
      <c r="AH2454" t="s">
        <v>32</v>
      </c>
      <c r="AI2454" t="s">
        <v>37</v>
      </c>
      <c r="AJ2454">
        <v>75.16339869281046</v>
      </c>
      <c r="AK2454" t="s">
        <v>40</v>
      </c>
      <c r="AL2454">
        <v>128.11060000000001</v>
      </c>
      <c r="AM2454">
        <v>2140094.3647670001</v>
      </c>
      <c r="AN2454">
        <v>80.259999999999991</v>
      </c>
    </row>
    <row r="2455" spans="1:40" x14ac:dyDescent="0.3">
      <c r="A2455">
        <v>206.27</v>
      </c>
      <c r="B2455">
        <v>8.81</v>
      </c>
      <c r="C2455">
        <v>1</v>
      </c>
      <c r="D2455">
        <v>0.91</v>
      </c>
      <c r="E2455">
        <v>0.08</v>
      </c>
      <c r="F2455">
        <v>0.01</v>
      </c>
      <c r="G2455" t="s">
        <v>88</v>
      </c>
      <c r="H2455">
        <v>0.92</v>
      </c>
      <c r="I2455">
        <v>0.68</v>
      </c>
      <c r="J2455">
        <v>0.91</v>
      </c>
      <c r="K2455">
        <v>0.88</v>
      </c>
      <c r="L2455">
        <v>8</v>
      </c>
      <c r="M2455">
        <v>3368.03</v>
      </c>
      <c r="N2455">
        <v>45</v>
      </c>
      <c r="O2455">
        <v>8</v>
      </c>
      <c r="P2455">
        <v>0</v>
      </c>
      <c r="Q2455">
        <v>1</v>
      </c>
      <c r="R2455">
        <v>437</v>
      </c>
      <c r="S2455">
        <v>636</v>
      </c>
      <c r="T2455">
        <v>10</v>
      </c>
      <c r="U2455">
        <v>0.34</v>
      </c>
      <c r="V2455">
        <v>0</v>
      </c>
      <c r="W2455" t="s">
        <v>6</v>
      </c>
      <c r="X2455" t="s">
        <v>101</v>
      </c>
      <c r="Y2455" t="s">
        <v>94</v>
      </c>
      <c r="Z2455" t="s">
        <v>108</v>
      </c>
      <c r="AA2455">
        <v>0.83720000000000006</v>
      </c>
      <c r="AB2455">
        <v>0.91080000000000005</v>
      </c>
      <c r="AC2455">
        <v>8.1971999999999975E-2</v>
      </c>
      <c r="AD2455">
        <v>0.97</v>
      </c>
      <c r="AE2455" t="s">
        <v>25</v>
      </c>
      <c r="AF2455">
        <v>4.2711009841469916E-2</v>
      </c>
      <c r="AG2455" t="s">
        <v>7</v>
      </c>
      <c r="AH2455" t="s">
        <v>31</v>
      </c>
      <c r="AI2455" t="s">
        <v>38</v>
      </c>
      <c r="AJ2455">
        <v>145.53775743707092</v>
      </c>
      <c r="AK2455" t="s">
        <v>42</v>
      </c>
      <c r="AL2455">
        <v>33.680300000000003</v>
      </c>
      <c r="AM2455">
        <v>757286.1430970002</v>
      </c>
      <c r="AN2455">
        <v>72.480000000000018</v>
      </c>
    </row>
    <row r="2456" spans="1:40" x14ac:dyDescent="0.3">
      <c r="A2456">
        <v>311.20999999999998</v>
      </c>
      <c r="B2456">
        <v>8.4499999999999993</v>
      </c>
      <c r="C2456">
        <v>18</v>
      </c>
      <c r="D2456">
        <v>0.87</v>
      </c>
      <c r="E2456">
        <v>0.09</v>
      </c>
      <c r="F2456">
        <v>0.01</v>
      </c>
      <c r="G2456" t="s">
        <v>99</v>
      </c>
      <c r="H2456">
        <v>4.21</v>
      </c>
      <c r="I2456">
        <v>0.95</v>
      </c>
      <c r="J2456">
        <v>1.08</v>
      </c>
      <c r="K2456">
        <v>0.13</v>
      </c>
      <c r="L2456">
        <v>39</v>
      </c>
      <c r="M2456">
        <v>9867.92</v>
      </c>
      <c r="N2456">
        <v>60</v>
      </c>
      <c r="O2456">
        <v>45</v>
      </c>
      <c r="P2456">
        <v>2</v>
      </c>
      <c r="Q2456">
        <v>1</v>
      </c>
      <c r="R2456">
        <v>909</v>
      </c>
      <c r="S2456">
        <v>845</v>
      </c>
      <c r="T2456">
        <v>10</v>
      </c>
      <c r="U2456">
        <v>0.12</v>
      </c>
      <c r="V2456">
        <v>1</v>
      </c>
      <c r="W2456" t="s">
        <v>4</v>
      </c>
      <c r="X2456" t="s">
        <v>101</v>
      </c>
      <c r="Y2456" t="s">
        <v>96</v>
      </c>
      <c r="Z2456" t="s">
        <v>108</v>
      </c>
      <c r="AA2456">
        <v>0.79170000000000007</v>
      </c>
      <c r="AB2456">
        <v>0.90090000000000003</v>
      </c>
      <c r="AC2456">
        <v>0.117117</v>
      </c>
      <c r="AD2456">
        <v>0.22999999999999998</v>
      </c>
      <c r="AE2456" t="s">
        <v>26</v>
      </c>
      <c r="AF2456">
        <v>2.7152083801934384E-2</v>
      </c>
      <c r="AG2456" t="s">
        <v>7</v>
      </c>
      <c r="AH2456" t="s">
        <v>32</v>
      </c>
      <c r="AI2456" t="s">
        <v>37</v>
      </c>
      <c r="AJ2456">
        <v>92.959295929592955</v>
      </c>
      <c r="AK2456" t="s">
        <v>41</v>
      </c>
      <c r="AL2456">
        <v>493.39600000000002</v>
      </c>
      <c r="AM2456">
        <v>3378614.5214020004</v>
      </c>
      <c r="AN2456">
        <v>92.89</v>
      </c>
    </row>
    <row r="2457" spans="1:40" x14ac:dyDescent="0.3">
      <c r="A2457">
        <v>112.64</v>
      </c>
      <c r="B2457">
        <v>6.63</v>
      </c>
      <c r="C2457">
        <v>24</v>
      </c>
      <c r="D2457">
        <v>0.73</v>
      </c>
      <c r="E2457">
        <v>0.02</v>
      </c>
      <c r="F2457">
        <v>0.04</v>
      </c>
      <c r="G2457" t="s">
        <v>99</v>
      </c>
      <c r="H2457">
        <v>2.68</v>
      </c>
      <c r="I2457">
        <v>0.67</v>
      </c>
      <c r="J2457">
        <v>0.84</v>
      </c>
      <c r="K2457">
        <v>0.04</v>
      </c>
      <c r="L2457">
        <v>5</v>
      </c>
      <c r="M2457">
        <v>3635.38</v>
      </c>
      <c r="N2457">
        <v>45</v>
      </c>
      <c r="O2457">
        <v>43</v>
      </c>
      <c r="P2457">
        <v>0</v>
      </c>
      <c r="Q2457">
        <v>0</v>
      </c>
      <c r="R2457">
        <v>457</v>
      </c>
      <c r="S2457">
        <v>428</v>
      </c>
      <c r="T2457">
        <v>2</v>
      </c>
      <c r="U2457">
        <v>0.31</v>
      </c>
      <c r="V2457">
        <v>1</v>
      </c>
      <c r="W2457" t="s">
        <v>4</v>
      </c>
      <c r="X2457" t="s">
        <v>89</v>
      </c>
      <c r="Y2457" t="s">
        <v>94</v>
      </c>
      <c r="Z2457" t="s">
        <v>102</v>
      </c>
      <c r="AA2457">
        <v>0.71539999999999992</v>
      </c>
      <c r="AB2457">
        <v>0.94079999999999997</v>
      </c>
      <c r="AC2457">
        <v>0.25401600000000002</v>
      </c>
      <c r="AD2457">
        <v>0.1</v>
      </c>
      <c r="AE2457" t="s">
        <v>22</v>
      </c>
      <c r="AF2457">
        <v>5.8860085227272728E-2</v>
      </c>
      <c r="AG2457" t="s">
        <v>8</v>
      </c>
      <c r="AH2457" t="s">
        <v>33</v>
      </c>
      <c r="AI2457" t="s">
        <v>35</v>
      </c>
      <c r="AJ2457">
        <v>93.6542669584245</v>
      </c>
      <c r="AK2457" t="s">
        <v>41</v>
      </c>
      <c r="AL2457">
        <v>181.76900000000001</v>
      </c>
      <c r="AM2457">
        <v>434246.36189599999</v>
      </c>
      <c r="AN2457">
        <v>95.919999999999987</v>
      </c>
    </row>
    <row r="2458" spans="1:40" x14ac:dyDescent="0.3">
      <c r="A2458">
        <v>249.82</v>
      </c>
      <c r="B2458">
        <v>1.68</v>
      </c>
      <c r="C2458">
        <v>9</v>
      </c>
      <c r="D2458">
        <v>0.91</v>
      </c>
      <c r="E2458">
        <v>0.08</v>
      </c>
      <c r="F2458">
        <v>0.02</v>
      </c>
      <c r="G2458" t="s">
        <v>88</v>
      </c>
      <c r="H2458">
        <v>3.54</v>
      </c>
      <c r="I2458">
        <v>0.72</v>
      </c>
      <c r="J2458">
        <v>1.17</v>
      </c>
      <c r="K2458">
        <v>0.68</v>
      </c>
      <c r="L2458">
        <v>36</v>
      </c>
      <c r="M2458">
        <v>6356.62</v>
      </c>
      <c r="N2458">
        <v>15</v>
      </c>
      <c r="O2458">
        <v>32</v>
      </c>
      <c r="P2458">
        <v>2</v>
      </c>
      <c r="Q2458">
        <v>3</v>
      </c>
      <c r="R2458">
        <v>654</v>
      </c>
      <c r="S2458">
        <v>310</v>
      </c>
      <c r="T2458">
        <v>7</v>
      </c>
      <c r="U2458">
        <v>0.83</v>
      </c>
      <c r="V2458">
        <v>0</v>
      </c>
      <c r="W2458" t="s">
        <v>6</v>
      </c>
      <c r="X2458" t="s">
        <v>103</v>
      </c>
      <c r="Y2458" t="s">
        <v>96</v>
      </c>
      <c r="Z2458" t="s">
        <v>106</v>
      </c>
      <c r="AA2458">
        <v>0.83720000000000006</v>
      </c>
      <c r="AB2458">
        <v>0.90160000000000007</v>
      </c>
      <c r="AC2458">
        <v>8.1143999999999966E-2</v>
      </c>
      <c r="AD2458">
        <v>0.78</v>
      </c>
      <c r="AE2458" t="s">
        <v>25</v>
      </c>
      <c r="AF2458">
        <v>6.7248418861580337E-3</v>
      </c>
      <c r="AG2458" t="s">
        <v>5</v>
      </c>
      <c r="AH2458" t="s">
        <v>31</v>
      </c>
      <c r="AI2458" t="s">
        <v>37</v>
      </c>
      <c r="AJ2458">
        <v>47.400611620795111</v>
      </c>
      <c r="AK2458" t="s">
        <v>40</v>
      </c>
      <c r="AL2458">
        <v>63.566200000000002</v>
      </c>
      <c r="AM2458">
        <v>1746893.1426959999</v>
      </c>
      <c r="AN2458">
        <v>69.660000000000011</v>
      </c>
    </row>
    <row r="2459" spans="1:40" x14ac:dyDescent="0.3">
      <c r="A2459">
        <v>331.81</v>
      </c>
      <c r="B2459">
        <v>2.0099999999999998</v>
      </c>
      <c r="C2459">
        <v>13</v>
      </c>
      <c r="D2459">
        <v>0.75</v>
      </c>
      <c r="E2459">
        <v>7.0000000000000007E-2</v>
      </c>
      <c r="F2459">
        <v>0.03</v>
      </c>
      <c r="G2459" t="s">
        <v>92</v>
      </c>
      <c r="H2459">
        <v>1.0900000000000001</v>
      </c>
      <c r="I2459">
        <v>0.82</v>
      </c>
      <c r="J2459">
        <v>1.04</v>
      </c>
      <c r="K2459">
        <v>0.05</v>
      </c>
      <c r="L2459">
        <v>43</v>
      </c>
      <c r="M2459">
        <v>8152.53</v>
      </c>
      <c r="N2459">
        <v>45</v>
      </c>
      <c r="O2459">
        <v>57</v>
      </c>
      <c r="P2459">
        <v>3</v>
      </c>
      <c r="Q2459">
        <v>2</v>
      </c>
      <c r="R2459">
        <v>441</v>
      </c>
      <c r="S2459">
        <v>818</v>
      </c>
      <c r="T2459">
        <v>1</v>
      </c>
      <c r="U2459">
        <v>0.03</v>
      </c>
      <c r="V2459">
        <v>1</v>
      </c>
      <c r="W2459" t="s">
        <v>4</v>
      </c>
      <c r="X2459" t="s">
        <v>93</v>
      </c>
      <c r="Y2459" t="s">
        <v>90</v>
      </c>
      <c r="Z2459" t="s">
        <v>97</v>
      </c>
      <c r="AA2459">
        <v>0.69750000000000001</v>
      </c>
      <c r="AB2459">
        <v>0.9020999999999999</v>
      </c>
      <c r="AC2459">
        <v>0.22552499999999998</v>
      </c>
      <c r="AD2459">
        <v>0.15000000000000002</v>
      </c>
      <c r="AE2459" t="s">
        <v>26</v>
      </c>
      <c r="AF2459">
        <v>6.0576836141165115E-3</v>
      </c>
      <c r="AG2459" t="s">
        <v>5</v>
      </c>
      <c r="AH2459" t="s">
        <v>32</v>
      </c>
      <c r="AI2459" t="s">
        <v>36</v>
      </c>
      <c r="AJ2459">
        <v>185.4875283446712</v>
      </c>
      <c r="AK2459" t="s">
        <v>42</v>
      </c>
      <c r="AL2459">
        <v>163.0506</v>
      </c>
      <c r="AM2459">
        <v>2975770.3612879999</v>
      </c>
      <c r="AN2459">
        <v>84.20999999999998</v>
      </c>
    </row>
    <row r="2460" spans="1:40" x14ac:dyDescent="0.3">
      <c r="A2460">
        <v>270</v>
      </c>
      <c r="B2460">
        <v>1.44</v>
      </c>
      <c r="C2460">
        <v>2</v>
      </c>
      <c r="D2460">
        <v>0.94</v>
      </c>
      <c r="E2460">
        <v>0.09</v>
      </c>
      <c r="F2460">
        <v>0.02</v>
      </c>
      <c r="G2460" t="s">
        <v>92</v>
      </c>
      <c r="H2460">
        <v>3.56</v>
      </c>
      <c r="I2460">
        <v>0.85</v>
      </c>
      <c r="J2460">
        <v>1.06</v>
      </c>
      <c r="K2460">
        <v>0.06</v>
      </c>
      <c r="L2460">
        <v>26</v>
      </c>
      <c r="M2460">
        <v>1540.1</v>
      </c>
      <c r="N2460">
        <v>60</v>
      </c>
      <c r="O2460">
        <v>8</v>
      </c>
      <c r="P2460">
        <v>3</v>
      </c>
      <c r="Q2460">
        <v>2</v>
      </c>
      <c r="R2460">
        <v>331</v>
      </c>
      <c r="S2460">
        <v>246</v>
      </c>
      <c r="T2460">
        <v>12</v>
      </c>
      <c r="U2460">
        <v>0.65</v>
      </c>
      <c r="V2460">
        <v>1</v>
      </c>
      <c r="W2460" t="s">
        <v>4</v>
      </c>
      <c r="X2460" t="s">
        <v>93</v>
      </c>
      <c r="Y2460" t="s">
        <v>90</v>
      </c>
      <c r="Z2460" t="s">
        <v>107</v>
      </c>
      <c r="AA2460">
        <v>0.85539999999999994</v>
      </c>
      <c r="AB2460">
        <v>0.89180000000000004</v>
      </c>
      <c r="AC2460">
        <v>5.3508000000000049E-2</v>
      </c>
      <c r="AD2460">
        <v>0.16999999999999998</v>
      </c>
      <c r="AE2460" t="s">
        <v>26</v>
      </c>
      <c r="AF2460">
        <v>5.3333333333333332E-3</v>
      </c>
      <c r="AG2460" t="s">
        <v>5</v>
      </c>
      <c r="AH2460" t="s">
        <v>31</v>
      </c>
      <c r="AI2460" t="s">
        <v>37</v>
      </c>
      <c r="AJ2460">
        <v>74.320241691842909</v>
      </c>
      <c r="AK2460" t="s">
        <v>40</v>
      </c>
      <c r="AL2460">
        <v>30.802</v>
      </c>
      <c r="AM2460">
        <v>461617.99599999998</v>
      </c>
      <c r="AN2460">
        <v>81.339999999999989</v>
      </c>
    </row>
    <row r="2461" spans="1:40" x14ac:dyDescent="0.3">
      <c r="A2461">
        <v>230.8</v>
      </c>
      <c r="B2461">
        <v>3.32</v>
      </c>
      <c r="C2461">
        <v>7</v>
      </c>
      <c r="D2461">
        <v>0.78</v>
      </c>
      <c r="E2461">
        <v>0.08</v>
      </c>
      <c r="F2461">
        <v>0.04</v>
      </c>
      <c r="G2461" t="s">
        <v>99</v>
      </c>
      <c r="H2461">
        <v>4.57</v>
      </c>
      <c r="I2461">
        <v>0.92</v>
      </c>
      <c r="J2461">
        <v>1.1100000000000001</v>
      </c>
      <c r="K2461">
        <v>0.16</v>
      </c>
      <c r="L2461">
        <v>10</v>
      </c>
      <c r="M2461">
        <v>3075.63</v>
      </c>
      <c r="N2461">
        <v>45</v>
      </c>
      <c r="O2461">
        <v>9</v>
      </c>
      <c r="P2461">
        <v>1</v>
      </c>
      <c r="Q2461">
        <v>3</v>
      </c>
      <c r="R2461">
        <v>872</v>
      </c>
      <c r="S2461">
        <v>838</v>
      </c>
      <c r="T2461">
        <v>5</v>
      </c>
      <c r="U2461">
        <v>0.06</v>
      </c>
      <c r="V2461">
        <v>0</v>
      </c>
      <c r="W2461" t="s">
        <v>6</v>
      </c>
      <c r="X2461" t="s">
        <v>103</v>
      </c>
      <c r="Y2461" t="s">
        <v>104</v>
      </c>
      <c r="Z2461" t="s">
        <v>109</v>
      </c>
      <c r="AA2461">
        <v>0.71760000000000002</v>
      </c>
      <c r="AB2461">
        <v>0.88319999999999999</v>
      </c>
      <c r="AC2461">
        <v>0.19430399999999998</v>
      </c>
      <c r="AD2461">
        <v>0.28000000000000003</v>
      </c>
      <c r="AE2461" t="s">
        <v>26</v>
      </c>
      <c r="AF2461">
        <v>1.4384748700173309E-2</v>
      </c>
      <c r="AG2461" t="s">
        <v>5</v>
      </c>
      <c r="AH2461" t="s">
        <v>31</v>
      </c>
      <c r="AI2461" t="s">
        <v>37</v>
      </c>
      <c r="AJ2461">
        <v>96.100917431192656</v>
      </c>
      <c r="AK2461" t="s">
        <v>45</v>
      </c>
      <c r="AL2461">
        <v>153.78150000000002</v>
      </c>
      <c r="AM2461">
        <v>795212.92910000007</v>
      </c>
      <c r="AN2461">
        <v>92.230000000000018</v>
      </c>
    </row>
    <row r="2462" spans="1:40" x14ac:dyDescent="0.3">
      <c r="A2462">
        <v>497.23</v>
      </c>
      <c r="B2462">
        <v>2.2200000000000002</v>
      </c>
      <c r="C2462">
        <v>16</v>
      </c>
      <c r="D2462">
        <v>0.83</v>
      </c>
      <c r="E2462">
        <v>0.03</v>
      </c>
      <c r="F2462">
        <v>0.03</v>
      </c>
      <c r="G2462" t="s">
        <v>99</v>
      </c>
      <c r="H2462">
        <v>1.34</v>
      </c>
      <c r="I2462">
        <v>0.76</v>
      </c>
      <c r="J2462">
        <v>1.04</v>
      </c>
      <c r="K2462">
        <v>0.35</v>
      </c>
      <c r="L2462">
        <v>33</v>
      </c>
      <c r="M2462">
        <v>2069.83</v>
      </c>
      <c r="N2462">
        <v>60</v>
      </c>
      <c r="O2462">
        <v>26</v>
      </c>
      <c r="P2462">
        <v>1</v>
      </c>
      <c r="Q2462">
        <v>1</v>
      </c>
      <c r="R2462">
        <v>804</v>
      </c>
      <c r="S2462">
        <v>597</v>
      </c>
      <c r="T2462">
        <v>12</v>
      </c>
      <c r="U2462">
        <v>0.43</v>
      </c>
      <c r="V2462">
        <v>0</v>
      </c>
      <c r="W2462" t="s">
        <v>6</v>
      </c>
      <c r="X2462" t="s">
        <v>101</v>
      </c>
      <c r="Y2462" t="s">
        <v>104</v>
      </c>
      <c r="Z2462" t="s">
        <v>107</v>
      </c>
      <c r="AA2462">
        <v>0.80509999999999993</v>
      </c>
      <c r="AB2462">
        <v>0.94089999999999996</v>
      </c>
      <c r="AC2462">
        <v>0.15995300000000004</v>
      </c>
      <c r="AD2462">
        <v>0.41</v>
      </c>
      <c r="AE2462" t="s">
        <v>24</v>
      </c>
      <c r="AF2462">
        <v>4.464734629849366E-3</v>
      </c>
      <c r="AG2462" t="s">
        <v>5</v>
      </c>
      <c r="AH2462" t="s">
        <v>32</v>
      </c>
      <c r="AI2462" t="s">
        <v>36</v>
      </c>
      <c r="AJ2462">
        <v>74.253731343283576</v>
      </c>
      <c r="AK2462" t="s">
        <v>40</v>
      </c>
      <c r="AL2462">
        <v>103.4915</v>
      </c>
      <c r="AM2462">
        <v>1091049.282418</v>
      </c>
      <c r="AN2462">
        <v>97.16</v>
      </c>
    </row>
    <row r="2463" spans="1:40" x14ac:dyDescent="0.3">
      <c r="A2463">
        <v>446.14</v>
      </c>
      <c r="B2463">
        <v>3.34</v>
      </c>
      <c r="C2463">
        <v>21</v>
      </c>
      <c r="D2463">
        <v>0.81</v>
      </c>
      <c r="E2463">
        <v>0.08</v>
      </c>
      <c r="F2463">
        <v>0.02</v>
      </c>
      <c r="G2463" t="s">
        <v>99</v>
      </c>
      <c r="H2463">
        <v>1.17</v>
      </c>
      <c r="I2463">
        <v>0.81</v>
      </c>
      <c r="J2463">
        <v>0.83</v>
      </c>
      <c r="K2463">
        <v>0.43</v>
      </c>
      <c r="L2463">
        <v>36</v>
      </c>
      <c r="M2463">
        <v>7840.04</v>
      </c>
      <c r="N2463">
        <v>90</v>
      </c>
      <c r="O2463">
        <v>16</v>
      </c>
      <c r="P2463">
        <v>2</v>
      </c>
      <c r="Q2463">
        <v>2</v>
      </c>
      <c r="R2463">
        <v>161</v>
      </c>
      <c r="S2463">
        <v>515</v>
      </c>
      <c r="T2463">
        <v>9</v>
      </c>
      <c r="U2463">
        <v>0.47</v>
      </c>
      <c r="V2463">
        <v>0</v>
      </c>
      <c r="W2463" t="s">
        <v>6</v>
      </c>
      <c r="X2463" t="s">
        <v>93</v>
      </c>
      <c r="Y2463" t="s">
        <v>96</v>
      </c>
      <c r="Z2463" t="s">
        <v>91</v>
      </c>
      <c r="AA2463">
        <v>0.74520000000000008</v>
      </c>
      <c r="AB2463">
        <v>0.90160000000000007</v>
      </c>
      <c r="AC2463">
        <v>0.17130399999999996</v>
      </c>
      <c r="AD2463">
        <v>0.53</v>
      </c>
      <c r="AE2463" t="s">
        <v>25</v>
      </c>
      <c r="AF2463">
        <v>7.4864392343210653E-3</v>
      </c>
      <c r="AG2463" t="s">
        <v>5</v>
      </c>
      <c r="AH2463" t="s">
        <v>32</v>
      </c>
      <c r="AI2463" t="s">
        <v>36</v>
      </c>
      <c r="AJ2463">
        <v>319.87577639751549</v>
      </c>
      <c r="AK2463" t="s">
        <v>42</v>
      </c>
      <c r="AL2463">
        <v>392.00200000000001</v>
      </c>
      <c r="AM2463">
        <v>3847933.4318359992</v>
      </c>
      <c r="AN2463">
        <v>96.030000000000015</v>
      </c>
    </row>
    <row r="2464" spans="1:40" x14ac:dyDescent="0.3">
      <c r="A2464">
        <v>330.53</v>
      </c>
      <c r="B2464">
        <v>4.47</v>
      </c>
      <c r="C2464">
        <v>19</v>
      </c>
      <c r="D2464">
        <v>0.96</v>
      </c>
      <c r="E2464">
        <v>0.03</v>
      </c>
      <c r="F2464">
        <v>0.05</v>
      </c>
      <c r="G2464" t="s">
        <v>92</v>
      </c>
      <c r="H2464">
        <v>0.52</v>
      </c>
      <c r="I2464">
        <v>0.99</v>
      </c>
      <c r="J2464">
        <v>0.97</v>
      </c>
      <c r="K2464">
        <v>0.52</v>
      </c>
      <c r="L2464">
        <v>31</v>
      </c>
      <c r="M2464">
        <v>8031.96</v>
      </c>
      <c r="N2464">
        <v>15</v>
      </c>
      <c r="O2464">
        <v>48</v>
      </c>
      <c r="P2464">
        <v>3</v>
      </c>
      <c r="Q2464">
        <v>3</v>
      </c>
      <c r="R2464">
        <v>833</v>
      </c>
      <c r="S2464">
        <v>990</v>
      </c>
      <c r="T2464">
        <v>9</v>
      </c>
      <c r="U2464">
        <v>0.4</v>
      </c>
      <c r="V2464">
        <v>1</v>
      </c>
      <c r="W2464" t="s">
        <v>4</v>
      </c>
      <c r="X2464" t="s">
        <v>103</v>
      </c>
      <c r="Y2464" t="s">
        <v>90</v>
      </c>
      <c r="Z2464" t="s">
        <v>91</v>
      </c>
      <c r="AA2464">
        <v>0.93119999999999992</v>
      </c>
      <c r="AB2464">
        <v>0.92149999999999999</v>
      </c>
      <c r="AC2464">
        <v>3.6860000000000032E-2</v>
      </c>
      <c r="AD2464">
        <v>0.6</v>
      </c>
      <c r="AE2464" t="s">
        <v>25</v>
      </c>
      <c r="AF2464">
        <v>1.3523734608053731E-2</v>
      </c>
      <c r="AG2464" t="s">
        <v>5</v>
      </c>
      <c r="AH2464" t="s">
        <v>32</v>
      </c>
      <c r="AI2464" t="s">
        <v>38</v>
      </c>
      <c r="AJ2464">
        <v>118.84753901560626</v>
      </c>
      <c r="AK2464" t="s">
        <v>42</v>
      </c>
      <c r="AL2464">
        <v>160.63920000000002</v>
      </c>
      <c r="AM2464">
        <v>2867352.1146160001</v>
      </c>
      <c r="AN2464">
        <v>85.579999999999984</v>
      </c>
    </row>
    <row r="2465" spans="1:40" x14ac:dyDescent="0.3">
      <c r="A2465">
        <v>306.22000000000003</v>
      </c>
      <c r="B2465">
        <v>9.49</v>
      </c>
      <c r="C2465">
        <v>25</v>
      </c>
      <c r="D2465">
        <v>0.74</v>
      </c>
      <c r="E2465">
        <v>0.03</v>
      </c>
      <c r="F2465">
        <v>0.04</v>
      </c>
      <c r="G2465" t="s">
        <v>99</v>
      </c>
      <c r="H2465">
        <v>1.33</v>
      </c>
      <c r="I2465">
        <v>0.72</v>
      </c>
      <c r="J2465">
        <v>0.9</v>
      </c>
      <c r="K2465">
        <v>0.99</v>
      </c>
      <c r="L2465">
        <v>38</v>
      </c>
      <c r="M2465">
        <v>2633.84</v>
      </c>
      <c r="N2465">
        <v>60</v>
      </c>
      <c r="O2465">
        <v>27</v>
      </c>
      <c r="P2465">
        <v>2</v>
      </c>
      <c r="Q2465">
        <v>2</v>
      </c>
      <c r="R2465">
        <v>54</v>
      </c>
      <c r="S2465">
        <v>408</v>
      </c>
      <c r="T2465">
        <v>11</v>
      </c>
      <c r="U2465">
        <v>0.64</v>
      </c>
      <c r="V2465">
        <v>0</v>
      </c>
      <c r="W2465" t="s">
        <v>6</v>
      </c>
      <c r="X2465" t="s">
        <v>93</v>
      </c>
      <c r="Y2465" t="s">
        <v>96</v>
      </c>
      <c r="Z2465" t="s">
        <v>95</v>
      </c>
      <c r="AA2465">
        <v>0.71779999999999999</v>
      </c>
      <c r="AB2465">
        <v>0.93119999999999992</v>
      </c>
      <c r="AC2465">
        <v>0.24211199999999997</v>
      </c>
      <c r="AD2465">
        <v>1.06</v>
      </c>
      <c r="AE2465" t="s">
        <v>25</v>
      </c>
      <c r="AF2465">
        <v>3.0990790934622165E-2</v>
      </c>
      <c r="AG2465" t="s">
        <v>7</v>
      </c>
      <c r="AH2465" t="s">
        <v>32</v>
      </c>
      <c r="AI2465" t="s">
        <v>36</v>
      </c>
      <c r="AJ2465">
        <v>755.55555555555554</v>
      </c>
      <c r="AK2465" t="s">
        <v>42</v>
      </c>
      <c r="AL2465">
        <v>131.69200000000001</v>
      </c>
      <c r="AM2465">
        <v>863131.73618800018</v>
      </c>
      <c r="AN2465">
        <v>96.97</v>
      </c>
    </row>
    <row r="2466" spans="1:40" x14ac:dyDescent="0.3">
      <c r="A2466">
        <v>329.3</v>
      </c>
      <c r="B2466">
        <v>6.49</v>
      </c>
      <c r="C2466">
        <v>15</v>
      </c>
      <c r="D2466">
        <v>0.87</v>
      </c>
      <c r="E2466">
        <v>0.01</v>
      </c>
      <c r="F2466">
        <v>0.01</v>
      </c>
      <c r="G2466" t="s">
        <v>99</v>
      </c>
      <c r="H2466">
        <v>2.68</v>
      </c>
      <c r="I2466">
        <v>0.7</v>
      </c>
      <c r="J2466">
        <v>0.99</v>
      </c>
      <c r="K2466">
        <v>0.39</v>
      </c>
      <c r="L2466">
        <v>25</v>
      </c>
      <c r="M2466">
        <v>140.88999999999999</v>
      </c>
      <c r="N2466">
        <v>30</v>
      </c>
      <c r="O2466">
        <v>46</v>
      </c>
      <c r="P2466">
        <v>3</v>
      </c>
      <c r="Q2466">
        <v>3</v>
      </c>
      <c r="R2466">
        <v>333</v>
      </c>
      <c r="S2466">
        <v>620</v>
      </c>
      <c r="T2466">
        <v>4</v>
      </c>
      <c r="U2466">
        <v>0.97</v>
      </c>
      <c r="V2466">
        <v>0</v>
      </c>
      <c r="W2466" t="s">
        <v>6</v>
      </c>
      <c r="X2466" t="s">
        <v>103</v>
      </c>
      <c r="Y2466" t="s">
        <v>90</v>
      </c>
      <c r="Z2466" t="s">
        <v>105</v>
      </c>
      <c r="AA2466">
        <v>0.86129999999999995</v>
      </c>
      <c r="AB2466">
        <v>0.98009999999999997</v>
      </c>
      <c r="AC2466">
        <v>0.127413</v>
      </c>
      <c r="AD2466">
        <v>0.41000000000000003</v>
      </c>
      <c r="AE2466" t="s">
        <v>24</v>
      </c>
      <c r="AF2466">
        <v>1.970847251746128E-2</v>
      </c>
      <c r="AG2466" t="s">
        <v>5</v>
      </c>
      <c r="AH2466" t="s">
        <v>32</v>
      </c>
      <c r="AI2466" t="s">
        <v>35</v>
      </c>
      <c r="AJ2466">
        <v>186.18618618618618</v>
      </c>
      <c r="AK2466" t="s">
        <v>42</v>
      </c>
      <c r="AL2466">
        <v>7.0444999999999993</v>
      </c>
      <c r="AM2466">
        <v>47347.673520000004</v>
      </c>
      <c r="AN2466">
        <v>96.820000000000007</v>
      </c>
    </row>
    <row r="2467" spans="1:40" x14ac:dyDescent="0.3">
      <c r="A2467">
        <v>140.59</v>
      </c>
      <c r="B2467">
        <v>8.51</v>
      </c>
      <c r="C2467">
        <v>22</v>
      </c>
      <c r="D2467">
        <v>0.74</v>
      </c>
      <c r="E2467">
        <v>0.09</v>
      </c>
      <c r="F2467">
        <v>0.01</v>
      </c>
      <c r="G2467" t="s">
        <v>92</v>
      </c>
      <c r="H2467">
        <v>4.16</v>
      </c>
      <c r="I2467">
        <v>0.88</v>
      </c>
      <c r="J2467">
        <v>0.96</v>
      </c>
      <c r="K2467">
        <v>0.24</v>
      </c>
      <c r="L2467">
        <v>45</v>
      </c>
      <c r="M2467">
        <v>4291.17</v>
      </c>
      <c r="N2467">
        <v>30</v>
      </c>
      <c r="O2467">
        <v>15</v>
      </c>
      <c r="P2467">
        <v>0</v>
      </c>
      <c r="Q2467">
        <v>2</v>
      </c>
      <c r="R2467">
        <v>421</v>
      </c>
      <c r="S2467">
        <v>332</v>
      </c>
      <c r="T2467">
        <v>10</v>
      </c>
      <c r="U2467">
        <v>0.27</v>
      </c>
      <c r="V2467">
        <v>1</v>
      </c>
      <c r="W2467" t="s">
        <v>4</v>
      </c>
      <c r="X2467" t="s">
        <v>93</v>
      </c>
      <c r="Y2467" t="s">
        <v>94</v>
      </c>
      <c r="Z2467" t="s">
        <v>108</v>
      </c>
      <c r="AA2467">
        <v>0.6734</v>
      </c>
      <c r="AB2467">
        <v>0.90090000000000003</v>
      </c>
      <c r="AC2467">
        <v>0.234234</v>
      </c>
      <c r="AD2467">
        <v>0.33999999999999997</v>
      </c>
      <c r="AE2467" t="s">
        <v>24</v>
      </c>
      <c r="AF2467">
        <v>6.0530620954548683E-2</v>
      </c>
      <c r="AG2467" t="s">
        <v>8</v>
      </c>
      <c r="AH2467" t="s">
        <v>33</v>
      </c>
      <c r="AI2467" t="s">
        <v>37</v>
      </c>
      <c r="AJ2467">
        <v>78.859857482185276</v>
      </c>
      <c r="AK2467" t="s">
        <v>40</v>
      </c>
      <c r="AL2467">
        <v>85.823400000000007</v>
      </c>
      <c r="AM2467">
        <v>663722.66981800005</v>
      </c>
      <c r="AN2467">
        <v>80.939999999999984</v>
      </c>
    </row>
    <row r="2468" spans="1:40" x14ac:dyDescent="0.3">
      <c r="A2468">
        <v>227.81</v>
      </c>
      <c r="B2468">
        <v>7.39</v>
      </c>
      <c r="C2468">
        <v>11</v>
      </c>
      <c r="D2468">
        <v>0.91</v>
      </c>
      <c r="E2468">
        <v>0.03</v>
      </c>
      <c r="F2468">
        <v>0.04</v>
      </c>
      <c r="G2468" t="s">
        <v>99</v>
      </c>
      <c r="H2468">
        <v>1.39</v>
      </c>
      <c r="I2468">
        <v>0.91</v>
      </c>
      <c r="J2468">
        <v>1.1299999999999999</v>
      </c>
      <c r="K2468">
        <v>0.57999999999999996</v>
      </c>
      <c r="L2468">
        <v>13</v>
      </c>
      <c r="M2468">
        <v>6902.66</v>
      </c>
      <c r="N2468">
        <v>45</v>
      </c>
      <c r="O2468">
        <v>8</v>
      </c>
      <c r="P2468">
        <v>3</v>
      </c>
      <c r="Q2468">
        <v>0</v>
      </c>
      <c r="R2468">
        <v>270</v>
      </c>
      <c r="S2468">
        <v>964</v>
      </c>
      <c r="T2468">
        <v>2</v>
      </c>
      <c r="U2468">
        <v>0.61</v>
      </c>
      <c r="V2468">
        <v>1</v>
      </c>
      <c r="W2468" t="s">
        <v>4</v>
      </c>
      <c r="X2468" t="s">
        <v>89</v>
      </c>
      <c r="Y2468" t="s">
        <v>90</v>
      </c>
      <c r="Z2468" t="s">
        <v>102</v>
      </c>
      <c r="AA2468">
        <v>0.88270000000000004</v>
      </c>
      <c r="AB2468">
        <v>0.93119999999999992</v>
      </c>
      <c r="AC2468">
        <v>8.3807999999999966E-2</v>
      </c>
      <c r="AD2468">
        <v>0.64999999999999991</v>
      </c>
      <c r="AE2468" t="s">
        <v>25</v>
      </c>
      <c r="AF2468">
        <v>3.2439313462973532E-2</v>
      </c>
      <c r="AG2468" t="s">
        <v>7</v>
      </c>
      <c r="AH2468" t="s">
        <v>31</v>
      </c>
      <c r="AI2468" t="s">
        <v>36</v>
      </c>
      <c r="AJ2468">
        <v>357.03703703703707</v>
      </c>
      <c r="AK2468" t="s">
        <v>42</v>
      </c>
      <c r="AL2468">
        <v>345.13300000000004</v>
      </c>
      <c r="AM2468">
        <v>1682921.0889400002</v>
      </c>
      <c r="AN2468">
        <v>96.910000000000011</v>
      </c>
    </row>
    <row r="2469" spans="1:40" x14ac:dyDescent="0.3">
      <c r="A2469">
        <v>67.760000000000005</v>
      </c>
      <c r="B2469">
        <v>2.0099999999999998</v>
      </c>
      <c r="C2469">
        <v>1</v>
      </c>
      <c r="D2469">
        <v>0.97</v>
      </c>
      <c r="E2469">
        <v>0.05</v>
      </c>
      <c r="F2469">
        <v>0.04</v>
      </c>
      <c r="G2469" t="s">
        <v>99</v>
      </c>
      <c r="H2469">
        <v>3.11</v>
      </c>
      <c r="I2469">
        <v>0.77</v>
      </c>
      <c r="J2469">
        <v>0.9</v>
      </c>
      <c r="K2469">
        <v>0.22</v>
      </c>
      <c r="L2469">
        <v>1</v>
      </c>
      <c r="M2469">
        <v>6262.77</v>
      </c>
      <c r="N2469">
        <v>90</v>
      </c>
      <c r="O2469">
        <v>34</v>
      </c>
      <c r="P2469">
        <v>1</v>
      </c>
      <c r="Q2469">
        <v>3</v>
      </c>
      <c r="R2469">
        <v>228</v>
      </c>
      <c r="S2469">
        <v>11</v>
      </c>
      <c r="T2469">
        <v>9</v>
      </c>
      <c r="U2469">
        <v>0.35</v>
      </c>
      <c r="V2469">
        <v>1</v>
      </c>
      <c r="W2469" t="s">
        <v>4</v>
      </c>
      <c r="X2469" t="s">
        <v>103</v>
      </c>
      <c r="Y2469" t="s">
        <v>104</v>
      </c>
      <c r="Z2469" t="s">
        <v>91</v>
      </c>
      <c r="AA2469">
        <v>0.92149999999999999</v>
      </c>
      <c r="AB2469">
        <v>0.91199999999999992</v>
      </c>
      <c r="AC2469">
        <v>2.7360000000000023E-2</v>
      </c>
      <c r="AD2469">
        <v>0.31</v>
      </c>
      <c r="AE2469" t="s">
        <v>24</v>
      </c>
      <c r="AF2469">
        <v>2.9663518299881932E-2</v>
      </c>
      <c r="AG2469" t="s">
        <v>7</v>
      </c>
      <c r="AH2469" t="s">
        <v>33</v>
      </c>
      <c r="AI2469" t="s">
        <v>37</v>
      </c>
      <c r="AJ2469">
        <v>4.8245614035087714</v>
      </c>
      <c r="AK2469" t="s">
        <v>40</v>
      </c>
      <c r="AL2469">
        <v>313.13850000000002</v>
      </c>
      <c r="AM2469">
        <v>462875.52494000003</v>
      </c>
      <c r="AN2469">
        <v>94.59</v>
      </c>
    </row>
    <row r="2470" spans="1:40" x14ac:dyDescent="0.3">
      <c r="A2470">
        <v>264</v>
      </c>
      <c r="B2470">
        <v>7.62</v>
      </c>
      <c r="C2470">
        <v>21</v>
      </c>
      <c r="D2470">
        <v>0.83</v>
      </c>
      <c r="E2470">
        <v>0.04</v>
      </c>
      <c r="F2470">
        <v>0.03</v>
      </c>
      <c r="G2470" t="s">
        <v>88</v>
      </c>
      <c r="H2470">
        <v>2.4</v>
      </c>
      <c r="I2470">
        <v>0.69</v>
      </c>
      <c r="J2470">
        <v>0.88</v>
      </c>
      <c r="K2470">
        <v>0.94</v>
      </c>
      <c r="L2470">
        <v>36</v>
      </c>
      <c r="M2470">
        <v>4512.43</v>
      </c>
      <c r="N2470">
        <v>90</v>
      </c>
      <c r="O2470">
        <v>9</v>
      </c>
      <c r="P2470">
        <v>3</v>
      </c>
      <c r="Q2470">
        <v>0</v>
      </c>
      <c r="R2470">
        <v>629</v>
      </c>
      <c r="S2470">
        <v>643</v>
      </c>
      <c r="T2470">
        <v>11</v>
      </c>
      <c r="U2470">
        <v>1</v>
      </c>
      <c r="V2470">
        <v>0</v>
      </c>
      <c r="W2470" t="s">
        <v>6</v>
      </c>
      <c r="X2470" t="s">
        <v>89</v>
      </c>
      <c r="Y2470" t="s">
        <v>90</v>
      </c>
      <c r="Z2470" t="s">
        <v>95</v>
      </c>
      <c r="AA2470">
        <v>0.79679999999999995</v>
      </c>
      <c r="AB2470">
        <v>0.93119999999999992</v>
      </c>
      <c r="AC2470">
        <v>0.15830400000000003</v>
      </c>
      <c r="AD2470">
        <v>1.01</v>
      </c>
      <c r="AE2470" t="s">
        <v>25</v>
      </c>
      <c r="AF2470">
        <v>2.8863636363636366E-2</v>
      </c>
      <c r="AG2470" t="s">
        <v>7</v>
      </c>
      <c r="AH2470" t="s">
        <v>31</v>
      </c>
      <c r="AI2470" t="s">
        <v>35</v>
      </c>
      <c r="AJ2470">
        <v>102.22575516693165</v>
      </c>
      <c r="AK2470" t="s">
        <v>42</v>
      </c>
      <c r="AL2470">
        <v>45.124300000000005</v>
      </c>
      <c r="AM2470">
        <v>1274729.0227000001</v>
      </c>
      <c r="AN2470">
        <v>71.8</v>
      </c>
    </row>
    <row r="2471" spans="1:40" x14ac:dyDescent="0.3">
      <c r="A2471">
        <v>294.36</v>
      </c>
      <c r="B2471">
        <v>3.48</v>
      </c>
      <c r="C2471">
        <v>7</v>
      </c>
      <c r="D2471">
        <v>0.85</v>
      </c>
      <c r="E2471">
        <v>0.1</v>
      </c>
      <c r="F2471">
        <v>0.03</v>
      </c>
      <c r="G2471" t="s">
        <v>99</v>
      </c>
      <c r="H2471">
        <v>1.44</v>
      </c>
      <c r="I2471">
        <v>0.91</v>
      </c>
      <c r="J2471">
        <v>1.18</v>
      </c>
      <c r="K2471">
        <v>0.26</v>
      </c>
      <c r="L2471">
        <v>36</v>
      </c>
      <c r="M2471">
        <v>3089.22</v>
      </c>
      <c r="N2471">
        <v>30</v>
      </c>
      <c r="O2471">
        <v>22</v>
      </c>
      <c r="P2471">
        <v>2</v>
      </c>
      <c r="Q2471">
        <v>3</v>
      </c>
      <c r="R2471">
        <v>56</v>
      </c>
      <c r="S2471">
        <v>911</v>
      </c>
      <c r="T2471">
        <v>4</v>
      </c>
      <c r="U2471">
        <v>0.95</v>
      </c>
      <c r="V2471">
        <v>1</v>
      </c>
      <c r="W2471" t="s">
        <v>4</v>
      </c>
      <c r="X2471" t="s">
        <v>103</v>
      </c>
      <c r="Y2471" t="s">
        <v>96</v>
      </c>
      <c r="Z2471" t="s">
        <v>105</v>
      </c>
      <c r="AA2471">
        <v>0.76500000000000001</v>
      </c>
      <c r="AB2471">
        <v>0.873</v>
      </c>
      <c r="AC2471">
        <v>0.13095000000000004</v>
      </c>
      <c r="AD2471">
        <v>0.39</v>
      </c>
      <c r="AE2471" t="s">
        <v>24</v>
      </c>
      <c r="AF2471">
        <v>1.1822258459029759E-2</v>
      </c>
      <c r="AG2471" t="s">
        <v>5</v>
      </c>
      <c r="AH2471" t="s">
        <v>31</v>
      </c>
      <c r="AI2471" t="s">
        <v>36</v>
      </c>
      <c r="AJ2471">
        <v>1626.7857142857142</v>
      </c>
      <c r="AK2471" t="s">
        <v>42</v>
      </c>
      <c r="AL2471">
        <v>154.46100000000001</v>
      </c>
      <c r="AM2471">
        <v>1027720.301664</v>
      </c>
      <c r="AN2471">
        <v>94.960000000000008</v>
      </c>
    </row>
    <row r="2472" spans="1:40" x14ac:dyDescent="0.3">
      <c r="A2472">
        <v>152.49</v>
      </c>
      <c r="B2472">
        <v>6.75</v>
      </c>
      <c r="C2472">
        <v>20</v>
      </c>
      <c r="D2472">
        <v>0.98</v>
      </c>
      <c r="E2472">
        <v>0.03</v>
      </c>
      <c r="F2472">
        <v>0.03</v>
      </c>
      <c r="G2472" t="s">
        <v>88</v>
      </c>
      <c r="H2472">
        <v>2.5499999999999998</v>
      </c>
      <c r="I2472">
        <v>0.87</v>
      </c>
      <c r="J2472">
        <v>1.18</v>
      </c>
      <c r="K2472">
        <v>0.99</v>
      </c>
      <c r="L2472">
        <v>24</v>
      </c>
      <c r="M2472">
        <v>4796.43</v>
      </c>
      <c r="N2472">
        <v>45</v>
      </c>
      <c r="O2472">
        <v>10</v>
      </c>
      <c r="P2472">
        <v>0</v>
      </c>
      <c r="Q2472">
        <v>2</v>
      </c>
      <c r="R2472">
        <v>654</v>
      </c>
      <c r="S2472">
        <v>194</v>
      </c>
      <c r="T2472">
        <v>3</v>
      </c>
      <c r="U2472">
        <v>0.09</v>
      </c>
      <c r="V2472">
        <v>0</v>
      </c>
      <c r="W2472" t="s">
        <v>6</v>
      </c>
      <c r="X2472" t="s">
        <v>93</v>
      </c>
      <c r="Y2472" t="s">
        <v>94</v>
      </c>
      <c r="Z2472" t="s">
        <v>98</v>
      </c>
      <c r="AA2472">
        <v>0.9506</v>
      </c>
      <c r="AB2472">
        <v>0.94089999999999996</v>
      </c>
      <c r="AC2472">
        <v>1.8818000000000015E-2</v>
      </c>
      <c r="AD2472">
        <v>1.05</v>
      </c>
      <c r="AE2472" t="s">
        <v>25</v>
      </c>
      <c r="AF2472">
        <v>4.4265197717883134E-2</v>
      </c>
      <c r="AG2472" t="s">
        <v>7</v>
      </c>
      <c r="AH2472" t="s">
        <v>31</v>
      </c>
      <c r="AI2472" t="s">
        <v>35</v>
      </c>
      <c r="AJ2472">
        <v>29.663608562691131</v>
      </c>
      <c r="AK2472" t="s">
        <v>40</v>
      </c>
      <c r="AL2472">
        <v>47.964300000000001</v>
      </c>
      <c r="AM2472">
        <v>775347.80863200012</v>
      </c>
      <c r="AN2472">
        <v>71.95</v>
      </c>
    </row>
    <row r="2473" spans="1:40" x14ac:dyDescent="0.3">
      <c r="A2473">
        <v>483.81</v>
      </c>
      <c r="B2473">
        <v>4.07</v>
      </c>
      <c r="C2473">
        <v>8</v>
      </c>
      <c r="D2473">
        <v>0.86</v>
      </c>
      <c r="E2473">
        <v>0.08</v>
      </c>
      <c r="F2473">
        <v>0.02</v>
      </c>
      <c r="G2473" t="s">
        <v>99</v>
      </c>
      <c r="H2473">
        <v>0.84</v>
      </c>
      <c r="I2473">
        <v>0.95</v>
      </c>
      <c r="J2473">
        <v>1.2</v>
      </c>
      <c r="K2473">
        <v>0.42</v>
      </c>
      <c r="L2473">
        <v>27</v>
      </c>
      <c r="M2473">
        <v>249.52</v>
      </c>
      <c r="N2473">
        <v>90</v>
      </c>
      <c r="O2473">
        <v>29</v>
      </c>
      <c r="P2473">
        <v>1</v>
      </c>
      <c r="Q2473">
        <v>2</v>
      </c>
      <c r="R2473">
        <v>782</v>
      </c>
      <c r="S2473">
        <v>25</v>
      </c>
      <c r="T2473">
        <v>3</v>
      </c>
      <c r="U2473">
        <v>0.97</v>
      </c>
      <c r="V2473">
        <v>1</v>
      </c>
      <c r="W2473" t="s">
        <v>4</v>
      </c>
      <c r="X2473" t="s">
        <v>93</v>
      </c>
      <c r="Y2473" t="s">
        <v>104</v>
      </c>
      <c r="Z2473" t="s">
        <v>98</v>
      </c>
      <c r="AA2473">
        <v>0.79120000000000001</v>
      </c>
      <c r="AB2473">
        <v>0.90160000000000007</v>
      </c>
      <c r="AC2473">
        <v>0.12622400000000003</v>
      </c>
      <c r="AD2473">
        <v>0.52</v>
      </c>
      <c r="AE2473" t="s">
        <v>25</v>
      </c>
      <c r="AF2473">
        <v>8.4123932948884893E-3</v>
      </c>
      <c r="AG2473" t="s">
        <v>5</v>
      </c>
      <c r="AH2473" t="s">
        <v>32</v>
      </c>
      <c r="AI2473" t="s">
        <v>38</v>
      </c>
      <c r="AJ2473">
        <v>3.1969309462915603</v>
      </c>
      <c r="AK2473" t="s">
        <v>40</v>
      </c>
      <c r="AL2473">
        <v>12.476000000000001</v>
      </c>
      <c r="AM2473">
        <v>132812.902328</v>
      </c>
      <c r="AN2473">
        <v>96.360000000000014</v>
      </c>
    </row>
    <row r="2474" spans="1:40" x14ac:dyDescent="0.3">
      <c r="A2474">
        <v>459.25</v>
      </c>
      <c r="B2474">
        <v>9.98</v>
      </c>
      <c r="C2474">
        <v>10</v>
      </c>
      <c r="D2474">
        <v>0.85</v>
      </c>
      <c r="E2474">
        <v>0.09</v>
      </c>
      <c r="F2474">
        <v>0.03</v>
      </c>
      <c r="G2474" t="s">
        <v>99</v>
      </c>
      <c r="H2474">
        <v>3.2</v>
      </c>
      <c r="I2474">
        <v>0.94</v>
      </c>
      <c r="J2474">
        <v>1.03</v>
      </c>
      <c r="K2474">
        <v>0.81</v>
      </c>
      <c r="L2474">
        <v>18</v>
      </c>
      <c r="M2474">
        <v>831.32</v>
      </c>
      <c r="N2474">
        <v>90</v>
      </c>
      <c r="O2474">
        <v>36</v>
      </c>
      <c r="P2474">
        <v>0</v>
      </c>
      <c r="Q2474">
        <v>1</v>
      </c>
      <c r="R2474">
        <v>697</v>
      </c>
      <c r="S2474">
        <v>288</v>
      </c>
      <c r="T2474">
        <v>7</v>
      </c>
      <c r="U2474">
        <v>0.74</v>
      </c>
      <c r="V2474">
        <v>1</v>
      </c>
      <c r="W2474" t="s">
        <v>4</v>
      </c>
      <c r="X2474" t="s">
        <v>101</v>
      </c>
      <c r="Y2474" t="s">
        <v>94</v>
      </c>
      <c r="Z2474" t="s">
        <v>106</v>
      </c>
      <c r="AA2474">
        <v>0.77349999999999997</v>
      </c>
      <c r="AB2474">
        <v>0.88270000000000004</v>
      </c>
      <c r="AC2474">
        <v>0.13240500000000002</v>
      </c>
      <c r="AD2474">
        <v>0.93</v>
      </c>
      <c r="AE2474" t="s">
        <v>25</v>
      </c>
      <c r="AF2474">
        <v>2.1731083287969518E-2</v>
      </c>
      <c r="AG2474" t="s">
        <v>7</v>
      </c>
      <c r="AH2474" t="s">
        <v>32</v>
      </c>
      <c r="AI2474" t="s">
        <v>37</v>
      </c>
      <c r="AJ2474">
        <v>41.319942611190818</v>
      </c>
      <c r="AK2474" t="s">
        <v>40</v>
      </c>
      <c r="AL2474">
        <v>41.566000000000003</v>
      </c>
      <c r="AM2474">
        <v>427668.7132</v>
      </c>
      <c r="AN2474">
        <v>93.5</v>
      </c>
    </row>
    <row r="2475" spans="1:40" x14ac:dyDescent="0.3">
      <c r="A2475">
        <v>374.96</v>
      </c>
      <c r="B2475">
        <v>3.37</v>
      </c>
      <c r="C2475">
        <v>5</v>
      </c>
      <c r="D2475">
        <v>0.87</v>
      </c>
      <c r="E2475">
        <v>0.04</v>
      </c>
      <c r="F2475">
        <v>0.01</v>
      </c>
      <c r="G2475" t="s">
        <v>88</v>
      </c>
      <c r="H2475">
        <v>0.57999999999999996</v>
      </c>
      <c r="I2475">
        <v>0.68</v>
      </c>
      <c r="J2475">
        <v>0.85</v>
      </c>
      <c r="K2475">
        <v>0.65</v>
      </c>
      <c r="L2475">
        <v>47</v>
      </c>
      <c r="M2475">
        <v>1710.5</v>
      </c>
      <c r="N2475">
        <v>45</v>
      </c>
      <c r="O2475">
        <v>44</v>
      </c>
      <c r="P2475">
        <v>1</v>
      </c>
      <c r="Q2475">
        <v>2</v>
      </c>
      <c r="R2475">
        <v>642</v>
      </c>
      <c r="S2475">
        <v>360</v>
      </c>
      <c r="T2475">
        <v>12</v>
      </c>
      <c r="U2475">
        <v>0.99</v>
      </c>
      <c r="V2475">
        <v>1</v>
      </c>
      <c r="W2475" t="s">
        <v>4</v>
      </c>
      <c r="X2475" t="s">
        <v>93</v>
      </c>
      <c r="Y2475" t="s">
        <v>104</v>
      </c>
      <c r="Z2475" t="s">
        <v>107</v>
      </c>
      <c r="AA2475">
        <v>0.83519999999999994</v>
      </c>
      <c r="AB2475">
        <v>0.95039999999999991</v>
      </c>
      <c r="AC2475">
        <v>0.123552</v>
      </c>
      <c r="AD2475">
        <v>0.70000000000000007</v>
      </c>
      <c r="AE2475" t="s">
        <v>25</v>
      </c>
      <c r="AF2475">
        <v>8.9876253467036493E-3</v>
      </c>
      <c r="AG2475" t="s">
        <v>5</v>
      </c>
      <c r="AH2475" t="s">
        <v>32</v>
      </c>
      <c r="AI2475" t="s">
        <v>38</v>
      </c>
      <c r="AJ2475">
        <v>56.074766355140184</v>
      </c>
      <c r="AK2475" t="s">
        <v>40</v>
      </c>
      <c r="AL2475">
        <v>17.105</v>
      </c>
      <c r="AM2475">
        <v>673458.98853600002</v>
      </c>
      <c r="AN2475">
        <v>74.02</v>
      </c>
    </row>
    <row r="2476" spans="1:40" x14ac:dyDescent="0.3">
      <c r="A2476">
        <v>290.02</v>
      </c>
      <c r="B2476">
        <v>3.51</v>
      </c>
      <c r="C2476">
        <v>9</v>
      </c>
      <c r="D2476">
        <v>0.91</v>
      </c>
      <c r="E2476">
        <v>0.04</v>
      </c>
      <c r="F2476">
        <v>0.05</v>
      </c>
      <c r="G2476" t="s">
        <v>99</v>
      </c>
      <c r="H2476">
        <v>3.65</v>
      </c>
      <c r="I2476">
        <v>0.93</v>
      </c>
      <c r="J2476">
        <v>1.1499999999999999</v>
      </c>
      <c r="K2476">
        <v>0.93</v>
      </c>
      <c r="L2476">
        <v>15</v>
      </c>
      <c r="M2476">
        <v>6291.51</v>
      </c>
      <c r="N2476">
        <v>60</v>
      </c>
      <c r="O2476">
        <v>19</v>
      </c>
      <c r="P2476">
        <v>1</v>
      </c>
      <c r="Q2476">
        <v>0</v>
      </c>
      <c r="R2476">
        <v>850</v>
      </c>
      <c r="S2476">
        <v>379</v>
      </c>
      <c r="T2476">
        <v>2</v>
      </c>
      <c r="U2476">
        <v>0.77</v>
      </c>
      <c r="V2476">
        <v>1</v>
      </c>
      <c r="W2476" t="s">
        <v>4</v>
      </c>
      <c r="X2476" t="s">
        <v>89</v>
      </c>
      <c r="Y2476" t="s">
        <v>104</v>
      </c>
      <c r="Z2476" t="s">
        <v>102</v>
      </c>
      <c r="AA2476">
        <v>0.87360000000000004</v>
      </c>
      <c r="AB2476">
        <v>0.91199999999999992</v>
      </c>
      <c r="AC2476">
        <v>8.2079999999999959E-2</v>
      </c>
      <c r="AD2476">
        <v>1.02</v>
      </c>
      <c r="AE2476" t="s">
        <v>25</v>
      </c>
      <c r="AF2476">
        <v>1.2102613612854286E-2</v>
      </c>
      <c r="AG2476" t="s">
        <v>5</v>
      </c>
      <c r="AH2476" t="s">
        <v>31</v>
      </c>
      <c r="AI2476" t="s">
        <v>37</v>
      </c>
      <c r="AJ2476">
        <v>44.588235294117645</v>
      </c>
      <c r="AK2476" t="s">
        <v>40</v>
      </c>
      <c r="AL2476">
        <v>314.57550000000003</v>
      </c>
      <c r="AM2476">
        <v>1989219.212878</v>
      </c>
      <c r="AN2476">
        <v>94.149999999999991</v>
      </c>
    </row>
    <row r="2477" spans="1:40" x14ac:dyDescent="0.3">
      <c r="A2477">
        <v>441.49</v>
      </c>
      <c r="B2477">
        <v>9.3800000000000008</v>
      </c>
      <c r="C2477">
        <v>25</v>
      </c>
      <c r="D2477">
        <v>0.73</v>
      </c>
      <c r="E2477">
        <v>7.0000000000000007E-2</v>
      </c>
      <c r="F2477">
        <v>0.04</v>
      </c>
      <c r="G2477" t="s">
        <v>88</v>
      </c>
      <c r="H2477">
        <v>0.89</v>
      </c>
      <c r="I2477">
        <v>0.67</v>
      </c>
      <c r="J2477">
        <v>0.86</v>
      </c>
      <c r="K2477">
        <v>0.63</v>
      </c>
      <c r="L2477">
        <v>17</v>
      </c>
      <c r="M2477">
        <v>2266.11</v>
      </c>
      <c r="N2477">
        <v>30</v>
      </c>
      <c r="O2477">
        <v>12</v>
      </c>
      <c r="P2477">
        <v>0</v>
      </c>
      <c r="Q2477">
        <v>1</v>
      </c>
      <c r="R2477">
        <v>312</v>
      </c>
      <c r="S2477">
        <v>562</v>
      </c>
      <c r="T2477">
        <v>5</v>
      </c>
      <c r="U2477">
        <v>0.13</v>
      </c>
      <c r="V2477">
        <v>0</v>
      </c>
      <c r="W2477" t="s">
        <v>6</v>
      </c>
      <c r="X2477" t="s">
        <v>101</v>
      </c>
      <c r="Y2477" t="s">
        <v>94</v>
      </c>
      <c r="Z2477" t="s">
        <v>109</v>
      </c>
      <c r="AA2477">
        <v>0.67889999999999995</v>
      </c>
      <c r="AB2477">
        <v>0.89279999999999993</v>
      </c>
      <c r="AC2477">
        <v>0.24105599999999999</v>
      </c>
      <c r="AD2477">
        <v>0.74</v>
      </c>
      <c r="AE2477" t="s">
        <v>25</v>
      </c>
      <c r="AF2477">
        <v>2.1246234342793723E-2</v>
      </c>
      <c r="AG2477" t="s">
        <v>7</v>
      </c>
      <c r="AH2477" t="s">
        <v>32</v>
      </c>
      <c r="AI2477" t="s">
        <v>38</v>
      </c>
      <c r="AJ2477">
        <v>180.12820512820514</v>
      </c>
      <c r="AK2477" t="s">
        <v>42</v>
      </c>
      <c r="AL2477">
        <v>22.661100000000001</v>
      </c>
      <c r="AM2477">
        <v>1110546.5629509999</v>
      </c>
      <c r="AN2477">
        <v>72.209999999999994</v>
      </c>
    </row>
    <row r="2478" spans="1:40" x14ac:dyDescent="0.3">
      <c r="A2478">
        <v>108.79</v>
      </c>
      <c r="B2478">
        <v>1.22</v>
      </c>
      <c r="C2478">
        <v>25</v>
      </c>
      <c r="D2478">
        <v>0.95</v>
      </c>
      <c r="E2478">
        <v>0.09</v>
      </c>
      <c r="F2478">
        <v>0.03</v>
      </c>
      <c r="G2478" t="s">
        <v>99</v>
      </c>
      <c r="H2478">
        <v>4.99</v>
      </c>
      <c r="I2478">
        <v>0.95</v>
      </c>
      <c r="J2478">
        <v>0.86</v>
      </c>
      <c r="K2478">
        <v>0.57999999999999996</v>
      </c>
      <c r="L2478">
        <v>29</v>
      </c>
      <c r="M2478">
        <v>4291.45</v>
      </c>
      <c r="N2478">
        <v>90</v>
      </c>
      <c r="O2478">
        <v>16</v>
      </c>
      <c r="P2478">
        <v>0</v>
      </c>
      <c r="Q2478">
        <v>0</v>
      </c>
      <c r="R2478">
        <v>199</v>
      </c>
      <c r="S2478">
        <v>935</v>
      </c>
      <c r="T2478">
        <v>2</v>
      </c>
      <c r="U2478">
        <v>0.75</v>
      </c>
      <c r="V2478">
        <v>1</v>
      </c>
      <c r="W2478" t="s">
        <v>4</v>
      </c>
      <c r="X2478" t="s">
        <v>89</v>
      </c>
      <c r="Y2478" t="s">
        <v>94</v>
      </c>
      <c r="Z2478" t="s">
        <v>102</v>
      </c>
      <c r="AA2478">
        <v>0.86449999999999994</v>
      </c>
      <c r="AB2478">
        <v>0.88270000000000004</v>
      </c>
      <c r="AC2478">
        <v>4.4135000000000035E-2</v>
      </c>
      <c r="AD2478">
        <v>0.7</v>
      </c>
      <c r="AE2478" t="s">
        <v>25</v>
      </c>
      <c r="AF2478">
        <v>1.1214266017097159E-2</v>
      </c>
      <c r="AG2478" t="s">
        <v>5</v>
      </c>
      <c r="AH2478" t="s">
        <v>33</v>
      </c>
      <c r="AI2478" t="s">
        <v>37</v>
      </c>
      <c r="AJ2478">
        <v>469.8492462311558</v>
      </c>
      <c r="AK2478" t="s">
        <v>42</v>
      </c>
      <c r="AL2478">
        <v>214.57249999999999</v>
      </c>
      <c r="AM2478">
        <v>523116.29670200002</v>
      </c>
      <c r="AN2478">
        <v>91.710000000000008</v>
      </c>
    </row>
    <row r="2479" spans="1:40" x14ac:dyDescent="0.3">
      <c r="A2479">
        <v>405.73</v>
      </c>
      <c r="B2479">
        <v>7.27</v>
      </c>
      <c r="C2479">
        <v>1</v>
      </c>
      <c r="D2479">
        <v>0.83</v>
      </c>
      <c r="E2479">
        <v>0.08</v>
      </c>
      <c r="F2479">
        <v>0.02</v>
      </c>
      <c r="G2479" t="s">
        <v>88</v>
      </c>
      <c r="H2479">
        <v>4.12</v>
      </c>
      <c r="I2479">
        <v>0.91</v>
      </c>
      <c r="J2479">
        <v>0.88</v>
      </c>
      <c r="K2479">
        <v>0.65</v>
      </c>
      <c r="L2479">
        <v>5</v>
      </c>
      <c r="M2479">
        <v>6251.97</v>
      </c>
      <c r="N2479">
        <v>60</v>
      </c>
      <c r="O2479">
        <v>23</v>
      </c>
      <c r="P2479">
        <v>3</v>
      </c>
      <c r="Q2479">
        <v>0</v>
      </c>
      <c r="R2479">
        <v>932</v>
      </c>
      <c r="S2479">
        <v>972</v>
      </c>
      <c r="T2479">
        <v>7</v>
      </c>
      <c r="U2479">
        <v>0.73</v>
      </c>
      <c r="V2479">
        <v>0</v>
      </c>
      <c r="W2479" t="s">
        <v>6</v>
      </c>
      <c r="X2479" t="s">
        <v>89</v>
      </c>
      <c r="Y2479" t="s">
        <v>90</v>
      </c>
      <c r="Z2479" t="s">
        <v>106</v>
      </c>
      <c r="AA2479">
        <v>0.76359999999999995</v>
      </c>
      <c r="AB2479">
        <v>0.90160000000000007</v>
      </c>
      <c r="AC2479">
        <v>0.15327200000000005</v>
      </c>
      <c r="AD2479">
        <v>0.75</v>
      </c>
      <c r="AE2479" t="s">
        <v>25</v>
      </c>
      <c r="AF2479">
        <v>1.79183200650679E-2</v>
      </c>
      <c r="AG2479" t="s">
        <v>5</v>
      </c>
      <c r="AH2479" t="s">
        <v>32</v>
      </c>
      <c r="AI2479" t="s">
        <v>37</v>
      </c>
      <c r="AJ2479">
        <v>104.29184549356223</v>
      </c>
      <c r="AK2479" t="s">
        <v>42</v>
      </c>
      <c r="AL2479">
        <v>62.519700000000007</v>
      </c>
      <c r="AM2479">
        <v>2790368.9187619998</v>
      </c>
      <c r="AN2479">
        <v>69.080000000000013</v>
      </c>
    </row>
    <row r="2480" spans="1:40" x14ac:dyDescent="0.3">
      <c r="A2480">
        <v>106.17</v>
      </c>
      <c r="B2480">
        <v>7.53</v>
      </c>
      <c r="C2480">
        <v>2</v>
      </c>
      <c r="D2480">
        <v>0.72</v>
      </c>
      <c r="E2480">
        <v>0.02</v>
      </c>
      <c r="F2480">
        <v>0.01</v>
      </c>
      <c r="G2480" t="s">
        <v>88</v>
      </c>
      <c r="H2480">
        <v>1.72</v>
      </c>
      <c r="I2480">
        <v>0.83</v>
      </c>
      <c r="J2480">
        <v>1.06</v>
      </c>
      <c r="K2480">
        <v>0.79</v>
      </c>
      <c r="L2480">
        <v>11</v>
      </c>
      <c r="M2480">
        <v>8322.7099999999991</v>
      </c>
      <c r="N2480">
        <v>60</v>
      </c>
      <c r="O2480">
        <v>14</v>
      </c>
      <c r="P2480">
        <v>3</v>
      </c>
      <c r="Q2480">
        <v>0</v>
      </c>
      <c r="R2480">
        <v>781</v>
      </c>
      <c r="S2480">
        <v>896</v>
      </c>
      <c r="T2480">
        <v>7</v>
      </c>
      <c r="U2480">
        <v>0.17</v>
      </c>
      <c r="V2480">
        <v>0</v>
      </c>
      <c r="W2480" t="s">
        <v>6</v>
      </c>
      <c r="X2480" t="s">
        <v>89</v>
      </c>
      <c r="Y2480" t="s">
        <v>90</v>
      </c>
      <c r="Z2480" t="s">
        <v>106</v>
      </c>
      <c r="AA2480">
        <v>0.7056</v>
      </c>
      <c r="AB2480">
        <v>0.97019999999999995</v>
      </c>
      <c r="AC2480">
        <v>0.27165600000000001</v>
      </c>
      <c r="AD2480">
        <v>0.82000000000000006</v>
      </c>
      <c r="AE2480" t="s">
        <v>25</v>
      </c>
      <c r="AF2480">
        <v>7.0923989827634926E-2</v>
      </c>
      <c r="AG2480" t="s">
        <v>8</v>
      </c>
      <c r="AH2480" t="s">
        <v>33</v>
      </c>
      <c r="AI2480" t="s">
        <v>36</v>
      </c>
      <c r="AJ2480">
        <v>114.7247119078105</v>
      </c>
      <c r="AK2480" t="s">
        <v>42</v>
      </c>
      <c r="AL2480">
        <v>83.227099999999993</v>
      </c>
      <c r="AM2480">
        <v>910217.66366900003</v>
      </c>
      <c r="AN2480">
        <v>73.48</v>
      </c>
    </row>
    <row r="2481" spans="1:40" x14ac:dyDescent="0.3">
      <c r="A2481">
        <v>407.39</v>
      </c>
      <c r="B2481">
        <v>8.5299999999999994</v>
      </c>
      <c r="C2481">
        <v>19</v>
      </c>
      <c r="D2481">
        <v>0.94</v>
      </c>
      <c r="E2481">
        <v>0.09</v>
      </c>
      <c r="F2481">
        <v>0.02</v>
      </c>
      <c r="G2481" t="s">
        <v>99</v>
      </c>
      <c r="H2481">
        <v>2.13</v>
      </c>
      <c r="I2481">
        <v>0.86</v>
      </c>
      <c r="J2481">
        <v>0.84</v>
      </c>
      <c r="K2481">
        <v>0.9</v>
      </c>
      <c r="L2481">
        <v>16</v>
      </c>
      <c r="M2481">
        <v>5541.6</v>
      </c>
      <c r="N2481">
        <v>60</v>
      </c>
      <c r="O2481">
        <v>15</v>
      </c>
      <c r="P2481">
        <v>1</v>
      </c>
      <c r="Q2481">
        <v>0</v>
      </c>
      <c r="R2481">
        <v>698</v>
      </c>
      <c r="S2481">
        <v>387</v>
      </c>
      <c r="T2481">
        <v>3</v>
      </c>
      <c r="U2481">
        <v>0.75</v>
      </c>
      <c r="V2481">
        <v>0</v>
      </c>
      <c r="W2481" t="s">
        <v>6</v>
      </c>
      <c r="X2481" t="s">
        <v>89</v>
      </c>
      <c r="Y2481" t="s">
        <v>104</v>
      </c>
      <c r="Z2481" t="s">
        <v>98</v>
      </c>
      <c r="AA2481">
        <v>0.85539999999999994</v>
      </c>
      <c r="AB2481">
        <v>0.89180000000000004</v>
      </c>
      <c r="AC2481">
        <v>5.3508000000000049E-2</v>
      </c>
      <c r="AD2481">
        <v>1.01</v>
      </c>
      <c r="AE2481" t="s">
        <v>25</v>
      </c>
      <c r="AF2481">
        <v>2.0938167358059843E-2</v>
      </c>
      <c r="AG2481" t="s">
        <v>7</v>
      </c>
      <c r="AH2481" t="s">
        <v>32</v>
      </c>
      <c r="AI2481" t="s">
        <v>35</v>
      </c>
      <c r="AJ2481">
        <v>55.44412607449857</v>
      </c>
      <c r="AK2481" t="s">
        <v>40</v>
      </c>
      <c r="AL2481">
        <v>277.08000000000004</v>
      </c>
      <c r="AM2481">
        <v>2506222.0254540001</v>
      </c>
      <c r="AN2481">
        <v>94.77</v>
      </c>
    </row>
    <row r="2482" spans="1:40" x14ac:dyDescent="0.3">
      <c r="A2482">
        <v>174.1</v>
      </c>
      <c r="B2482">
        <v>9.77</v>
      </c>
      <c r="C2482">
        <v>14</v>
      </c>
      <c r="D2482">
        <v>0.81</v>
      </c>
      <c r="E2482">
        <v>0.04</v>
      </c>
      <c r="F2482">
        <v>0.03</v>
      </c>
      <c r="G2482" t="s">
        <v>99</v>
      </c>
      <c r="H2482">
        <v>1.3</v>
      </c>
      <c r="I2482">
        <v>0.64</v>
      </c>
      <c r="J2482">
        <v>1.1100000000000001</v>
      </c>
      <c r="K2482">
        <v>0.27</v>
      </c>
      <c r="L2482">
        <v>34</v>
      </c>
      <c r="M2482">
        <v>1853.55</v>
      </c>
      <c r="N2482">
        <v>60</v>
      </c>
      <c r="O2482">
        <v>40</v>
      </c>
      <c r="P2482">
        <v>3</v>
      </c>
      <c r="Q2482">
        <v>0</v>
      </c>
      <c r="R2482">
        <v>993</v>
      </c>
      <c r="S2482">
        <v>64</v>
      </c>
      <c r="T2482">
        <v>3</v>
      </c>
      <c r="U2482">
        <v>0.67</v>
      </c>
      <c r="V2482">
        <v>0</v>
      </c>
      <c r="W2482" t="s">
        <v>6</v>
      </c>
      <c r="X2482" t="s">
        <v>89</v>
      </c>
      <c r="Y2482" t="s">
        <v>90</v>
      </c>
      <c r="Z2482" t="s">
        <v>98</v>
      </c>
      <c r="AA2482">
        <v>0.77760000000000007</v>
      </c>
      <c r="AB2482">
        <v>0.93119999999999992</v>
      </c>
      <c r="AC2482">
        <v>0.17692799999999995</v>
      </c>
      <c r="AD2482">
        <v>0.34</v>
      </c>
      <c r="AE2482" t="s">
        <v>24</v>
      </c>
      <c r="AF2482">
        <v>5.6117174037909244E-2</v>
      </c>
      <c r="AG2482" t="s">
        <v>8</v>
      </c>
      <c r="AH2482" t="s">
        <v>31</v>
      </c>
      <c r="AI2482" t="s">
        <v>36</v>
      </c>
      <c r="AJ2482">
        <v>6.4451158106747233</v>
      </c>
      <c r="AK2482" t="s">
        <v>40</v>
      </c>
      <c r="AL2482">
        <v>92.677500000000009</v>
      </c>
      <c r="AM2482">
        <v>345389.47294999997</v>
      </c>
      <c r="AN2482">
        <v>96.899999999999991</v>
      </c>
    </row>
    <row r="2483" spans="1:40" x14ac:dyDescent="0.3">
      <c r="A2483">
        <v>444.69</v>
      </c>
      <c r="B2483">
        <v>9.7799999999999994</v>
      </c>
      <c r="C2483">
        <v>20</v>
      </c>
      <c r="D2483">
        <v>0.73</v>
      </c>
      <c r="E2483">
        <v>0.06</v>
      </c>
      <c r="F2483">
        <v>0.03</v>
      </c>
      <c r="G2483" t="s">
        <v>88</v>
      </c>
      <c r="H2483">
        <v>3.84</v>
      </c>
      <c r="I2483">
        <v>0.62</v>
      </c>
      <c r="J2483">
        <v>0.82</v>
      </c>
      <c r="K2483">
        <v>0.2</v>
      </c>
      <c r="L2483">
        <v>17</v>
      </c>
      <c r="M2483">
        <v>9522.2199999999993</v>
      </c>
      <c r="N2483">
        <v>15</v>
      </c>
      <c r="O2483">
        <v>23</v>
      </c>
      <c r="P2483">
        <v>3</v>
      </c>
      <c r="Q2483">
        <v>3</v>
      </c>
      <c r="R2483">
        <v>868</v>
      </c>
      <c r="S2483">
        <v>217</v>
      </c>
      <c r="T2483">
        <v>8</v>
      </c>
      <c r="U2483">
        <v>0.99</v>
      </c>
      <c r="V2483">
        <v>0</v>
      </c>
      <c r="W2483" t="s">
        <v>6</v>
      </c>
      <c r="X2483" t="s">
        <v>103</v>
      </c>
      <c r="Y2483" t="s">
        <v>90</v>
      </c>
      <c r="Z2483" t="s">
        <v>110</v>
      </c>
      <c r="AA2483">
        <v>0.68619999999999992</v>
      </c>
      <c r="AB2483">
        <v>0.91179999999999994</v>
      </c>
      <c r="AC2483">
        <v>0.24618600000000002</v>
      </c>
      <c r="AD2483">
        <v>0.29000000000000004</v>
      </c>
      <c r="AE2483" t="s">
        <v>26</v>
      </c>
      <c r="AF2483">
        <v>2.1992848950954595E-2</v>
      </c>
      <c r="AG2483" t="s">
        <v>7</v>
      </c>
      <c r="AH2483" t="s">
        <v>32</v>
      </c>
      <c r="AI2483" t="s">
        <v>37</v>
      </c>
      <c r="AJ2483">
        <v>25</v>
      </c>
      <c r="AK2483" t="s">
        <v>40</v>
      </c>
      <c r="AL2483">
        <v>95.222200000000001</v>
      </c>
      <c r="AM2483">
        <v>4615664.6272539999</v>
      </c>
      <c r="AN2483">
        <v>69.760000000000005</v>
      </c>
    </row>
    <row r="2484" spans="1:40" x14ac:dyDescent="0.3">
      <c r="A2484">
        <v>474.82</v>
      </c>
      <c r="B2484">
        <v>1.59</v>
      </c>
      <c r="C2484">
        <v>10</v>
      </c>
      <c r="D2484">
        <v>0.89</v>
      </c>
      <c r="E2484">
        <v>0.08</v>
      </c>
      <c r="F2484">
        <v>0.02</v>
      </c>
      <c r="G2484" t="s">
        <v>92</v>
      </c>
      <c r="H2484">
        <v>1.9</v>
      </c>
      <c r="I2484">
        <v>0.73</v>
      </c>
      <c r="J2484">
        <v>0.84</v>
      </c>
      <c r="K2484">
        <v>0.03</v>
      </c>
      <c r="L2484">
        <v>33</v>
      </c>
      <c r="M2484">
        <v>991.15</v>
      </c>
      <c r="N2484">
        <v>15</v>
      </c>
      <c r="O2484">
        <v>58</v>
      </c>
      <c r="P2484">
        <v>1</v>
      </c>
      <c r="Q2484">
        <v>3</v>
      </c>
      <c r="R2484">
        <v>586</v>
      </c>
      <c r="S2484">
        <v>141</v>
      </c>
      <c r="T2484">
        <v>7</v>
      </c>
      <c r="U2484">
        <v>0.62</v>
      </c>
      <c r="V2484">
        <v>0</v>
      </c>
      <c r="W2484" t="s">
        <v>6</v>
      </c>
      <c r="X2484" t="s">
        <v>103</v>
      </c>
      <c r="Y2484" t="s">
        <v>104</v>
      </c>
      <c r="Z2484" t="s">
        <v>106</v>
      </c>
      <c r="AA2484">
        <v>0.81880000000000008</v>
      </c>
      <c r="AB2484">
        <v>0.90160000000000007</v>
      </c>
      <c r="AC2484">
        <v>9.9176E-2</v>
      </c>
      <c r="AD2484">
        <v>0.13</v>
      </c>
      <c r="AE2484" t="s">
        <v>22</v>
      </c>
      <c r="AF2484">
        <v>3.3486373783749635E-3</v>
      </c>
      <c r="AG2484" t="s">
        <v>5</v>
      </c>
      <c r="AH2484" t="s">
        <v>32</v>
      </c>
      <c r="AI2484" t="s">
        <v>36</v>
      </c>
      <c r="AJ2484">
        <v>24.061433447098977</v>
      </c>
      <c r="AK2484" t="s">
        <v>40</v>
      </c>
      <c r="AL2484">
        <v>19.823</v>
      </c>
      <c r="AM2484">
        <v>517717.49345999997</v>
      </c>
      <c r="AN2484">
        <v>83.3</v>
      </c>
    </row>
    <row r="2485" spans="1:40" x14ac:dyDescent="0.3">
      <c r="A2485">
        <v>116.96</v>
      </c>
      <c r="B2485">
        <v>8.4</v>
      </c>
      <c r="C2485">
        <v>9</v>
      </c>
      <c r="D2485">
        <v>0.96</v>
      </c>
      <c r="E2485">
        <v>0.02</v>
      </c>
      <c r="F2485">
        <v>0.03</v>
      </c>
      <c r="G2485" t="s">
        <v>99</v>
      </c>
      <c r="H2485">
        <v>3.78</v>
      </c>
      <c r="I2485">
        <v>0.93</v>
      </c>
      <c r="J2485">
        <v>0.97</v>
      </c>
      <c r="K2485">
        <v>0.37</v>
      </c>
      <c r="L2485">
        <v>49</v>
      </c>
      <c r="M2485">
        <v>3734.48</v>
      </c>
      <c r="N2485">
        <v>45</v>
      </c>
      <c r="O2485">
        <v>49</v>
      </c>
      <c r="P2485">
        <v>3</v>
      </c>
      <c r="Q2485">
        <v>1</v>
      </c>
      <c r="R2485">
        <v>873</v>
      </c>
      <c r="S2485">
        <v>375</v>
      </c>
      <c r="T2485">
        <v>4</v>
      </c>
      <c r="U2485">
        <v>0.41</v>
      </c>
      <c r="V2485">
        <v>1</v>
      </c>
      <c r="W2485" t="s">
        <v>4</v>
      </c>
      <c r="X2485" t="s">
        <v>101</v>
      </c>
      <c r="Y2485" t="s">
        <v>90</v>
      </c>
      <c r="Z2485" t="s">
        <v>105</v>
      </c>
      <c r="AA2485">
        <v>0.94079999999999997</v>
      </c>
      <c r="AB2485">
        <v>0.9506</v>
      </c>
      <c r="AC2485">
        <v>3.802400000000003E-2</v>
      </c>
      <c r="AD2485">
        <v>0.42</v>
      </c>
      <c r="AE2485" t="s">
        <v>24</v>
      </c>
      <c r="AF2485">
        <v>7.1819425444596449E-2</v>
      </c>
      <c r="AG2485" t="s">
        <v>8</v>
      </c>
      <c r="AH2485" t="s">
        <v>33</v>
      </c>
      <c r="AI2485" t="s">
        <v>37</v>
      </c>
      <c r="AJ2485">
        <v>42.955326460481096</v>
      </c>
      <c r="AK2485" t="s">
        <v>40</v>
      </c>
      <c r="AL2485">
        <v>186.72400000000002</v>
      </c>
      <c r="AM2485">
        <v>458819.58601599996</v>
      </c>
      <c r="AN2485">
        <v>95.02</v>
      </c>
    </row>
    <row r="2486" spans="1:40" x14ac:dyDescent="0.3">
      <c r="A2486">
        <v>258.2</v>
      </c>
      <c r="B2486">
        <v>6.82</v>
      </c>
      <c r="C2486">
        <v>10</v>
      </c>
      <c r="D2486">
        <v>0.97</v>
      </c>
      <c r="E2486">
        <v>0.08</v>
      </c>
      <c r="F2486">
        <v>0.04</v>
      </c>
      <c r="G2486" t="s">
        <v>99</v>
      </c>
      <c r="H2486">
        <v>0.09</v>
      </c>
      <c r="I2486">
        <v>0.79</v>
      </c>
      <c r="J2486">
        <v>0.95</v>
      </c>
      <c r="K2486">
        <v>0.85</v>
      </c>
      <c r="L2486">
        <v>31</v>
      </c>
      <c r="M2486">
        <v>9221.11</v>
      </c>
      <c r="N2486">
        <v>30</v>
      </c>
      <c r="O2486">
        <v>56</v>
      </c>
      <c r="P2486">
        <v>0</v>
      </c>
      <c r="Q2486">
        <v>0</v>
      </c>
      <c r="R2486">
        <v>345</v>
      </c>
      <c r="S2486">
        <v>365</v>
      </c>
      <c r="T2486">
        <v>2</v>
      </c>
      <c r="U2486">
        <v>0.95</v>
      </c>
      <c r="V2486">
        <v>0</v>
      </c>
      <c r="W2486" t="s">
        <v>6</v>
      </c>
      <c r="X2486" t="s">
        <v>89</v>
      </c>
      <c r="Y2486" t="s">
        <v>94</v>
      </c>
      <c r="Z2486" t="s">
        <v>102</v>
      </c>
      <c r="AA2486">
        <v>0.89239999999999997</v>
      </c>
      <c r="AB2486">
        <v>0.88319999999999999</v>
      </c>
      <c r="AC2486">
        <v>2.6496000000000026E-2</v>
      </c>
      <c r="AD2486">
        <v>0.97</v>
      </c>
      <c r="AE2486" t="s">
        <v>25</v>
      </c>
      <c r="AF2486">
        <v>2.6413632842757554E-2</v>
      </c>
      <c r="AG2486" t="s">
        <v>7</v>
      </c>
      <c r="AH2486" t="s">
        <v>31</v>
      </c>
      <c r="AI2486" t="s">
        <v>38</v>
      </c>
      <c r="AJ2486">
        <v>105.79710144927536</v>
      </c>
      <c r="AK2486" t="s">
        <v>42</v>
      </c>
      <c r="AL2486">
        <v>461.05550000000005</v>
      </c>
      <c r="AM2486">
        <v>2667058.9944999996</v>
      </c>
      <c r="AN2486">
        <v>96.710000000000008</v>
      </c>
    </row>
    <row r="2487" spans="1:40" x14ac:dyDescent="0.3">
      <c r="A2487">
        <v>491.44</v>
      </c>
      <c r="B2487">
        <v>6.83</v>
      </c>
      <c r="C2487">
        <v>29</v>
      </c>
      <c r="D2487">
        <v>0.99</v>
      </c>
      <c r="E2487">
        <v>0.06</v>
      </c>
      <c r="F2487">
        <v>0</v>
      </c>
      <c r="G2487" t="s">
        <v>92</v>
      </c>
      <c r="H2487">
        <v>0.68</v>
      </c>
      <c r="I2487">
        <v>0.69</v>
      </c>
      <c r="J2487">
        <v>1.2</v>
      </c>
      <c r="K2487">
        <v>7.0000000000000007E-2</v>
      </c>
      <c r="L2487">
        <v>18</v>
      </c>
      <c r="M2487">
        <v>6063.1</v>
      </c>
      <c r="N2487">
        <v>45</v>
      </c>
      <c r="O2487">
        <v>28</v>
      </c>
      <c r="P2487">
        <v>2</v>
      </c>
      <c r="Q2487">
        <v>3</v>
      </c>
      <c r="R2487">
        <v>864</v>
      </c>
      <c r="S2487">
        <v>805</v>
      </c>
      <c r="T2487">
        <v>12</v>
      </c>
      <c r="U2487">
        <v>0.63</v>
      </c>
      <c r="V2487">
        <v>1</v>
      </c>
      <c r="W2487" t="s">
        <v>4</v>
      </c>
      <c r="X2487" t="s">
        <v>103</v>
      </c>
      <c r="Y2487" t="s">
        <v>96</v>
      </c>
      <c r="Z2487" t="s">
        <v>107</v>
      </c>
      <c r="AA2487">
        <v>0.93059999999999998</v>
      </c>
      <c r="AB2487">
        <v>0.94</v>
      </c>
      <c r="AC2487">
        <v>9.4000000000000073E-3</v>
      </c>
      <c r="AD2487">
        <v>0.13</v>
      </c>
      <c r="AE2487" t="s">
        <v>22</v>
      </c>
      <c r="AF2487">
        <v>1.3897932606218461E-2</v>
      </c>
      <c r="AG2487" t="s">
        <v>5</v>
      </c>
      <c r="AH2487" t="s">
        <v>32</v>
      </c>
      <c r="AI2487" t="s">
        <v>38</v>
      </c>
      <c r="AJ2487">
        <v>93.171296296296291</v>
      </c>
      <c r="AK2487" t="s">
        <v>41</v>
      </c>
      <c r="AL2487">
        <v>121.26200000000001</v>
      </c>
      <c r="AM2487">
        <v>3158556.8014239999</v>
      </c>
      <c r="AN2487">
        <v>85.52</v>
      </c>
    </row>
    <row r="2488" spans="1:40" x14ac:dyDescent="0.3">
      <c r="A2488">
        <v>267.52999999999997</v>
      </c>
      <c r="B2488">
        <v>2.16</v>
      </c>
      <c r="C2488">
        <v>6</v>
      </c>
      <c r="D2488">
        <v>0.96</v>
      </c>
      <c r="E2488">
        <v>0.09</v>
      </c>
      <c r="F2488">
        <v>0.02</v>
      </c>
      <c r="G2488" t="s">
        <v>92</v>
      </c>
      <c r="H2488">
        <v>1.82</v>
      </c>
      <c r="I2488">
        <v>0.93</v>
      </c>
      <c r="J2488">
        <v>1.19</v>
      </c>
      <c r="K2488">
        <v>0.54</v>
      </c>
      <c r="L2488">
        <v>25</v>
      </c>
      <c r="M2488">
        <v>6660.26</v>
      </c>
      <c r="N2488">
        <v>15</v>
      </c>
      <c r="O2488">
        <v>9</v>
      </c>
      <c r="P2488">
        <v>0</v>
      </c>
      <c r="Q2488">
        <v>2</v>
      </c>
      <c r="R2488">
        <v>229</v>
      </c>
      <c r="S2488">
        <v>187</v>
      </c>
      <c r="T2488">
        <v>3</v>
      </c>
      <c r="U2488">
        <v>0.35</v>
      </c>
      <c r="V2488">
        <v>1</v>
      </c>
      <c r="W2488" t="s">
        <v>4</v>
      </c>
      <c r="X2488" t="s">
        <v>93</v>
      </c>
      <c r="Y2488" t="s">
        <v>94</v>
      </c>
      <c r="Z2488" t="s">
        <v>98</v>
      </c>
      <c r="AA2488">
        <v>0.87360000000000004</v>
      </c>
      <c r="AB2488">
        <v>0.89180000000000004</v>
      </c>
      <c r="AC2488">
        <v>3.5672000000000037E-2</v>
      </c>
      <c r="AD2488">
        <v>0.65</v>
      </c>
      <c r="AE2488" t="s">
        <v>25</v>
      </c>
      <c r="AF2488">
        <v>8.0738608754158427E-3</v>
      </c>
      <c r="AG2488" t="s">
        <v>5</v>
      </c>
      <c r="AH2488" t="s">
        <v>31</v>
      </c>
      <c r="AI2488" t="s">
        <v>36</v>
      </c>
      <c r="AJ2488">
        <v>81.659388646288207</v>
      </c>
      <c r="AK2488" t="s">
        <v>44</v>
      </c>
      <c r="AL2488">
        <v>133.20520000000002</v>
      </c>
      <c r="AM2488">
        <v>1977962.4304499996</v>
      </c>
      <c r="AN2488">
        <v>83.079999999999984</v>
      </c>
    </row>
    <row r="2489" spans="1:40" x14ac:dyDescent="0.3">
      <c r="A2489">
        <v>438.6</v>
      </c>
      <c r="B2489">
        <v>6.85</v>
      </c>
      <c r="C2489">
        <v>17</v>
      </c>
      <c r="D2489">
        <v>0.7</v>
      </c>
      <c r="E2489">
        <v>0.02</v>
      </c>
      <c r="F2489">
        <v>0.04</v>
      </c>
      <c r="G2489" t="s">
        <v>88</v>
      </c>
      <c r="H2489">
        <v>0.54</v>
      </c>
      <c r="I2489">
        <v>0.69</v>
      </c>
      <c r="J2489">
        <v>0.88</v>
      </c>
      <c r="K2489">
        <v>0.69</v>
      </c>
      <c r="L2489">
        <v>5</v>
      </c>
      <c r="M2489">
        <v>3086.76</v>
      </c>
      <c r="N2489">
        <v>45</v>
      </c>
      <c r="O2489">
        <v>47</v>
      </c>
      <c r="P2489">
        <v>2</v>
      </c>
      <c r="Q2489">
        <v>1</v>
      </c>
      <c r="R2489">
        <v>838</v>
      </c>
      <c r="S2489">
        <v>251</v>
      </c>
      <c r="T2489">
        <v>11</v>
      </c>
      <c r="U2489">
        <v>0.02</v>
      </c>
      <c r="V2489">
        <v>0</v>
      </c>
      <c r="W2489" t="s">
        <v>6</v>
      </c>
      <c r="X2489" t="s">
        <v>101</v>
      </c>
      <c r="Y2489" t="s">
        <v>96</v>
      </c>
      <c r="Z2489" t="s">
        <v>95</v>
      </c>
      <c r="AA2489">
        <v>0.68599999999999994</v>
      </c>
      <c r="AB2489">
        <v>0.94079999999999997</v>
      </c>
      <c r="AC2489">
        <v>0.28224000000000005</v>
      </c>
      <c r="AD2489">
        <v>0.75</v>
      </c>
      <c r="AE2489" t="s">
        <v>25</v>
      </c>
      <c r="AF2489">
        <v>1.5617875056999542E-2</v>
      </c>
      <c r="AG2489" t="s">
        <v>5</v>
      </c>
      <c r="AH2489" t="s">
        <v>32</v>
      </c>
      <c r="AI2489" t="s">
        <v>38</v>
      </c>
      <c r="AJ2489">
        <v>29.952267303102627</v>
      </c>
      <c r="AK2489" t="s">
        <v>40</v>
      </c>
      <c r="AL2489">
        <v>30.867600000000003</v>
      </c>
      <c r="AM2489">
        <v>1435119.7166400002</v>
      </c>
      <c r="AN2489">
        <v>74.06</v>
      </c>
    </row>
    <row r="2490" spans="1:40" x14ac:dyDescent="0.3">
      <c r="A2490">
        <v>314.93</v>
      </c>
      <c r="B2490">
        <v>9.84</v>
      </c>
      <c r="C2490">
        <v>28</v>
      </c>
      <c r="D2490">
        <v>0.81</v>
      </c>
      <c r="E2490">
        <v>0.04</v>
      </c>
      <c r="F2490">
        <v>0.03</v>
      </c>
      <c r="G2490" t="s">
        <v>99</v>
      </c>
      <c r="H2490">
        <v>3.01</v>
      </c>
      <c r="I2490">
        <v>0.93</v>
      </c>
      <c r="J2490">
        <v>1.18</v>
      </c>
      <c r="K2490">
        <v>0.84</v>
      </c>
      <c r="L2490">
        <v>30</v>
      </c>
      <c r="M2490">
        <v>877.53</v>
      </c>
      <c r="N2490">
        <v>45</v>
      </c>
      <c r="O2490">
        <v>46</v>
      </c>
      <c r="P2490">
        <v>0</v>
      </c>
      <c r="Q2490">
        <v>3</v>
      </c>
      <c r="R2490">
        <v>669</v>
      </c>
      <c r="S2490">
        <v>763</v>
      </c>
      <c r="T2490">
        <v>11</v>
      </c>
      <c r="U2490">
        <v>0.76</v>
      </c>
      <c r="V2490">
        <v>1</v>
      </c>
      <c r="W2490" t="s">
        <v>4</v>
      </c>
      <c r="X2490" t="s">
        <v>103</v>
      </c>
      <c r="Y2490" t="s">
        <v>94</v>
      </c>
      <c r="Z2490" t="s">
        <v>95</v>
      </c>
      <c r="AA2490">
        <v>0.77760000000000007</v>
      </c>
      <c r="AB2490">
        <v>0.93119999999999992</v>
      </c>
      <c r="AC2490">
        <v>0.17692799999999995</v>
      </c>
      <c r="AD2490">
        <v>0.90999999999999992</v>
      </c>
      <c r="AE2490" t="s">
        <v>25</v>
      </c>
      <c r="AF2490">
        <v>3.1245038580001903E-2</v>
      </c>
      <c r="AG2490" t="s">
        <v>7</v>
      </c>
      <c r="AH2490" t="s">
        <v>32</v>
      </c>
      <c r="AI2490" t="s">
        <v>37</v>
      </c>
      <c r="AJ2490">
        <v>114.05082212257101</v>
      </c>
      <c r="AK2490" t="s">
        <v>42</v>
      </c>
      <c r="AL2490">
        <v>43.8765</v>
      </c>
      <c r="AM2490">
        <v>295768.59478899994</v>
      </c>
      <c r="AN2490">
        <v>95.189999999999984</v>
      </c>
    </row>
    <row r="2491" spans="1:40" x14ac:dyDescent="0.3">
      <c r="A2491">
        <v>218.9</v>
      </c>
      <c r="B2491">
        <v>9.2100000000000009</v>
      </c>
      <c r="C2491">
        <v>25</v>
      </c>
      <c r="D2491">
        <v>0.95</v>
      </c>
      <c r="E2491">
        <v>0.08</v>
      </c>
      <c r="F2491">
        <v>0.03</v>
      </c>
      <c r="G2491" t="s">
        <v>88</v>
      </c>
      <c r="H2491">
        <v>0.25</v>
      </c>
      <c r="I2491">
        <v>0.78</v>
      </c>
      <c r="J2491">
        <v>1.08</v>
      </c>
      <c r="K2491">
        <v>0.57999999999999996</v>
      </c>
      <c r="L2491">
        <v>45</v>
      </c>
      <c r="M2491">
        <v>3721.03</v>
      </c>
      <c r="N2491">
        <v>60</v>
      </c>
      <c r="O2491">
        <v>35</v>
      </c>
      <c r="P2491">
        <v>2</v>
      </c>
      <c r="Q2491">
        <v>2</v>
      </c>
      <c r="R2491">
        <v>986</v>
      </c>
      <c r="S2491">
        <v>293</v>
      </c>
      <c r="T2491">
        <v>11</v>
      </c>
      <c r="U2491">
        <v>0.12</v>
      </c>
      <c r="V2491">
        <v>0</v>
      </c>
      <c r="W2491" t="s">
        <v>6</v>
      </c>
      <c r="X2491" t="s">
        <v>93</v>
      </c>
      <c r="Y2491" t="s">
        <v>96</v>
      </c>
      <c r="Z2491" t="s">
        <v>95</v>
      </c>
      <c r="AA2491">
        <v>0.874</v>
      </c>
      <c r="AB2491">
        <v>0.89239999999999997</v>
      </c>
      <c r="AC2491">
        <v>4.4620000000000042E-2</v>
      </c>
      <c r="AD2491">
        <v>0.69</v>
      </c>
      <c r="AE2491" t="s">
        <v>25</v>
      </c>
      <c r="AF2491">
        <v>4.2074006395614441E-2</v>
      </c>
      <c r="AG2491" t="s">
        <v>7</v>
      </c>
      <c r="AH2491" t="s">
        <v>31</v>
      </c>
      <c r="AI2491" t="s">
        <v>38</v>
      </c>
      <c r="AJ2491">
        <v>29.71602434077079</v>
      </c>
      <c r="AK2491" t="s">
        <v>40</v>
      </c>
      <c r="AL2491">
        <v>37.210300000000004</v>
      </c>
      <c r="AM2491">
        <v>904170.45317000011</v>
      </c>
      <c r="AN2491">
        <v>72.750000000000014</v>
      </c>
    </row>
    <row r="2492" spans="1:40" x14ac:dyDescent="0.3">
      <c r="A2492">
        <v>178.6</v>
      </c>
      <c r="B2492">
        <v>4.95</v>
      </c>
      <c r="C2492">
        <v>6</v>
      </c>
      <c r="D2492">
        <v>0.81</v>
      </c>
      <c r="E2492">
        <v>0</v>
      </c>
      <c r="F2492">
        <v>0.03</v>
      </c>
      <c r="G2492" t="s">
        <v>99</v>
      </c>
      <c r="H2492">
        <v>4.3</v>
      </c>
      <c r="I2492">
        <v>0.79</v>
      </c>
      <c r="J2492">
        <v>0.96</v>
      </c>
      <c r="K2492">
        <v>0.19</v>
      </c>
      <c r="L2492">
        <v>23</v>
      </c>
      <c r="M2492">
        <v>4081.36</v>
      </c>
      <c r="N2492">
        <v>90</v>
      </c>
      <c r="O2492">
        <v>45</v>
      </c>
      <c r="P2492">
        <v>2</v>
      </c>
      <c r="Q2492">
        <v>1</v>
      </c>
      <c r="R2492">
        <v>621</v>
      </c>
      <c r="S2492">
        <v>644</v>
      </c>
      <c r="T2492">
        <v>3</v>
      </c>
      <c r="U2492">
        <v>0.92</v>
      </c>
      <c r="V2492">
        <v>1</v>
      </c>
      <c r="W2492" t="s">
        <v>4</v>
      </c>
      <c r="X2492" t="s">
        <v>101</v>
      </c>
      <c r="Y2492" t="s">
        <v>96</v>
      </c>
      <c r="Z2492" t="s">
        <v>98</v>
      </c>
      <c r="AA2492">
        <v>0.81</v>
      </c>
      <c r="AB2492">
        <v>0.97</v>
      </c>
      <c r="AC2492">
        <v>0.18429999999999994</v>
      </c>
      <c r="AD2492">
        <v>0.22</v>
      </c>
      <c r="AE2492" t="s">
        <v>26</v>
      </c>
      <c r="AF2492">
        <v>2.7715565509518481E-2</v>
      </c>
      <c r="AG2492" t="s">
        <v>7</v>
      </c>
      <c r="AH2492" t="s">
        <v>31</v>
      </c>
      <c r="AI2492" t="s">
        <v>37</v>
      </c>
      <c r="AJ2492">
        <v>103.7037037037037</v>
      </c>
      <c r="AK2492" t="s">
        <v>42</v>
      </c>
      <c r="AL2492">
        <v>204.06800000000001</v>
      </c>
      <c r="AM2492">
        <v>751018.25047999993</v>
      </c>
      <c r="AN2492">
        <v>95.1</v>
      </c>
    </row>
    <row r="2493" spans="1:40" x14ac:dyDescent="0.3">
      <c r="A2493">
        <v>141.44999999999999</v>
      </c>
      <c r="B2493">
        <v>1.36</v>
      </c>
      <c r="C2493">
        <v>4</v>
      </c>
      <c r="D2493">
        <v>0.88</v>
      </c>
      <c r="E2493">
        <v>0.01</v>
      </c>
      <c r="F2493">
        <v>0.05</v>
      </c>
      <c r="G2493" t="s">
        <v>92</v>
      </c>
      <c r="H2493">
        <v>3.81</v>
      </c>
      <c r="I2493">
        <v>0.71</v>
      </c>
      <c r="J2493">
        <v>1.1000000000000001</v>
      </c>
      <c r="K2493">
        <v>0.96</v>
      </c>
      <c r="L2493">
        <v>38</v>
      </c>
      <c r="M2493">
        <v>2775.7</v>
      </c>
      <c r="N2493">
        <v>15</v>
      </c>
      <c r="O2493">
        <v>33</v>
      </c>
      <c r="P2493">
        <v>3</v>
      </c>
      <c r="Q2493">
        <v>2</v>
      </c>
      <c r="R2493">
        <v>128</v>
      </c>
      <c r="S2493">
        <v>446</v>
      </c>
      <c r="T2493">
        <v>5</v>
      </c>
      <c r="U2493">
        <v>0.96</v>
      </c>
      <c r="V2493">
        <v>0</v>
      </c>
      <c r="W2493" t="s">
        <v>6</v>
      </c>
      <c r="X2493" t="s">
        <v>93</v>
      </c>
      <c r="Y2493" t="s">
        <v>90</v>
      </c>
      <c r="Z2493" t="s">
        <v>109</v>
      </c>
      <c r="AA2493">
        <v>0.87119999999999997</v>
      </c>
      <c r="AB2493">
        <v>0.9405</v>
      </c>
      <c r="AC2493">
        <v>0.11285999999999999</v>
      </c>
      <c r="AD2493">
        <v>1.02</v>
      </c>
      <c r="AE2493" t="s">
        <v>25</v>
      </c>
      <c r="AF2493">
        <v>9.614704842700602E-3</v>
      </c>
      <c r="AG2493" t="s">
        <v>5</v>
      </c>
      <c r="AH2493" t="s">
        <v>33</v>
      </c>
      <c r="AI2493" t="s">
        <v>37</v>
      </c>
      <c r="AJ2493">
        <v>348.4375</v>
      </c>
      <c r="AK2493" t="s">
        <v>42</v>
      </c>
      <c r="AL2493">
        <v>55.513999999999996</v>
      </c>
      <c r="AM2493">
        <v>416246.42339000001</v>
      </c>
      <c r="AN2493">
        <v>82.889999999999986</v>
      </c>
    </row>
    <row r="2494" spans="1:40" x14ac:dyDescent="0.3">
      <c r="A2494">
        <v>392.81</v>
      </c>
      <c r="B2494">
        <v>4.26</v>
      </c>
      <c r="C2494">
        <v>20</v>
      </c>
      <c r="D2494">
        <v>0.88</v>
      </c>
      <c r="E2494">
        <v>0.1</v>
      </c>
      <c r="F2494">
        <v>0</v>
      </c>
      <c r="G2494" t="s">
        <v>88</v>
      </c>
      <c r="H2494">
        <v>1.08</v>
      </c>
      <c r="I2494">
        <v>0.96</v>
      </c>
      <c r="J2494">
        <v>1.1599999999999999</v>
      </c>
      <c r="K2494">
        <v>0.09</v>
      </c>
      <c r="L2494">
        <v>45</v>
      </c>
      <c r="M2494">
        <v>2233.31</v>
      </c>
      <c r="N2494">
        <v>15</v>
      </c>
      <c r="O2494">
        <v>45</v>
      </c>
      <c r="P2494">
        <v>1</v>
      </c>
      <c r="Q2494">
        <v>0</v>
      </c>
      <c r="R2494">
        <v>630</v>
      </c>
      <c r="S2494">
        <v>972</v>
      </c>
      <c r="T2494">
        <v>7</v>
      </c>
      <c r="U2494">
        <v>0.24</v>
      </c>
      <c r="V2494">
        <v>0</v>
      </c>
      <c r="W2494" t="s">
        <v>6</v>
      </c>
      <c r="X2494" t="s">
        <v>89</v>
      </c>
      <c r="Y2494" t="s">
        <v>104</v>
      </c>
      <c r="Z2494" t="s">
        <v>106</v>
      </c>
      <c r="AA2494">
        <v>0.79200000000000004</v>
      </c>
      <c r="AB2494">
        <v>0.9</v>
      </c>
      <c r="AC2494">
        <v>0.108</v>
      </c>
      <c r="AD2494">
        <v>0.19</v>
      </c>
      <c r="AE2494" t="s">
        <v>26</v>
      </c>
      <c r="AF2494">
        <v>1.0844937756167104E-2</v>
      </c>
      <c r="AG2494" t="s">
        <v>5</v>
      </c>
      <c r="AH2494" t="s">
        <v>32</v>
      </c>
      <c r="AI2494" t="s">
        <v>36</v>
      </c>
      <c r="AJ2494">
        <v>154.28571428571431</v>
      </c>
      <c r="AK2494" t="s">
        <v>42</v>
      </c>
      <c r="AL2494">
        <v>22.333099999999998</v>
      </c>
      <c r="AM2494">
        <v>965023.96900600009</v>
      </c>
      <c r="AN2494">
        <v>71.92</v>
      </c>
    </row>
    <row r="2495" spans="1:40" x14ac:dyDescent="0.3">
      <c r="A2495">
        <v>223.94</v>
      </c>
      <c r="B2495">
        <v>8.44</v>
      </c>
      <c r="C2495">
        <v>3</v>
      </c>
      <c r="D2495">
        <v>0.81</v>
      </c>
      <c r="E2495">
        <v>0.03</v>
      </c>
      <c r="F2495">
        <v>0.02</v>
      </c>
      <c r="G2495" t="s">
        <v>99</v>
      </c>
      <c r="H2495">
        <v>2.42</v>
      </c>
      <c r="I2495">
        <v>0.64</v>
      </c>
      <c r="J2495">
        <v>0.87</v>
      </c>
      <c r="K2495">
        <v>0.77</v>
      </c>
      <c r="L2495">
        <v>18</v>
      </c>
      <c r="M2495">
        <v>3619.54</v>
      </c>
      <c r="N2495">
        <v>45</v>
      </c>
      <c r="O2495">
        <v>59</v>
      </c>
      <c r="P2495">
        <v>0</v>
      </c>
      <c r="Q2495">
        <v>2</v>
      </c>
      <c r="R2495">
        <v>913</v>
      </c>
      <c r="S2495">
        <v>803</v>
      </c>
      <c r="T2495">
        <v>4</v>
      </c>
      <c r="U2495">
        <v>0.11</v>
      </c>
      <c r="V2495">
        <v>1</v>
      </c>
      <c r="W2495" t="s">
        <v>4</v>
      </c>
      <c r="X2495" t="s">
        <v>93</v>
      </c>
      <c r="Y2495" t="s">
        <v>94</v>
      </c>
      <c r="Z2495" t="s">
        <v>105</v>
      </c>
      <c r="AA2495">
        <v>0.78570000000000007</v>
      </c>
      <c r="AB2495">
        <v>0.9506</v>
      </c>
      <c r="AC2495">
        <v>0.18061399999999994</v>
      </c>
      <c r="AD2495">
        <v>0.82000000000000006</v>
      </c>
      <c r="AE2495" t="s">
        <v>25</v>
      </c>
      <c r="AF2495">
        <v>3.7688666607126907E-2</v>
      </c>
      <c r="AG2495" t="s">
        <v>7</v>
      </c>
      <c r="AH2495" t="s">
        <v>31</v>
      </c>
      <c r="AI2495" t="s">
        <v>35</v>
      </c>
      <c r="AJ2495">
        <v>87.951807228915655</v>
      </c>
      <c r="AK2495" t="s">
        <v>41</v>
      </c>
      <c r="AL2495">
        <v>180.977</v>
      </c>
      <c r="AM2495">
        <v>851279.59267599997</v>
      </c>
      <c r="AN2495">
        <v>96.28</v>
      </c>
    </row>
    <row r="2496" spans="1:40" x14ac:dyDescent="0.3">
      <c r="A2496">
        <v>280.07</v>
      </c>
      <c r="B2496">
        <v>7.31</v>
      </c>
      <c r="C2496">
        <v>23</v>
      </c>
      <c r="D2496">
        <v>0.97</v>
      </c>
      <c r="E2496">
        <v>0.1</v>
      </c>
      <c r="F2496">
        <v>0</v>
      </c>
      <c r="G2496" t="s">
        <v>99</v>
      </c>
      <c r="H2496">
        <v>2.2599999999999998</v>
      </c>
      <c r="I2496">
        <v>0.66</v>
      </c>
      <c r="J2496">
        <v>0.88</v>
      </c>
      <c r="K2496">
        <v>0.09</v>
      </c>
      <c r="L2496">
        <v>32</v>
      </c>
      <c r="M2496">
        <v>6430.23</v>
      </c>
      <c r="N2496">
        <v>90</v>
      </c>
      <c r="O2496">
        <v>46</v>
      </c>
      <c r="P2496">
        <v>3</v>
      </c>
      <c r="Q2496">
        <v>0</v>
      </c>
      <c r="R2496">
        <v>91</v>
      </c>
      <c r="S2496">
        <v>688</v>
      </c>
      <c r="T2496">
        <v>1</v>
      </c>
      <c r="U2496">
        <v>0.6</v>
      </c>
      <c r="V2496">
        <v>0</v>
      </c>
      <c r="W2496" t="s">
        <v>6</v>
      </c>
      <c r="X2496" t="s">
        <v>89</v>
      </c>
      <c r="Y2496" t="s">
        <v>90</v>
      </c>
      <c r="Z2496" t="s">
        <v>97</v>
      </c>
      <c r="AA2496">
        <v>0.873</v>
      </c>
      <c r="AB2496">
        <v>0.9</v>
      </c>
      <c r="AC2496">
        <v>2.7000000000000024E-2</v>
      </c>
      <c r="AD2496">
        <v>0.19</v>
      </c>
      <c r="AE2496" t="s">
        <v>26</v>
      </c>
      <c r="AF2496">
        <v>2.6100617702717176E-2</v>
      </c>
      <c r="AG2496" t="s">
        <v>7</v>
      </c>
      <c r="AH2496" t="s">
        <v>31</v>
      </c>
      <c r="AI2496" t="s">
        <v>35</v>
      </c>
      <c r="AJ2496">
        <v>756.04395604395597</v>
      </c>
      <c r="AK2496" t="s">
        <v>42</v>
      </c>
      <c r="AL2496">
        <v>321.51150000000001</v>
      </c>
      <c r="AM2496">
        <v>1981340.1383740001</v>
      </c>
      <c r="AN2496">
        <v>94.740000000000009</v>
      </c>
    </row>
    <row r="2497" spans="1:40" x14ac:dyDescent="0.3">
      <c r="A2497">
        <v>271.55</v>
      </c>
      <c r="B2497">
        <v>5.13</v>
      </c>
      <c r="C2497">
        <v>19</v>
      </c>
      <c r="D2497">
        <v>0.85</v>
      </c>
      <c r="E2497">
        <v>0.02</v>
      </c>
      <c r="F2497">
        <v>0.01</v>
      </c>
      <c r="G2497" t="s">
        <v>92</v>
      </c>
      <c r="H2497">
        <v>3.62</v>
      </c>
      <c r="I2497">
        <v>0.85</v>
      </c>
      <c r="J2497">
        <v>0.96</v>
      </c>
      <c r="K2497">
        <v>0.14000000000000001</v>
      </c>
      <c r="L2497">
        <v>30</v>
      </c>
      <c r="M2497">
        <v>9495.44</v>
      </c>
      <c r="N2497">
        <v>45</v>
      </c>
      <c r="O2497">
        <v>58</v>
      </c>
      <c r="P2497">
        <v>0</v>
      </c>
      <c r="Q2497">
        <v>1</v>
      </c>
      <c r="R2497">
        <v>22</v>
      </c>
      <c r="S2497">
        <v>534</v>
      </c>
      <c r="T2497">
        <v>3</v>
      </c>
      <c r="U2497">
        <v>0.21</v>
      </c>
      <c r="V2497">
        <v>0</v>
      </c>
      <c r="W2497" t="s">
        <v>6</v>
      </c>
      <c r="X2497" t="s">
        <v>101</v>
      </c>
      <c r="Y2497" t="s">
        <v>94</v>
      </c>
      <c r="Z2497" t="s">
        <v>98</v>
      </c>
      <c r="AA2497">
        <v>0.83299999999999996</v>
      </c>
      <c r="AB2497">
        <v>0.97019999999999995</v>
      </c>
      <c r="AC2497">
        <v>0.14553000000000002</v>
      </c>
      <c r="AD2497">
        <v>0.17</v>
      </c>
      <c r="AE2497" t="s">
        <v>26</v>
      </c>
      <c r="AF2497">
        <v>1.8891548517768364E-2</v>
      </c>
      <c r="AG2497" t="s">
        <v>5</v>
      </c>
      <c r="AH2497" t="s">
        <v>31</v>
      </c>
      <c r="AI2497" t="s">
        <v>37</v>
      </c>
      <c r="AJ2497">
        <v>2427.2727272727275</v>
      </c>
      <c r="AK2497" t="s">
        <v>42</v>
      </c>
      <c r="AL2497">
        <v>189.90880000000001</v>
      </c>
      <c r="AM2497">
        <v>2656050.9029800002</v>
      </c>
      <c r="AN2497">
        <v>83.58</v>
      </c>
    </row>
    <row r="2498" spans="1:40" x14ac:dyDescent="0.3">
      <c r="A2498">
        <v>309.77999999999997</v>
      </c>
      <c r="B2498">
        <v>1.5</v>
      </c>
      <c r="C2498">
        <v>18</v>
      </c>
      <c r="D2498">
        <v>0.84</v>
      </c>
      <c r="E2498">
        <v>0.04</v>
      </c>
      <c r="F2498">
        <v>0.02</v>
      </c>
      <c r="G2498" t="s">
        <v>92</v>
      </c>
      <c r="H2498">
        <v>2.0099999999999998</v>
      </c>
      <c r="I2498">
        <v>0.94</v>
      </c>
      <c r="J2498">
        <v>0.87</v>
      </c>
      <c r="K2498">
        <v>0.9</v>
      </c>
      <c r="L2498">
        <v>29</v>
      </c>
      <c r="M2498">
        <v>7067.43</v>
      </c>
      <c r="N2498">
        <v>30</v>
      </c>
      <c r="O2498">
        <v>43</v>
      </c>
      <c r="P2498">
        <v>0</v>
      </c>
      <c r="Q2498">
        <v>0</v>
      </c>
      <c r="R2498">
        <v>978</v>
      </c>
      <c r="S2498">
        <v>80</v>
      </c>
      <c r="T2498">
        <v>3</v>
      </c>
      <c r="U2498">
        <v>0.54</v>
      </c>
      <c r="V2498">
        <v>1</v>
      </c>
      <c r="W2498" t="s">
        <v>4</v>
      </c>
      <c r="X2498" t="s">
        <v>89</v>
      </c>
      <c r="Y2498" t="s">
        <v>94</v>
      </c>
      <c r="Z2498" t="s">
        <v>98</v>
      </c>
      <c r="AA2498">
        <v>0.80639999999999989</v>
      </c>
      <c r="AB2498">
        <v>0.94079999999999997</v>
      </c>
      <c r="AC2498">
        <v>0.15052800000000002</v>
      </c>
      <c r="AD2498">
        <v>0.96</v>
      </c>
      <c r="AE2498" t="s">
        <v>25</v>
      </c>
      <c r="AF2498">
        <v>4.8421460391245407E-3</v>
      </c>
      <c r="AG2498" t="s">
        <v>5</v>
      </c>
      <c r="AH2498" t="s">
        <v>32</v>
      </c>
      <c r="AI2498" t="s">
        <v>35</v>
      </c>
      <c r="AJ2498">
        <v>8.1799591002044991</v>
      </c>
      <c r="AK2498" t="s">
        <v>40</v>
      </c>
      <c r="AL2498">
        <v>141.3486</v>
      </c>
      <c r="AM2498">
        <v>2320863.1750800004</v>
      </c>
      <c r="AN2498">
        <v>84.39</v>
      </c>
    </row>
    <row r="2499" spans="1:40" x14ac:dyDescent="0.3">
      <c r="A2499">
        <v>439.51</v>
      </c>
      <c r="B2499">
        <v>4.84</v>
      </c>
      <c r="C2499">
        <v>26</v>
      </c>
      <c r="D2499">
        <v>1</v>
      </c>
      <c r="E2499">
        <v>0.08</v>
      </c>
      <c r="F2499">
        <v>0.01</v>
      </c>
      <c r="G2499" t="s">
        <v>99</v>
      </c>
      <c r="H2499">
        <v>0.16</v>
      </c>
      <c r="I2499">
        <v>0.64</v>
      </c>
      <c r="J2499">
        <v>0.94</v>
      </c>
      <c r="K2499">
        <v>0.75</v>
      </c>
      <c r="L2499">
        <v>36</v>
      </c>
      <c r="M2499">
        <v>7818.07</v>
      </c>
      <c r="N2499">
        <v>15</v>
      </c>
      <c r="O2499">
        <v>9</v>
      </c>
      <c r="P2499">
        <v>2</v>
      </c>
      <c r="Q2499">
        <v>2</v>
      </c>
      <c r="R2499">
        <v>942</v>
      </c>
      <c r="S2499">
        <v>63</v>
      </c>
      <c r="T2499">
        <v>1</v>
      </c>
      <c r="U2499">
        <v>0.41</v>
      </c>
      <c r="V2499">
        <v>0</v>
      </c>
      <c r="W2499" t="s">
        <v>6</v>
      </c>
      <c r="X2499" t="s">
        <v>93</v>
      </c>
      <c r="Y2499" t="s">
        <v>96</v>
      </c>
      <c r="Z2499" t="s">
        <v>97</v>
      </c>
      <c r="AA2499">
        <v>0.92</v>
      </c>
      <c r="AB2499">
        <v>0.91080000000000005</v>
      </c>
      <c r="AC2499">
        <v>0</v>
      </c>
      <c r="AD2499">
        <v>0.84</v>
      </c>
      <c r="AE2499" t="s">
        <v>25</v>
      </c>
      <c r="AF2499">
        <v>1.101226365725467E-2</v>
      </c>
      <c r="AG2499" t="s">
        <v>5</v>
      </c>
      <c r="AH2499" t="s">
        <v>32</v>
      </c>
      <c r="AI2499" t="s">
        <v>38</v>
      </c>
      <c r="AJ2499">
        <v>6.6878980891719744</v>
      </c>
      <c r="AK2499" t="s">
        <v>40</v>
      </c>
      <c r="AL2499">
        <v>390.90350000000001</v>
      </c>
      <c r="AM2499">
        <v>3745763.0507449997</v>
      </c>
      <c r="AN2499">
        <v>97.240000000000009</v>
      </c>
    </row>
    <row r="2500" spans="1:40" x14ac:dyDescent="0.3">
      <c r="A2500">
        <v>491.33</v>
      </c>
      <c r="B2500">
        <v>5.22</v>
      </c>
      <c r="C2500">
        <v>24</v>
      </c>
      <c r="D2500">
        <v>0.85</v>
      </c>
      <c r="E2500">
        <v>7.0000000000000007E-2</v>
      </c>
      <c r="F2500">
        <v>0.05</v>
      </c>
      <c r="G2500" t="s">
        <v>92</v>
      </c>
      <c r="H2500">
        <v>1.37</v>
      </c>
      <c r="I2500">
        <v>0.89</v>
      </c>
      <c r="J2500">
        <v>1.06</v>
      </c>
      <c r="K2500">
        <v>0.37</v>
      </c>
      <c r="L2500">
        <v>9</v>
      </c>
      <c r="M2500">
        <v>3130.06</v>
      </c>
      <c r="N2500">
        <v>60</v>
      </c>
      <c r="O2500">
        <v>25</v>
      </c>
      <c r="P2500">
        <v>2</v>
      </c>
      <c r="Q2500">
        <v>0</v>
      </c>
      <c r="R2500">
        <v>487</v>
      </c>
      <c r="S2500">
        <v>22</v>
      </c>
      <c r="T2500">
        <v>8</v>
      </c>
      <c r="U2500">
        <v>0.79</v>
      </c>
      <c r="V2500">
        <v>1</v>
      </c>
      <c r="W2500" t="s">
        <v>4</v>
      </c>
      <c r="X2500" t="s">
        <v>89</v>
      </c>
      <c r="Y2500" t="s">
        <v>96</v>
      </c>
      <c r="Z2500" t="s">
        <v>110</v>
      </c>
      <c r="AA2500">
        <v>0.79049999999999998</v>
      </c>
      <c r="AB2500">
        <v>0.88349999999999995</v>
      </c>
      <c r="AC2500">
        <v>0.132525</v>
      </c>
      <c r="AD2500">
        <v>0.49</v>
      </c>
      <c r="AE2500" t="s">
        <v>24</v>
      </c>
      <c r="AF2500">
        <v>1.0624224044939247E-2</v>
      </c>
      <c r="AG2500" t="s">
        <v>5</v>
      </c>
      <c r="AH2500" t="s">
        <v>32</v>
      </c>
      <c r="AI2500" t="s">
        <v>36</v>
      </c>
      <c r="AJ2500">
        <v>4.517453798767967</v>
      </c>
      <c r="AK2500" t="s">
        <v>40</v>
      </c>
      <c r="AL2500">
        <v>62.601199999999999</v>
      </c>
      <c r="AM2500">
        <v>1722515.529018</v>
      </c>
      <c r="AN2500">
        <v>83.529999999999987</v>
      </c>
    </row>
    <row r="2501" spans="1:40" x14ac:dyDescent="0.3">
      <c r="A2501">
        <v>233.41</v>
      </c>
      <c r="B2501">
        <v>9.36</v>
      </c>
      <c r="C2501">
        <v>4</v>
      </c>
      <c r="D2501">
        <v>0.75</v>
      </c>
      <c r="E2501">
        <v>0.06</v>
      </c>
      <c r="F2501">
        <v>0.05</v>
      </c>
      <c r="G2501" t="s">
        <v>92</v>
      </c>
      <c r="H2501">
        <v>2.33</v>
      </c>
      <c r="I2501">
        <v>0.9</v>
      </c>
      <c r="J2501">
        <v>1.1299999999999999</v>
      </c>
      <c r="K2501">
        <v>0.64</v>
      </c>
      <c r="L2501">
        <v>23</v>
      </c>
      <c r="M2501">
        <v>1136.46</v>
      </c>
      <c r="N2501">
        <v>60</v>
      </c>
      <c r="O2501">
        <v>40</v>
      </c>
      <c r="P2501">
        <v>1</v>
      </c>
      <c r="Q2501">
        <v>0</v>
      </c>
      <c r="R2501">
        <v>308</v>
      </c>
      <c r="S2501">
        <v>385</v>
      </c>
      <c r="T2501">
        <v>4</v>
      </c>
      <c r="U2501">
        <v>1</v>
      </c>
      <c r="V2501">
        <v>0</v>
      </c>
      <c r="W2501" t="s">
        <v>6</v>
      </c>
      <c r="X2501" t="s">
        <v>89</v>
      </c>
      <c r="Y2501" t="s">
        <v>104</v>
      </c>
      <c r="Z2501" t="s">
        <v>105</v>
      </c>
      <c r="AA2501">
        <v>0.70499999999999996</v>
      </c>
      <c r="AB2501">
        <v>0.8929999999999999</v>
      </c>
      <c r="AC2501">
        <v>0.22324999999999998</v>
      </c>
      <c r="AD2501">
        <v>0.75</v>
      </c>
      <c r="AE2501" t="s">
        <v>25</v>
      </c>
      <c r="AF2501">
        <v>4.0101109635405509E-2</v>
      </c>
      <c r="AG2501" t="s">
        <v>7</v>
      </c>
      <c r="AH2501" t="s">
        <v>31</v>
      </c>
      <c r="AI2501" t="s">
        <v>35</v>
      </c>
      <c r="AJ2501">
        <v>125</v>
      </c>
      <c r="AK2501" t="s">
        <v>42</v>
      </c>
      <c r="AL2501">
        <v>22.729200000000002</v>
      </c>
      <c r="AM2501">
        <v>294473.45885200001</v>
      </c>
      <c r="AN2501">
        <v>82.87</v>
      </c>
    </row>
    <row r="2502" spans="1:40" x14ac:dyDescent="0.3">
      <c r="A2502">
        <v>422.38</v>
      </c>
      <c r="B2502">
        <v>6.77</v>
      </c>
      <c r="C2502">
        <v>8</v>
      </c>
      <c r="D2502">
        <v>0.85</v>
      </c>
      <c r="E2502">
        <v>0.05</v>
      </c>
      <c r="F2502">
        <v>0.02</v>
      </c>
      <c r="G2502" t="s">
        <v>88</v>
      </c>
      <c r="H2502">
        <v>4.87</v>
      </c>
      <c r="I2502">
        <v>0.83</v>
      </c>
      <c r="J2502">
        <v>0.92</v>
      </c>
      <c r="K2502">
        <v>0.46</v>
      </c>
      <c r="L2502">
        <v>3</v>
      </c>
      <c r="M2502">
        <v>2985.98</v>
      </c>
      <c r="N2502">
        <v>60</v>
      </c>
      <c r="O2502">
        <v>20</v>
      </c>
      <c r="P2502">
        <v>2</v>
      </c>
      <c r="Q2502">
        <v>1</v>
      </c>
      <c r="R2502">
        <v>101</v>
      </c>
      <c r="S2502">
        <v>580</v>
      </c>
      <c r="T2502">
        <v>5</v>
      </c>
      <c r="U2502">
        <v>0.46</v>
      </c>
      <c r="V2502">
        <v>1</v>
      </c>
      <c r="W2502" t="s">
        <v>4</v>
      </c>
      <c r="X2502" t="s">
        <v>101</v>
      </c>
      <c r="Y2502" t="s">
        <v>96</v>
      </c>
      <c r="Z2502" t="s">
        <v>109</v>
      </c>
      <c r="AA2502">
        <v>0.8075</v>
      </c>
      <c r="AB2502">
        <v>0.93099999999999994</v>
      </c>
      <c r="AC2502">
        <v>0.13965000000000002</v>
      </c>
      <c r="AD2502">
        <v>0.53</v>
      </c>
      <c r="AE2502" t="s">
        <v>25</v>
      </c>
      <c r="AF2502">
        <v>1.602822103319286E-2</v>
      </c>
      <c r="AG2502" t="s">
        <v>5</v>
      </c>
      <c r="AH2502" t="s">
        <v>32</v>
      </c>
      <c r="AI2502" t="s">
        <v>37</v>
      </c>
      <c r="AJ2502">
        <v>574.25742574257424</v>
      </c>
      <c r="AK2502" t="s">
        <v>42</v>
      </c>
      <c r="AL2502">
        <v>29.8598</v>
      </c>
      <c r="AM2502">
        <v>1349574.5082800002</v>
      </c>
      <c r="AN2502">
        <v>69.23</v>
      </c>
    </row>
    <row r="2503" spans="1:40" x14ac:dyDescent="0.3">
      <c r="A2503">
        <v>394.04</v>
      </c>
      <c r="B2503">
        <v>3.8</v>
      </c>
      <c r="C2503">
        <v>17</v>
      </c>
      <c r="D2503">
        <v>0.94</v>
      </c>
      <c r="E2503">
        <v>0.08</v>
      </c>
      <c r="F2503">
        <v>0.03</v>
      </c>
      <c r="G2503" t="s">
        <v>99</v>
      </c>
      <c r="H2503">
        <v>4.41</v>
      </c>
      <c r="I2503">
        <v>0.79</v>
      </c>
      <c r="J2503">
        <v>0.91</v>
      </c>
      <c r="K2503">
        <v>7.0000000000000007E-2</v>
      </c>
      <c r="L2503">
        <v>22</v>
      </c>
      <c r="M2503">
        <v>4086.28</v>
      </c>
      <c r="N2503">
        <v>15</v>
      </c>
      <c r="O2503">
        <v>27</v>
      </c>
      <c r="P2503">
        <v>0</v>
      </c>
      <c r="Q2503">
        <v>0</v>
      </c>
      <c r="R2503">
        <v>759</v>
      </c>
      <c r="S2503">
        <v>269</v>
      </c>
      <c r="T2503">
        <v>3</v>
      </c>
      <c r="U2503">
        <v>0.69</v>
      </c>
      <c r="V2503">
        <v>0</v>
      </c>
      <c r="W2503" t="s">
        <v>6</v>
      </c>
      <c r="X2503" t="s">
        <v>89</v>
      </c>
      <c r="Y2503" t="s">
        <v>94</v>
      </c>
      <c r="Z2503" t="s">
        <v>98</v>
      </c>
      <c r="AA2503">
        <v>0.86480000000000001</v>
      </c>
      <c r="AB2503">
        <v>0.89239999999999997</v>
      </c>
      <c r="AC2503">
        <v>5.354400000000005E-2</v>
      </c>
      <c r="AD2503">
        <v>0.18</v>
      </c>
      <c r="AE2503" t="s">
        <v>26</v>
      </c>
      <c r="AF2503">
        <v>9.6436909958379849E-3</v>
      </c>
      <c r="AG2503" t="s">
        <v>5</v>
      </c>
      <c r="AH2503" t="s">
        <v>32</v>
      </c>
      <c r="AI2503" t="s">
        <v>37</v>
      </c>
      <c r="AJ2503">
        <v>35.441370223978922</v>
      </c>
      <c r="AK2503" t="s">
        <v>40</v>
      </c>
      <c r="AL2503">
        <v>204.31400000000002</v>
      </c>
      <c r="AM2503">
        <v>1787514.1943600001</v>
      </c>
      <c r="AN2503">
        <v>92.59</v>
      </c>
    </row>
    <row r="2504" spans="1:40" x14ac:dyDescent="0.3">
      <c r="A2504">
        <v>308.08999999999997</v>
      </c>
      <c r="B2504">
        <v>5.73</v>
      </c>
      <c r="C2504">
        <v>5</v>
      </c>
      <c r="D2504">
        <v>0.93</v>
      </c>
      <c r="E2504">
        <v>0.02</v>
      </c>
      <c r="F2504">
        <v>0.03</v>
      </c>
      <c r="G2504" t="s">
        <v>88</v>
      </c>
      <c r="H2504">
        <v>0.91</v>
      </c>
      <c r="I2504">
        <v>0.73</v>
      </c>
      <c r="J2504">
        <v>1.1100000000000001</v>
      </c>
      <c r="K2504">
        <v>0.72</v>
      </c>
      <c r="L2504">
        <v>40</v>
      </c>
      <c r="M2504">
        <v>6929.83</v>
      </c>
      <c r="N2504">
        <v>15</v>
      </c>
      <c r="O2504">
        <v>8</v>
      </c>
      <c r="P2504">
        <v>2</v>
      </c>
      <c r="Q2504">
        <v>3</v>
      </c>
      <c r="R2504">
        <v>705</v>
      </c>
      <c r="S2504">
        <v>89</v>
      </c>
      <c r="T2504">
        <v>4</v>
      </c>
      <c r="U2504">
        <v>0.34</v>
      </c>
      <c r="V2504">
        <v>1</v>
      </c>
      <c r="W2504" t="s">
        <v>4</v>
      </c>
      <c r="X2504" t="s">
        <v>103</v>
      </c>
      <c r="Y2504" t="s">
        <v>96</v>
      </c>
      <c r="Z2504" t="s">
        <v>105</v>
      </c>
      <c r="AA2504">
        <v>0.91139999999999999</v>
      </c>
      <c r="AB2504">
        <v>0.9506</v>
      </c>
      <c r="AC2504">
        <v>6.6541999999999948E-2</v>
      </c>
      <c r="AD2504">
        <v>0.77</v>
      </c>
      <c r="AE2504" t="s">
        <v>25</v>
      </c>
      <c r="AF2504">
        <v>1.8598461488526084E-2</v>
      </c>
      <c r="AG2504" t="s">
        <v>5</v>
      </c>
      <c r="AH2504" t="s">
        <v>32</v>
      </c>
      <c r="AI2504" t="s">
        <v>38</v>
      </c>
      <c r="AJ2504">
        <v>12.624113475177303</v>
      </c>
      <c r="AK2504" t="s">
        <v>40</v>
      </c>
      <c r="AL2504">
        <v>69.298299999999998</v>
      </c>
      <c r="AM2504">
        <v>2241836.7964729993</v>
      </c>
      <c r="AN2504">
        <v>73.89</v>
      </c>
    </row>
    <row r="2505" spans="1:40" x14ac:dyDescent="0.3">
      <c r="A2505">
        <v>480.22</v>
      </c>
      <c r="B2505">
        <v>1.59</v>
      </c>
      <c r="C2505">
        <v>13</v>
      </c>
      <c r="D2505">
        <v>0.94</v>
      </c>
      <c r="E2505">
        <v>0.04</v>
      </c>
      <c r="F2505">
        <v>0.04</v>
      </c>
      <c r="G2505" t="s">
        <v>92</v>
      </c>
      <c r="H2505">
        <v>3.62</v>
      </c>
      <c r="I2505">
        <v>0.74</v>
      </c>
      <c r="J2505">
        <v>0.95</v>
      </c>
      <c r="K2505">
        <v>0.76</v>
      </c>
      <c r="L2505">
        <v>45</v>
      </c>
      <c r="M2505">
        <v>9399.65</v>
      </c>
      <c r="N2505">
        <v>60</v>
      </c>
      <c r="O2505">
        <v>16</v>
      </c>
      <c r="P2505">
        <v>3</v>
      </c>
      <c r="Q2505">
        <v>1</v>
      </c>
      <c r="R2505">
        <v>699</v>
      </c>
      <c r="S2505">
        <v>962</v>
      </c>
      <c r="T2505">
        <v>1</v>
      </c>
      <c r="U2505">
        <v>0.86</v>
      </c>
      <c r="V2505">
        <v>0</v>
      </c>
      <c r="W2505" t="s">
        <v>6</v>
      </c>
      <c r="X2505" t="s">
        <v>101</v>
      </c>
      <c r="Y2505" t="s">
        <v>90</v>
      </c>
      <c r="Z2505" t="s">
        <v>97</v>
      </c>
      <c r="AA2505">
        <v>0.90239999999999987</v>
      </c>
      <c r="AB2505">
        <v>0.92159999999999997</v>
      </c>
      <c r="AC2505">
        <v>5.5296000000000047E-2</v>
      </c>
      <c r="AD2505">
        <v>0.84</v>
      </c>
      <c r="AE2505" t="s">
        <v>25</v>
      </c>
      <c r="AF2505">
        <v>3.3109824663695806E-3</v>
      </c>
      <c r="AG2505" t="s">
        <v>5</v>
      </c>
      <c r="AH2505" t="s">
        <v>32</v>
      </c>
      <c r="AI2505" t="s">
        <v>37</v>
      </c>
      <c r="AJ2505">
        <v>137.62517882689556</v>
      </c>
      <c r="AK2505" t="s">
        <v>42</v>
      </c>
      <c r="AL2505">
        <v>187.99299999999999</v>
      </c>
      <c r="AM2505">
        <v>4875234.6777679995</v>
      </c>
      <c r="AN2505">
        <v>82.38</v>
      </c>
    </row>
    <row r="2506" spans="1:40" x14ac:dyDescent="0.3">
      <c r="A2506">
        <v>140.21</v>
      </c>
      <c r="B2506">
        <v>9.75</v>
      </c>
      <c r="C2506">
        <v>25</v>
      </c>
      <c r="D2506">
        <v>0.91</v>
      </c>
      <c r="E2506">
        <v>0.02</v>
      </c>
      <c r="F2506">
        <v>0.03</v>
      </c>
      <c r="G2506" t="s">
        <v>99</v>
      </c>
      <c r="H2506">
        <v>4.68</v>
      </c>
      <c r="I2506">
        <v>0.87</v>
      </c>
      <c r="J2506">
        <v>1.1299999999999999</v>
      </c>
      <c r="K2506">
        <v>0.88</v>
      </c>
      <c r="L2506">
        <v>31</v>
      </c>
      <c r="M2506">
        <v>8112</v>
      </c>
      <c r="N2506">
        <v>15</v>
      </c>
      <c r="O2506">
        <v>58</v>
      </c>
      <c r="P2506">
        <v>3</v>
      </c>
      <c r="Q2506">
        <v>2</v>
      </c>
      <c r="R2506">
        <v>731</v>
      </c>
      <c r="S2506">
        <v>485</v>
      </c>
      <c r="T2506">
        <v>4</v>
      </c>
      <c r="U2506">
        <v>0.04</v>
      </c>
      <c r="V2506">
        <v>0</v>
      </c>
      <c r="W2506" t="s">
        <v>6</v>
      </c>
      <c r="X2506" t="s">
        <v>93</v>
      </c>
      <c r="Y2506" t="s">
        <v>90</v>
      </c>
      <c r="Z2506" t="s">
        <v>105</v>
      </c>
      <c r="AA2506">
        <v>0.89180000000000004</v>
      </c>
      <c r="AB2506">
        <v>0.9506</v>
      </c>
      <c r="AC2506">
        <v>8.5553999999999977E-2</v>
      </c>
      <c r="AD2506">
        <v>0.93</v>
      </c>
      <c r="AE2506" t="s">
        <v>25</v>
      </c>
      <c r="AF2506">
        <v>6.9538549318878817E-2</v>
      </c>
      <c r="AG2506" t="s">
        <v>8</v>
      </c>
      <c r="AH2506" t="s">
        <v>33</v>
      </c>
      <c r="AI2506" t="s">
        <v>37</v>
      </c>
      <c r="AJ2506">
        <v>66.347469220246239</v>
      </c>
      <c r="AK2506" t="s">
        <v>40</v>
      </c>
      <c r="AL2506">
        <v>405.6</v>
      </c>
      <c r="AM2506">
        <v>1194671.4196560001</v>
      </c>
      <c r="AN2506">
        <v>94.11999999999999</v>
      </c>
    </row>
    <row r="2507" spans="1:40" x14ac:dyDescent="0.3">
      <c r="A2507">
        <v>99.17</v>
      </c>
      <c r="B2507">
        <v>4.24</v>
      </c>
      <c r="C2507">
        <v>1</v>
      </c>
      <c r="D2507">
        <v>0.78</v>
      </c>
      <c r="E2507">
        <v>0.06</v>
      </c>
      <c r="F2507">
        <v>0</v>
      </c>
      <c r="G2507" t="s">
        <v>92</v>
      </c>
      <c r="H2507">
        <v>0.04</v>
      </c>
      <c r="I2507">
        <v>0.63</v>
      </c>
      <c r="J2507">
        <v>1.2</v>
      </c>
      <c r="K2507">
        <v>0.54</v>
      </c>
      <c r="L2507">
        <v>22</v>
      </c>
      <c r="M2507">
        <v>2737.36</v>
      </c>
      <c r="N2507">
        <v>60</v>
      </c>
      <c r="O2507">
        <v>48</v>
      </c>
      <c r="P2507">
        <v>2</v>
      </c>
      <c r="Q2507">
        <v>1</v>
      </c>
      <c r="R2507">
        <v>285</v>
      </c>
      <c r="S2507">
        <v>69</v>
      </c>
      <c r="T2507">
        <v>2</v>
      </c>
      <c r="U2507">
        <v>0.49</v>
      </c>
      <c r="V2507">
        <v>0</v>
      </c>
      <c r="W2507" t="s">
        <v>6</v>
      </c>
      <c r="X2507" t="s">
        <v>101</v>
      </c>
      <c r="Y2507" t="s">
        <v>96</v>
      </c>
      <c r="Z2507" t="s">
        <v>102</v>
      </c>
      <c r="AA2507">
        <v>0.73319999999999996</v>
      </c>
      <c r="AB2507">
        <v>0.94</v>
      </c>
      <c r="AC2507">
        <v>0.20679999999999996</v>
      </c>
      <c r="AD2507">
        <v>0.60000000000000009</v>
      </c>
      <c r="AE2507" t="s">
        <v>25</v>
      </c>
      <c r="AF2507">
        <v>4.2754865382676213E-2</v>
      </c>
      <c r="AG2507" t="s">
        <v>7</v>
      </c>
      <c r="AH2507" t="s">
        <v>33</v>
      </c>
      <c r="AI2507" t="s">
        <v>38</v>
      </c>
      <c r="AJ2507">
        <v>24.210526315789473</v>
      </c>
      <c r="AK2507" t="s">
        <v>40</v>
      </c>
      <c r="AL2507">
        <v>54.747200000000007</v>
      </c>
      <c r="AM2507">
        <v>287806.65720800002</v>
      </c>
      <c r="AN2507">
        <v>86.16</v>
      </c>
    </row>
    <row r="2508" spans="1:40" x14ac:dyDescent="0.3">
      <c r="A2508">
        <v>434.28</v>
      </c>
      <c r="B2508">
        <v>5.3</v>
      </c>
      <c r="C2508">
        <v>27</v>
      </c>
      <c r="D2508">
        <v>0.96</v>
      </c>
      <c r="E2508">
        <v>0.03</v>
      </c>
      <c r="F2508">
        <v>0.04</v>
      </c>
      <c r="G2508" t="s">
        <v>92</v>
      </c>
      <c r="H2508">
        <v>3.6</v>
      </c>
      <c r="I2508">
        <v>0.83</v>
      </c>
      <c r="J2508">
        <v>1.19</v>
      </c>
      <c r="K2508">
        <v>0.67</v>
      </c>
      <c r="L2508">
        <v>11</v>
      </c>
      <c r="M2508">
        <v>8220.98</v>
      </c>
      <c r="N2508">
        <v>30</v>
      </c>
      <c r="O2508">
        <v>23</v>
      </c>
      <c r="P2508">
        <v>1</v>
      </c>
      <c r="Q2508">
        <v>2</v>
      </c>
      <c r="R2508">
        <v>313</v>
      </c>
      <c r="S2508">
        <v>56</v>
      </c>
      <c r="T2508">
        <v>10</v>
      </c>
      <c r="U2508">
        <v>0.18</v>
      </c>
      <c r="V2508">
        <v>1</v>
      </c>
      <c r="W2508" t="s">
        <v>4</v>
      </c>
      <c r="X2508" t="s">
        <v>93</v>
      </c>
      <c r="Y2508" t="s">
        <v>104</v>
      </c>
      <c r="Z2508" t="s">
        <v>108</v>
      </c>
      <c r="AA2508">
        <v>0.93119999999999992</v>
      </c>
      <c r="AB2508">
        <v>0.93119999999999992</v>
      </c>
      <c r="AC2508">
        <v>3.7248000000000031E-2</v>
      </c>
      <c r="AD2508">
        <v>0.74</v>
      </c>
      <c r="AE2508" t="s">
        <v>25</v>
      </c>
      <c r="AF2508">
        <v>1.22041079487888E-2</v>
      </c>
      <c r="AG2508" t="s">
        <v>5</v>
      </c>
      <c r="AH2508" t="s">
        <v>32</v>
      </c>
      <c r="AI2508" t="s">
        <v>37</v>
      </c>
      <c r="AJ2508">
        <v>17.891373801916931</v>
      </c>
      <c r="AK2508" t="s">
        <v>40</v>
      </c>
      <c r="AL2508">
        <v>164.4196</v>
      </c>
      <c r="AM2508">
        <v>3820317.3857679996</v>
      </c>
      <c r="AN2508">
        <v>82.699999999999989</v>
      </c>
    </row>
    <row r="2509" spans="1:40" x14ac:dyDescent="0.3">
      <c r="A2509">
        <v>247.62</v>
      </c>
      <c r="B2509">
        <v>4.2</v>
      </c>
      <c r="C2509">
        <v>13</v>
      </c>
      <c r="D2509">
        <v>0.97</v>
      </c>
      <c r="E2509">
        <v>0.03</v>
      </c>
      <c r="F2509">
        <v>0.04</v>
      </c>
      <c r="G2509" t="s">
        <v>99</v>
      </c>
      <c r="H2509">
        <v>2.2999999999999998</v>
      </c>
      <c r="I2509">
        <v>0.71</v>
      </c>
      <c r="J2509">
        <v>1.07</v>
      </c>
      <c r="K2509">
        <v>0.44</v>
      </c>
      <c r="L2509">
        <v>42</v>
      </c>
      <c r="M2509">
        <v>4176.29</v>
      </c>
      <c r="N2509">
        <v>30</v>
      </c>
      <c r="O2509">
        <v>8</v>
      </c>
      <c r="P2509">
        <v>2</v>
      </c>
      <c r="Q2509">
        <v>2</v>
      </c>
      <c r="R2509">
        <v>877</v>
      </c>
      <c r="S2509">
        <v>854</v>
      </c>
      <c r="T2509">
        <v>6</v>
      </c>
      <c r="U2509">
        <v>0.18</v>
      </c>
      <c r="V2509">
        <v>0</v>
      </c>
      <c r="W2509" t="s">
        <v>6</v>
      </c>
      <c r="X2509" t="s">
        <v>93</v>
      </c>
      <c r="Y2509" t="s">
        <v>96</v>
      </c>
      <c r="Z2509" t="s">
        <v>100</v>
      </c>
      <c r="AA2509">
        <v>0.94089999999999996</v>
      </c>
      <c r="AB2509">
        <v>0.93119999999999992</v>
      </c>
      <c r="AC2509">
        <v>2.7936000000000023E-2</v>
      </c>
      <c r="AD2509">
        <v>0.51</v>
      </c>
      <c r="AE2509" t="s">
        <v>25</v>
      </c>
      <c r="AF2509">
        <v>1.6961473225102979E-2</v>
      </c>
      <c r="AG2509" t="s">
        <v>5</v>
      </c>
      <c r="AH2509" t="s">
        <v>31</v>
      </c>
      <c r="AI2509" t="s">
        <v>35</v>
      </c>
      <c r="AJ2509">
        <v>97.377423033067274</v>
      </c>
      <c r="AK2509" t="s">
        <v>43</v>
      </c>
      <c r="AL2509">
        <v>208.81450000000001</v>
      </c>
      <c r="AM2509">
        <v>1106742.4399059999</v>
      </c>
      <c r="AN2509">
        <v>96</v>
      </c>
    </row>
    <row r="2510" spans="1:40" x14ac:dyDescent="0.3">
      <c r="A2510">
        <v>431.14</v>
      </c>
      <c r="B2510">
        <v>7.14</v>
      </c>
      <c r="C2510">
        <v>4</v>
      </c>
      <c r="D2510">
        <v>0.76</v>
      </c>
      <c r="E2510">
        <v>0.05</v>
      </c>
      <c r="F2510">
        <v>0.03</v>
      </c>
      <c r="G2510" t="s">
        <v>92</v>
      </c>
      <c r="H2510">
        <v>3.4</v>
      </c>
      <c r="I2510">
        <v>0.79</v>
      </c>
      <c r="J2510">
        <v>0.95</v>
      </c>
      <c r="K2510">
        <v>0.32</v>
      </c>
      <c r="L2510">
        <v>43</v>
      </c>
      <c r="M2510">
        <v>1836.84</v>
      </c>
      <c r="N2510">
        <v>30</v>
      </c>
      <c r="O2510">
        <v>33</v>
      </c>
      <c r="P2510">
        <v>3</v>
      </c>
      <c r="Q2510">
        <v>0</v>
      </c>
      <c r="R2510">
        <v>796</v>
      </c>
      <c r="S2510">
        <v>499</v>
      </c>
      <c r="T2510">
        <v>2</v>
      </c>
      <c r="U2510">
        <v>0.53</v>
      </c>
      <c r="V2510">
        <v>0</v>
      </c>
      <c r="W2510" t="s">
        <v>6</v>
      </c>
      <c r="X2510" t="s">
        <v>89</v>
      </c>
      <c r="Y2510" t="s">
        <v>90</v>
      </c>
      <c r="Z2510" t="s">
        <v>102</v>
      </c>
      <c r="AA2510">
        <v>0.72199999999999998</v>
      </c>
      <c r="AB2510">
        <v>0.92149999999999999</v>
      </c>
      <c r="AC2510">
        <v>0.22115999999999997</v>
      </c>
      <c r="AD2510">
        <v>0.4</v>
      </c>
      <c r="AE2510" t="s">
        <v>24</v>
      </c>
      <c r="AF2510">
        <v>1.6560745929396485E-2</v>
      </c>
      <c r="AG2510" t="s">
        <v>5</v>
      </c>
      <c r="AH2510" t="s">
        <v>32</v>
      </c>
      <c r="AI2510" t="s">
        <v>37</v>
      </c>
      <c r="AJ2510">
        <v>62.688442211055275</v>
      </c>
      <c r="AK2510" t="s">
        <v>40</v>
      </c>
      <c r="AL2510">
        <v>36.736800000000002</v>
      </c>
      <c r="AM2510">
        <v>855356.06772799999</v>
      </c>
      <c r="AN2510">
        <v>82.5</v>
      </c>
    </row>
    <row r="2511" spans="1:40" x14ac:dyDescent="0.3">
      <c r="A2511">
        <v>451.89</v>
      </c>
      <c r="B2511">
        <v>6.96</v>
      </c>
      <c r="C2511">
        <v>22</v>
      </c>
      <c r="D2511">
        <v>0.74</v>
      </c>
      <c r="E2511">
        <v>0</v>
      </c>
      <c r="F2511">
        <v>0.05</v>
      </c>
      <c r="G2511" t="s">
        <v>88</v>
      </c>
      <c r="H2511">
        <v>3.03</v>
      </c>
      <c r="I2511">
        <v>0.82</v>
      </c>
      <c r="J2511">
        <v>0.83</v>
      </c>
      <c r="K2511">
        <v>0.41</v>
      </c>
      <c r="L2511">
        <v>3</v>
      </c>
      <c r="M2511">
        <v>4666.41</v>
      </c>
      <c r="N2511">
        <v>45</v>
      </c>
      <c r="O2511">
        <v>7</v>
      </c>
      <c r="P2511">
        <v>0</v>
      </c>
      <c r="Q2511">
        <v>1</v>
      </c>
      <c r="R2511">
        <v>846</v>
      </c>
      <c r="S2511">
        <v>723</v>
      </c>
      <c r="T2511">
        <v>9</v>
      </c>
      <c r="U2511">
        <v>0.31</v>
      </c>
      <c r="V2511">
        <v>1</v>
      </c>
      <c r="W2511" t="s">
        <v>4</v>
      </c>
      <c r="X2511" t="s">
        <v>101</v>
      </c>
      <c r="Y2511" t="s">
        <v>94</v>
      </c>
      <c r="Z2511" t="s">
        <v>91</v>
      </c>
      <c r="AA2511">
        <v>0.74</v>
      </c>
      <c r="AB2511">
        <v>0.95</v>
      </c>
      <c r="AC2511">
        <v>0.247</v>
      </c>
      <c r="AD2511">
        <v>0.45999999999999996</v>
      </c>
      <c r="AE2511" t="s">
        <v>24</v>
      </c>
      <c r="AF2511">
        <v>1.5401978357564895E-2</v>
      </c>
      <c r="AG2511" t="s">
        <v>5</v>
      </c>
      <c r="AH2511" t="s">
        <v>32</v>
      </c>
      <c r="AI2511" t="s">
        <v>37</v>
      </c>
      <c r="AJ2511">
        <v>85.460992907801412</v>
      </c>
      <c r="AK2511" t="s">
        <v>41</v>
      </c>
      <c r="AL2511">
        <v>46.664099999999998</v>
      </c>
      <c r="AM2511">
        <v>2214213.264279</v>
      </c>
      <c r="AN2511">
        <v>71.97</v>
      </c>
    </row>
    <row r="2512" spans="1:40" x14ac:dyDescent="0.3">
      <c r="A2512">
        <v>78.11</v>
      </c>
      <c r="B2512">
        <v>7.44</v>
      </c>
      <c r="C2512">
        <v>26</v>
      </c>
      <c r="D2512">
        <v>0.99</v>
      </c>
      <c r="E2512">
        <v>0.01</v>
      </c>
      <c r="F2512">
        <v>0.05</v>
      </c>
      <c r="G2512" t="s">
        <v>99</v>
      </c>
      <c r="H2512">
        <v>4.92</v>
      </c>
      <c r="I2512">
        <v>0.95</v>
      </c>
      <c r="J2512">
        <v>1.1000000000000001</v>
      </c>
      <c r="K2512">
        <v>0.91</v>
      </c>
      <c r="L2512">
        <v>14</v>
      </c>
      <c r="M2512">
        <v>5675.88</v>
      </c>
      <c r="N2512">
        <v>45</v>
      </c>
      <c r="O2512">
        <v>56</v>
      </c>
      <c r="P2512">
        <v>0</v>
      </c>
      <c r="Q2512">
        <v>2</v>
      </c>
      <c r="R2512">
        <v>282</v>
      </c>
      <c r="S2512">
        <v>782</v>
      </c>
      <c r="T2512">
        <v>2</v>
      </c>
      <c r="U2512">
        <v>0.46</v>
      </c>
      <c r="V2512">
        <v>1</v>
      </c>
      <c r="W2512" t="s">
        <v>4</v>
      </c>
      <c r="X2512" t="s">
        <v>93</v>
      </c>
      <c r="Y2512" t="s">
        <v>94</v>
      </c>
      <c r="Z2512" t="s">
        <v>102</v>
      </c>
      <c r="AA2512">
        <v>0.98009999999999997</v>
      </c>
      <c r="AB2512">
        <v>0.9405</v>
      </c>
      <c r="AC2512">
        <v>9.4050000000000088E-3</v>
      </c>
      <c r="AD2512">
        <v>0.97000000000000008</v>
      </c>
      <c r="AE2512" t="s">
        <v>25</v>
      </c>
      <c r="AF2512">
        <v>9.5250288055306623E-2</v>
      </c>
      <c r="AG2512" t="s">
        <v>8</v>
      </c>
      <c r="AH2512" t="s">
        <v>33</v>
      </c>
      <c r="AI2512" t="s">
        <v>37</v>
      </c>
      <c r="AJ2512">
        <v>277.30496453900713</v>
      </c>
      <c r="AK2512" t="s">
        <v>42</v>
      </c>
      <c r="AL2512">
        <v>283.79400000000004</v>
      </c>
      <c r="AM2512">
        <v>470235.04603199998</v>
      </c>
      <c r="AN2512">
        <v>93.78</v>
      </c>
    </row>
    <row r="2513" spans="1:40" x14ac:dyDescent="0.3">
      <c r="A2513">
        <v>447.56</v>
      </c>
      <c r="B2513">
        <v>3.41</v>
      </c>
      <c r="C2513">
        <v>24</v>
      </c>
      <c r="D2513">
        <v>0.96</v>
      </c>
      <c r="E2513">
        <v>7.0000000000000007E-2</v>
      </c>
      <c r="F2513">
        <v>0.03</v>
      </c>
      <c r="G2513" t="s">
        <v>92</v>
      </c>
      <c r="H2513">
        <v>1.44</v>
      </c>
      <c r="I2513">
        <v>0.83</v>
      </c>
      <c r="J2513">
        <v>1.19</v>
      </c>
      <c r="K2513">
        <v>0.16</v>
      </c>
      <c r="L2513">
        <v>46</v>
      </c>
      <c r="M2513">
        <v>7657.71</v>
      </c>
      <c r="N2513">
        <v>90</v>
      </c>
      <c r="O2513">
        <v>42</v>
      </c>
      <c r="P2513">
        <v>0</v>
      </c>
      <c r="Q2513">
        <v>3</v>
      </c>
      <c r="R2513">
        <v>421</v>
      </c>
      <c r="S2513">
        <v>45</v>
      </c>
      <c r="T2513">
        <v>4</v>
      </c>
      <c r="U2513">
        <v>0.31</v>
      </c>
      <c r="V2513">
        <v>0</v>
      </c>
      <c r="W2513" t="s">
        <v>6</v>
      </c>
      <c r="X2513" t="s">
        <v>103</v>
      </c>
      <c r="Y2513" t="s">
        <v>94</v>
      </c>
      <c r="Z2513" t="s">
        <v>105</v>
      </c>
      <c r="AA2513">
        <v>0.89279999999999993</v>
      </c>
      <c r="AB2513">
        <v>0.9020999999999999</v>
      </c>
      <c r="AC2513">
        <v>3.6084000000000033E-2</v>
      </c>
      <c r="AD2513">
        <v>0.26</v>
      </c>
      <c r="AE2513" t="s">
        <v>26</v>
      </c>
      <c r="AF2513">
        <v>7.6190901778532489E-3</v>
      </c>
      <c r="AG2513" t="s">
        <v>5</v>
      </c>
      <c r="AH2513" t="s">
        <v>32</v>
      </c>
      <c r="AI2513" t="s">
        <v>36</v>
      </c>
      <c r="AJ2513">
        <v>10.688836104513063</v>
      </c>
      <c r="AK2513" t="s">
        <v>40</v>
      </c>
      <c r="AL2513">
        <v>153.1542</v>
      </c>
      <c r="AM2513">
        <v>3770179.2002880001</v>
      </c>
      <c r="AN2513">
        <v>83.859999999999985</v>
      </c>
    </row>
    <row r="2514" spans="1:40" x14ac:dyDescent="0.3">
      <c r="A2514">
        <v>251.74</v>
      </c>
      <c r="B2514">
        <v>3.84</v>
      </c>
      <c r="C2514">
        <v>14</v>
      </c>
      <c r="D2514">
        <v>0.97</v>
      </c>
      <c r="E2514">
        <v>0.04</v>
      </c>
      <c r="F2514">
        <v>0.03</v>
      </c>
      <c r="G2514" t="s">
        <v>92</v>
      </c>
      <c r="H2514">
        <v>3.93</v>
      </c>
      <c r="I2514">
        <v>0.69</v>
      </c>
      <c r="J2514">
        <v>0.83</v>
      </c>
      <c r="K2514">
        <v>0.25</v>
      </c>
      <c r="L2514">
        <v>19</v>
      </c>
      <c r="M2514">
        <v>3563.98</v>
      </c>
      <c r="N2514">
        <v>90</v>
      </c>
      <c r="O2514">
        <v>39</v>
      </c>
      <c r="P2514">
        <v>3</v>
      </c>
      <c r="Q2514">
        <v>0</v>
      </c>
      <c r="R2514">
        <v>45</v>
      </c>
      <c r="S2514">
        <v>540</v>
      </c>
      <c r="T2514">
        <v>4</v>
      </c>
      <c r="U2514">
        <v>0.46</v>
      </c>
      <c r="V2514">
        <v>1</v>
      </c>
      <c r="W2514" t="s">
        <v>4</v>
      </c>
      <c r="X2514" t="s">
        <v>89</v>
      </c>
      <c r="Y2514" t="s">
        <v>90</v>
      </c>
      <c r="Z2514" t="s">
        <v>105</v>
      </c>
      <c r="AA2514">
        <v>0.93119999999999992</v>
      </c>
      <c r="AB2514">
        <v>0.93119999999999992</v>
      </c>
      <c r="AC2514">
        <v>2.7936000000000023E-2</v>
      </c>
      <c r="AD2514">
        <v>0.32</v>
      </c>
      <c r="AE2514" t="s">
        <v>24</v>
      </c>
      <c r="AF2514">
        <v>1.5253833320092157E-2</v>
      </c>
      <c r="AG2514" t="s">
        <v>5</v>
      </c>
      <c r="AH2514" t="s">
        <v>31</v>
      </c>
      <c r="AI2514" t="s">
        <v>37</v>
      </c>
      <c r="AJ2514">
        <v>1200</v>
      </c>
      <c r="AK2514" t="s">
        <v>42</v>
      </c>
      <c r="AL2514">
        <v>71.279600000000002</v>
      </c>
      <c r="AM2514">
        <v>960091.13432800001</v>
      </c>
      <c r="AN2514">
        <v>82.27</v>
      </c>
    </row>
    <row r="2515" spans="1:40" x14ac:dyDescent="0.3">
      <c r="A2515">
        <v>279.69</v>
      </c>
      <c r="B2515">
        <v>2.13</v>
      </c>
      <c r="C2515">
        <v>3</v>
      </c>
      <c r="D2515">
        <v>0.97</v>
      </c>
      <c r="E2515">
        <v>0.09</v>
      </c>
      <c r="F2515">
        <v>0.05</v>
      </c>
      <c r="G2515" t="s">
        <v>92</v>
      </c>
      <c r="H2515">
        <v>1.17</v>
      </c>
      <c r="I2515">
        <v>0.63</v>
      </c>
      <c r="J2515">
        <v>0.8</v>
      </c>
      <c r="K2515">
        <v>0.61</v>
      </c>
      <c r="L2515">
        <v>31</v>
      </c>
      <c r="M2515">
        <v>1553.12</v>
      </c>
      <c r="N2515">
        <v>90</v>
      </c>
      <c r="O2515">
        <v>28</v>
      </c>
      <c r="P2515">
        <v>3</v>
      </c>
      <c r="Q2515">
        <v>0</v>
      </c>
      <c r="R2515">
        <v>431</v>
      </c>
      <c r="S2515">
        <v>265</v>
      </c>
      <c r="T2515">
        <v>12</v>
      </c>
      <c r="U2515">
        <v>0.28999999999999998</v>
      </c>
      <c r="V2515">
        <v>0</v>
      </c>
      <c r="W2515" t="s">
        <v>6</v>
      </c>
      <c r="X2515" t="s">
        <v>89</v>
      </c>
      <c r="Y2515" t="s">
        <v>90</v>
      </c>
      <c r="Z2515" t="s">
        <v>107</v>
      </c>
      <c r="AA2515">
        <v>0.88270000000000004</v>
      </c>
      <c r="AB2515">
        <v>0.86449999999999994</v>
      </c>
      <c r="AC2515">
        <v>2.5935000000000024E-2</v>
      </c>
      <c r="AD2515">
        <v>0.75</v>
      </c>
      <c r="AE2515" t="s">
        <v>25</v>
      </c>
      <c r="AF2515">
        <v>7.6155743859272762E-3</v>
      </c>
      <c r="AG2515" t="s">
        <v>5</v>
      </c>
      <c r="AH2515" t="s">
        <v>31</v>
      </c>
      <c r="AI2515" t="s">
        <v>36</v>
      </c>
      <c r="AJ2515">
        <v>61.484918793503482</v>
      </c>
      <c r="AK2515" t="s">
        <v>40</v>
      </c>
      <c r="AL2515">
        <v>31.0624</v>
      </c>
      <c r="AM2515">
        <v>495244.638538</v>
      </c>
      <c r="AN2515">
        <v>83.13</v>
      </c>
    </row>
    <row r="2516" spans="1:40" x14ac:dyDescent="0.3">
      <c r="A2516">
        <v>331.97</v>
      </c>
      <c r="B2516">
        <v>6.9</v>
      </c>
      <c r="C2516">
        <v>5</v>
      </c>
      <c r="D2516">
        <v>0.86</v>
      </c>
      <c r="E2516">
        <v>7.0000000000000007E-2</v>
      </c>
      <c r="F2516">
        <v>0.01</v>
      </c>
      <c r="G2516" t="s">
        <v>99</v>
      </c>
      <c r="H2516">
        <v>2.1800000000000002</v>
      </c>
      <c r="I2516">
        <v>0.85</v>
      </c>
      <c r="J2516">
        <v>1.1299999999999999</v>
      </c>
      <c r="K2516">
        <v>0.12</v>
      </c>
      <c r="L2516">
        <v>36</v>
      </c>
      <c r="M2516">
        <v>1034.0999999999999</v>
      </c>
      <c r="N2516">
        <v>30</v>
      </c>
      <c r="O2516">
        <v>55</v>
      </c>
      <c r="P2516">
        <v>0</v>
      </c>
      <c r="Q2516">
        <v>2</v>
      </c>
      <c r="R2516">
        <v>487</v>
      </c>
      <c r="S2516">
        <v>295</v>
      </c>
      <c r="T2516">
        <v>11</v>
      </c>
      <c r="U2516">
        <v>0.8</v>
      </c>
      <c r="V2516">
        <v>1</v>
      </c>
      <c r="W2516" t="s">
        <v>4</v>
      </c>
      <c r="X2516" t="s">
        <v>93</v>
      </c>
      <c r="Y2516" t="s">
        <v>94</v>
      </c>
      <c r="Z2516" t="s">
        <v>95</v>
      </c>
      <c r="AA2516">
        <v>0.79979999999999996</v>
      </c>
      <c r="AB2516">
        <v>0.92069999999999996</v>
      </c>
      <c r="AC2516">
        <v>0.12889800000000001</v>
      </c>
      <c r="AD2516">
        <v>0.2</v>
      </c>
      <c r="AE2516" t="s">
        <v>26</v>
      </c>
      <c r="AF2516">
        <v>2.0785010693737387E-2</v>
      </c>
      <c r="AG2516" t="s">
        <v>7</v>
      </c>
      <c r="AH2516" t="s">
        <v>32</v>
      </c>
      <c r="AI2516" t="s">
        <v>35</v>
      </c>
      <c r="AJ2516">
        <v>60.574948665297747</v>
      </c>
      <c r="AK2516" t="s">
        <v>40</v>
      </c>
      <c r="AL2516">
        <v>51.704999999999998</v>
      </c>
      <c r="AM2516">
        <v>370819.570052</v>
      </c>
      <c r="AN2516">
        <v>95.52000000000001</v>
      </c>
    </row>
    <row r="2517" spans="1:40" x14ac:dyDescent="0.3">
      <c r="A2517">
        <v>466.87</v>
      </c>
      <c r="B2517">
        <v>1.36</v>
      </c>
      <c r="C2517">
        <v>7</v>
      </c>
      <c r="D2517">
        <v>0.89</v>
      </c>
      <c r="E2517">
        <v>0</v>
      </c>
      <c r="F2517">
        <v>0.02</v>
      </c>
      <c r="G2517" t="s">
        <v>88</v>
      </c>
      <c r="H2517">
        <v>4.88</v>
      </c>
      <c r="I2517">
        <v>0.82</v>
      </c>
      <c r="J2517">
        <v>0.84</v>
      </c>
      <c r="K2517">
        <v>0.89</v>
      </c>
      <c r="L2517">
        <v>32</v>
      </c>
      <c r="M2517">
        <v>1213.22</v>
      </c>
      <c r="N2517">
        <v>30</v>
      </c>
      <c r="O2517">
        <v>41</v>
      </c>
      <c r="P2517">
        <v>1</v>
      </c>
      <c r="Q2517">
        <v>3</v>
      </c>
      <c r="R2517">
        <v>511</v>
      </c>
      <c r="S2517">
        <v>376</v>
      </c>
      <c r="T2517">
        <v>1</v>
      </c>
      <c r="U2517">
        <v>0.56000000000000005</v>
      </c>
      <c r="V2517">
        <v>1</v>
      </c>
      <c r="W2517" t="s">
        <v>4</v>
      </c>
      <c r="X2517" t="s">
        <v>103</v>
      </c>
      <c r="Y2517" t="s">
        <v>104</v>
      </c>
      <c r="Z2517" t="s">
        <v>97</v>
      </c>
      <c r="AA2517">
        <v>0.89</v>
      </c>
      <c r="AB2517">
        <v>0.98</v>
      </c>
      <c r="AC2517">
        <v>0.10779999999999998</v>
      </c>
      <c r="AD2517">
        <v>0.91</v>
      </c>
      <c r="AE2517" t="s">
        <v>25</v>
      </c>
      <c r="AF2517">
        <v>2.913016471394607E-3</v>
      </c>
      <c r="AG2517" t="s">
        <v>5</v>
      </c>
      <c r="AH2517" t="s">
        <v>32</v>
      </c>
      <c r="AI2517" t="s">
        <v>37</v>
      </c>
      <c r="AJ2517">
        <v>73.581213307240702</v>
      </c>
      <c r="AK2517" t="s">
        <v>40</v>
      </c>
      <c r="AL2517">
        <v>12.132200000000001</v>
      </c>
      <c r="AM2517">
        <v>577802.04053999996</v>
      </c>
      <c r="AN2517">
        <v>70.72</v>
      </c>
    </row>
    <row r="2518" spans="1:40" x14ac:dyDescent="0.3">
      <c r="A2518">
        <v>58.6</v>
      </c>
      <c r="B2518">
        <v>6.38</v>
      </c>
      <c r="C2518">
        <v>1</v>
      </c>
      <c r="D2518">
        <v>0.86</v>
      </c>
      <c r="E2518">
        <v>0.06</v>
      </c>
      <c r="F2518">
        <v>0.01</v>
      </c>
      <c r="G2518" t="s">
        <v>92</v>
      </c>
      <c r="H2518">
        <v>3.83</v>
      </c>
      <c r="I2518">
        <v>0.87</v>
      </c>
      <c r="J2518">
        <v>0.83</v>
      </c>
      <c r="K2518">
        <v>0.05</v>
      </c>
      <c r="L2518">
        <v>26</v>
      </c>
      <c r="M2518">
        <v>9505.23</v>
      </c>
      <c r="N2518">
        <v>30</v>
      </c>
      <c r="O2518">
        <v>40</v>
      </c>
      <c r="P2518">
        <v>1</v>
      </c>
      <c r="Q2518">
        <v>0</v>
      </c>
      <c r="R2518">
        <v>347</v>
      </c>
      <c r="S2518">
        <v>562</v>
      </c>
      <c r="T2518">
        <v>11</v>
      </c>
      <c r="U2518">
        <v>0.16</v>
      </c>
      <c r="V2518">
        <v>1</v>
      </c>
      <c r="W2518" t="s">
        <v>4</v>
      </c>
      <c r="X2518" t="s">
        <v>89</v>
      </c>
      <c r="Y2518" t="s">
        <v>104</v>
      </c>
      <c r="Z2518" t="s">
        <v>95</v>
      </c>
      <c r="AA2518">
        <v>0.8083999999999999</v>
      </c>
      <c r="AB2518">
        <v>0.93059999999999998</v>
      </c>
      <c r="AC2518">
        <v>0.13028399999999998</v>
      </c>
      <c r="AD2518">
        <v>0.12</v>
      </c>
      <c r="AE2518" t="s">
        <v>22</v>
      </c>
      <c r="AF2518">
        <v>0.10887372013651876</v>
      </c>
      <c r="AG2518" t="s">
        <v>9</v>
      </c>
      <c r="AH2518" t="s">
        <v>33</v>
      </c>
      <c r="AI2518" t="s">
        <v>37</v>
      </c>
      <c r="AJ2518">
        <v>161.95965417867436</v>
      </c>
      <c r="AK2518" t="s">
        <v>42</v>
      </c>
      <c r="AL2518">
        <v>190.1046</v>
      </c>
      <c r="AM2518">
        <v>596191.52481999993</v>
      </c>
      <c r="AN2518">
        <v>82.17</v>
      </c>
    </row>
    <row r="2519" spans="1:40" x14ac:dyDescent="0.3">
      <c r="A2519">
        <v>264.58</v>
      </c>
      <c r="B2519">
        <v>8.83</v>
      </c>
      <c r="C2519">
        <v>23</v>
      </c>
      <c r="D2519">
        <v>0.72</v>
      </c>
      <c r="E2519">
        <v>0.01</v>
      </c>
      <c r="F2519">
        <v>0.04</v>
      </c>
      <c r="G2519" t="s">
        <v>92</v>
      </c>
      <c r="H2519">
        <v>1.58</v>
      </c>
      <c r="I2519">
        <v>0.78</v>
      </c>
      <c r="J2519">
        <v>1.1599999999999999</v>
      </c>
      <c r="K2519">
        <v>0.76</v>
      </c>
      <c r="L2519">
        <v>1</v>
      </c>
      <c r="M2519">
        <v>9522.34</v>
      </c>
      <c r="N2519">
        <v>15</v>
      </c>
      <c r="O2519">
        <v>24</v>
      </c>
      <c r="P2519">
        <v>0</v>
      </c>
      <c r="Q2519">
        <v>1</v>
      </c>
      <c r="R2519">
        <v>591</v>
      </c>
      <c r="S2519">
        <v>953</v>
      </c>
      <c r="T2519">
        <v>7</v>
      </c>
      <c r="U2519">
        <v>0.01</v>
      </c>
      <c r="V2519">
        <v>0</v>
      </c>
      <c r="W2519" t="s">
        <v>6</v>
      </c>
      <c r="X2519" t="s">
        <v>101</v>
      </c>
      <c r="Y2519" t="s">
        <v>94</v>
      </c>
      <c r="Z2519" t="s">
        <v>106</v>
      </c>
      <c r="AA2519">
        <v>0.71279999999999999</v>
      </c>
      <c r="AB2519">
        <v>0.95039999999999991</v>
      </c>
      <c r="AC2519">
        <v>0.26611200000000002</v>
      </c>
      <c r="AD2519">
        <v>0.81</v>
      </c>
      <c r="AE2519" t="s">
        <v>25</v>
      </c>
      <c r="AF2519">
        <v>3.337364880187467E-2</v>
      </c>
      <c r="AG2519" t="s">
        <v>7</v>
      </c>
      <c r="AH2519" t="s">
        <v>31</v>
      </c>
      <c r="AI2519" t="s">
        <v>36</v>
      </c>
      <c r="AJ2519">
        <v>161.25211505922167</v>
      </c>
      <c r="AK2519" t="s">
        <v>42</v>
      </c>
      <c r="AL2519">
        <v>190.4468</v>
      </c>
      <c r="AM2519">
        <v>2645590.5605879994</v>
      </c>
      <c r="AN2519">
        <v>85.32</v>
      </c>
    </row>
    <row r="2520" spans="1:40" x14ac:dyDescent="0.3">
      <c r="A2520">
        <v>359.47</v>
      </c>
      <c r="B2520">
        <v>9.02</v>
      </c>
      <c r="C2520">
        <v>29</v>
      </c>
      <c r="D2520">
        <v>0.92</v>
      </c>
      <c r="E2520">
        <v>0.08</v>
      </c>
      <c r="F2520">
        <v>0.04</v>
      </c>
      <c r="G2520" t="s">
        <v>92</v>
      </c>
      <c r="H2520">
        <v>3.1</v>
      </c>
      <c r="I2520">
        <v>0.93</v>
      </c>
      <c r="J2520">
        <v>0.83</v>
      </c>
      <c r="K2520">
        <v>0.37</v>
      </c>
      <c r="L2520">
        <v>2</v>
      </c>
      <c r="M2520">
        <v>9690.69</v>
      </c>
      <c r="N2520">
        <v>15</v>
      </c>
      <c r="O2520">
        <v>42</v>
      </c>
      <c r="P2520">
        <v>0</v>
      </c>
      <c r="Q2520">
        <v>2</v>
      </c>
      <c r="R2520">
        <v>637</v>
      </c>
      <c r="S2520">
        <v>805</v>
      </c>
      <c r="T2520">
        <v>1</v>
      </c>
      <c r="U2520">
        <v>0.02</v>
      </c>
      <c r="V2520">
        <v>0</v>
      </c>
      <c r="W2520" t="s">
        <v>6</v>
      </c>
      <c r="X2520" t="s">
        <v>93</v>
      </c>
      <c r="Y2520" t="s">
        <v>94</v>
      </c>
      <c r="Z2520" t="s">
        <v>97</v>
      </c>
      <c r="AA2520">
        <v>0.84640000000000004</v>
      </c>
      <c r="AB2520">
        <v>0.88319999999999999</v>
      </c>
      <c r="AC2520">
        <v>7.0655999999999969E-2</v>
      </c>
      <c r="AD2520">
        <v>0.49</v>
      </c>
      <c r="AE2520" t="s">
        <v>24</v>
      </c>
      <c r="AF2520">
        <v>2.5092497287673515E-2</v>
      </c>
      <c r="AG2520" t="s">
        <v>7</v>
      </c>
      <c r="AH2520" t="s">
        <v>32</v>
      </c>
      <c r="AI2520" t="s">
        <v>37</v>
      </c>
      <c r="AJ2520">
        <v>126.37362637362637</v>
      </c>
      <c r="AK2520" t="s">
        <v>42</v>
      </c>
      <c r="AL2520">
        <v>193.81380000000001</v>
      </c>
      <c r="AM2520">
        <v>3901749.9153560004</v>
      </c>
      <c r="AN2520">
        <v>81.699999999999989</v>
      </c>
    </row>
    <row r="2521" spans="1:40" x14ac:dyDescent="0.3">
      <c r="A2521">
        <v>375.22</v>
      </c>
      <c r="B2521">
        <v>5.04</v>
      </c>
      <c r="C2521">
        <v>12</v>
      </c>
      <c r="D2521">
        <v>0.85</v>
      </c>
      <c r="E2521">
        <v>0.1</v>
      </c>
      <c r="F2521">
        <v>0.01</v>
      </c>
      <c r="G2521" t="s">
        <v>99</v>
      </c>
      <c r="H2521">
        <v>0.25</v>
      </c>
      <c r="I2521">
        <v>0.97</v>
      </c>
      <c r="J2521">
        <v>0.85</v>
      </c>
      <c r="K2521">
        <v>0.05</v>
      </c>
      <c r="L2521">
        <v>6</v>
      </c>
      <c r="M2521">
        <v>3094.64</v>
      </c>
      <c r="N2521">
        <v>30</v>
      </c>
      <c r="O2521">
        <v>9</v>
      </c>
      <c r="P2521">
        <v>3</v>
      </c>
      <c r="Q2521">
        <v>3</v>
      </c>
      <c r="R2521">
        <v>419</v>
      </c>
      <c r="S2521">
        <v>808</v>
      </c>
      <c r="T2521">
        <v>8</v>
      </c>
      <c r="U2521">
        <v>0.42</v>
      </c>
      <c r="V2521">
        <v>0</v>
      </c>
      <c r="W2521" t="s">
        <v>6</v>
      </c>
      <c r="X2521" t="s">
        <v>103</v>
      </c>
      <c r="Y2521" t="s">
        <v>90</v>
      </c>
      <c r="Z2521" t="s">
        <v>110</v>
      </c>
      <c r="AA2521">
        <v>0.76500000000000001</v>
      </c>
      <c r="AB2521">
        <v>0.89100000000000001</v>
      </c>
      <c r="AC2521">
        <v>0.13365000000000005</v>
      </c>
      <c r="AD2521">
        <v>0.16</v>
      </c>
      <c r="AE2521" t="s">
        <v>26</v>
      </c>
      <c r="AF2521">
        <v>1.343211982303715E-2</v>
      </c>
      <c r="AG2521" t="s">
        <v>5</v>
      </c>
      <c r="AH2521" t="s">
        <v>32</v>
      </c>
      <c r="AI2521" t="s">
        <v>38</v>
      </c>
      <c r="AJ2521">
        <v>192.8400954653938</v>
      </c>
      <c r="AK2521" t="s">
        <v>42</v>
      </c>
      <c r="AL2521">
        <v>154.732</v>
      </c>
      <c r="AM2521">
        <v>1289056.2191880003</v>
      </c>
      <c r="AN2521">
        <v>96.550000000000011</v>
      </c>
    </row>
    <row r="2522" spans="1:40" x14ac:dyDescent="0.3">
      <c r="A2522">
        <v>361.64</v>
      </c>
      <c r="B2522">
        <v>5.13</v>
      </c>
      <c r="C2522">
        <v>11</v>
      </c>
      <c r="D2522">
        <v>0.89</v>
      </c>
      <c r="E2522">
        <v>0.05</v>
      </c>
      <c r="F2522">
        <v>0.05</v>
      </c>
      <c r="G2522" t="s">
        <v>92</v>
      </c>
      <c r="H2522">
        <v>1.33</v>
      </c>
      <c r="I2522">
        <v>0.62</v>
      </c>
      <c r="J2522">
        <v>1.03</v>
      </c>
      <c r="K2522">
        <v>0.84</v>
      </c>
      <c r="L2522">
        <v>45</v>
      </c>
      <c r="M2522">
        <v>1996.98</v>
      </c>
      <c r="N2522">
        <v>60</v>
      </c>
      <c r="O2522">
        <v>50</v>
      </c>
      <c r="P2522">
        <v>2</v>
      </c>
      <c r="Q2522">
        <v>2</v>
      </c>
      <c r="R2522">
        <v>472</v>
      </c>
      <c r="S2522">
        <v>237</v>
      </c>
      <c r="T2522">
        <v>3</v>
      </c>
      <c r="U2522">
        <v>0.31</v>
      </c>
      <c r="V2522">
        <v>0</v>
      </c>
      <c r="W2522" t="s">
        <v>6</v>
      </c>
      <c r="X2522" t="s">
        <v>93</v>
      </c>
      <c r="Y2522" t="s">
        <v>96</v>
      </c>
      <c r="Z2522" t="s">
        <v>98</v>
      </c>
      <c r="AA2522">
        <v>0.84549999999999992</v>
      </c>
      <c r="AB2522">
        <v>0.90249999999999997</v>
      </c>
      <c r="AC2522">
        <v>9.9274999999999974E-2</v>
      </c>
      <c r="AD2522">
        <v>0.94</v>
      </c>
      <c r="AE2522" t="s">
        <v>25</v>
      </c>
      <c r="AF2522">
        <v>1.4185377723703131E-2</v>
      </c>
      <c r="AG2522" t="s">
        <v>5</v>
      </c>
      <c r="AH2522" t="s">
        <v>32</v>
      </c>
      <c r="AI2522" t="s">
        <v>36</v>
      </c>
      <c r="AJ2522">
        <v>50.211864406779661</v>
      </c>
      <c r="AK2522" t="s">
        <v>40</v>
      </c>
      <c r="AL2522">
        <v>39.939599999999999</v>
      </c>
      <c r="AM2522">
        <v>794456.19114400004</v>
      </c>
      <c r="AN2522">
        <v>84.169999999999987</v>
      </c>
    </row>
    <row r="2523" spans="1:40" x14ac:dyDescent="0.3">
      <c r="A2523">
        <v>110.5</v>
      </c>
      <c r="B2523">
        <v>1.69</v>
      </c>
      <c r="C2523">
        <v>24</v>
      </c>
      <c r="D2523">
        <v>0.85</v>
      </c>
      <c r="E2523">
        <v>7.0000000000000007E-2</v>
      </c>
      <c r="F2523">
        <v>0.04</v>
      </c>
      <c r="G2523" t="s">
        <v>92</v>
      </c>
      <c r="H2523">
        <v>3.59</v>
      </c>
      <c r="I2523">
        <v>0.9</v>
      </c>
      <c r="J2523">
        <v>1.1000000000000001</v>
      </c>
      <c r="K2523">
        <v>0.64</v>
      </c>
      <c r="L2523">
        <v>14</v>
      </c>
      <c r="M2523">
        <v>9811.0499999999993</v>
      </c>
      <c r="N2523">
        <v>90</v>
      </c>
      <c r="O2523">
        <v>22</v>
      </c>
      <c r="P2523">
        <v>3</v>
      </c>
      <c r="Q2523">
        <v>0</v>
      </c>
      <c r="R2523">
        <v>522</v>
      </c>
      <c r="S2523">
        <v>962</v>
      </c>
      <c r="T2523">
        <v>8</v>
      </c>
      <c r="U2523">
        <v>0.26</v>
      </c>
      <c r="V2523">
        <v>1</v>
      </c>
      <c r="W2523" t="s">
        <v>4</v>
      </c>
      <c r="X2523" t="s">
        <v>89</v>
      </c>
      <c r="Y2523" t="s">
        <v>90</v>
      </c>
      <c r="Z2523" t="s">
        <v>110</v>
      </c>
      <c r="AA2523">
        <v>0.79049999999999998</v>
      </c>
      <c r="AB2523">
        <v>0.89279999999999993</v>
      </c>
      <c r="AC2523">
        <v>0.13392000000000001</v>
      </c>
      <c r="AD2523">
        <v>0.75</v>
      </c>
      <c r="AE2523" t="s">
        <v>25</v>
      </c>
      <c r="AF2523">
        <v>1.5294117647058823E-2</v>
      </c>
      <c r="AG2523" t="s">
        <v>5</v>
      </c>
      <c r="AH2523" t="s">
        <v>33</v>
      </c>
      <c r="AI2523" t="s">
        <v>37</v>
      </c>
      <c r="AJ2523">
        <v>184.2911877394636</v>
      </c>
      <c r="AK2523" t="s">
        <v>42</v>
      </c>
      <c r="AL2523">
        <v>196.221</v>
      </c>
      <c r="AM2523">
        <v>1203578.4926499999</v>
      </c>
      <c r="AN2523">
        <v>81.509999999999991</v>
      </c>
    </row>
    <row r="2524" spans="1:40" x14ac:dyDescent="0.3">
      <c r="A2524">
        <v>184.73</v>
      </c>
      <c r="B2524">
        <v>7.04</v>
      </c>
      <c r="C2524">
        <v>8</v>
      </c>
      <c r="D2524">
        <v>0.85</v>
      </c>
      <c r="E2524">
        <v>0.02</v>
      </c>
      <c r="F2524">
        <v>0.04</v>
      </c>
      <c r="G2524" t="s">
        <v>92</v>
      </c>
      <c r="H2524">
        <v>2.85</v>
      </c>
      <c r="I2524">
        <v>0.61</v>
      </c>
      <c r="J2524">
        <v>0.96</v>
      </c>
      <c r="K2524">
        <v>0.01</v>
      </c>
      <c r="L2524">
        <v>28</v>
      </c>
      <c r="M2524">
        <v>9883.81</v>
      </c>
      <c r="N2524">
        <v>45</v>
      </c>
      <c r="O2524">
        <v>17</v>
      </c>
      <c r="P2524">
        <v>2</v>
      </c>
      <c r="Q2524">
        <v>3</v>
      </c>
      <c r="R2524">
        <v>90</v>
      </c>
      <c r="S2524">
        <v>180</v>
      </c>
      <c r="T2524">
        <v>8</v>
      </c>
      <c r="U2524">
        <v>0.62</v>
      </c>
      <c r="V2524">
        <v>0</v>
      </c>
      <c r="W2524" t="s">
        <v>6</v>
      </c>
      <c r="X2524" t="s">
        <v>103</v>
      </c>
      <c r="Y2524" t="s">
        <v>96</v>
      </c>
      <c r="Z2524" t="s">
        <v>110</v>
      </c>
      <c r="AA2524">
        <v>0.83299999999999996</v>
      </c>
      <c r="AB2524">
        <v>0.94079999999999997</v>
      </c>
      <c r="AC2524">
        <v>0.14112000000000002</v>
      </c>
      <c r="AD2524">
        <v>6.9999999999999993E-2</v>
      </c>
      <c r="AE2524" t="s">
        <v>22</v>
      </c>
      <c r="AF2524">
        <v>3.8109673577653873E-2</v>
      </c>
      <c r="AG2524" t="s">
        <v>7</v>
      </c>
      <c r="AH2524" t="s">
        <v>31</v>
      </c>
      <c r="AI2524" t="s">
        <v>35</v>
      </c>
      <c r="AJ2524">
        <v>200</v>
      </c>
      <c r="AK2524" t="s">
        <v>42</v>
      </c>
      <c r="AL2524">
        <v>197.67619999999999</v>
      </c>
      <c r="AM2524">
        <v>1935594.600388</v>
      </c>
      <c r="AN2524">
        <v>83.75</v>
      </c>
    </row>
    <row r="2525" spans="1:40" x14ac:dyDescent="0.3">
      <c r="A2525">
        <v>211.42</v>
      </c>
      <c r="B2525">
        <v>8.39</v>
      </c>
      <c r="C2525">
        <v>25</v>
      </c>
      <c r="D2525">
        <v>0.75</v>
      </c>
      <c r="E2525">
        <v>0.04</v>
      </c>
      <c r="F2525">
        <v>0</v>
      </c>
      <c r="G2525" t="s">
        <v>99</v>
      </c>
      <c r="H2525">
        <v>2.35</v>
      </c>
      <c r="I2525">
        <v>0.78</v>
      </c>
      <c r="J2525">
        <v>0.97</v>
      </c>
      <c r="K2525">
        <v>0.27</v>
      </c>
      <c r="L2525">
        <v>33</v>
      </c>
      <c r="M2525">
        <v>875.67</v>
      </c>
      <c r="N2525">
        <v>90</v>
      </c>
      <c r="O2525">
        <v>16</v>
      </c>
      <c r="P2525">
        <v>2</v>
      </c>
      <c r="Q2525">
        <v>2</v>
      </c>
      <c r="R2525">
        <v>488</v>
      </c>
      <c r="S2525">
        <v>506</v>
      </c>
      <c r="T2525">
        <v>10</v>
      </c>
      <c r="U2525">
        <v>0.81</v>
      </c>
      <c r="V2525">
        <v>0</v>
      </c>
      <c r="W2525" t="s">
        <v>6</v>
      </c>
      <c r="X2525" t="s">
        <v>93</v>
      </c>
      <c r="Y2525" t="s">
        <v>96</v>
      </c>
      <c r="Z2525" t="s">
        <v>108</v>
      </c>
      <c r="AA2525">
        <v>0.72</v>
      </c>
      <c r="AB2525">
        <v>0.96</v>
      </c>
      <c r="AC2525">
        <v>0.24</v>
      </c>
      <c r="AD2525">
        <v>0.31</v>
      </c>
      <c r="AE2525" t="s">
        <v>24</v>
      </c>
      <c r="AF2525">
        <v>3.9684041244915341E-2</v>
      </c>
      <c r="AG2525" t="s">
        <v>7</v>
      </c>
      <c r="AH2525" t="s">
        <v>31</v>
      </c>
      <c r="AI2525" t="s">
        <v>35</v>
      </c>
      <c r="AJ2525">
        <v>103.68852459016394</v>
      </c>
      <c r="AK2525" t="s">
        <v>42</v>
      </c>
      <c r="AL2525">
        <v>43.783500000000004</v>
      </c>
      <c r="AM2525">
        <v>192593.23769599997</v>
      </c>
      <c r="AN2525">
        <v>96.449999999999989</v>
      </c>
    </row>
    <row r="2526" spans="1:40" x14ac:dyDescent="0.3">
      <c r="A2526">
        <v>412</v>
      </c>
      <c r="B2526">
        <v>3.2</v>
      </c>
      <c r="C2526">
        <v>6</v>
      </c>
      <c r="D2526">
        <v>0.78</v>
      </c>
      <c r="E2526">
        <v>0.09</v>
      </c>
      <c r="F2526">
        <v>0.03</v>
      </c>
      <c r="G2526" t="s">
        <v>88</v>
      </c>
      <c r="H2526">
        <v>3.45</v>
      </c>
      <c r="I2526">
        <v>0.78</v>
      </c>
      <c r="J2526">
        <v>1.05</v>
      </c>
      <c r="K2526">
        <v>0.35</v>
      </c>
      <c r="L2526">
        <v>25</v>
      </c>
      <c r="M2526">
        <v>7550.03</v>
      </c>
      <c r="N2526">
        <v>60</v>
      </c>
      <c r="O2526">
        <v>57</v>
      </c>
      <c r="P2526">
        <v>2</v>
      </c>
      <c r="Q2526">
        <v>2</v>
      </c>
      <c r="R2526">
        <v>395</v>
      </c>
      <c r="S2526">
        <v>254</v>
      </c>
      <c r="T2526">
        <v>12</v>
      </c>
      <c r="U2526">
        <v>0.06</v>
      </c>
      <c r="V2526">
        <v>0</v>
      </c>
      <c r="W2526" t="s">
        <v>6</v>
      </c>
      <c r="X2526" t="s">
        <v>93</v>
      </c>
      <c r="Y2526" t="s">
        <v>96</v>
      </c>
      <c r="Z2526" t="s">
        <v>107</v>
      </c>
      <c r="AA2526">
        <v>0.7098000000000001</v>
      </c>
      <c r="AB2526">
        <v>0.88270000000000004</v>
      </c>
      <c r="AC2526">
        <v>0.19419399999999998</v>
      </c>
      <c r="AD2526">
        <v>0.47</v>
      </c>
      <c r="AE2526" t="s">
        <v>24</v>
      </c>
      <c r="AF2526">
        <v>7.7669902912621365E-3</v>
      </c>
      <c r="AG2526" t="s">
        <v>5</v>
      </c>
      <c r="AH2526" t="s">
        <v>32</v>
      </c>
      <c r="AI2526" t="s">
        <v>37</v>
      </c>
      <c r="AJ2526">
        <v>64.303797468354432</v>
      </c>
      <c r="AK2526" t="s">
        <v>40</v>
      </c>
      <c r="AL2526">
        <v>75.500299999999996</v>
      </c>
      <c r="AM2526">
        <v>3483989.7714999998</v>
      </c>
      <c r="AN2526">
        <v>69.25</v>
      </c>
    </row>
    <row r="2527" spans="1:40" x14ac:dyDescent="0.3">
      <c r="A2527">
        <v>175.44</v>
      </c>
      <c r="B2527">
        <v>4.79</v>
      </c>
      <c r="C2527">
        <v>28</v>
      </c>
      <c r="D2527">
        <v>0.75</v>
      </c>
      <c r="E2527">
        <v>0.02</v>
      </c>
      <c r="F2527">
        <v>0.03</v>
      </c>
      <c r="G2527" t="s">
        <v>99</v>
      </c>
      <c r="H2527">
        <v>1.99</v>
      </c>
      <c r="I2527">
        <v>0.88</v>
      </c>
      <c r="J2527">
        <v>1</v>
      </c>
      <c r="K2527">
        <v>0.32</v>
      </c>
      <c r="L2527">
        <v>40</v>
      </c>
      <c r="M2527">
        <v>2957.77</v>
      </c>
      <c r="N2527">
        <v>15</v>
      </c>
      <c r="O2527">
        <v>48</v>
      </c>
      <c r="P2527">
        <v>2</v>
      </c>
      <c r="Q2527">
        <v>2</v>
      </c>
      <c r="R2527">
        <v>429</v>
      </c>
      <c r="S2527">
        <v>970</v>
      </c>
      <c r="T2527">
        <v>10</v>
      </c>
      <c r="U2527">
        <v>0.11</v>
      </c>
      <c r="V2527">
        <v>1</v>
      </c>
      <c r="W2527" t="s">
        <v>4</v>
      </c>
      <c r="X2527" t="s">
        <v>93</v>
      </c>
      <c r="Y2527" t="s">
        <v>96</v>
      </c>
      <c r="Z2527" t="s">
        <v>108</v>
      </c>
      <c r="AA2527">
        <v>0.73499999999999999</v>
      </c>
      <c r="AB2527">
        <v>0.9506</v>
      </c>
      <c r="AC2527">
        <v>0.23765</v>
      </c>
      <c r="AD2527">
        <v>0.37</v>
      </c>
      <c r="AE2527" t="s">
        <v>24</v>
      </c>
      <c r="AF2527">
        <v>2.7302781577747379E-2</v>
      </c>
      <c r="AG2527" t="s">
        <v>7</v>
      </c>
      <c r="AH2527" t="s">
        <v>31</v>
      </c>
      <c r="AI2527" t="s">
        <v>36</v>
      </c>
      <c r="AJ2527">
        <v>226.1072261072261</v>
      </c>
      <c r="AK2527" t="s">
        <v>42</v>
      </c>
      <c r="AL2527">
        <v>147.88849999999999</v>
      </c>
      <c r="AM2527">
        <v>545011.59825199994</v>
      </c>
      <c r="AN2527">
        <v>96.81</v>
      </c>
    </row>
    <row r="2528" spans="1:40" x14ac:dyDescent="0.3">
      <c r="A2528">
        <v>144.82</v>
      </c>
      <c r="B2528">
        <v>8.5500000000000007</v>
      </c>
      <c r="C2528">
        <v>22</v>
      </c>
      <c r="D2528">
        <v>0.76</v>
      </c>
      <c r="E2528">
        <v>0.03</v>
      </c>
      <c r="F2528">
        <v>0.03</v>
      </c>
      <c r="G2528" t="s">
        <v>88</v>
      </c>
      <c r="H2528">
        <v>0.13</v>
      </c>
      <c r="I2528">
        <v>0.74</v>
      </c>
      <c r="J2528">
        <v>0.81</v>
      </c>
      <c r="K2528">
        <v>0.5</v>
      </c>
      <c r="L2528">
        <v>18</v>
      </c>
      <c r="M2528">
        <v>9102.06</v>
      </c>
      <c r="N2528">
        <v>30</v>
      </c>
      <c r="O2528">
        <v>27</v>
      </c>
      <c r="P2528">
        <v>0</v>
      </c>
      <c r="Q2528">
        <v>1</v>
      </c>
      <c r="R2528">
        <v>449</v>
      </c>
      <c r="S2528">
        <v>402</v>
      </c>
      <c r="T2528">
        <v>5</v>
      </c>
      <c r="U2528">
        <v>0.37</v>
      </c>
      <c r="V2528">
        <v>1</v>
      </c>
      <c r="W2528" t="s">
        <v>4</v>
      </c>
      <c r="X2528" t="s">
        <v>101</v>
      </c>
      <c r="Y2528" t="s">
        <v>94</v>
      </c>
      <c r="Z2528" t="s">
        <v>109</v>
      </c>
      <c r="AA2528">
        <v>0.73719999999999997</v>
      </c>
      <c r="AB2528">
        <v>0.94089999999999996</v>
      </c>
      <c r="AC2528">
        <v>0.22581599999999996</v>
      </c>
      <c r="AD2528">
        <v>0.56000000000000005</v>
      </c>
      <c r="AE2528" t="s">
        <v>25</v>
      </c>
      <c r="AF2528">
        <v>5.903880679464163E-2</v>
      </c>
      <c r="AG2528" t="s">
        <v>8</v>
      </c>
      <c r="AH2528" t="s">
        <v>33</v>
      </c>
      <c r="AI2528" t="s">
        <v>38</v>
      </c>
      <c r="AJ2528">
        <v>89.532293986636972</v>
      </c>
      <c r="AK2528" t="s">
        <v>41</v>
      </c>
      <c r="AL2528">
        <v>91.020600000000002</v>
      </c>
      <c r="AM2528">
        <v>1397341.3460839998</v>
      </c>
      <c r="AN2528">
        <v>74.37</v>
      </c>
    </row>
    <row r="2529" spans="1:40" x14ac:dyDescent="0.3">
      <c r="A2529">
        <v>480.85</v>
      </c>
      <c r="B2529">
        <v>8.89</v>
      </c>
      <c r="C2529">
        <v>2</v>
      </c>
      <c r="D2529">
        <v>0.99</v>
      </c>
      <c r="E2529">
        <v>0.04</v>
      </c>
      <c r="F2529">
        <v>0.03</v>
      </c>
      <c r="G2529" t="s">
        <v>88</v>
      </c>
      <c r="H2529">
        <v>2.21</v>
      </c>
      <c r="I2529">
        <v>0.93</v>
      </c>
      <c r="J2529">
        <v>0.85</v>
      </c>
      <c r="K2529">
        <v>0.53</v>
      </c>
      <c r="L2529">
        <v>46</v>
      </c>
      <c r="M2529">
        <v>983.33</v>
      </c>
      <c r="N2529">
        <v>15</v>
      </c>
      <c r="O2529">
        <v>31</v>
      </c>
      <c r="P2529">
        <v>2</v>
      </c>
      <c r="Q2529">
        <v>1</v>
      </c>
      <c r="R2529">
        <v>44</v>
      </c>
      <c r="S2529">
        <v>533</v>
      </c>
      <c r="T2529">
        <v>3</v>
      </c>
      <c r="U2529">
        <v>0.44</v>
      </c>
      <c r="V2529">
        <v>0</v>
      </c>
      <c r="W2529" t="s">
        <v>6</v>
      </c>
      <c r="X2529" t="s">
        <v>101</v>
      </c>
      <c r="Y2529" t="s">
        <v>96</v>
      </c>
      <c r="Z2529" t="s">
        <v>98</v>
      </c>
      <c r="AA2529">
        <v>0.95039999999999991</v>
      </c>
      <c r="AB2529">
        <v>0.93119999999999992</v>
      </c>
      <c r="AC2529">
        <v>9.3120000000000078E-3</v>
      </c>
      <c r="AD2529">
        <v>0.60000000000000009</v>
      </c>
      <c r="AE2529" t="s">
        <v>25</v>
      </c>
      <c r="AF2529">
        <v>1.8488094000207966E-2</v>
      </c>
      <c r="AG2529" t="s">
        <v>5</v>
      </c>
      <c r="AH2529" t="s">
        <v>32</v>
      </c>
      <c r="AI2529" t="s">
        <v>35</v>
      </c>
      <c r="AJ2529">
        <v>1211.3636363636363</v>
      </c>
      <c r="AK2529" t="s">
        <v>42</v>
      </c>
      <c r="AL2529">
        <v>9.8333000000000013</v>
      </c>
      <c r="AM2529">
        <v>505963.71350500005</v>
      </c>
      <c r="AN2529">
        <v>71.989999999999995</v>
      </c>
    </row>
    <row r="2530" spans="1:40" x14ac:dyDescent="0.3">
      <c r="A2530">
        <v>53.99</v>
      </c>
      <c r="B2530">
        <v>3.19</v>
      </c>
      <c r="C2530">
        <v>19</v>
      </c>
      <c r="D2530">
        <v>0.75</v>
      </c>
      <c r="E2530">
        <v>7.0000000000000007E-2</v>
      </c>
      <c r="F2530">
        <v>0.04</v>
      </c>
      <c r="G2530" t="s">
        <v>99</v>
      </c>
      <c r="H2530">
        <v>4.51</v>
      </c>
      <c r="I2530">
        <v>0.74</v>
      </c>
      <c r="J2530">
        <v>1.03</v>
      </c>
      <c r="K2530">
        <v>0.4</v>
      </c>
      <c r="L2530">
        <v>34</v>
      </c>
      <c r="M2530">
        <v>8896.92</v>
      </c>
      <c r="N2530">
        <v>15</v>
      </c>
      <c r="O2530">
        <v>41</v>
      </c>
      <c r="P2530">
        <v>2</v>
      </c>
      <c r="Q2530">
        <v>1</v>
      </c>
      <c r="R2530">
        <v>904</v>
      </c>
      <c r="S2530">
        <v>736</v>
      </c>
      <c r="T2530">
        <v>11</v>
      </c>
      <c r="U2530">
        <v>0.4</v>
      </c>
      <c r="V2530">
        <v>1</v>
      </c>
      <c r="W2530" t="s">
        <v>4</v>
      </c>
      <c r="X2530" t="s">
        <v>101</v>
      </c>
      <c r="Y2530" t="s">
        <v>96</v>
      </c>
      <c r="Z2530" t="s">
        <v>95</v>
      </c>
      <c r="AA2530">
        <v>0.69750000000000001</v>
      </c>
      <c r="AB2530">
        <v>0.89279999999999993</v>
      </c>
      <c r="AC2530">
        <v>0.22319999999999998</v>
      </c>
      <c r="AD2530">
        <v>0.51</v>
      </c>
      <c r="AE2530" t="s">
        <v>25</v>
      </c>
      <c r="AF2530">
        <v>5.9085015743656231E-2</v>
      </c>
      <c r="AG2530" t="s">
        <v>8</v>
      </c>
      <c r="AH2530" t="s">
        <v>33</v>
      </c>
      <c r="AI2530" t="s">
        <v>37</v>
      </c>
      <c r="AJ2530">
        <v>81.415929203539832</v>
      </c>
      <c r="AK2530" t="s">
        <v>44</v>
      </c>
      <c r="AL2530">
        <v>444.846</v>
      </c>
      <c r="AM2530">
        <v>533632.34488600004</v>
      </c>
      <c r="AN2530">
        <v>92.589999999999989</v>
      </c>
    </row>
    <row r="2531" spans="1:40" x14ac:dyDescent="0.3">
      <c r="A2531">
        <v>499.02</v>
      </c>
      <c r="B2531">
        <v>5.96</v>
      </c>
      <c r="C2531">
        <v>20</v>
      </c>
      <c r="D2531">
        <v>0.78</v>
      </c>
      <c r="E2531">
        <v>0.04</v>
      </c>
      <c r="F2531">
        <v>0.02</v>
      </c>
      <c r="G2531" t="s">
        <v>92</v>
      </c>
      <c r="H2531">
        <v>4.28</v>
      </c>
      <c r="I2531">
        <v>0.74</v>
      </c>
      <c r="J2531">
        <v>1.1200000000000001</v>
      </c>
      <c r="K2531">
        <v>0.33</v>
      </c>
      <c r="L2531">
        <v>12</v>
      </c>
      <c r="M2531">
        <v>125.95</v>
      </c>
      <c r="N2531">
        <v>60</v>
      </c>
      <c r="O2531">
        <v>12</v>
      </c>
      <c r="P2531">
        <v>2</v>
      </c>
      <c r="Q2531">
        <v>1</v>
      </c>
      <c r="R2531">
        <v>804</v>
      </c>
      <c r="S2531">
        <v>661</v>
      </c>
      <c r="T2531">
        <v>11</v>
      </c>
      <c r="U2531">
        <v>0.64</v>
      </c>
      <c r="V2531">
        <v>1</v>
      </c>
      <c r="W2531" t="s">
        <v>4</v>
      </c>
      <c r="X2531" t="s">
        <v>101</v>
      </c>
      <c r="Y2531" t="s">
        <v>96</v>
      </c>
      <c r="Z2531" t="s">
        <v>95</v>
      </c>
      <c r="AA2531">
        <v>0.74880000000000002</v>
      </c>
      <c r="AB2531">
        <v>0.94079999999999997</v>
      </c>
      <c r="AC2531">
        <v>0.20697599999999997</v>
      </c>
      <c r="AD2531">
        <v>0.39</v>
      </c>
      <c r="AE2531" t="s">
        <v>24</v>
      </c>
      <c r="AF2531">
        <v>1.1943409081800329E-2</v>
      </c>
      <c r="AG2531" t="s">
        <v>5</v>
      </c>
      <c r="AH2531" t="s">
        <v>32</v>
      </c>
      <c r="AI2531" t="s">
        <v>37</v>
      </c>
      <c r="AJ2531">
        <v>82.2139303482587</v>
      </c>
      <c r="AK2531" t="s">
        <v>44</v>
      </c>
      <c r="AL2531">
        <v>2.5190000000000001</v>
      </c>
      <c r="AM2531">
        <v>66667.898251999984</v>
      </c>
      <c r="AN2531">
        <v>82.12</v>
      </c>
    </row>
    <row r="2532" spans="1:40" x14ac:dyDescent="0.3">
      <c r="A2532">
        <v>354.57</v>
      </c>
      <c r="B2532">
        <v>2.73</v>
      </c>
      <c r="C2532">
        <v>20</v>
      </c>
      <c r="D2532">
        <v>0.88</v>
      </c>
      <c r="E2532">
        <v>0.09</v>
      </c>
      <c r="F2532">
        <v>0.04</v>
      </c>
      <c r="G2532" t="s">
        <v>88</v>
      </c>
      <c r="H2532">
        <v>2.04</v>
      </c>
      <c r="I2532">
        <v>0.69</v>
      </c>
      <c r="J2532">
        <v>1.1100000000000001</v>
      </c>
      <c r="K2532">
        <v>0.5</v>
      </c>
      <c r="L2532">
        <v>27</v>
      </c>
      <c r="M2532">
        <v>5267.58</v>
      </c>
      <c r="N2532">
        <v>15</v>
      </c>
      <c r="O2532">
        <v>52</v>
      </c>
      <c r="P2532">
        <v>3</v>
      </c>
      <c r="Q2532">
        <v>0</v>
      </c>
      <c r="R2532">
        <v>510</v>
      </c>
      <c r="S2532">
        <v>307</v>
      </c>
      <c r="T2532">
        <v>12</v>
      </c>
      <c r="U2532">
        <v>0.09</v>
      </c>
      <c r="V2532">
        <v>1</v>
      </c>
      <c r="W2532" t="s">
        <v>4</v>
      </c>
      <c r="X2532" t="s">
        <v>89</v>
      </c>
      <c r="Y2532" t="s">
        <v>90</v>
      </c>
      <c r="Z2532" t="s">
        <v>107</v>
      </c>
      <c r="AA2532">
        <v>0.80080000000000007</v>
      </c>
      <c r="AB2532">
        <v>0.87360000000000004</v>
      </c>
      <c r="AC2532">
        <v>0.10483199999999999</v>
      </c>
      <c r="AD2532">
        <v>0.63</v>
      </c>
      <c r="AE2532" t="s">
        <v>25</v>
      </c>
      <c r="AF2532">
        <v>7.6994669599796941E-3</v>
      </c>
      <c r="AG2532" t="s">
        <v>5</v>
      </c>
      <c r="AH2532" t="s">
        <v>32</v>
      </c>
      <c r="AI2532" t="s">
        <v>35</v>
      </c>
      <c r="AJ2532">
        <v>60.196078431372548</v>
      </c>
      <c r="AK2532" t="s">
        <v>40</v>
      </c>
      <c r="AL2532">
        <v>52.675800000000002</v>
      </c>
      <c r="AM2532">
        <v>2110597.3421340003</v>
      </c>
      <c r="AN2532">
        <v>70.459999999999994</v>
      </c>
    </row>
    <row r="2533" spans="1:40" x14ac:dyDescent="0.3">
      <c r="A2533">
        <v>422.81</v>
      </c>
      <c r="B2533">
        <v>1.92</v>
      </c>
      <c r="C2533">
        <v>24</v>
      </c>
      <c r="D2533">
        <v>0.88</v>
      </c>
      <c r="E2533">
        <v>0.01</v>
      </c>
      <c r="F2533">
        <v>0.01</v>
      </c>
      <c r="G2533" t="s">
        <v>92</v>
      </c>
      <c r="H2533">
        <v>0.11</v>
      </c>
      <c r="I2533">
        <v>0.87</v>
      </c>
      <c r="J2533">
        <v>1.1000000000000001</v>
      </c>
      <c r="K2533">
        <v>0.03</v>
      </c>
      <c r="L2533">
        <v>24</v>
      </c>
      <c r="M2533">
        <v>3422.08</v>
      </c>
      <c r="N2533">
        <v>15</v>
      </c>
      <c r="O2533">
        <v>50</v>
      </c>
      <c r="P2533">
        <v>3</v>
      </c>
      <c r="Q2533">
        <v>2</v>
      </c>
      <c r="R2533">
        <v>716</v>
      </c>
      <c r="S2533">
        <v>466</v>
      </c>
      <c r="T2533">
        <v>11</v>
      </c>
      <c r="U2533">
        <v>0.49</v>
      </c>
      <c r="V2533">
        <v>1</v>
      </c>
      <c r="W2533" t="s">
        <v>4</v>
      </c>
      <c r="X2533" t="s">
        <v>93</v>
      </c>
      <c r="Y2533" t="s">
        <v>90</v>
      </c>
      <c r="Z2533" t="s">
        <v>95</v>
      </c>
      <c r="AA2533">
        <v>0.87119999999999997</v>
      </c>
      <c r="AB2533">
        <v>0.98009999999999997</v>
      </c>
      <c r="AC2533">
        <v>0.11761199999999999</v>
      </c>
      <c r="AD2533">
        <v>0.05</v>
      </c>
      <c r="AE2533" t="s">
        <v>22</v>
      </c>
      <c r="AF2533">
        <v>4.5410468058939002E-3</v>
      </c>
      <c r="AG2533" t="s">
        <v>5</v>
      </c>
      <c r="AH2533" t="s">
        <v>32</v>
      </c>
      <c r="AI2533" t="s">
        <v>38</v>
      </c>
      <c r="AJ2533">
        <v>65.083798882681563</v>
      </c>
      <c r="AK2533" t="s">
        <v>40</v>
      </c>
      <c r="AL2533">
        <v>68.441599999999994</v>
      </c>
      <c r="AM2533">
        <v>1475896.809478</v>
      </c>
      <c r="AN2533">
        <v>87.389999999999986</v>
      </c>
    </row>
    <row r="2534" spans="1:40" x14ac:dyDescent="0.3">
      <c r="A2534">
        <v>182.58</v>
      </c>
      <c r="B2534">
        <v>9.1999999999999993</v>
      </c>
      <c r="C2534">
        <v>14</v>
      </c>
      <c r="D2534">
        <v>0.75</v>
      </c>
      <c r="E2534">
        <v>0.04</v>
      </c>
      <c r="F2534">
        <v>0.01</v>
      </c>
      <c r="G2534" t="s">
        <v>88</v>
      </c>
      <c r="H2534">
        <v>3.18</v>
      </c>
      <c r="I2534">
        <v>0.63</v>
      </c>
      <c r="J2534">
        <v>1.1100000000000001</v>
      </c>
      <c r="K2534">
        <v>0.65</v>
      </c>
      <c r="L2534">
        <v>33</v>
      </c>
      <c r="M2534">
        <v>4330.6000000000004</v>
      </c>
      <c r="N2534">
        <v>90</v>
      </c>
      <c r="O2534">
        <v>14</v>
      </c>
      <c r="P2534">
        <v>3</v>
      </c>
      <c r="Q2534">
        <v>1</v>
      </c>
      <c r="R2534">
        <v>193</v>
      </c>
      <c r="S2534">
        <v>446</v>
      </c>
      <c r="T2534">
        <v>9</v>
      </c>
      <c r="U2534">
        <v>0.81</v>
      </c>
      <c r="V2534">
        <v>1</v>
      </c>
      <c r="W2534" t="s">
        <v>4</v>
      </c>
      <c r="X2534" t="s">
        <v>101</v>
      </c>
      <c r="Y2534" t="s">
        <v>90</v>
      </c>
      <c r="Z2534" t="s">
        <v>91</v>
      </c>
      <c r="AA2534">
        <v>0.72</v>
      </c>
      <c r="AB2534">
        <v>0.95039999999999991</v>
      </c>
      <c r="AC2534">
        <v>0.23759999999999998</v>
      </c>
      <c r="AD2534">
        <v>0.70000000000000007</v>
      </c>
      <c r="AE2534" t="s">
        <v>25</v>
      </c>
      <c r="AF2534">
        <v>5.0388870632051698E-2</v>
      </c>
      <c r="AG2534" t="s">
        <v>8</v>
      </c>
      <c r="AH2534" t="s">
        <v>31</v>
      </c>
      <c r="AI2534" t="s">
        <v>37</v>
      </c>
      <c r="AJ2534">
        <v>231.08808290155443</v>
      </c>
      <c r="AK2534" t="s">
        <v>42</v>
      </c>
      <c r="AL2534">
        <v>43.306000000000004</v>
      </c>
      <c r="AM2534">
        <v>830269.91348800017</v>
      </c>
      <c r="AN2534">
        <v>71.42</v>
      </c>
    </row>
    <row r="2535" spans="1:40" x14ac:dyDescent="0.3">
      <c r="A2535">
        <v>56.44</v>
      </c>
      <c r="B2535">
        <v>8.3800000000000008</v>
      </c>
      <c r="C2535">
        <v>1</v>
      </c>
      <c r="D2535">
        <v>0.94</v>
      </c>
      <c r="E2535">
        <v>7.0000000000000007E-2</v>
      </c>
      <c r="F2535">
        <v>0</v>
      </c>
      <c r="G2535" t="s">
        <v>92</v>
      </c>
      <c r="H2535">
        <v>3.71</v>
      </c>
      <c r="I2535">
        <v>0.75</v>
      </c>
      <c r="J2535">
        <v>0.82</v>
      </c>
      <c r="K2535">
        <v>0.61</v>
      </c>
      <c r="L2535">
        <v>15</v>
      </c>
      <c r="M2535">
        <v>4394.47</v>
      </c>
      <c r="N2535">
        <v>90</v>
      </c>
      <c r="O2535">
        <v>40</v>
      </c>
      <c r="P2535">
        <v>1</v>
      </c>
      <c r="Q2535">
        <v>0</v>
      </c>
      <c r="R2535">
        <v>567</v>
      </c>
      <c r="S2535">
        <v>355</v>
      </c>
      <c r="T2535">
        <v>1</v>
      </c>
      <c r="U2535">
        <v>0.93</v>
      </c>
      <c r="V2535">
        <v>0</v>
      </c>
      <c r="W2535" t="s">
        <v>6</v>
      </c>
      <c r="X2535" t="s">
        <v>89</v>
      </c>
      <c r="Y2535" t="s">
        <v>104</v>
      </c>
      <c r="Z2535" t="s">
        <v>97</v>
      </c>
      <c r="AA2535">
        <v>0.87419999999999987</v>
      </c>
      <c r="AB2535">
        <v>0.92999999999999994</v>
      </c>
      <c r="AC2535">
        <v>5.5800000000000044E-2</v>
      </c>
      <c r="AD2535">
        <v>0.67999999999999994</v>
      </c>
      <c r="AE2535" t="s">
        <v>25</v>
      </c>
      <c r="AF2535">
        <v>0.14847625797306876</v>
      </c>
      <c r="AG2535" t="s">
        <v>9</v>
      </c>
      <c r="AH2535" t="s">
        <v>33</v>
      </c>
      <c r="AI2535" t="s">
        <v>37</v>
      </c>
      <c r="AJ2535">
        <v>62.610229276895943</v>
      </c>
      <c r="AK2535" t="s">
        <v>40</v>
      </c>
      <c r="AL2535">
        <v>87.889400000000009</v>
      </c>
      <c r="AM2535">
        <v>265477.63612399995</v>
      </c>
      <c r="AN2535">
        <v>82.189999999999984</v>
      </c>
    </row>
    <row r="2536" spans="1:40" x14ac:dyDescent="0.3">
      <c r="A2536">
        <v>382.04</v>
      </c>
      <c r="B2536">
        <v>7.84</v>
      </c>
      <c r="C2536">
        <v>10</v>
      </c>
      <c r="D2536">
        <v>0.94</v>
      </c>
      <c r="E2536">
        <v>0.02</v>
      </c>
      <c r="F2536">
        <v>0.02</v>
      </c>
      <c r="G2536" t="s">
        <v>92</v>
      </c>
      <c r="H2536">
        <v>1.47</v>
      </c>
      <c r="I2536">
        <v>0.71</v>
      </c>
      <c r="J2536">
        <v>1.1599999999999999</v>
      </c>
      <c r="K2536">
        <v>0.28000000000000003</v>
      </c>
      <c r="L2536">
        <v>43</v>
      </c>
      <c r="M2536">
        <v>6570.67</v>
      </c>
      <c r="N2536">
        <v>60</v>
      </c>
      <c r="O2536">
        <v>47</v>
      </c>
      <c r="P2536">
        <v>3</v>
      </c>
      <c r="Q2536">
        <v>1</v>
      </c>
      <c r="R2536">
        <v>157</v>
      </c>
      <c r="S2536">
        <v>487</v>
      </c>
      <c r="T2536">
        <v>1</v>
      </c>
      <c r="U2536">
        <v>0.56000000000000005</v>
      </c>
      <c r="V2536">
        <v>1</v>
      </c>
      <c r="W2536" t="s">
        <v>4</v>
      </c>
      <c r="X2536" t="s">
        <v>101</v>
      </c>
      <c r="Y2536" t="s">
        <v>90</v>
      </c>
      <c r="Z2536" t="s">
        <v>97</v>
      </c>
      <c r="AA2536">
        <v>0.92119999999999991</v>
      </c>
      <c r="AB2536">
        <v>0.96039999999999992</v>
      </c>
      <c r="AC2536">
        <v>5.762400000000005E-2</v>
      </c>
      <c r="AD2536">
        <v>0.32</v>
      </c>
      <c r="AE2536" t="s">
        <v>24</v>
      </c>
      <c r="AF2536">
        <v>2.0521411370537115E-2</v>
      </c>
      <c r="AG2536" t="s">
        <v>7</v>
      </c>
      <c r="AH2536" t="s">
        <v>32</v>
      </c>
      <c r="AI2536" t="s">
        <v>36</v>
      </c>
      <c r="AJ2536">
        <v>310.19108280254778</v>
      </c>
      <c r="AK2536" t="s">
        <v>42</v>
      </c>
      <c r="AL2536">
        <v>131.4134</v>
      </c>
      <c r="AM2536">
        <v>2610811.7628480005</v>
      </c>
      <c r="AN2536">
        <v>85.53</v>
      </c>
    </row>
    <row r="2537" spans="1:40" x14ac:dyDescent="0.3">
      <c r="A2537">
        <v>425.37</v>
      </c>
      <c r="B2537">
        <v>1.44</v>
      </c>
      <c r="C2537">
        <v>16</v>
      </c>
      <c r="D2537">
        <v>0.77</v>
      </c>
      <c r="E2537">
        <v>7.0000000000000007E-2</v>
      </c>
      <c r="F2537">
        <v>0.02</v>
      </c>
      <c r="G2537" t="s">
        <v>99</v>
      </c>
      <c r="H2537">
        <v>2.38</v>
      </c>
      <c r="I2537">
        <v>0.69</v>
      </c>
      <c r="J2537">
        <v>1.1599999999999999</v>
      </c>
      <c r="K2537">
        <v>0.18</v>
      </c>
      <c r="L2537">
        <v>32</v>
      </c>
      <c r="M2537">
        <v>328.66</v>
      </c>
      <c r="N2537">
        <v>30</v>
      </c>
      <c r="O2537">
        <v>52</v>
      </c>
      <c r="P2537">
        <v>1</v>
      </c>
      <c r="Q2537">
        <v>0</v>
      </c>
      <c r="R2537">
        <v>273</v>
      </c>
      <c r="S2537">
        <v>194</v>
      </c>
      <c r="T2537">
        <v>2</v>
      </c>
      <c r="U2537">
        <v>0.14000000000000001</v>
      </c>
      <c r="V2537">
        <v>1</v>
      </c>
      <c r="W2537" t="s">
        <v>4</v>
      </c>
      <c r="X2537" t="s">
        <v>89</v>
      </c>
      <c r="Y2537" t="s">
        <v>104</v>
      </c>
      <c r="Z2537" t="s">
        <v>102</v>
      </c>
      <c r="AA2537">
        <v>0.71609999999999996</v>
      </c>
      <c r="AB2537">
        <v>0.91139999999999988</v>
      </c>
      <c r="AC2537">
        <v>0.20962199999999998</v>
      </c>
      <c r="AD2537">
        <v>0.27</v>
      </c>
      <c r="AE2537" t="s">
        <v>26</v>
      </c>
      <c r="AF2537">
        <v>3.3852881021228577E-3</v>
      </c>
      <c r="AG2537" t="s">
        <v>5</v>
      </c>
      <c r="AH2537" t="s">
        <v>32</v>
      </c>
      <c r="AI2537" t="s">
        <v>35</v>
      </c>
      <c r="AJ2537">
        <v>71.062271062271066</v>
      </c>
      <c r="AK2537" t="s">
        <v>40</v>
      </c>
      <c r="AL2537">
        <v>16.433000000000003</v>
      </c>
      <c r="AM2537">
        <v>152420.97418999998</v>
      </c>
      <c r="AN2537">
        <v>95.12</v>
      </c>
    </row>
    <row r="2538" spans="1:40" x14ac:dyDescent="0.3">
      <c r="A2538">
        <v>383.21</v>
      </c>
      <c r="B2538">
        <v>8.59</v>
      </c>
      <c r="C2538">
        <v>4</v>
      </c>
      <c r="D2538">
        <v>0.79</v>
      </c>
      <c r="E2538">
        <v>0.02</v>
      </c>
      <c r="F2538">
        <v>0.04</v>
      </c>
      <c r="G2538" t="s">
        <v>92</v>
      </c>
      <c r="H2538">
        <v>4.96</v>
      </c>
      <c r="I2538">
        <v>0.62</v>
      </c>
      <c r="J2538">
        <v>1.01</v>
      </c>
      <c r="K2538">
        <v>7.0000000000000007E-2</v>
      </c>
      <c r="L2538">
        <v>17</v>
      </c>
      <c r="M2538">
        <v>6944.5</v>
      </c>
      <c r="N2538">
        <v>90</v>
      </c>
      <c r="O2538">
        <v>7</v>
      </c>
      <c r="P2538">
        <v>3</v>
      </c>
      <c r="Q2538">
        <v>3</v>
      </c>
      <c r="R2538">
        <v>614</v>
      </c>
      <c r="S2538">
        <v>733</v>
      </c>
      <c r="T2538">
        <v>10</v>
      </c>
      <c r="U2538">
        <v>0.73</v>
      </c>
      <c r="V2538">
        <v>1</v>
      </c>
      <c r="W2538" t="s">
        <v>4</v>
      </c>
      <c r="X2538" t="s">
        <v>103</v>
      </c>
      <c r="Y2538" t="s">
        <v>90</v>
      </c>
      <c r="Z2538" t="s">
        <v>108</v>
      </c>
      <c r="AA2538">
        <v>0.7742</v>
      </c>
      <c r="AB2538">
        <v>0.94079999999999997</v>
      </c>
      <c r="AC2538">
        <v>0.19756799999999994</v>
      </c>
      <c r="AD2538">
        <v>0.13</v>
      </c>
      <c r="AE2538" t="s">
        <v>22</v>
      </c>
      <c r="AF2538">
        <v>2.2415907726833852E-2</v>
      </c>
      <c r="AG2538" t="s">
        <v>7</v>
      </c>
      <c r="AH2538" t="s">
        <v>32</v>
      </c>
      <c r="AI2538" t="s">
        <v>37</v>
      </c>
      <c r="AJ2538">
        <v>119.38110749185668</v>
      </c>
      <c r="AK2538" t="s">
        <v>42</v>
      </c>
      <c r="AL2538">
        <v>138.89000000000001</v>
      </c>
      <c r="AM2538">
        <v>2821050.8601319999</v>
      </c>
      <c r="AN2538">
        <v>81.64</v>
      </c>
    </row>
    <row r="2539" spans="1:40" x14ac:dyDescent="0.3">
      <c r="A2539">
        <v>114.28</v>
      </c>
      <c r="B2539">
        <v>4.9400000000000004</v>
      </c>
      <c r="C2539">
        <v>27</v>
      </c>
      <c r="D2539">
        <v>0.98</v>
      </c>
      <c r="E2539">
        <v>0.01</v>
      </c>
      <c r="F2539">
        <v>0.03</v>
      </c>
      <c r="G2539" t="s">
        <v>88</v>
      </c>
      <c r="H2539">
        <v>2.88</v>
      </c>
      <c r="I2539">
        <v>0.68</v>
      </c>
      <c r="J2539">
        <v>0.9</v>
      </c>
      <c r="K2539">
        <v>0.59</v>
      </c>
      <c r="L2539">
        <v>35</v>
      </c>
      <c r="M2539">
        <v>319.76</v>
      </c>
      <c r="N2539">
        <v>15</v>
      </c>
      <c r="O2539">
        <v>9</v>
      </c>
      <c r="P2539">
        <v>1</v>
      </c>
      <c r="Q2539">
        <v>1</v>
      </c>
      <c r="R2539">
        <v>849</v>
      </c>
      <c r="S2539">
        <v>281</v>
      </c>
      <c r="T2539">
        <v>6</v>
      </c>
      <c r="U2539">
        <v>0.8</v>
      </c>
      <c r="V2539">
        <v>0</v>
      </c>
      <c r="W2539" t="s">
        <v>6</v>
      </c>
      <c r="X2539" t="s">
        <v>101</v>
      </c>
      <c r="Y2539" t="s">
        <v>104</v>
      </c>
      <c r="Z2539" t="s">
        <v>100</v>
      </c>
      <c r="AA2539">
        <v>0.97019999999999995</v>
      </c>
      <c r="AB2539">
        <v>0.96029999999999993</v>
      </c>
      <c r="AC2539">
        <v>1.9206000000000018E-2</v>
      </c>
      <c r="AD2539">
        <v>0.63</v>
      </c>
      <c r="AE2539" t="s">
        <v>25</v>
      </c>
      <c r="AF2539">
        <v>4.3227161358067909E-2</v>
      </c>
      <c r="AG2539" t="s">
        <v>7</v>
      </c>
      <c r="AH2539" t="s">
        <v>33</v>
      </c>
      <c r="AI2539" t="s">
        <v>35</v>
      </c>
      <c r="AJ2539">
        <v>33.097762073027091</v>
      </c>
      <c r="AK2539" t="s">
        <v>40</v>
      </c>
      <c r="AL2539">
        <v>3.1976</v>
      </c>
      <c r="AM2539">
        <v>38013.639840000003</v>
      </c>
      <c r="AN2539">
        <v>72.220000000000013</v>
      </c>
    </row>
    <row r="2540" spans="1:40" x14ac:dyDescent="0.3">
      <c r="A2540">
        <v>389.04</v>
      </c>
      <c r="B2540">
        <v>4.08</v>
      </c>
      <c r="C2540">
        <v>28</v>
      </c>
      <c r="D2540">
        <v>0.95</v>
      </c>
      <c r="E2540">
        <v>0.01</v>
      </c>
      <c r="F2540">
        <v>0.02</v>
      </c>
      <c r="G2540" t="s">
        <v>92</v>
      </c>
      <c r="H2540">
        <v>1.76</v>
      </c>
      <c r="I2540">
        <v>0.78</v>
      </c>
      <c r="J2540">
        <v>1.04</v>
      </c>
      <c r="K2540">
        <v>0.56999999999999995</v>
      </c>
      <c r="L2540">
        <v>47</v>
      </c>
      <c r="M2540">
        <v>1934.21</v>
      </c>
      <c r="N2540">
        <v>45</v>
      </c>
      <c r="O2540">
        <v>58</v>
      </c>
      <c r="P2540">
        <v>3</v>
      </c>
      <c r="Q2540">
        <v>1</v>
      </c>
      <c r="R2540">
        <v>498</v>
      </c>
      <c r="S2540">
        <v>470</v>
      </c>
      <c r="T2540">
        <v>2</v>
      </c>
      <c r="U2540">
        <v>0.2</v>
      </c>
      <c r="V2540">
        <v>1</v>
      </c>
      <c r="W2540" t="s">
        <v>4</v>
      </c>
      <c r="X2540" t="s">
        <v>101</v>
      </c>
      <c r="Y2540" t="s">
        <v>90</v>
      </c>
      <c r="Z2540" t="s">
        <v>102</v>
      </c>
      <c r="AA2540">
        <v>0.9405</v>
      </c>
      <c r="AB2540">
        <v>0.97019999999999995</v>
      </c>
      <c r="AC2540">
        <v>4.8510000000000039E-2</v>
      </c>
      <c r="AD2540">
        <v>0.6</v>
      </c>
      <c r="AE2540" t="s">
        <v>25</v>
      </c>
      <c r="AF2540">
        <v>1.0487353485502776E-2</v>
      </c>
      <c r="AG2540" t="s">
        <v>5</v>
      </c>
      <c r="AH2540" t="s">
        <v>32</v>
      </c>
      <c r="AI2540" t="s">
        <v>36</v>
      </c>
      <c r="AJ2540">
        <v>94.377510040160644</v>
      </c>
      <c r="AK2540" t="s">
        <v>41</v>
      </c>
      <c r="AL2540">
        <v>38.684200000000004</v>
      </c>
      <c r="AM2540">
        <v>775111.98856000009</v>
      </c>
      <c r="AN2540">
        <v>85.539999999999992</v>
      </c>
    </row>
    <row r="2541" spans="1:40" x14ac:dyDescent="0.3">
      <c r="A2541">
        <v>396.02</v>
      </c>
      <c r="B2541">
        <v>5.92</v>
      </c>
      <c r="C2541">
        <v>29</v>
      </c>
      <c r="D2541">
        <v>0.91</v>
      </c>
      <c r="E2541">
        <v>0.09</v>
      </c>
      <c r="F2541">
        <v>0.03</v>
      </c>
      <c r="G2541" t="s">
        <v>92</v>
      </c>
      <c r="H2541">
        <v>3.14</v>
      </c>
      <c r="I2541">
        <v>0.8</v>
      </c>
      <c r="J2541">
        <v>1.02</v>
      </c>
      <c r="K2541">
        <v>0.53</v>
      </c>
      <c r="L2541">
        <v>45</v>
      </c>
      <c r="M2541">
        <v>6106.74</v>
      </c>
      <c r="N2541">
        <v>90</v>
      </c>
      <c r="O2541">
        <v>44</v>
      </c>
      <c r="P2541">
        <v>0</v>
      </c>
      <c r="Q2541">
        <v>2</v>
      </c>
      <c r="R2541">
        <v>635</v>
      </c>
      <c r="S2541">
        <v>108</v>
      </c>
      <c r="T2541">
        <v>4</v>
      </c>
      <c r="U2541">
        <v>0.68</v>
      </c>
      <c r="V2541">
        <v>1</v>
      </c>
      <c r="W2541" t="s">
        <v>4</v>
      </c>
      <c r="X2541" t="s">
        <v>93</v>
      </c>
      <c r="Y2541" t="s">
        <v>94</v>
      </c>
      <c r="Z2541" t="s">
        <v>105</v>
      </c>
      <c r="AA2541">
        <v>0.82810000000000006</v>
      </c>
      <c r="AB2541">
        <v>0.88270000000000004</v>
      </c>
      <c r="AC2541">
        <v>7.9442999999999972E-2</v>
      </c>
      <c r="AD2541">
        <v>0.65</v>
      </c>
      <c r="AE2541" t="s">
        <v>25</v>
      </c>
      <c r="AF2541">
        <v>1.494873996262815E-2</v>
      </c>
      <c r="AG2541" t="s">
        <v>5</v>
      </c>
      <c r="AH2541" t="s">
        <v>32</v>
      </c>
      <c r="AI2541" t="s">
        <v>37</v>
      </c>
      <c r="AJ2541">
        <v>17.00787401574803</v>
      </c>
      <c r="AK2541" t="s">
        <v>40</v>
      </c>
      <c r="AL2541">
        <v>122.1348</v>
      </c>
      <c r="AM2541">
        <v>2708745.1206319998</v>
      </c>
      <c r="AN2541">
        <v>81.559999999999988</v>
      </c>
    </row>
    <row r="2542" spans="1:40" x14ac:dyDescent="0.3">
      <c r="A2542">
        <v>346.34</v>
      </c>
      <c r="B2542">
        <v>1.82</v>
      </c>
      <c r="C2542">
        <v>11</v>
      </c>
      <c r="D2542">
        <v>0.72</v>
      </c>
      <c r="E2542">
        <v>0.06</v>
      </c>
      <c r="F2542">
        <v>0</v>
      </c>
      <c r="G2542" t="s">
        <v>92</v>
      </c>
      <c r="H2542">
        <v>0.9</v>
      </c>
      <c r="I2542">
        <v>0.71</v>
      </c>
      <c r="J2542">
        <v>0.89</v>
      </c>
      <c r="K2542">
        <v>0.99</v>
      </c>
      <c r="L2542">
        <v>35</v>
      </c>
      <c r="M2542">
        <v>955.73</v>
      </c>
      <c r="N2542">
        <v>45</v>
      </c>
      <c r="O2542">
        <v>33</v>
      </c>
      <c r="P2542">
        <v>3</v>
      </c>
      <c r="Q2542">
        <v>1</v>
      </c>
      <c r="R2542">
        <v>868</v>
      </c>
      <c r="S2542">
        <v>443</v>
      </c>
      <c r="T2542">
        <v>6</v>
      </c>
      <c r="U2542">
        <v>0.93</v>
      </c>
      <c r="V2542">
        <v>1</v>
      </c>
      <c r="W2542" t="s">
        <v>4</v>
      </c>
      <c r="X2542" t="s">
        <v>101</v>
      </c>
      <c r="Y2542" t="s">
        <v>90</v>
      </c>
      <c r="Z2542" t="s">
        <v>100</v>
      </c>
      <c r="AA2542">
        <v>0.67679999999999996</v>
      </c>
      <c r="AB2542">
        <v>0.94</v>
      </c>
      <c r="AC2542">
        <v>0.26319999999999999</v>
      </c>
      <c r="AD2542">
        <v>1.05</v>
      </c>
      <c r="AE2542" t="s">
        <v>25</v>
      </c>
      <c r="AF2542">
        <v>5.2549517814864015E-3</v>
      </c>
      <c r="AG2542" t="s">
        <v>5</v>
      </c>
      <c r="AH2542" t="s">
        <v>32</v>
      </c>
      <c r="AI2542" t="s">
        <v>38</v>
      </c>
      <c r="AJ2542">
        <v>51.036866359447011</v>
      </c>
      <c r="AK2542" t="s">
        <v>40</v>
      </c>
      <c r="AL2542">
        <v>19.114599999999999</v>
      </c>
      <c r="AM2542">
        <v>350893.32861199992</v>
      </c>
      <c r="AN2542">
        <v>85.3</v>
      </c>
    </row>
    <row r="2543" spans="1:40" x14ac:dyDescent="0.3">
      <c r="A2543">
        <v>394.75</v>
      </c>
      <c r="B2543">
        <v>7.81</v>
      </c>
      <c r="C2543">
        <v>16</v>
      </c>
      <c r="D2543">
        <v>0.83</v>
      </c>
      <c r="E2543">
        <v>0.08</v>
      </c>
      <c r="F2543">
        <v>0.01</v>
      </c>
      <c r="G2543" t="s">
        <v>88</v>
      </c>
      <c r="H2543">
        <v>1</v>
      </c>
      <c r="I2543">
        <v>0.86</v>
      </c>
      <c r="J2543">
        <v>1.04</v>
      </c>
      <c r="K2543">
        <v>0.53</v>
      </c>
      <c r="L2543">
        <v>13</v>
      </c>
      <c r="M2543">
        <v>9909.9500000000007</v>
      </c>
      <c r="N2543">
        <v>30</v>
      </c>
      <c r="O2543">
        <v>58</v>
      </c>
      <c r="P2543">
        <v>1</v>
      </c>
      <c r="Q2543">
        <v>1</v>
      </c>
      <c r="R2543">
        <v>291</v>
      </c>
      <c r="S2543">
        <v>653</v>
      </c>
      <c r="T2543">
        <v>2</v>
      </c>
      <c r="U2543">
        <v>0.72</v>
      </c>
      <c r="V2543">
        <v>1</v>
      </c>
      <c r="W2543" t="s">
        <v>4</v>
      </c>
      <c r="X2543" t="s">
        <v>101</v>
      </c>
      <c r="Y2543" t="s">
        <v>104</v>
      </c>
      <c r="Z2543" t="s">
        <v>102</v>
      </c>
      <c r="AA2543">
        <v>0.76359999999999995</v>
      </c>
      <c r="AB2543">
        <v>0.91080000000000005</v>
      </c>
      <c r="AC2543">
        <v>0.15483600000000003</v>
      </c>
      <c r="AD2543">
        <v>0.62</v>
      </c>
      <c r="AE2543" t="s">
        <v>25</v>
      </c>
      <c r="AF2543">
        <v>1.9784673844205191E-2</v>
      </c>
      <c r="AG2543" t="s">
        <v>5</v>
      </c>
      <c r="AH2543" t="s">
        <v>32</v>
      </c>
      <c r="AI2543" t="s">
        <v>38</v>
      </c>
      <c r="AJ2543">
        <v>224.39862542955328</v>
      </c>
      <c r="AK2543" t="s">
        <v>42</v>
      </c>
      <c r="AL2543">
        <v>99.099500000000006</v>
      </c>
      <c r="AM2543">
        <v>4264135.5056250002</v>
      </c>
      <c r="AN2543">
        <v>72.400000000000006</v>
      </c>
    </row>
    <row r="2544" spans="1:40" x14ac:dyDescent="0.3">
      <c r="A2544">
        <v>430.66</v>
      </c>
      <c r="B2544">
        <v>6.24</v>
      </c>
      <c r="C2544">
        <v>27</v>
      </c>
      <c r="D2544">
        <v>0.87</v>
      </c>
      <c r="E2544">
        <v>0.03</v>
      </c>
      <c r="F2544">
        <v>0.03</v>
      </c>
      <c r="G2544" t="s">
        <v>88</v>
      </c>
      <c r="H2544">
        <v>4.62</v>
      </c>
      <c r="I2544">
        <v>0.73</v>
      </c>
      <c r="J2544">
        <v>1.1200000000000001</v>
      </c>
      <c r="K2544">
        <v>0.72</v>
      </c>
      <c r="L2544">
        <v>9</v>
      </c>
      <c r="M2544">
        <v>7865.4</v>
      </c>
      <c r="N2544">
        <v>15</v>
      </c>
      <c r="O2544">
        <v>19</v>
      </c>
      <c r="P2544">
        <v>2</v>
      </c>
      <c r="Q2544">
        <v>0</v>
      </c>
      <c r="R2544">
        <v>624</v>
      </c>
      <c r="S2544">
        <v>636</v>
      </c>
      <c r="T2544">
        <v>4</v>
      </c>
      <c r="U2544">
        <v>0.42</v>
      </c>
      <c r="V2544">
        <v>0</v>
      </c>
      <c r="W2544" t="s">
        <v>6</v>
      </c>
      <c r="X2544" t="s">
        <v>89</v>
      </c>
      <c r="Y2544" t="s">
        <v>96</v>
      </c>
      <c r="Z2544" t="s">
        <v>105</v>
      </c>
      <c r="AA2544">
        <v>0.84389999999999998</v>
      </c>
      <c r="AB2544">
        <v>0.94089999999999996</v>
      </c>
      <c r="AC2544">
        <v>0.12231699999999998</v>
      </c>
      <c r="AD2544">
        <v>0.78</v>
      </c>
      <c r="AE2544" t="s">
        <v>25</v>
      </c>
      <c r="AF2544">
        <v>1.4489388380625086E-2</v>
      </c>
      <c r="AG2544" t="s">
        <v>5</v>
      </c>
      <c r="AH2544" t="s">
        <v>32</v>
      </c>
      <c r="AI2544" t="s">
        <v>37</v>
      </c>
      <c r="AJ2544">
        <v>101.92307692307692</v>
      </c>
      <c r="AK2544" t="s">
        <v>42</v>
      </c>
      <c r="AL2544">
        <v>78.653999999999996</v>
      </c>
      <c r="AM2544">
        <v>3590670.4008239997</v>
      </c>
      <c r="AN2544">
        <v>69.88</v>
      </c>
    </row>
    <row r="2545" spans="1:40" x14ac:dyDescent="0.3">
      <c r="A2545">
        <v>326.12</v>
      </c>
      <c r="B2545">
        <v>2.68</v>
      </c>
      <c r="C2545">
        <v>20</v>
      </c>
      <c r="D2545">
        <v>0.76</v>
      </c>
      <c r="E2545">
        <v>0.06</v>
      </c>
      <c r="F2545">
        <v>0.03</v>
      </c>
      <c r="G2545" t="s">
        <v>88</v>
      </c>
      <c r="H2545">
        <v>1.2</v>
      </c>
      <c r="I2545">
        <v>0.75</v>
      </c>
      <c r="J2545">
        <v>1.1200000000000001</v>
      </c>
      <c r="K2545">
        <v>0.11</v>
      </c>
      <c r="L2545">
        <v>10</v>
      </c>
      <c r="M2545">
        <v>7086.09</v>
      </c>
      <c r="N2545">
        <v>90</v>
      </c>
      <c r="O2545">
        <v>49</v>
      </c>
      <c r="P2545">
        <v>3</v>
      </c>
      <c r="Q2545">
        <v>2</v>
      </c>
      <c r="R2545">
        <v>211</v>
      </c>
      <c r="S2545">
        <v>482</v>
      </c>
      <c r="T2545">
        <v>7</v>
      </c>
      <c r="U2545">
        <v>0.44</v>
      </c>
      <c r="V2545">
        <v>0</v>
      </c>
      <c r="W2545" t="s">
        <v>6</v>
      </c>
      <c r="X2545" t="s">
        <v>93</v>
      </c>
      <c r="Y2545" t="s">
        <v>90</v>
      </c>
      <c r="Z2545" t="s">
        <v>106</v>
      </c>
      <c r="AA2545">
        <v>0.71439999999999992</v>
      </c>
      <c r="AB2545">
        <v>0.91179999999999994</v>
      </c>
      <c r="AC2545">
        <v>0.21883199999999997</v>
      </c>
      <c r="AD2545">
        <v>0.2</v>
      </c>
      <c r="AE2545" t="s">
        <v>26</v>
      </c>
      <c r="AF2545">
        <v>8.2178339261621495E-3</v>
      </c>
      <c r="AG2545" t="s">
        <v>5</v>
      </c>
      <c r="AH2545" t="s">
        <v>32</v>
      </c>
      <c r="AI2545" t="s">
        <v>36</v>
      </c>
      <c r="AJ2545">
        <v>228.43601895734596</v>
      </c>
      <c r="AK2545" t="s">
        <v>42</v>
      </c>
      <c r="AL2545">
        <v>70.860900000000001</v>
      </c>
      <c r="AM2545">
        <v>2518976.7689520004</v>
      </c>
      <c r="AN2545">
        <v>72.399999999999991</v>
      </c>
    </row>
    <row r="2546" spans="1:40" x14ac:dyDescent="0.3">
      <c r="A2546">
        <v>89.87</v>
      </c>
      <c r="B2546">
        <v>2.69</v>
      </c>
      <c r="C2546">
        <v>1</v>
      </c>
      <c r="D2546">
        <v>0.83</v>
      </c>
      <c r="E2546">
        <v>0.05</v>
      </c>
      <c r="F2546">
        <v>0.04</v>
      </c>
      <c r="G2546" t="s">
        <v>92</v>
      </c>
      <c r="H2546">
        <v>1.55</v>
      </c>
      <c r="I2546">
        <v>0.91</v>
      </c>
      <c r="J2546">
        <v>0.82</v>
      </c>
      <c r="K2546">
        <v>0.3</v>
      </c>
      <c r="L2546">
        <v>1</v>
      </c>
      <c r="M2546">
        <v>2750.04</v>
      </c>
      <c r="N2546">
        <v>30</v>
      </c>
      <c r="O2546">
        <v>53</v>
      </c>
      <c r="P2546">
        <v>2</v>
      </c>
      <c r="Q2546">
        <v>2</v>
      </c>
      <c r="R2546">
        <v>583</v>
      </c>
      <c r="S2546">
        <v>278</v>
      </c>
      <c r="T2546">
        <v>1</v>
      </c>
      <c r="U2546">
        <v>0.08</v>
      </c>
      <c r="V2546">
        <v>0</v>
      </c>
      <c r="W2546" t="s">
        <v>6</v>
      </c>
      <c r="X2546" t="s">
        <v>93</v>
      </c>
      <c r="Y2546" t="s">
        <v>96</v>
      </c>
      <c r="Z2546" t="s">
        <v>97</v>
      </c>
      <c r="AA2546">
        <v>0.78849999999999998</v>
      </c>
      <c r="AB2546">
        <v>0.91199999999999992</v>
      </c>
      <c r="AC2546">
        <v>0.15504000000000004</v>
      </c>
      <c r="AD2546">
        <v>0.39</v>
      </c>
      <c r="AE2546" t="s">
        <v>24</v>
      </c>
      <c r="AF2546">
        <v>2.99321241793702E-2</v>
      </c>
      <c r="AG2546" t="s">
        <v>7</v>
      </c>
      <c r="AH2546" t="s">
        <v>33</v>
      </c>
      <c r="AI2546" t="s">
        <v>36</v>
      </c>
      <c r="AJ2546">
        <v>47.684391080617495</v>
      </c>
      <c r="AK2546" t="s">
        <v>40</v>
      </c>
      <c r="AL2546">
        <v>55.000799999999998</v>
      </c>
      <c r="AM2546">
        <v>269447.03010200005</v>
      </c>
      <c r="AN2546">
        <v>84.149999999999991</v>
      </c>
    </row>
    <row r="2547" spans="1:40" x14ac:dyDescent="0.3">
      <c r="A2547">
        <v>269.43</v>
      </c>
      <c r="B2547">
        <v>2.66</v>
      </c>
      <c r="C2547">
        <v>16</v>
      </c>
      <c r="D2547">
        <v>0.88</v>
      </c>
      <c r="E2547">
        <v>0.09</v>
      </c>
      <c r="F2547">
        <v>0.02</v>
      </c>
      <c r="G2547" t="s">
        <v>99</v>
      </c>
      <c r="H2547">
        <v>2.72</v>
      </c>
      <c r="I2547">
        <v>0.82</v>
      </c>
      <c r="J2547">
        <v>0.88</v>
      </c>
      <c r="K2547">
        <v>0.28000000000000003</v>
      </c>
      <c r="L2547">
        <v>34</v>
      </c>
      <c r="M2547">
        <v>580.79</v>
      </c>
      <c r="N2547">
        <v>60</v>
      </c>
      <c r="O2547">
        <v>56</v>
      </c>
      <c r="P2547">
        <v>2</v>
      </c>
      <c r="Q2547">
        <v>3</v>
      </c>
      <c r="R2547">
        <v>615</v>
      </c>
      <c r="S2547">
        <v>581</v>
      </c>
      <c r="T2547">
        <v>9</v>
      </c>
      <c r="U2547">
        <v>0.53</v>
      </c>
      <c r="V2547">
        <v>0</v>
      </c>
      <c r="W2547" t="s">
        <v>6</v>
      </c>
      <c r="X2547" t="s">
        <v>103</v>
      </c>
      <c r="Y2547" t="s">
        <v>96</v>
      </c>
      <c r="Z2547" t="s">
        <v>91</v>
      </c>
      <c r="AA2547">
        <v>0.80080000000000007</v>
      </c>
      <c r="AB2547">
        <v>0.89180000000000004</v>
      </c>
      <c r="AC2547">
        <v>0.107016</v>
      </c>
      <c r="AD2547">
        <v>0.39</v>
      </c>
      <c r="AE2547" t="s">
        <v>24</v>
      </c>
      <c r="AF2547">
        <v>9.8726942062873479E-3</v>
      </c>
      <c r="AG2547" t="s">
        <v>5</v>
      </c>
      <c r="AH2547" t="s">
        <v>31</v>
      </c>
      <c r="AI2547" t="s">
        <v>35</v>
      </c>
      <c r="AJ2547">
        <v>94.471544715447152</v>
      </c>
      <c r="AK2547" t="s">
        <v>41</v>
      </c>
      <c r="AL2547">
        <v>29.0395</v>
      </c>
      <c r="AM2547">
        <v>173738.993659</v>
      </c>
      <c r="AN2547">
        <v>94.179999999999993</v>
      </c>
    </row>
    <row r="2548" spans="1:40" x14ac:dyDescent="0.3">
      <c r="A2548">
        <v>84.94</v>
      </c>
      <c r="B2548">
        <v>1.51</v>
      </c>
      <c r="C2548">
        <v>19</v>
      </c>
      <c r="D2548">
        <v>0.8</v>
      </c>
      <c r="E2548">
        <v>7.0000000000000007E-2</v>
      </c>
      <c r="F2548">
        <v>0.04</v>
      </c>
      <c r="G2548" t="s">
        <v>88</v>
      </c>
      <c r="H2548">
        <v>4.5</v>
      </c>
      <c r="I2548">
        <v>0.98</v>
      </c>
      <c r="J2548">
        <v>1.07</v>
      </c>
      <c r="K2548">
        <v>0.57999999999999996</v>
      </c>
      <c r="L2548">
        <v>46</v>
      </c>
      <c r="M2548">
        <v>9789.93</v>
      </c>
      <c r="N2548">
        <v>30</v>
      </c>
      <c r="O2548">
        <v>25</v>
      </c>
      <c r="P2548">
        <v>3</v>
      </c>
      <c r="Q2548">
        <v>0</v>
      </c>
      <c r="R2548">
        <v>426</v>
      </c>
      <c r="S2548">
        <v>805</v>
      </c>
      <c r="T2548">
        <v>10</v>
      </c>
      <c r="U2548">
        <v>0.8</v>
      </c>
      <c r="V2548">
        <v>1</v>
      </c>
      <c r="W2548" t="s">
        <v>4</v>
      </c>
      <c r="X2548" t="s">
        <v>89</v>
      </c>
      <c r="Y2548" t="s">
        <v>90</v>
      </c>
      <c r="Z2548" t="s">
        <v>108</v>
      </c>
      <c r="AA2548">
        <v>0.74399999999999999</v>
      </c>
      <c r="AB2548">
        <v>0.89279999999999993</v>
      </c>
      <c r="AC2548">
        <v>0.17855999999999994</v>
      </c>
      <c r="AD2548">
        <v>0.69</v>
      </c>
      <c r="AE2548" t="s">
        <v>25</v>
      </c>
      <c r="AF2548">
        <v>1.7777254532611256E-2</v>
      </c>
      <c r="AG2548" t="s">
        <v>5</v>
      </c>
      <c r="AH2548" t="s">
        <v>33</v>
      </c>
      <c r="AI2548" t="s">
        <v>37</v>
      </c>
      <c r="AJ2548">
        <v>188.96713615023475</v>
      </c>
      <c r="AK2548" t="s">
        <v>42</v>
      </c>
      <c r="AL2548">
        <v>97.899300000000011</v>
      </c>
      <c r="AM2548">
        <v>923133.43006199994</v>
      </c>
      <c r="AN2548">
        <v>68.600000000000009</v>
      </c>
    </row>
    <row r="2549" spans="1:40" x14ac:dyDescent="0.3">
      <c r="A2549">
        <v>233.39</v>
      </c>
      <c r="B2549">
        <v>6.29</v>
      </c>
      <c r="C2549">
        <v>21</v>
      </c>
      <c r="D2549">
        <v>0.93</v>
      </c>
      <c r="E2549">
        <v>7.0000000000000007E-2</v>
      </c>
      <c r="F2549">
        <v>0.03</v>
      </c>
      <c r="G2549" t="s">
        <v>92</v>
      </c>
      <c r="H2549">
        <v>3.91</v>
      </c>
      <c r="I2549">
        <v>0.74</v>
      </c>
      <c r="J2549">
        <v>1.1399999999999999</v>
      </c>
      <c r="K2549">
        <v>0.33</v>
      </c>
      <c r="L2549">
        <v>37</v>
      </c>
      <c r="M2549">
        <v>1563.7</v>
      </c>
      <c r="N2549">
        <v>60</v>
      </c>
      <c r="O2549">
        <v>25</v>
      </c>
      <c r="P2549">
        <v>3</v>
      </c>
      <c r="Q2549">
        <v>1</v>
      </c>
      <c r="R2549">
        <v>326</v>
      </c>
      <c r="S2549">
        <v>630</v>
      </c>
      <c r="T2549">
        <v>10</v>
      </c>
      <c r="U2549">
        <v>0.98</v>
      </c>
      <c r="V2549">
        <v>0</v>
      </c>
      <c r="W2549" t="s">
        <v>6</v>
      </c>
      <c r="X2549" t="s">
        <v>101</v>
      </c>
      <c r="Y2549" t="s">
        <v>90</v>
      </c>
      <c r="Z2549" t="s">
        <v>108</v>
      </c>
      <c r="AA2549">
        <v>0.8649</v>
      </c>
      <c r="AB2549">
        <v>0.9020999999999999</v>
      </c>
      <c r="AC2549">
        <v>6.3146999999999953E-2</v>
      </c>
      <c r="AD2549">
        <v>0.43000000000000005</v>
      </c>
      <c r="AE2549" t="s">
        <v>24</v>
      </c>
      <c r="AF2549">
        <v>2.6950597711984235E-2</v>
      </c>
      <c r="AG2549" t="s">
        <v>7</v>
      </c>
      <c r="AH2549" t="s">
        <v>31</v>
      </c>
      <c r="AI2549" t="s">
        <v>37</v>
      </c>
      <c r="AJ2549">
        <v>193.25153374233128</v>
      </c>
      <c r="AK2549" t="s">
        <v>42</v>
      </c>
      <c r="AL2549">
        <v>31.274000000000001</v>
      </c>
      <c r="AM2549">
        <v>401496.66239799996</v>
      </c>
      <c r="AN2549">
        <v>81.389999999999986</v>
      </c>
    </row>
    <row r="2550" spans="1:40" x14ac:dyDescent="0.3">
      <c r="A2550">
        <v>233.2</v>
      </c>
      <c r="B2550">
        <v>8.56</v>
      </c>
      <c r="C2550">
        <v>22</v>
      </c>
      <c r="D2550">
        <v>0.95</v>
      </c>
      <c r="E2550">
        <v>0</v>
      </c>
      <c r="F2550">
        <v>0.05</v>
      </c>
      <c r="G2550" t="s">
        <v>88</v>
      </c>
      <c r="H2550">
        <v>0.22</v>
      </c>
      <c r="I2550">
        <v>0.93</v>
      </c>
      <c r="J2550">
        <v>1.01</v>
      </c>
      <c r="K2550">
        <v>0.64</v>
      </c>
      <c r="L2550">
        <v>25</v>
      </c>
      <c r="M2550">
        <v>8322.6200000000008</v>
      </c>
      <c r="N2550">
        <v>60</v>
      </c>
      <c r="O2550">
        <v>12</v>
      </c>
      <c r="P2550">
        <v>0</v>
      </c>
      <c r="Q2550">
        <v>0</v>
      </c>
      <c r="R2550">
        <v>237</v>
      </c>
      <c r="S2550">
        <v>405</v>
      </c>
      <c r="T2550">
        <v>7</v>
      </c>
      <c r="U2550">
        <v>0.4</v>
      </c>
      <c r="V2550">
        <v>0</v>
      </c>
      <c r="W2550" t="s">
        <v>6</v>
      </c>
      <c r="X2550" t="s">
        <v>89</v>
      </c>
      <c r="Y2550" t="s">
        <v>94</v>
      </c>
      <c r="Z2550" t="s">
        <v>106</v>
      </c>
      <c r="AA2550">
        <v>0.95</v>
      </c>
      <c r="AB2550">
        <v>0.95</v>
      </c>
      <c r="AC2550">
        <v>4.7500000000000042E-2</v>
      </c>
      <c r="AD2550">
        <v>0.69000000000000006</v>
      </c>
      <c r="AE2550" t="s">
        <v>25</v>
      </c>
      <c r="AF2550">
        <v>3.6706689536878223E-2</v>
      </c>
      <c r="AG2550" t="s">
        <v>7</v>
      </c>
      <c r="AH2550" t="s">
        <v>31</v>
      </c>
      <c r="AI2550" t="s">
        <v>38</v>
      </c>
      <c r="AJ2550">
        <v>170.8860759493671</v>
      </c>
      <c r="AK2550" t="s">
        <v>42</v>
      </c>
      <c r="AL2550">
        <v>83.226200000000006</v>
      </c>
      <c r="AM2550">
        <v>2037960.98548</v>
      </c>
      <c r="AN2550">
        <v>74.78</v>
      </c>
    </row>
    <row r="2551" spans="1:40" x14ac:dyDescent="0.3">
      <c r="A2551">
        <v>79.7</v>
      </c>
      <c r="B2551">
        <v>1.1599999999999999</v>
      </c>
      <c r="C2551">
        <v>9</v>
      </c>
      <c r="D2551">
        <v>0.8</v>
      </c>
      <c r="E2551">
        <v>0.05</v>
      </c>
      <c r="F2551">
        <v>0.01</v>
      </c>
      <c r="G2551" t="s">
        <v>99</v>
      </c>
      <c r="H2551">
        <v>3.47</v>
      </c>
      <c r="I2551">
        <v>0.9</v>
      </c>
      <c r="J2551">
        <v>1.08</v>
      </c>
      <c r="K2551">
        <v>0.69</v>
      </c>
      <c r="L2551">
        <v>22</v>
      </c>
      <c r="M2551">
        <v>2055.42</v>
      </c>
      <c r="N2551">
        <v>90</v>
      </c>
      <c r="O2551">
        <v>53</v>
      </c>
      <c r="P2551">
        <v>1</v>
      </c>
      <c r="Q2551">
        <v>1</v>
      </c>
      <c r="R2551">
        <v>925</v>
      </c>
      <c r="S2551">
        <v>417</v>
      </c>
      <c r="T2551">
        <v>9</v>
      </c>
      <c r="U2551">
        <v>0.44</v>
      </c>
      <c r="V2551">
        <v>0</v>
      </c>
      <c r="W2551" t="s">
        <v>6</v>
      </c>
      <c r="X2551" t="s">
        <v>101</v>
      </c>
      <c r="Y2551" t="s">
        <v>104</v>
      </c>
      <c r="Z2551" t="s">
        <v>91</v>
      </c>
      <c r="AA2551">
        <v>0.76</v>
      </c>
      <c r="AB2551">
        <v>0.9405</v>
      </c>
      <c r="AC2551">
        <v>0.18809999999999993</v>
      </c>
      <c r="AD2551">
        <v>0.75</v>
      </c>
      <c r="AE2551" t="s">
        <v>25</v>
      </c>
      <c r="AF2551">
        <v>1.4554579673776661E-2</v>
      </c>
      <c r="AG2551" t="s">
        <v>5</v>
      </c>
      <c r="AH2551" t="s">
        <v>33</v>
      </c>
      <c r="AI2551" t="s">
        <v>37</v>
      </c>
      <c r="AJ2551">
        <v>45.081081081081081</v>
      </c>
      <c r="AK2551" t="s">
        <v>40</v>
      </c>
      <c r="AL2551">
        <v>102.77100000000002</v>
      </c>
      <c r="AM2551">
        <v>173754.29462000003</v>
      </c>
      <c r="AN2551">
        <v>94.83</v>
      </c>
    </row>
    <row r="2552" spans="1:40" x14ac:dyDescent="0.3">
      <c r="A2552">
        <v>206.97</v>
      </c>
      <c r="B2552">
        <v>1.44</v>
      </c>
      <c r="C2552">
        <v>9</v>
      </c>
      <c r="D2552">
        <v>0.95</v>
      </c>
      <c r="E2552">
        <v>0.05</v>
      </c>
      <c r="F2552">
        <v>0.03</v>
      </c>
      <c r="G2552" t="s">
        <v>92</v>
      </c>
      <c r="H2552">
        <v>2.52</v>
      </c>
      <c r="I2552">
        <v>0.96</v>
      </c>
      <c r="J2552">
        <v>0.81</v>
      </c>
      <c r="K2552">
        <v>0.03</v>
      </c>
      <c r="L2552">
        <v>10</v>
      </c>
      <c r="M2552">
        <v>3803.54</v>
      </c>
      <c r="N2552">
        <v>45</v>
      </c>
      <c r="O2552">
        <v>59</v>
      </c>
      <c r="P2552">
        <v>3</v>
      </c>
      <c r="Q2552">
        <v>3</v>
      </c>
      <c r="R2552">
        <v>77</v>
      </c>
      <c r="S2552">
        <v>869</v>
      </c>
      <c r="T2552">
        <v>7</v>
      </c>
      <c r="U2552">
        <v>0.05</v>
      </c>
      <c r="V2552">
        <v>1</v>
      </c>
      <c r="W2552" t="s">
        <v>4</v>
      </c>
      <c r="X2552" t="s">
        <v>103</v>
      </c>
      <c r="Y2552" t="s">
        <v>90</v>
      </c>
      <c r="Z2552" t="s">
        <v>106</v>
      </c>
      <c r="AA2552">
        <v>0.90249999999999997</v>
      </c>
      <c r="AB2552">
        <v>0.92149999999999999</v>
      </c>
      <c r="AC2552">
        <v>4.607500000000004E-2</v>
      </c>
      <c r="AD2552">
        <v>0.11</v>
      </c>
      <c r="AE2552" t="s">
        <v>22</v>
      </c>
      <c r="AF2552">
        <v>6.9575300768227278E-3</v>
      </c>
      <c r="AG2552" t="s">
        <v>5</v>
      </c>
      <c r="AH2552" t="s">
        <v>31</v>
      </c>
      <c r="AI2552" t="s">
        <v>35</v>
      </c>
      <c r="AJ2552">
        <v>1128.5714285714287</v>
      </c>
      <c r="AK2552" t="s">
        <v>42</v>
      </c>
      <c r="AL2552">
        <v>76.070800000000006</v>
      </c>
      <c r="AM2552">
        <v>850282.66979199997</v>
      </c>
      <c r="AN2552">
        <v>83.379999999999981</v>
      </c>
    </row>
    <row r="2553" spans="1:40" x14ac:dyDescent="0.3">
      <c r="A2553">
        <v>99.95</v>
      </c>
      <c r="B2553">
        <v>6.15</v>
      </c>
      <c r="C2553">
        <v>9</v>
      </c>
      <c r="D2553">
        <v>0.73</v>
      </c>
      <c r="E2553">
        <v>0.09</v>
      </c>
      <c r="F2553">
        <v>0.03</v>
      </c>
      <c r="G2553" t="s">
        <v>88</v>
      </c>
      <c r="H2553">
        <v>2.38</v>
      </c>
      <c r="I2553">
        <v>0.98</v>
      </c>
      <c r="J2553">
        <v>1.04</v>
      </c>
      <c r="K2553">
        <v>0.64</v>
      </c>
      <c r="L2553">
        <v>26</v>
      </c>
      <c r="M2553">
        <v>6966.54</v>
      </c>
      <c r="N2553">
        <v>60</v>
      </c>
      <c r="O2553">
        <v>20</v>
      </c>
      <c r="P2553">
        <v>1</v>
      </c>
      <c r="Q2553">
        <v>1</v>
      </c>
      <c r="R2553">
        <v>992</v>
      </c>
      <c r="S2553">
        <v>906</v>
      </c>
      <c r="T2553">
        <v>11</v>
      </c>
      <c r="U2553">
        <v>0.78</v>
      </c>
      <c r="V2553">
        <v>0</v>
      </c>
      <c r="W2553" t="s">
        <v>6</v>
      </c>
      <c r="X2553" t="s">
        <v>101</v>
      </c>
      <c r="Y2553" t="s">
        <v>104</v>
      </c>
      <c r="Z2553" t="s">
        <v>95</v>
      </c>
      <c r="AA2553">
        <v>0.6643</v>
      </c>
      <c r="AB2553">
        <v>0.88270000000000004</v>
      </c>
      <c r="AC2553">
        <v>0.23832900000000001</v>
      </c>
      <c r="AD2553">
        <v>0.76</v>
      </c>
      <c r="AE2553" t="s">
        <v>25</v>
      </c>
      <c r="AF2553">
        <v>6.1530765382691345E-2</v>
      </c>
      <c r="AG2553" t="s">
        <v>8</v>
      </c>
      <c r="AH2553" t="s">
        <v>33</v>
      </c>
      <c r="AI2553" t="s">
        <v>35</v>
      </c>
      <c r="AJ2553">
        <v>91.33064516129032</v>
      </c>
      <c r="AK2553" t="s">
        <v>41</v>
      </c>
      <c r="AL2553">
        <v>69.665400000000005</v>
      </c>
      <c r="AM2553">
        <v>779936.77678000019</v>
      </c>
      <c r="AN2553">
        <v>70.320000000000007</v>
      </c>
    </row>
    <row r="2554" spans="1:40" x14ac:dyDescent="0.3">
      <c r="A2554">
        <v>413.71</v>
      </c>
      <c r="B2554">
        <v>8.3800000000000008</v>
      </c>
      <c r="C2554">
        <v>27</v>
      </c>
      <c r="D2554">
        <v>0.95</v>
      </c>
      <c r="E2554">
        <v>0.03</v>
      </c>
      <c r="F2554">
        <v>0.05</v>
      </c>
      <c r="G2554" t="s">
        <v>88</v>
      </c>
      <c r="H2554">
        <v>3.46</v>
      </c>
      <c r="I2554">
        <v>0.6</v>
      </c>
      <c r="J2554">
        <v>1.18</v>
      </c>
      <c r="K2554">
        <v>0.12</v>
      </c>
      <c r="L2554">
        <v>19</v>
      </c>
      <c r="M2554">
        <v>9459.11</v>
      </c>
      <c r="N2554">
        <v>15</v>
      </c>
      <c r="O2554">
        <v>11</v>
      </c>
      <c r="P2554">
        <v>3</v>
      </c>
      <c r="Q2554">
        <v>2</v>
      </c>
      <c r="R2554">
        <v>806</v>
      </c>
      <c r="S2554">
        <v>939</v>
      </c>
      <c r="T2554">
        <v>1</v>
      </c>
      <c r="U2554">
        <v>0.72</v>
      </c>
      <c r="V2554">
        <v>1</v>
      </c>
      <c r="W2554" t="s">
        <v>4</v>
      </c>
      <c r="X2554" t="s">
        <v>93</v>
      </c>
      <c r="Y2554" t="s">
        <v>90</v>
      </c>
      <c r="Z2554" t="s">
        <v>97</v>
      </c>
      <c r="AA2554">
        <v>0.92149999999999999</v>
      </c>
      <c r="AB2554">
        <v>0.92149999999999999</v>
      </c>
      <c r="AC2554">
        <v>4.607500000000004E-2</v>
      </c>
      <c r="AD2554">
        <v>0.2</v>
      </c>
      <c r="AE2554" t="s">
        <v>26</v>
      </c>
      <c r="AF2554">
        <v>2.0255734693384257E-2</v>
      </c>
      <c r="AG2554" t="s">
        <v>7</v>
      </c>
      <c r="AH2554" t="s">
        <v>32</v>
      </c>
      <c r="AI2554" t="s">
        <v>37</v>
      </c>
      <c r="AJ2554">
        <v>116.50124069478909</v>
      </c>
      <c r="AK2554" t="s">
        <v>42</v>
      </c>
      <c r="AL2554">
        <v>94.591100000000012</v>
      </c>
      <c r="AM2554">
        <v>4226517.8897799999</v>
      </c>
      <c r="AN2554">
        <v>70.64</v>
      </c>
    </row>
    <row r="2555" spans="1:40" x14ac:dyDescent="0.3">
      <c r="A2555">
        <v>476.46</v>
      </c>
      <c r="B2555">
        <v>3.94</v>
      </c>
      <c r="C2555">
        <v>17</v>
      </c>
      <c r="D2555">
        <v>0.75</v>
      </c>
      <c r="E2555">
        <v>0.03</v>
      </c>
      <c r="F2555">
        <v>0.01</v>
      </c>
      <c r="G2555" t="s">
        <v>99</v>
      </c>
      <c r="H2555">
        <v>0.98</v>
      </c>
      <c r="I2555">
        <v>0.64</v>
      </c>
      <c r="J2555">
        <v>1.06</v>
      </c>
      <c r="K2555">
        <v>0.47</v>
      </c>
      <c r="L2555">
        <v>40</v>
      </c>
      <c r="M2555">
        <v>295.85000000000002</v>
      </c>
      <c r="N2555">
        <v>90</v>
      </c>
      <c r="O2555">
        <v>49</v>
      </c>
      <c r="P2555">
        <v>2</v>
      </c>
      <c r="Q2555">
        <v>3</v>
      </c>
      <c r="R2555">
        <v>823</v>
      </c>
      <c r="S2555">
        <v>396</v>
      </c>
      <c r="T2555">
        <v>7</v>
      </c>
      <c r="U2555">
        <v>0.4</v>
      </c>
      <c r="V2555">
        <v>1</v>
      </c>
      <c r="W2555" t="s">
        <v>4</v>
      </c>
      <c r="X2555" t="s">
        <v>103</v>
      </c>
      <c r="Y2555" t="s">
        <v>96</v>
      </c>
      <c r="Z2555" t="s">
        <v>106</v>
      </c>
      <c r="AA2555">
        <v>0.72750000000000004</v>
      </c>
      <c r="AB2555">
        <v>0.96029999999999993</v>
      </c>
      <c r="AC2555">
        <v>0.24007499999999998</v>
      </c>
      <c r="AD2555">
        <v>0.51</v>
      </c>
      <c r="AE2555" t="s">
        <v>25</v>
      </c>
      <c r="AF2555">
        <v>8.2693195651261393E-3</v>
      </c>
      <c r="AG2555" t="s">
        <v>5</v>
      </c>
      <c r="AH2555" t="s">
        <v>32</v>
      </c>
      <c r="AI2555" t="s">
        <v>38</v>
      </c>
      <c r="AJ2555">
        <v>48.116646415552857</v>
      </c>
      <c r="AK2555" t="s">
        <v>40</v>
      </c>
      <c r="AL2555">
        <v>14.792500000000002</v>
      </c>
      <c r="AM2555">
        <v>146623.249756</v>
      </c>
      <c r="AN2555">
        <v>97.92</v>
      </c>
    </row>
    <row r="2556" spans="1:40" x14ac:dyDescent="0.3">
      <c r="A2556">
        <v>82.54</v>
      </c>
      <c r="B2556">
        <v>4.1500000000000004</v>
      </c>
      <c r="C2556">
        <v>12</v>
      </c>
      <c r="D2556">
        <v>0.72</v>
      </c>
      <c r="E2556">
        <v>0.04</v>
      </c>
      <c r="F2556">
        <v>0.03</v>
      </c>
      <c r="G2556" t="s">
        <v>88</v>
      </c>
      <c r="H2556">
        <v>4.91</v>
      </c>
      <c r="I2556">
        <v>0.87</v>
      </c>
      <c r="J2556">
        <v>1.17</v>
      </c>
      <c r="K2556">
        <v>0.73</v>
      </c>
      <c r="L2556">
        <v>45</v>
      </c>
      <c r="M2556">
        <v>2681.6</v>
      </c>
      <c r="N2556">
        <v>60</v>
      </c>
      <c r="O2556">
        <v>58</v>
      </c>
      <c r="P2556">
        <v>2</v>
      </c>
      <c r="Q2556">
        <v>1</v>
      </c>
      <c r="R2556">
        <v>489</v>
      </c>
      <c r="S2556">
        <v>543</v>
      </c>
      <c r="T2556">
        <v>11</v>
      </c>
      <c r="U2556">
        <v>0.71</v>
      </c>
      <c r="V2556">
        <v>1</v>
      </c>
      <c r="W2556" t="s">
        <v>4</v>
      </c>
      <c r="X2556" t="s">
        <v>101</v>
      </c>
      <c r="Y2556" t="s">
        <v>96</v>
      </c>
      <c r="Z2556" t="s">
        <v>95</v>
      </c>
      <c r="AA2556">
        <v>0.69119999999999993</v>
      </c>
      <c r="AB2556">
        <v>0.93119999999999992</v>
      </c>
      <c r="AC2556">
        <v>0.26073600000000002</v>
      </c>
      <c r="AD2556">
        <v>0.8</v>
      </c>
      <c r="AE2556" t="s">
        <v>25</v>
      </c>
      <c r="AF2556">
        <v>5.0278652774412409E-2</v>
      </c>
      <c r="AG2556" t="s">
        <v>8</v>
      </c>
      <c r="AH2556" t="s">
        <v>33</v>
      </c>
      <c r="AI2556" t="s">
        <v>37</v>
      </c>
      <c r="AJ2556">
        <v>111.04294478527608</v>
      </c>
      <c r="AK2556" t="s">
        <v>42</v>
      </c>
      <c r="AL2556">
        <v>26.815999999999999</v>
      </c>
      <c r="AM2556">
        <v>236867.93390799998</v>
      </c>
      <c r="AN2556">
        <v>69.290000000000006</v>
      </c>
    </row>
    <row r="2557" spans="1:40" x14ac:dyDescent="0.3">
      <c r="A2557">
        <v>479.8</v>
      </c>
      <c r="B2557">
        <v>6.37</v>
      </c>
      <c r="C2557">
        <v>25</v>
      </c>
      <c r="D2557">
        <v>0.89</v>
      </c>
      <c r="E2557">
        <v>0.02</v>
      </c>
      <c r="F2557">
        <v>0.02</v>
      </c>
      <c r="G2557" t="s">
        <v>92</v>
      </c>
      <c r="H2557">
        <v>3.23</v>
      </c>
      <c r="I2557">
        <v>0.76</v>
      </c>
      <c r="J2557">
        <v>1.03</v>
      </c>
      <c r="K2557">
        <v>0.7</v>
      </c>
      <c r="L2557">
        <v>41</v>
      </c>
      <c r="M2557">
        <v>7673.16</v>
      </c>
      <c r="N2557">
        <v>90</v>
      </c>
      <c r="O2557">
        <v>51</v>
      </c>
      <c r="P2557">
        <v>3</v>
      </c>
      <c r="Q2557">
        <v>3</v>
      </c>
      <c r="R2557">
        <v>686</v>
      </c>
      <c r="S2557">
        <v>350</v>
      </c>
      <c r="T2557">
        <v>9</v>
      </c>
      <c r="U2557">
        <v>0.62</v>
      </c>
      <c r="V2557">
        <v>0</v>
      </c>
      <c r="W2557" t="s">
        <v>6</v>
      </c>
      <c r="X2557" t="s">
        <v>103</v>
      </c>
      <c r="Y2557" t="s">
        <v>90</v>
      </c>
      <c r="Z2557" t="s">
        <v>91</v>
      </c>
      <c r="AA2557">
        <v>0.87219999999999998</v>
      </c>
      <c r="AB2557">
        <v>0.96039999999999992</v>
      </c>
      <c r="AC2557">
        <v>0.10564399999999997</v>
      </c>
      <c r="AD2557">
        <v>0.74</v>
      </c>
      <c r="AE2557" t="s">
        <v>25</v>
      </c>
      <c r="AF2557">
        <v>1.3276365152146728E-2</v>
      </c>
      <c r="AG2557" t="s">
        <v>5</v>
      </c>
      <c r="AH2557" t="s">
        <v>32</v>
      </c>
      <c r="AI2557" t="s">
        <v>37</v>
      </c>
      <c r="AJ2557">
        <v>51.020408163265309</v>
      </c>
      <c r="AK2557" t="s">
        <v>40</v>
      </c>
      <c r="AL2557">
        <v>153.4632</v>
      </c>
      <c r="AM2557">
        <v>3829029.9130000002</v>
      </c>
      <c r="AN2557">
        <v>83.77</v>
      </c>
    </row>
    <row r="2558" spans="1:40" x14ac:dyDescent="0.3">
      <c r="A2558">
        <v>285.16000000000003</v>
      </c>
      <c r="B2558">
        <v>3.47</v>
      </c>
      <c r="C2558">
        <v>13</v>
      </c>
      <c r="D2558">
        <v>0.84</v>
      </c>
      <c r="E2558">
        <v>0.01</v>
      </c>
      <c r="F2558">
        <v>0.03</v>
      </c>
      <c r="G2558" t="s">
        <v>92</v>
      </c>
      <c r="H2558">
        <v>1.83</v>
      </c>
      <c r="I2558">
        <v>0.93</v>
      </c>
      <c r="J2558">
        <v>1.1399999999999999</v>
      </c>
      <c r="K2558">
        <v>0.3</v>
      </c>
      <c r="L2558">
        <v>4</v>
      </c>
      <c r="M2558">
        <v>1816.6</v>
      </c>
      <c r="N2558">
        <v>15</v>
      </c>
      <c r="O2558">
        <v>51</v>
      </c>
      <c r="P2558">
        <v>1</v>
      </c>
      <c r="Q2558">
        <v>2</v>
      </c>
      <c r="R2558">
        <v>110</v>
      </c>
      <c r="S2558">
        <v>548</v>
      </c>
      <c r="T2558">
        <v>8</v>
      </c>
      <c r="U2558">
        <v>0.77</v>
      </c>
      <c r="V2558">
        <v>0</v>
      </c>
      <c r="W2558" t="s">
        <v>6</v>
      </c>
      <c r="X2558" t="s">
        <v>93</v>
      </c>
      <c r="Y2558" t="s">
        <v>104</v>
      </c>
      <c r="Z2558" t="s">
        <v>110</v>
      </c>
      <c r="AA2558">
        <v>0.83160000000000001</v>
      </c>
      <c r="AB2558">
        <v>0.96029999999999993</v>
      </c>
      <c r="AC2558">
        <v>0.15364800000000003</v>
      </c>
      <c r="AD2558">
        <v>0.33999999999999997</v>
      </c>
      <c r="AE2558" t="s">
        <v>24</v>
      </c>
      <c r="AF2558">
        <v>1.2168607097769672E-2</v>
      </c>
      <c r="AG2558" t="s">
        <v>5</v>
      </c>
      <c r="AH2558" t="s">
        <v>31</v>
      </c>
      <c r="AI2558" t="s">
        <v>36</v>
      </c>
      <c r="AJ2558">
        <v>498.18181818181813</v>
      </c>
      <c r="AK2558" t="s">
        <v>42</v>
      </c>
      <c r="AL2558">
        <v>36.332000000000001</v>
      </c>
      <c r="AM2558">
        <v>538789.291096</v>
      </c>
      <c r="AN2558">
        <v>85.27</v>
      </c>
    </row>
    <row r="2559" spans="1:40" x14ac:dyDescent="0.3">
      <c r="A2559">
        <v>184.8</v>
      </c>
      <c r="B2559">
        <v>1.24</v>
      </c>
      <c r="C2559">
        <v>8</v>
      </c>
      <c r="D2559">
        <v>0.97</v>
      </c>
      <c r="E2559">
        <v>0.09</v>
      </c>
      <c r="F2559">
        <v>0.01</v>
      </c>
      <c r="G2559" t="s">
        <v>99</v>
      </c>
      <c r="H2559">
        <v>3</v>
      </c>
      <c r="I2559">
        <v>0.6</v>
      </c>
      <c r="J2559">
        <v>0.85</v>
      </c>
      <c r="K2559">
        <v>0.27</v>
      </c>
      <c r="L2559">
        <v>40</v>
      </c>
      <c r="M2559">
        <v>1203.4100000000001</v>
      </c>
      <c r="N2559">
        <v>90</v>
      </c>
      <c r="O2559">
        <v>42</v>
      </c>
      <c r="P2559">
        <v>1</v>
      </c>
      <c r="Q2559">
        <v>2</v>
      </c>
      <c r="R2559">
        <v>252</v>
      </c>
      <c r="S2559">
        <v>926</v>
      </c>
      <c r="T2559">
        <v>12</v>
      </c>
      <c r="U2559">
        <v>0.31</v>
      </c>
      <c r="V2559">
        <v>0</v>
      </c>
      <c r="W2559" t="s">
        <v>6</v>
      </c>
      <c r="X2559" t="s">
        <v>93</v>
      </c>
      <c r="Y2559" t="s">
        <v>104</v>
      </c>
      <c r="Z2559" t="s">
        <v>107</v>
      </c>
      <c r="AA2559">
        <v>0.88270000000000004</v>
      </c>
      <c r="AB2559">
        <v>0.90090000000000003</v>
      </c>
      <c r="AC2559">
        <v>2.7027000000000027E-2</v>
      </c>
      <c r="AD2559">
        <v>0.37</v>
      </c>
      <c r="AE2559" t="s">
        <v>24</v>
      </c>
      <c r="AF2559">
        <v>6.7099567099567093E-3</v>
      </c>
      <c r="AG2559" t="s">
        <v>5</v>
      </c>
      <c r="AH2559" t="s">
        <v>31</v>
      </c>
      <c r="AI2559" t="s">
        <v>35</v>
      </c>
      <c r="AJ2559">
        <v>367.46031746031747</v>
      </c>
      <c r="AK2559" t="s">
        <v>42</v>
      </c>
      <c r="AL2559">
        <v>60.170500000000004</v>
      </c>
      <c r="AM2559">
        <v>244700.44330000004</v>
      </c>
      <c r="AN2559">
        <v>94.1</v>
      </c>
    </row>
    <row r="2560" spans="1:40" x14ac:dyDescent="0.3">
      <c r="A2560">
        <v>84.59</v>
      </c>
      <c r="B2560">
        <v>7.62</v>
      </c>
      <c r="C2560">
        <v>16</v>
      </c>
      <c r="D2560">
        <v>0.81</v>
      </c>
      <c r="E2560">
        <v>0.06</v>
      </c>
      <c r="F2560">
        <v>0</v>
      </c>
      <c r="G2560" t="s">
        <v>99</v>
      </c>
      <c r="H2560">
        <v>1.08</v>
      </c>
      <c r="I2560">
        <v>0.92</v>
      </c>
      <c r="J2560">
        <v>0.85</v>
      </c>
      <c r="K2560">
        <v>0.44</v>
      </c>
      <c r="L2560">
        <v>5</v>
      </c>
      <c r="M2560">
        <v>557.23</v>
      </c>
      <c r="N2560">
        <v>90</v>
      </c>
      <c r="O2560">
        <v>15</v>
      </c>
      <c r="P2560">
        <v>2</v>
      </c>
      <c r="Q2560">
        <v>0</v>
      </c>
      <c r="R2560">
        <v>99</v>
      </c>
      <c r="S2560">
        <v>223</v>
      </c>
      <c r="T2560">
        <v>4</v>
      </c>
      <c r="U2560">
        <v>0.65</v>
      </c>
      <c r="V2560">
        <v>0</v>
      </c>
      <c r="W2560" t="s">
        <v>6</v>
      </c>
      <c r="X2560" t="s">
        <v>89</v>
      </c>
      <c r="Y2560" t="s">
        <v>96</v>
      </c>
      <c r="Z2560" t="s">
        <v>105</v>
      </c>
      <c r="AA2560">
        <v>0.76139999999999997</v>
      </c>
      <c r="AB2560">
        <v>0.94</v>
      </c>
      <c r="AC2560">
        <v>0.17859999999999995</v>
      </c>
      <c r="AD2560">
        <v>0.5</v>
      </c>
      <c r="AE2560" t="s">
        <v>24</v>
      </c>
      <c r="AF2560">
        <v>9.0081569925523103E-2</v>
      </c>
      <c r="AG2560" t="s">
        <v>8</v>
      </c>
      <c r="AH2560" t="s">
        <v>33</v>
      </c>
      <c r="AI2560" t="s">
        <v>36</v>
      </c>
      <c r="AJ2560">
        <v>225.25252525252526</v>
      </c>
      <c r="AK2560" t="s">
        <v>42</v>
      </c>
      <c r="AL2560">
        <v>27.861500000000003</v>
      </c>
      <c r="AM2560">
        <v>49993.939486000003</v>
      </c>
      <c r="AN2560">
        <v>97.11999999999999</v>
      </c>
    </row>
    <row r="2561" spans="1:40" x14ac:dyDescent="0.3">
      <c r="A2561">
        <v>275.27999999999997</v>
      </c>
      <c r="B2561">
        <v>6.63</v>
      </c>
      <c r="C2561">
        <v>18</v>
      </c>
      <c r="D2561">
        <v>0.79</v>
      </c>
      <c r="E2561">
        <v>0.09</v>
      </c>
      <c r="F2561">
        <v>0.03</v>
      </c>
      <c r="G2561" t="s">
        <v>99</v>
      </c>
      <c r="H2561">
        <v>3.17</v>
      </c>
      <c r="I2561">
        <v>0.65</v>
      </c>
      <c r="J2561">
        <v>0.85</v>
      </c>
      <c r="K2561">
        <v>0.19</v>
      </c>
      <c r="L2561">
        <v>29</v>
      </c>
      <c r="M2561">
        <v>5074.6499999999996</v>
      </c>
      <c r="N2561">
        <v>60</v>
      </c>
      <c r="O2561">
        <v>29</v>
      </c>
      <c r="P2561">
        <v>1</v>
      </c>
      <c r="Q2561">
        <v>1</v>
      </c>
      <c r="R2561">
        <v>958</v>
      </c>
      <c r="S2561">
        <v>406</v>
      </c>
      <c r="T2561">
        <v>5</v>
      </c>
      <c r="U2561">
        <v>0.63</v>
      </c>
      <c r="V2561">
        <v>1</v>
      </c>
      <c r="W2561" t="s">
        <v>4</v>
      </c>
      <c r="X2561" t="s">
        <v>101</v>
      </c>
      <c r="Y2561" t="s">
        <v>104</v>
      </c>
      <c r="Z2561" t="s">
        <v>109</v>
      </c>
      <c r="AA2561">
        <v>0.71890000000000009</v>
      </c>
      <c r="AB2561">
        <v>0.88270000000000004</v>
      </c>
      <c r="AC2561">
        <v>0.18536699999999995</v>
      </c>
      <c r="AD2561">
        <v>0.31</v>
      </c>
      <c r="AE2561" t="s">
        <v>24</v>
      </c>
      <c r="AF2561">
        <v>2.408456843940715E-2</v>
      </c>
      <c r="AG2561" t="s">
        <v>7</v>
      </c>
      <c r="AH2561" t="s">
        <v>31</v>
      </c>
      <c r="AI2561" t="s">
        <v>37</v>
      </c>
      <c r="AJ2561">
        <v>42.379958246346554</v>
      </c>
      <c r="AK2561" t="s">
        <v>40</v>
      </c>
      <c r="AL2561">
        <v>253.73249999999999</v>
      </c>
      <c r="AM2561">
        <v>1564854.7954919995</v>
      </c>
      <c r="AN2561">
        <v>93.53</v>
      </c>
    </row>
    <row r="2562" spans="1:40" x14ac:dyDescent="0.3">
      <c r="A2562">
        <v>407.53</v>
      </c>
      <c r="B2562">
        <v>6.23</v>
      </c>
      <c r="C2562">
        <v>29</v>
      </c>
      <c r="D2562">
        <v>0.85</v>
      </c>
      <c r="E2562">
        <v>0.08</v>
      </c>
      <c r="F2562">
        <v>0.02</v>
      </c>
      <c r="G2562" t="s">
        <v>92</v>
      </c>
      <c r="H2562">
        <v>0.14000000000000001</v>
      </c>
      <c r="I2562">
        <v>0.72</v>
      </c>
      <c r="J2562">
        <v>1</v>
      </c>
      <c r="K2562">
        <v>0.97</v>
      </c>
      <c r="L2562">
        <v>38</v>
      </c>
      <c r="M2562">
        <v>7700.56</v>
      </c>
      <c r="N2562">
        <v>30</v>
      </c>
      <c r="O2562">
        <v>38</v>
      </c>
      <c r="P2562">
        <v>1</v>
      </c>
      <c r="Q2562">
        <v>3</v>
      </c>
      <c r="R2562">
        <v>910</v>
      </c>
      <c r="S2562">
        <v>53</v>
      </c>
      <c r="T2562">
        <v>3</v>
      </c>
      <c r="U2562">
        <v>0.09</v>
      </c>
      <c r="V2562">
        <v>0</v>
      </c>
      <c r="W2562" t="s">
        <v>6</v>
      </c>
      <c r="X2562" t="s">
        <v>103</v>
      </c>
      <c r="Y2562" t="s">
        <v>104</v>
      </c>
      <c r="Z2562" t="s">
        <v>98</v>
      </c>
      <c r="AA2562">
        <v>0.78200000000000003</v>
      </c>
      <c r="AB2562">
        <v>0.90160000000000007</v>
      </c>
      <c r="AC2562">
        <v>0.13524000000000003</v>
      </c>
      <c r="AD2562">
        <v>1.07</v>
      </c>
      <c r="AE2562" t="s">
        <v>25</v>
      </c>
      <c r="AF2562">
        <v>1.5287218118911493E-2</v>
      </c>
      <c r="AG2562" t="s">
        <v>5</v>
      </c>
      <c r="AH2562" t="s">
        <v>32</v>
      </c>
      <c r="AI2562" t="s">
        <v>38</v>
      </c>
      <c r="AJ2562">
        <v>5.8241758241758239</v>
      </c>
      <c r="AK2562" t="s">
        <v>40</v>
      </c>
      <c r="AL2562">
        <v>154.0112</v>
      </c>
      <c r="AM2562">
        <v>3452185.2907640003</v>
      </c>
      <c r="AN2562">
        <v>85.06</v>
      </c>
    </row>
    <row r="2563" spans="1:40" x14ac:dyDescent="0.3">
      <c r="A2563">
        <v>368.19</v>
      </c>
      <c r="B2563">
        <v>7.68</v>
      </c>
      <c r="C2563">
        <v>27</v>
      </c>
      <c r="D2563">
        <v>0.84</v>
      </c>
      <c r="E2563">
        <v>0.03</v>
      </c>
      <c r="F2563">
        <v>0.01</v>
      </c>
      <c r="G2563" t="s">
        <v>99</v>
      </c>
      <c r="H2563">
        <v>1.71</v>
      </c>
      <c r="I2563">
        <v>0.99</v>
      </c>
      <c r="J2563">
        <v>0.93</v>
      </c>
      <c r="K2563">
        <v>0.34</v>
      </c>
      <c r="L2563">
        <v>5</v>
      </c>
      <c r="M2563">
        <v>9621.17</v>
      </c>
      <c r="N2563">
        <v>90</v>
      </c>
      <c r="O2563">
        <v>35</v>
      </c>
      <c r="P2563">
        <v>0</v>
      </c>
      <c r="Q2563">
        <v>0</v>
      </c>
      <c r="R2563">
        <v>609</v>
      </c>
      <c r="S2563">
        <v>601</v>
      </c>
      <c r="T2563">
        <v>10</v>
      </c>
      <c r="U2563">
        <v>0.28000000000000003</v>
      </c>
      <c r="V2563">
        <v>0</v>
      </c>
      <c r="W2563" t="s">
        <v>6</v>
      </c>
      <c r="X2563" t="s">
        <v>89</v>
      </c>
      <c r="Y2563" t="s">
        <v>94</v>
      </c>
      <c r="Z2563" t="s">
        <v>108</v>
      </c>
      <c r="AA2563">
        <v>0.81479999999999997</v>
      </c>
      <c r="AB2563">
        <v>0.96029999999999993</v>
      </c>
      <c r="AC2563">
        <v>0.15364800000000003</v>
      </c>
      <c r="AD2563">
        <v>0.38</v>
      </c>
      <c r="AE2563" t="s">
        <v>24</v>
      </c>
      <c r="AF2563">
        <v>2.0858795730465247E-2</v>
      </c>
      <c r="AG2563" t="s">
        <v>7</v>
      </c>
      <c r="AH2563" t="s">
        <v>32</v>
      </c>
      <c r="AI2563" t="s">
        <v>36</v>
      </c>
      <c r="AJ2563">
        <v>98.686371100164209</v>
      </c>
      <c r="AK2563" t="s">
        <v>43</v>
      </c>
      <c r="AL2563">
        <v>481.05850000000004</v>
      </c>
      <c r="AM2563">
        <v>3684608.9761899998</v>
      </c>
      <c r="AN2563">
        <v>97.19</v>
      </c>
    </row>
    <row r="2564" spans="1:40" x14ac:dyDescent="0.3">
      <c r="A2564">
        <v>72.599999999999994</v>
      </c>
      <c r="B2564">
        <v>7.08</v>
      </c>
      <c r="C2564">
        <v>1</v>
      </c>
      <c r="D2564">
        <v>0.8</v>
      </c>
      <c r="E2564">
        <v>0.05</v>
      </c>
      <c r="F2564">
        <v>0.02</v>
      </c>
      <c r="G2564" t="s">
        <v>88</v>
      </c>
      <c r="H2564">
        <v>3.74</v>
      </c>
      <c r="I2564">
        <v>0.62</v>
      </c>
      <c r="J2564">
        <v>1.0900000000000001</v>
      </c>
      <c r="K2564">
        <v>0.92</v>
      </c>
      <c r="L2564">
        <v>1</v>
      </c>
      <c r="M2564">
        <v>2748.11</v>
      </c>
      <c r="N2564">
        <v>60</v>
      </c>
      <c r="O2564">
        <v>51</v>
      </c>
      <c r="P2564">
        <v>2</v>
      </c>
      <c r="Q2564">
        <v>3</v>
      </c>
      <c r="R2564">
        <v>136</v>
      </c>
      <c r="S2564">
        <v>375</v>
      </c>
      <c r="T2564">
        <v>10</v>
      </c>
      <c r="U2564">
        <v>0.86</v>
      </c>
      <c r="V2564">
        <v>0</v>
      </c>
      <c r="W2564" t="s">
        <v>6</v>
      </c>
      <c r="X2564" t="s">
        <v>103</v>
      </c>
      <c r="Y2564" t="s">
        <v>96</v>
      </c>
      <c r="Z2564" t="s">
        <v>108</v>
      </c>
      <c r="AA2564">
        <v>0.76</v>
      </c>
      <c r="AB2564">
        <v>0.93099999999999994</v>
      </c>
      <c r="AC2564">
        <v>0.18619999999999995</v>
      </c>
      <c r="AD2564">
        <v>0.99</v>
      </c>
      <c r="AE2564" t="s">
        <v>25</v>
      </c>
      <c r="AF2564">
        <v>9.7520661157024804E-2</v>
      </c>
      <c r="AG2564" t="s">
        <v>8</v>
      </c>
      <c r="AH2564" t="s">
        <v>33</v>
      </c>
      <c r="AI2564" t="s">
        <v>37</v>
      </c>
      <c r="AJ2564">
        <v>275.73529411764707</v>
      </c>
      <c r="AK2564" t="s">
        <v>42</v>
      </c>
      <c r="AL2564">
        <v>27.481100000000001</v>
      </c>
      <c r="AM2564">
        <v>213511.5926</v>
      </c>
      <c r="AN2564">
        <v>70.36</v>
      </c>
    </row>
    <row r="2565" spans="1:40" x14ac:dyDescent="0.3">
      <c r="A2565">
        <v>82.81</v>
      </c>
      <c r="B2565">
        <v>2.85</v>
      </c>
      <c r="C2565">
        <v>1</v>
      </c>
      <c r="D2565">
        <v>0.91</v>
      </c>
      <c r="E2565">
        <v>0.01</v>
      </c>
      <c r="F2565">
        <v>0</v>
      </c>
      <c r="G2565" t="s">
        <v>88</v>
      </c>
      <c r="H2565">
        <v>4.04</v>
      </c>
      <c r="I2565">
        <v>0.74</v>
      </c>
      <c r="J2565">
        <v>1.1599999999999999</v>
      </c>
      <c r="K2565">
        <v>0.91</v>
      </c>
      <c r="L2565">
        <v>28</v>
      </c>
      <c r="M2565">
        <v>1301.5899999999999</v>
      </c>
      <c r="N2565">
        <v>15</v>
      </c>
      <c r="O2565">
        <v>34</v>
      </c>
      <c r="P2565">
        <v>1</v>
      </c>
      <c r="Q2565">
        <v>0</v>
      </c>
      <c r="R2565">
        <v>628</v>
      </c>
      <c r="S2565">
        <v>801</v>
      </c>
      <c r="T2565">
        <v>12</v>
      </c>
      <c r="U2565">
        <v>0.16</v>
      </c>
      <c r="V2565">
        <v>1</v>
      </c>
      <c r="W2565" t="s">
        <v>4</v>
      </c>
      <c r="X2565" t="s">
        <v>89</v>
      </c>
      <c r="Y2565" t="s">
        <v>104</v>
      </c>
      <c r="Z2565" t="s">
        <v>107</v>
      </c>
      <c r="AA2565">
        <v>0.90090000000000003</v>
      </c>
      <c r="AB2565">
        <v>0.99</v>
      </c>
      <c r="AC2565">
        <v>8.9099999999999971E-2</v>
      </c>
      <c r="AD2565">
        <v>0.92</v>
      </c>
      <c r="AE2565" t="s">
        <v>25</v>
      </c>
      <c r="AF2565">
        <v>3.4416133317232221E-2</v>
      </c>
      <c r="AG2565" t="s">
        <v>7</v>
      </c>
      <c r="AH2565" t="s">
        <v>33</v>
      </c>
      <c r="AI2565" t="s">
        <v>37</v>
      </c>
      <c r="AJ2565">
        <v>127.54777070063695</v>
      </c>
      <c r="AK2565" t="s">
        <v>42</v>
      </c>
      <c r="AL2565">
        <v>13.0159</v>
      </c>
      <c r="AM2565">
        <v>108882.22152699999</v>
      </c>
      <c r="AN2565">
        <v>71.66</v>
      </c>
    </row>
    <row r="2566" spans="1:40" x14ac:dyDescent="0.3">
      <c r="A2566">
        <v>231.29</v>
      </c>
      <c r="B2566">
        <v>4.17</v>
      </c>
      <c r="C2566">
        <v>12</v>
      </c>
      <c r="D2566">
        <v>0.93</v>
      </c>
      <c r="E2566">
        <v>0.09</v>
      </c>
      <c r="F2566">
        <v>0.05</v>
      </c>
      <c r="G2566" t="s">
        <v>92</v>
      </c>
      <c r="H2566">
        <v>1.26</v>
      </c>
      <c r="I2566">
        <v>0.63</v>
      </c>
      <c r="J2566">
        <v>1.05</v>
      </c>
      <c r="K2566">
        <v>0.36</v>
      </c>
      <c r="L2566">
        <v>19</v>
      </c>
      <c r="M2566">
        <v>4085.28</v>
      </c>
      <c r="N2566">
        <v>15</v>
      </c>
      <c r="O2566">
        <v>46</v>
      </c>
      <c r="P2566">
        <v>0</v>
      </c>
      <c r="Q2566">
        <v>0</v>
      </c>
      <c r="R2566">
        <v>843</v>
      </c>
      <c r="S2566">
        <v>183</v>
      </c>
      <c r="T2566">
        <v>2</v>
      </c>
      <c r="U2566">
        <v>0.38</v>
      </c>
      <c r="V2566">
        <v>1</v>
      </c>
      <c r="W2566" t="s">
        <v>4</v>
      </c>
      <c r="X2566" t="s">
        <v>89</v>
      </c>
      <c r="Y2566" t="s">
        <v>94</v>
      </c>
      <c r="Z2566" t="s">
        <v>102</v>
      </c>
      <c r="AA2566">
        <v>0.84630000000000005</v>
      </c>
      <c r="AB2566">
        <v>0.86449999999999994</v>
      </c>
      <c r="AC2566">
        <v>6.0514999999999951E-2</v>
      </c>
      <c r="AD2566">
        <v>0.5</v>
      </c>
      <c r="AE2566" t="s">
        <v>24</v>
      </c>
      <c r="AF2566">
        <v>1.8029313848415409E-2</v>
      </c>
      <c r="AG2566" t="s">
        <v>5</v>
      </c>
      <c r="AH2566" t="s">
        <v>31</v>
      </c>
      <c r="AI2566" t="s">
        <v>36</v>
      </c>
      <c r="AJ2566">
        <v>21.708185053380781</v>
      </c>
      <c r="AK2566" t="s">
        <v>40</v>
      </c>
      <c r="AL2566">
        <v>81.705600000000004</v>
      </c>
      <c r="AM2566">
        <v>1077255.7628759998</v>
      </c>
      <c r="AN2566">
        <v>83.039999999999992</v>
      </c>
    </row>
    <row r="2567" spans="1:40" x14ac:dyDescent="0.3">
      <c r="A2567">
        <v>182.88</v>
      </c>
      <c r="B2567">
        <v>2.13</v>
      </c>
      <c r="C2567">
        <v>6</v>
      </c>
      <c r="D2567">
        <v>0.96</v>
      </c>
      <c r="E2567">
        <v>0.04</v>
      </c>
      <c r="F2567">
        <v>0.03</v>
      </c>
      <c r="G2567" t="s">
        <v>88</v>
      </c>
      <c r="H2567">
        <v>2.7</v>
      </c>
      <c r="I2567">
        <v>0.94</v>
      </c>
      <c r="J2567">
        <v>0.89</v>
      </c>
      <c r="K2567">
        <v>0.25</v>
      </c>
      <c r="L2567">
        <v>36</v>
      </c>
      <c r="M2567">
        <v>648.86</v>
      </c>
      <c r="N2567">
        <v>30</v>
      </c>
      <c r="O2567">
        <v>58</v>
      </c>
      <c r="P2567">
        <v>3</v>
      </c>
      <c r="Q2567">
        <v>0</v>
      </c>
      <c r="R2567">
        <v>408</v>
      </c>
      <c r="S2567">
        <v>282</v>
      </c>
      <c r="T2567">
        <v>3</v>
      </c>
      <c r="U2567">
        <v>0.23</v>
      </c>
      <c r="V2567">
        <v>1</v>
      </c>
      <c r="W2567" t="s">
        <v>4</v>
      </c>
      <c r="X2567" t="s">
        <v>89</v>
      </c>
      <c r="Y2567" t="s">
        <v>90</v>
      </c>
      <c r="Z2567" t="s">
        <v>98</v>
      </c>
      <c r="AA2567">
        <v>0.92159999999999997</v>
      </c>
      <c r="AB2567">
        <v>0.93119999999999992</v>
      </c>
      <c r="AC2567">
        <v>3.7248000000000031E-2</v>
      </c>
      <c r="AD2567">
        <v>0.32</v>
      </c>
      <c r="AE2567" t="s">
        <v>24</v>
      </c>
      <c r="AF2567">
        <v>1.1646981627296587E-2</v>
      </c>
      <c r="AG2567" t="s">
        <v>5</v>
      </c>
      <c r="AH2567" t="s">
        <v>31</v>
      </c>
      <c r="AI2567" t="s">
        <v>35</v>
      </c>
      <c r="AJ2567">
        <v>69.117647058823522</v>
      </c>
      <c r="AK2567" t="s">
        <v>40</v>
      </c>
      <c r="AL2567">
        <v>6.4885999999999999</v>
      </c>
      <c r="AM2567">
        <v>126986.32709599999</v>
      </c>
      <c r="AN2567">
        <v>71.5</v>
      </c>
    </row>
    <row r="2568" spans="1:40" x14ac:dyDescent="0.3">
      <c r="A2568">
        <v>154.57</v>
      </c>
      <c r="B2568">
        <v>2.17</v>
      </c>
      <c r="C2568">
        <v>9</v>
      </c>
      <c r="D2568">
        <v>0.99</v>
      </c>
      <c r="E2568">
        <v>0.04</v>
      </c>
      <c r="F2568">
        <v>0.04</v>
      </c>
      <c r="G2568" t="s">
        <v>99</v>
      </c>
      <c r="H2568">
        <v>2.64</v>
      </c>
      <c r="I2568">
        <v>0.88</v>
      </c>
      <c r="J2568">
        <v>1.17</v>
      </c>
      <c r="K2568">
        <v>0.77</v>
      </c>
      <c r="L2568">
        <v>1</v>
      </c>
      <c r="M2568">
        <v>3380.46</v>
      </c>
      <c r="N2568">
        <v>15</v>
      </c>
      <c r="O2568">
        <v>17</v>
      </c>
      <c r="P2568">
        <v>0</v>
      </c>
      <c r="Q2568">
        <v>2</v>
      </c>
      <c r="R2568">
        <v>311</v>
      </c>
      <c r="S2568">
        <v>782</v>
      </c>
      <c r="T2568">
        <v>7</v>
      </c>
      <c r="U2568">
        <v>0.14000000000000001</v>
      </c>
      <c r="V2568">
        <v>1</v>
      </c>
      <c r="W2568" t="s">
        <v>4</v>
      </c>
      <c r="X2568" t="s">
        <v>93</v>
      </c>
      <c r="Y2568" t="s">
        <v>94</v>
      </c>
      <c r="Z2568" t="s">
        <v>106</v>
      </c>
      <c r="AA2568">
        <v>0.95039999999999991</v>
      </c>
      <c r="AB2568">
        <v>0.92159999999999997</v>
      </c>
      <c r="AC2568">
        <v>9.2160000000000072E-3</v>
      </c>
      <c r="AD2568">
        <v>0.85</v>
      </c>
      <c r="AE2568" t="s">
        <v>25</v>
      </c>
      <c r="AF2568">
        <v>1.4038946755515301E-2</v>
      </c>
      <c r="AG2568" t="s">
        <v>5</v>
      </c>
      <c r="AH2568" t="s">
        <v>31</v>
      </c>
      <c r="AI2568" t="s">
        <v>35</v>
      </c>
      <c r="AJ2568">
        <v>251.4469453376206</v>
      </c>
      <c r="AK2568" t="s">
        <v>42</v>
      </c>
      <c r="AL2568">
        <v>169.02300000000002</v>
      </c>
      <c r="AM2568">
        <v>564496.3026719999</v>
      </c>
      <c r="AN2568">
        <v>95.359999999999985</v>
      </c>
    </row>
    <row r="2569" spans="1:40" x14ac:dyDescent="0.3">
      <c r="A2569">
        <v>176.45</v>
      </c>
      <c r="B2569">
        <v>7.09</v>
      </c>
      <c r="C2569">
        <v>23</v>
      </c>
      <c r="D2569">
        <v>0.78</v>
      </c>
      <c r="E2569">
        <v>0.03</v>
      </c>
      <c r="F2569">
        <v>0.02</v>
      </c>
      <c r="G2569" t="s">
        <v>88</v>
      </c>
      <c r="H2569">
        <v>2.11</v>
      </c>
      <c r="I2569">
        <v>0.92</v>
      </c>
      <c r="J2569">
        <v>1.01</v>
      </c>
      <c r="K2569">
        <v>0.23</v>
      </c>
      <c r="L2569">
        <v>29</v>
      </c>
      <c r="M2569">
        <v>6466.49</v>
      </c>
      <c r="N2569">
        <v>60</v>
      </c>
      <c r="O2569">
        <v>25</v>
      </c>
      <c r="P2569">
        <v>0</v>
      </c>
      <c r="Q2569">
        <v>2</v>
      </c>
      <c r="R2569">
        <v>503</v>
      </c>
      <c r="S2569">
        <v>559</v>
      </c>
      <c r="T2569">
        <v>8</v>
      </c>
      <c r="U2569">
        <v>0.14000000000000001</v>
      </c>
      <c r="V2569">
        <v>0</v>
      </c>
      <c r="W2569" t="s">
        <v>6</v>
      </c>
      <c r="X2569" t="s">
        <v>93</v>
      </c>
      <c r="Y2569" t="s">
        <v>94</v>
      </c>
      <c r="Z2569" t="s">
        <v>110</v>
      </c>
      <c r="AA2569">
        <v>0.75660000000000005</v>
      </c>
      <c r="AB2569">
        <v>0.9506</v>
      </c>
      <c r="AC2569">
        <v>0.20913199999999998</v>
      </c>
      <c r="AD2569">
        <v>0.28000000000000003</v>
      </c>
      <c r="AE2569" t="s">
        <v>26</v>
      </c>
      <c r="AF2569">
        <v>4.0181354491357325E-2</v>
      </c>
      <c r="AG2569" t="s">
        <v>7</v>
      </c>
      <c r="AH2569" t="s">
        <v>31</v>
      </c>
      <c r="AI2569" t="s">
        <v>35</v>
      </c>
      <c r="AJ2569">
        <v>111.13320079522863</v>
      </c>
      <c r="AK2569" t="s">
        <v>42</v>
      </c>
      <c r="AL2569">
        <v>64.664900000000003</v>
      </c>
      <c r="AM2569">
        <v>1198134.879615</v>
      </c>
      <c r="AN2569">
        <v>72.59</v>
      </c>
    </row>
    <row r="2570" spans="1:40" x14ac:dyDescent="0.3">
      <c r="A2570">
        <v>411.57</v>
      </c>
      <c r="B2570">
        <v>8.73</v>
      </c>
      <c r="C2570">
        <v>5</v>
      </c>
      <c r="D2570">
        <v>0.91</v>
      </c>
      <c r="E2570">
        <v>0.05</v>
      </c>
      <c r="F2570">
        <v>0.05</v>
      </c>
      <c r="G2570" t="s">
        <v>99</v>
      </c>
      <c r="H2570">
        <v>1.1399999999999999</v>
      </c>
      <c r="I2570">
        <v>0.81</v>
      </c>
      <c r="J2570">
        <v>1.0900000000000001</v>
      </c>
      <c r="K2570">
        <v>0.52</v>
      </c>
      <c r="L2570">
        <v>36</v>
      </c>
      <c r="M2570">
        <v>1764.84</v>
      </c>
      <c r="N2570">
        <v>30</v>
      </c>
      <c r="O2570">
        <v>7</v>
      </c>
      <c r="P2570">
        <v>0</v>
      </c>
      <c r="Q2570">
        <v>2</v>
      </c>
      <c r="R2570">
        <v>765</v>
      </c>
      <c r="S2570">
        <v>580</v>
      </c>
      <c r="T2570">
        <v>2</v>
      </c>
      <c r="U2570">
        <v>0.35</v>
      </c>
      <c r="V2570">
        <v>1</v>
      </c>
      <c r="W2570" t="s">
        <v>4</v>
      </c>
      <c r="X2570" t="s">
        <v>93</v>
      </c>
      <c r="Y2570" t="s">
        <v>94</v>
      </c>
      <c r="Z2570" t="s">
        <v>102</v>
      </c>
      <c r="AA2570">
        <v>0.86449999999999994</v>
      </c>
      <c r="AB2570">
        <v>0.90249999999999997</v>
      </c>
      <c r="AC2570">
        <v>8.1224999999999964E-2</v>
      </c>
      <c r="AD2570">
        <v>0.62</v>
      </c>
      <c r="AE2570" t="s">
        <v>25</v>
      </c>
      <c r="AF2570">
        <v>2.1211458561119615E-2</v>
      </c>
      <c r="AG2570" t="s">
        <v>7</v>
      </c>
      <c r="AH2570" t="s">
        <v>32</v>
      </c>
      <c r="AI2570" t="s">
        <v>36</v>
      </c>
      <c r="AJ2570">
        <v>75.816993464052288</v>
      </c>
      <c r="AK2570" t="s">
        <v>40</v>
      </c>
      <c r="AL2570">
        <v>88.242000000000004</v>
      </c>
      <c r="AM2570">
        <v>799088.34447599994</v>
      </c>
      <c r="AN2570">
        <v>96.36</v>
      </c>
    </row>
    <row r="2571" spans="1:40" x14ac:dyDescent="0.3">
      <c r="A2571">
        <v>468.15</v>
      </c>
      <c r="B2571">
        <v>9.66</v>
      </c>
      <c r="C2571">
        <v>27</v>
      </c>
      <c r="D2571">
        <v>0.82</v>
      </c>
      <c r="E2571">
        <v>0.03</v>
      </c>
      <c r="F2571">
        <v>0.02</v>
      </c>
      <c r="G2571" t="s">
        <v>88</v>
      </c>
      <c r="H2571">
        <v>3.52</v>
      </c>
      <c r="I2571">
        <v>0.74</v>
      </c>
      <c r="J2571">
        <v>1.1599999999999999</v>
      </c>
      <c r="K2571">
        <v>0.11</v>
      </c>
      <c r="L2571">
        <v>32</v>
      </c>
      <c r="M2571">
        <v>6355.58</v>
      </c>
      <c r="N2571">
        <v>60</v>
      </c>
      <c r="O2571">
        <v>15</v>
      </c>
      <c r="P2571">
        <v>0</v>
      </c>
      <c r="Q2571">
        <v>2</v>
      </c>
      <c r="R2571">
        <v>706</v>
      </c>
      <c r="S2571">
        <v>499</v>
      </c>
      <c r="T2571">
        <v>9</v>
      </c>
      <c r="U2571">
        <v>0.8</v>
      </c>
      <c r="V2571">
        <v>1</v>
      </c>
      <c r="W2571" t="s">
        <v>4</v>
      </c>
      <c r="X2571" t="s">
        <v>93</v>
      </c>
      <c r="Y2571" t="s">
        <v>94</v>
      </c>
      <c r="Z2571" t="s">
        <v>91</v>
      </c>
      <c r="AA2571">
        <v>0.79539999999999988</v>
      </c>
      <c r="AB2571">
        <v>0.9506</v>
      </c>
      <c r="AC2571">
        <v>0.17110800000000004</v>
      </c>
      <c r="AD2571">
        <v>0.16</v>
      </c>
      <c r="AE2571" t="s">
        <v>26</v>
      </c>
      <c r="AF2571">
        <v>2.0634412047420701E-2</v>
      </c>
      <c r="AG2571" t="s">
        <v>7</v>
      </c>
      <c r="AH2571" t="s">
        <v>32</v>
      </c>
      <c r="AI2571" t="s">
        <v>37</v>
      </c>
      <c r="AJ2571">
        <v>70.679886685552404</v>
      </c>
      <c r="AK2571" t="s">
        <v>40</v>
      </c>
      <c r="AL2571">
        <v>63.555799999999998</v>
      </c>
      <c r="AM2571">
        <v>3124229.52941</v>
      </c>
      <c r="AN2571">
        <v>71.179999999999993</v>
      </c>
    </row>
    <row r="2572" spans="1:40" x14ac:dyDescent="0.3">
      <c r="A2572">
        <v>232.3</v>
      </c>
      <c r="B2572">
        <v>6.66</v>
      </c>
      <c r="C2572">
        <v>16</v>
      </c>
      <c r="D2572">
        <v>0.9</v>
      </c>
      <c r="E2572">
        <v>0.04</v>
      </c>
      <c r="F2572">
        <v>0.03</v>
      </c>
      <c r="G2572" t="s">
        <v>92</v>
      </c>
      <c r="H2572">
        <v>1.26</v>
      </c>
      <c r="I2572">
        <v>0.6</v>
      </c>
      <c r="J2572">
        <v>1.2</v>
      </c>
      <c r="K2572">
        <v>0.39</v>
      </c>
      <c r="L2572">
        <v>14</v>
      </c>
      <c r="M2572">
        <v>9722.2999999999993</v>
      </c>
      <c r="N2572">
        <v>30</v>
      </c>
      <c r="O2572">
        <v>8</v>
      </c>
      <c r="P2572">
        <v>0</v>
      </c>
      <c r="Q2572">
        <v>3</v>
      </c>
      <c r="R2572">
        <v>785</v>
      </c>
      <c r="S2572">
        <v>932</v>
      </c>
      <c r="T2572">
        <v>4</v>
      </c>
      <c r="U2572">
        <v>0.97</v>
      </c>
      <c r="V2572">
        <v>0</v>
      </c>
      <c r="W2572" t="s">
        <v>6</v>
      </c>
      <c r="X2572" t="s">
        <v>103</v>
      </c>
      <c r="Y2572" t="s">
        <v>94</v>
      </c>
      <c r="Z2572" t="s">
        <v>105</v>
      </c>
      <c r="AA2572">
        <v>0.86399999999999999</v>
      </c>
      <c r="AB2572">
        <v>0.93119999999999992</v>
      </c>
      <c r="AC2572">
        <v>9.3119999999999967E-2</v>
      </c>
      <c r="AD2572">
        <v>0.46</v>
      </c>
      <c r="AE2572" t="s">
        <v>24</v>
      </c>
      <c r="AF2572">
        <v>2.8669823504089538E-2</v>
      </c>
      <c r="AG2572" t="s">
        <v>7</v>
      </c>
      <c r="AH2572" t="s">
        <v>31</v>
      </c>
      <c r="AI2572" t="s">
        <v>36</v>
      </c>
      <c r="AJ2572">
        <v>118.72611464968152</v>
      </c>
      <c r="AK2572" t="s">
        <v>42</v>
      </c>
      <c r="AL2572">
        <v>194.446</v>
      </c>
      <c r="AM2572">
        <v>2416784.9102599998</v>
      </c>
      <c r="AN2572">
        <v>84.94</v>
      </c>
    </row>
    <row r="2573" spans="1:40" x14ac:dyDescent="0.3">
      <c r="A2573">
        <v>457.75</v>
      </c>
      <c r="B2573">
        <v>2.66</v>
      </c>
      <c r="C2573">
        <v>18</v>
      </c>
      <c r="D2573">
        <v>0.84</v>
      </c>
      <c r="E2573">
        <v>0.08</v>
      </c>
      <c r="F2573">
        <v>0.02</v>
      </c>
      <c r="G2573" t="s">
        <v>99</v>
      </c>
      <c r="H2573">
        <v>4.5599999999999996</v>
      </c>
      <c r="I2573">
        <v>0.71</v>
      </c>
      <c r="J2573">
        <v>1</v>
      </c>
      <c r="K2573">
        <v>0.08</v>
      </c>
      <c r="L2573">
        <v>32</v>
      </c>
      <c r="M2573">
        <v>8655.58</v>
      </c>
      <c r="N2573">
        <v>30</v>
      </c>
      <c r="O2573">
        <v>10</v>
      </c>
      <c r="P2573">
        <v>0</v>
      </c>
      <c r="Q2573">
        <v>1</v>
      </c>
      <c r="R2573">
        <v>430</v>
      </c>
      <c r="S2573">
        <v>191</v>
      </c>
      <c r="T2573">
        <v>2</v>
      </c>
      <c r="U2573">
        <v>0.56999999999999995</v>
      </c>
      <c r="V2573">
        <v>0</v>
      </c>
      <c r="W2573" t="s">
        <v>6</v>
      </c>
      <c r="X2573" t="s">
        <v>101</v>
      </c>
      <c r="Y2573" t="s">
        <v>94</v>
      </c>
      <c r="Z2573" t="s">
        <v>102</v>
      </c>
      <c r="AA2573">
        <v>0.77280000000000004</v>
      </c>
      <c r="AB2573">
        <v>0.90160000000000007</v>
      </c>
      <c r="AC2573">
        <v>0.14425600000000002</v>
      </c>
      <c r="AD2573">
        <v>0.18</v>
      </c>
      <c r="AE2573" t="s">
        <v>26</v>
      </c>
      <c r="AF2573">
        <v>5.8110322228290554E-3</v>
      </c>
      <c r="AG2573" t="s">
        <v>5</v>
      </c>
      <c r="AH2573" t="s">
        <v>32</v>
      </c>
      <c r="AI2573" t="s">
        <v>37</v>
      </c>
      <c r="AJ2573">
        <v>44.418604651162788</v>
      </c>
      <c r="AK2573" t="s">
        <v>40</v>
      </c>
      <c r="AL2573">
        <v>432.779</v>
      </c>
      <c r="AM2573">
        <v>4358775.4452999998</v>
      </c>
      <c r="AN2573">
        <v>92.640000000000015</v>
      </c>
    </row>
    <row r="2574" spans="1:40" x14ac:dyDescent="0.3">
      <c r="A2574">
        <v>194.67</v>
      </c>
      <c r="B2574">
        <v>1.95</v>
      </c>
      <c r="C2574">
        <v>17</v>
      </c>
      <c r="D2574">
        <v>1</v>
      </c>
      <c r="E2574">
        <v>0.08</v>
      </c>
      <c r="F2574">
        <v>0.04</v>
      </c>
      <c r="G2574" t="s">
        <v>88</v>
      </c>
      <c r="H2574">
        <v>2.64</v>
      </c>
      <c r="I2574">
        <v>0.81</v>
      </c>
      <c r="J2574">
        <v>1.1200000000000001</v>
      </c>
      <c r="K2574">
        <v>0.28000000000000003</v>
      </c>
      <c r="L2574">
        <v>46</v>
      </c>
      <c r="M2574">
        <v>3632.67</v>
      </c>
      <c r="N2574">
        <v>60</v>
      </c>
      <c r="O2574">
        <v>35</v>
      </c>
      <c r="P2574">
        <v>3</v>
      </c>
      <c r="Q2574">
        <v>2</v>
      </c>
      <c r="R2574">
        <v>622</v>
      </c>
      <c r="S2574">
        <v>626</v>
      </c>
      <c r="T2574">
        <v>7</v>
      </c>
      <c r="U2574">
        <v>0.64</v>
      </c>
      <c r="V2574">
        <v>0</v>
      </c>
      <c r="W2574" t="s">
        <v>6</v>
      </c>
      <c r="X2574" t="s">
        <v>93</v>
      </c>
      <c r="Y2574" t="s">
        <v>90</v>
      </c>
      <c r="Z2574" t="s">
        <v>106</v>
      </c>
      <c r="AA2574">
        <v>0.92</v>
      </c>
      <c r="AB2574">
        <v>0.88319999999999999</v>
      </c>
      <c r="AC2574">
        <v>0</v>
      </c>
      <c r="AD2574">
        <v>0.4</v>
      </c>
      <c r="AE2574" t="s">
        <v>24</v>
      </c>
      <c r="AF2574">
        <v>1.001695176452458E-2</v>
      </c>
      <c r="AG2574" t="s">
        <v>5</v>
      </c>
      <c r="AH2574" t="s">
        <v>31</v>
      </c>
      <c r="AI2574" t="s">
        <v>35</v>
      </c>
      <c r="AJ2574">
        <v>100.64308681672026</v>
      </c>
      <c r="AK2574" t="s">
        <v>42</v>
      </c>
      <c r="AL2574">
        <v>36.326700000000002</v>
      </c>
      <c r="AM2574">
        <v>792079.098444</v>
      </c>
      <c r="AN2574">
        <v>70.160000000000011</v>
      </c>
    </row>
    <row r="2575" spans="1:40" x14ac:dyDescent="0.3">
      <c r="A2575">
        <v>264.39999999999998</v>
      </c>
      <c r="B2575">
        <v>8.32</v>
      </c>
      <c r="C2575">
        <v>18</v>
      </c>
      <c r="D2575">
        <v>0.92</v>
      </c>
      <c r="E2575">
        <v>0.03</v>
      </c>
      <c r="F2575">
        <v>0.03</v>
      </c>
      <c r="G2575" t="s">
        <v>92</v>
      </c>
      <c r="H2575">
        <v>4.3499999999999996</v>
      </c>
      <c r="I2575">
        <v>0.87</v>
      </c>
      <c r="J2575">
        <v>1.03</v>
      </c>
      <c r="K2575">
        <v>0.67</v>
      </c>
      <c r="L2575">
        <v>9</v>
      </c>
      <c r="M2575">
        <v>4272.8100000000004</v>
      </c>
      <c r="N2575">
        <v>30</v>
      </c>
      <c r="O2575">
        <v>10</v>
      </c>
      <c r="P2575">
        <v>3</v>
      </c>
      <c r="Q2575">
        <v>1</v>
      </c>
      <c r="R2575">
        <v>962</v>
      </c>
      <c r="S2575">
        <v>105</v>
      </c>
      <c r="T2575">
        <v>11</v>
      </c>
      <c r="U2575">
        <v>0.78</v>
      </c>
      <c r="V2575">
        <v>1</v>
      </c>
      <c r="W2575" t="s">
        <v>4</v>
      </c>
      <c r="X2575" t="s">
        <v>101</v>
      </c>
      <c r="Y2575" t="s">
        <v>90</v>
      </c>
      <c r="Z2575" t="s">
        <v>95</v>
      </c>
      <c r="AA2575">
        <v>0.89239999999999997</v>
      </c>
      <c r="AB2575">
        <v>0.94089999999999996</v>
      </c>
      <c r="AC2575">
        <v>7.5271999999999964E-2</v>
      </c>
      <c r="AD2575">
        <v>0.73</v>
      </c>
      <c r="AE2575" t="s">
        <v>25</v>
      </c>
      <c r="AF2575">
        <v>3.1467473524962181E-2</v>
      </c>
      <c r="AG2575" t="s">
        <v>7</v>
      </c>
      <c r="AH2575" t="s">
        <v>31</v>
      </c>
      <c r="AI2575" t="s">
        <v>37</v>
      </c>
      <c r="AJ2575">
        <v>10.914760914760915</v>
      </c>
      <c r="AK2575" t="s">
        <v>40</v>
      </c>
      <c r="AL2575">
        <v>85.45620000000001</v>
      </c>
      <c r="AM2575">
        <v>1197623.2808399999</v>
      </c>
      <c r="AN2575">
        <v>82.149999999999991</v>
      </c>
    </row>
    <row r="2576" spans="1:40" x14ac:dyDescent="0.3">
      <c r="A2576">
        <v>151.71</v>
      </c>
      <c r="B2576">
        <v>6.21</v>
      </c>
      <c r="C2576">
        <v>1</v>
      </c>
      <c r="D2576">
        <v>0.99</v>
      </c>
      <c r="E2576">
        <v>0.05</v>
      </c>
      <c r="F2576">
        <v>0.01</v>
      </c>
      <c r="G2576" t="s">
        <v>88</v>
      </c>
      <c r="H2576">
        <v>1.45</v>
      </c>
      <c r="I2576">
        <v>0.69</v>
      </c>
      <c r="J2576">
        <v>0.99</v>
      </c>
      <c r="K2576">
        <v>0.99</v>
      </c>
      <c r="L2576">
        <v>19</v>
      </c>
      <c r="M2576">
        <v>4251.2700000000004</v>
      </c>
      <c r="N2576">
        <v>60</v>
      </c>
      <c r="O2576">
        <v>7</v>
      </c>
      <c r="P2576">
        <v>2</v>
      </c>
      <c r="Q2576">
        <v>0</v>
      </c>
      <c r="R2576">
        <v>774</v>
      </c>
      <c r="S2576">
        <v>611</v>
      </c>
      <c r="T2576">
        <v>2</v>
      </c>
      <c r="U2576">
        <v>0.66</v>
      </c>
      <c r="V2576">
        <v>1</v>
      </c>
      <c r="W2576" t="s">
        <v>4</v>
      </c>
      <c r="X2576" t="s">
        <v>89</v>
      </c>
      <c r="Y2576" t="s">
        <v>96</v>
      </c>
      <c r="Z2576" t="s">
        <v>102</v>
      </c>
      <c r="AA2576">
        <v>0.9405</v>
      </c>
      <c r="AB2576">
        <v>0.9405</v>
      </c>
      <c r="AC2576">
        <v>9.4050000000000088E-3</v>
      </c>
      <c r="AD2576">
        <v>1.05</v>
      </c>
      <c r="AE2576" t="s">
        <v>25</v>
      </c>
      <c r="AF2576">
        <v>4.0933359699426533E-2</v>
      </c>
      <c r="AG2576" t="s">
        <v>7</v>
      </c>
      <c r="AH2576" t="s">
        <v>31</v>
      </c>
      <c r="AI2576" t="s">
        <v>36</v>
      </c>
      <c r="AJ2576">
        <v>78.940568475452196</v>
      </c>
      <c r="AK2576" t="s">
        <v>40</v>
      </c>
      <c r="AL2576">
        <v>42.512700000000002</v>
      </c>
      <c r="AM2576">
        <v>683704.69429200015</v>
      </c>
      <c r="AN2576">
        <v>72.850000000000009</v>
      </c>
    </row>
    <row r="2577" spans="1:40" x14ac:dyDescent="0.3">
      <c r="A2577">
        <v>338.21</v>
      </c>
      <c r="B2577">
        <v>6.56</v>
      </c>
      <c r="C2577">
        <v>19</v>
      </c>
      <c r="D2577">
        <v>0.95</v>
      </c>
      <c r="E2577">
        <v>0.09</v>
      </c>
      <c r="F2577">
        <v>0.01</v>
      </c>
      <c r="G2577" t="s">
        <v>92</v>
      </c>
      <c r="H2577">
        <v>4.04</v>
      </c>
      <c r="I2577">
        <v>0.66</v>
      </c>
      <c r="J2577">
        <v>1.02</v>
      </c>
      <c r="K2577">
        <v>0.25</v>
      </c>
      <c r="L2577">
        <v>11</v>
      </c>
      <c r="M2577">
        <v>8613.02</v>
      </c>
      <c r="N2577">
        <v>15</v>
      </c>
      <c r="O2577">
        <v>34</v>
      </c>
      <c r="P2577">
        <v>2</v>
      </c>
      <c r="Q2577">
        <v>1</v>
      </c>
      <c r="R2577">
        <v>151</v>
      </c>
      <c r="S2577">
        <v>80</v>
      </c>
      <c r="T2577">
        <v>7</v>
      </c>
      <c r="U2577">
        <v>0.85</v>
      </c>
      <c r="V2577">
        <v>0</v>
      </c>
      <c r="W2577" t="s">
        <v>6</v>
      </c>
      <c r="X2577" t="s">
        <v>101</v>
      </c>
      <c r="Y2577" t="s">
        <v>96</v>
      </c>
      <c r="Z2577" t="s">
        <v>106</v>
      </c>
      <c r="AA2577">
        <v>0.86449999999999994</v>
      </c>
      <c r="AB2577">
        <v>0.90090000000000003</v>
      </c>
      <c r="AC2577">
        <v>4.5045000000000036E-2</v>
      </c>
      <c r="AD2577">
        <v>0.35</v>
      </c>
      <c r="AE2577" t="s">
        <v>24</v>
      </c>
      <c r="AF2577">
        <v>1.9396233109606458E-2</v>
      </c>
      <c r="AG2577" t="s">
        <v>5</v>
      </c>
      <c r="AH2577" t="s">
        <v>32</v>
      </c>
      <c r="AI2577" t="s">
        <v>37</v>
      </c>
      <c r="AJ2577">
        <v>52.980132450331126</v>
      </c>
      <c r="AK2577" t="s">
        <v>40</v>
      </c>
      <c r="AL2577">
        <v>172.2604</v>
      </c>
      <c r="AM2577">
        <v>3204510.0313880006</v>
      </c>
      <c r="AN2577">
        <v>81.059999999999988</v>
      </c>
    </row>
    <row r="2578" spans="1:40" x14ac:dyDescent="0.3">
      <c r="A2578">
        <v>490.54</v>
      </c>
      <c r="B2578">
        <v>8.0299999999999994</v>
      </c>
      <c r="C2578">
        <v>22</v>
      </c>
      <c r="D2578">
        <v>0.97</v>
      </c>
      <c r="E2578">
        <v>0.01</v>
      </c>
      <c r="F2578">
        <v>0.03</v>
      </c>
      <c r="G2578" t="s">
        <v>88</v>
      </c>
      <c r="H2578">
        <v>0.56999999999999995</v>
      </c>
      <c r="I2578">
        <v>0.68</v>
      </c>
      <c r="J2578">
        <v>0.99</v>
      </c>
      <c r="K2578">
        <v>0.47</v>
      </c>
      <c r="L2578">
        <v>48</v>
      </c>
      <c r="M2578">
        <v>9938.89</v>
      </c>
      <c r="N2578">
        <v>15</v>
      </c>
      <c r="O2578">
        <v>24</v>
      </c>
      <c r="P2578">
        <v>3</v>
      </c>
      <c r="Q2578">
        <v>2</v>
      </c>
      <c r="R2578">
        <v>910</v>
      </c>
      <c r="S2578">
        <v>621</v>
      </c>
      <c r="T2578">
        <v>8</v>
      </c>
      <c r="U2578">
        <v>0.88</v>
      </c>
      <c r="V2578">
        <v>1</v>
      </c>
      <c r="W2578" t="s">
        <v>4</v>
      </c>
      <c r="X2578" t="s">
        <v>93</v>
      </c>
      <c r="Y2578" t="s">
        <v>90</v>
      </c>
      <c r="Z2578" t="s">
        <v>110</v>
      </c>
      <c r="AA2578">
        <v>0.96029999999999993</v>
      </c>
      <c r="AB2578">
        <v>0.96029999999999993</v>
      </c>
      <c r="AC2578">
        <v>2.8809000000000022E-2</v>
      </c>
      <c r="AD2578">
        <v>0.51</v>
      </c>
      <c r="AE2578" t="s">
        <v>25</v>
      </c>
      <c r="AF2578">
        <v>1.6369715007950422E-2</v>
      </c>
      <c r="AG2578" t="s">
        <v>5</v>
      </c>
      <c r="AH2578" t="s">
        <v>32</v>
      </c>
      <c r="AI2578" t="s">
        <v>38</v>
      </c>
      <c r="AJ2578">
        <v>68.241758241758248</v>
      </c>
      <c r="AK2578" t="s">
        <v>40</v>
      </c>
      <c r="AL2578">
        <v>99.388899999999992</v>
      </c>
      <c r="AM2578">
        <v>5070545.0056799995</v>
      </c>
      <c r="AN2578">
        <v>74.53</v>
      </c>
    </row>
    <row r="2579" spans="1:40" x14ac:dyDescent="0.3">
      <c r="A2579">
        <v>321.57</v>
      </c>
      <c r="B2579">
        <v>7.33</v>
      </c>
      <c r="C2579">
        <v>29</v>
      </c>
      <c r="D2579">
        <v>0.94</v>
      </c>
      <c r="E2579">
        <v>0.09</v>
      </c>
      <c r="F2579">
        <v>0.02</v>
      </c>
      <c r="G2579" t="s">
        <v>99</v>
      </c>
      <c r="H2579">
        <v>3.83</v>
      </c>
      <c r="I2579">
        <v>0.74</v>
      </c>
      <c r="J2579">
        <v>0.97</v>
      </c>
      <c r="K2579">
        <v>0.45</v>
      </c>
      <c r="L2579">
        <v>4</v>
      </c>
      <c r="M2579">
        <v>8276.3700000000008</v>
      </c>
      <c r="N2579">
        <v>90</v>
      </c>
      <c r="O2579">
        <v>52</v>
      </c>
      <c r="P2579">
        <v>3</v>
      </c>
      <c r="Q2579">
        <v>3</v>
      </c>
      <c r="R2579">
        <v>262</v>
      </c>
      <c r="S2579">
        <v>320</v>
      </c>
      <c r="T2579">
        <v>9</v>
      </c>
      <c r="U2579">
        <v>0.63</v>
      </c>
      <c r="V2579">
        <v>0</v>
      </c>
      <c r="W2579" t="s">
        <v>6</v>
      </c>
      <c r="X2579" t="s">
        <v>103</v>
      </c>
      <c r="Y2579" t="s">
        <v>90</v>
      </c>
      <c r="Z2579" t="s">
        <v>91</v>
      </c>
      <c r="AA2579">
        <v>0.85539999999999994</v>
      </c>
      <c r="AB2579">
        <v>0.89180000000000004</v>
      </c>
      <c r="AC2579">
        <v>5.3508000000000049E-2</v>
      </c>
      <c r="AD2579">
        <v>0.56000000000000005</v>
      </c>
      <c r="AE2579" t="s">
        <v>25</v>
      </c>
      <c r="AF2579">
        <v>2.2794414901887616E-2</v>
      </c>
      <c r="AG2579" t="s">
        <v>7</v>
      </c>
      <c r="AH2579" t="s">
        <v>32</v>
      </c>
      <c r="AI2579" t="s">
        <v>37</v>
      </c>
      <c r="AJ2579">
        <v>122.13740458015268</v>
      </c>
      <c r="AK2579" t="s">
        <v>42</v>
      </c>
      <c r="AL2579">
        <v>413.81850000000009</v>
      </c>
      <c r="AM2579">
        <v>2954628.304761</v>
      </c>
      <c r="AN2579">
        <v>93.07</v>
      </c>
    </row>
    <row r="2580" spans="1:40" x14ac:dyDescent="0.3">
      <c r="A2580">
        <v>211.02</v>
      </c>
      <c r="B2580">
        <v>8.51</v>
      </c>
      <c r="C2580">
        <v>8</v>
      </c>
      <c r="D2580">
        <v>0.84</v>
      </c>
      <c r="E2580">
        <v>0.02</v>
      </c>
      <c r="F2580">
        <v>0</v>
      </c>
      <c r="G2580" t="s">
        <v>99</v>
      </c>
      <c r="H2580">
        <v>1.93</v>
      </c>
      <c r="I2580">
        <v>0.66</v>
      </c>
      <c r="J2580">
        <v>1.0900000000000001</v>
      </c>
      <c r="K2580">
        <v>0.18</v>
      </c>
      <c r="L2580">
        <v>41</v>
      </c>
      <c r="M2580">
        <v>5625.37</v>
      </c>
      <c r="N2580">
        <v>45</v>
      </c>
      <c r="O2580">
        <v>19</v>
      </c>
      <c r="P2580">
        <v>2</v>
      </c>
      <c r="Q2580">
        <v>2</v>
      </c>
      <c r="R2580">
        <v>82</v>
      </c>
      <c r="S2580">
        <v>336</v>
      </c>
      <c r="T2580">
        <v>12</v>
      </c>
      <c r="U2580">
        <v>0.53</v>
      </c>
      <c r="V2580">
        <v>0</v>
      </c>
      <c r="W2580" t="s">
        <v>6</v>
      </c>
      <c r="X2580" t="s">
        <v>93</v>
      </c>
      <c r="Y2580" t="s">
        <v>96</v>
      </c>
      <c r="Z2580" t="s">
        <v>107</v>
      </c>
      <c r="AA2580">
        <v>0.82319999999999993</v>
      </c>
      <c r="AB2580">
        <v>0.98</v>
      </c>
      <c r="AC2580">
        <v>0.15680000000000002</v>
      </c>
      <c r="AD2580">
        <v>0.19999999999999998</v>
      </c>
      <c r="AE2580" t="s">
        <v>26</v>
      </c>
      <c r="AF2580">
        <v>4.0327931001800772E-2</v>
      </c>
      <c r="AG2580" t="s">
        <v>7</v>
      </c>
      <c r="AH2580" t="s">
        <v>31</v>
      </c>
      <c r="AI2580" t="s">
        <v>36</v>
      </c>
      <c r="AJ2580">
        <v>409.7560975609756</v>
      </c>
      <c r="AK2580" t="s">
        <v>42</v>
      </c>
      <c r="AL2580">
        <v>281.26850000000002</v>
      </c>
      <c r="AM2580">
        <v>1211096.3028200001</v>
      </c>
      <c r="AN2580">
        <v>97.469999999999985</v>
      </c>
    </row>
    <row r="2581" spans="1:40" x14ac:dyDescent="0.3">
      <c r="A2581">
        <v>341.52</v>
      </c>
      <c r="B2581">
        <v>1.51</v>
      </c>
      <c r="C2581">
        <v>3</v>
      </c>
      <c r="D2581">
        <v>0.78</v>
      </c>
      <c r="E2581">
        <v>7.0000000000000007E-2</v>
      </c>
      <c r="F2581">
        <v>0.02</v>
      </c>
      <c r="G2581" t="s">
        <v>99</v>
      </c>
      <c r="H2581">
        <v>2.35</v>
      </c>
      <c r="I2581">
        <v>0.66</v>
      </c>
      <c r="J2581">
        <v>0.9</v>
      </c>
      <c r="K2581">
        <v>0.61</v>
      </c>
      <c r="L2581">
        <v>25</v>
      </c>
      <c r="M2581">
        <v>1063.92</v>
      </c>
      <c r="N2581">
        <v>45</v>
      </c>
      <c r="O2581">
        <v>46</v>
      </c>
      <c r="P2581">
        <v>0</v>
      </c>
      <c r="Q2581">
        <v>3</v>
      </c>
      <c r="R2581">
        <v>223</v>
      </c>
      <c r="S2581">
        <v>692</v>
      </c>
      <c r="T2581">
        <v>12</v>
      </c>
      <c r="U2581">
        <v>0.39</v>
      </c>
      <c r="V2581">
        <v>1</v>
      </c>
      <c r="W2581" t="s">
        <v>4</v>
      </c>
      <c r="X2581" t="s">
        <v>103</v>
      </c>
      <c r="Y2581" t="s">
        <v>94</v>
      </c>
      <c r="Z2581" t="s">
        <v>107</v>
      </c>
      <c r="AA2581">
        <v>0.72539999999999993</v>
      </c>
      <c r="AB2581">
        <v>0.91139999999999988</v>
      </c>
      <c r="AC2581">
        <v>0.20050799999999994</v>
      </c>
      <c r="AD2581">
        <v>0.7</v>
      </c>
      <c r="AE2581" t="s">
        <v>25</v>
      </c>
      <c r="AF2581">
        <v>4.4214101663152964E-3</v>
      </c>
      <c r="AG2581" t="s">
        <v>5</v>
      </c>
      <c r="AH2581" t="s">
        <v>32</v>
      </c>
      <c r="AI2581" t="s">
        <v>35</v>
      </c>
      <c r="AJ2581">
        <v>310.31390134529147</v>
      </c>
      <c r="AK2581" t="s">
        <v>42</v>
      </c>
      <c r="AL2581">
        <v>53.196000000000005</v>
      </c>
      <c r="AM2581">
        <v>396120.70209600002</v>
      </c>
      <c r="AN2581">
        <v>95.15</v>
      </c>
    </row>
    <row r="2582" spans="1:40" x14ac:dyDescent="0.3">
      <c r="A2582">
        <v>105.31</v>
      </c>
      <c r="B2582">
        <v>7.73</v>
      </c>
      <c r="C2582">
        <v>26</v>
      </c>
      <c r="D2582">
        <v>0.81</v>
      </c>
      <c r="E2582">
        <v>0.06</v>
      </c>
      <c r="F2582">
        <v>0.03</v>
      </c>
      <c r="G2582" t="s">
        <v>99</v>
      </c>
      <c r="H2582">
        <v>0.83</v>
      </c>
      <c r="I2582">
        <v>0.62</v>
      </c>
      <c r="J2582">
        <v>1.05</v>
      </c>
      <c r="K2582">
        <v>0.72</v>
      </c>
      <c r="L2582">
        <v>17</v>
      </c>
      <c r="M2582">
        <v>9549.39</v>
      </c>
      <c r="N2582">
        <v>15</v>
      </c>
      <c r="O2582">
        <v>12</v>
      </c>
      <c r="P2582">
        <v>1</v>
      </c>
      <c r="Q2582">
        <v>2</v>
      </c>
      <c r="R2582">
        <v>388</v>
      </c>
      <c r="S2582">
        <v>356</v>
      </c>
      <c r="T2582">
        <v>11</v>
      </c>
      <c r="U2582">
        <v>0.46</v>
      </c>
      <c r="V2582">
        <v>0</v>
      </c>
      <c r="W2582" t="s">
        <v>6</v>
      </c>
      <c r="X2582" t="s">
        <v>93</v>
      </c>
      <c r="Y2582" t="s">
        <v>104</v>
      </c>
      <c r="Z2582" t="s">
        <v>95</v>
      </c>
      <c r="AA2582">
        <v>0.76139999999999997</v>
      </c>
      <c r="AB2582">
        <v>0.91179999999999994</v>
      </c>
      <c r="AC2582">
        <v>0.17324199999999995</v>
      </c>
      <c r="AD2582">
        <v>0.80999999999999994</v>
      </c>
      <c r="AE2582" t="s">
        <v>25</v>
      </c>
      <c r="AF2582">
        <v>7.3402335960497583E-2</v>
      </c>
      <c r="AG2582" t="s">
        <v>8</v>
      </c>
      <c r="AH2582" t="s">
        <v>33</v>
      </c>
      <c r="AI2582" t="s">
        <v>38</v>
      </c>
      <c r="AJ2582">
        <v>91.75257731958763</v>
      </c>
      <c r="AK2582" t="s">
        <v>41</v>
      </c>
      <c r="AL2582">
        <v>477.46949999999998</v>
      </c>
      <c r="AM2582">
        <v>1096633.6420270002</v>
      </c>
      <c r="AN2582">
        <v>96.77</v>
      </c>
    </row>
    <row r="2583" spans="1:40" x14ac:dyDescent="0.3">
      <c r="A2583">
        <v>449.9</v>
      </c>
      <c r="B2583">
        <v>8.66</v>
      </c>
      <c r="C2583">
        <v>25</v>
      </c>
      <c r="D2583">
        <v>0.71</v>
      </c>
      <c r="E2583">
        <v>0.06</v>
      </c>
      <c r="F2583">
        <v>0.04</v>
      </c>
      <c r="G2583" t="s">
        <v>99</v>
      </c>
      <c r="H2583">
        <v>0.09</v>
      </c>
      <c r="I2583">
        <v>0.94</v>
      </c>
      <c r="J2583">
        <v>1.0900000000000001</v>
      </c>
      <c r="K2583">
        <v>0.15</v>
      </c>
      <c r="L2583">
        <v>47</v>
      </c>
      <c r="M2583">
        <v>8614.4500000000007</v>
      </c>
      <c r="N2583">
        <v>90</v>
      </c>
      <c r="O2583">
        <v>55</v>
      </c>
      <c r="P2583">
        <v>0</v>
      </c>
      <c r="Q2583">
        <v>0</v>
      </c>
      <c r="R2583">
        <v>308</v>
      </c>
      <c r="S2583">
        <v>175</v>
      </c>
      <c r="T2583">
        <v>1</v>
      </c>
      <c r="U2583">
        <v>0.35</v>
      </c>
      <c r="V2583">
        <v>0</v>
      </c>
      <c r="W2583" t="s">
        <v>6</v>
      </c>
      <c r="X2583" t="s">
        <v>89</v>
      </c>
      <c r="Y2583" t="s">
        <v>94</v>
      </c>
      <c r="Z2583" t="s">
        <v>97</v>
      </c>
      <c r="AA2583">
        <v>0.66739999999999988</v>
      </c>
      <c r="AB2583">
        <v>0.90239999999999987</v>
      </c>
      <c r="AC2583">
        <v>0.26169599999999998</v>
      </c>
      <c r="AD2583">
        <v>0.25</v>
      </c>
      <c r="AE2583" t="s">
        <v>26</v>
      </c>
      <c r="AF2583">
        <v>1.9248721938208493E-2</v>
      </c>
      <c r="AG2583" t="s">
        <v>5</v>
      </c>
      <c r="AH2583" t="s">
        <v>32</v>
      </c>
      <c r="AI2583" t="s">
        <v>38</v>
      </c>
      <c r="AJ2583">
        <v>56.81818181818182</v>
      </c>
      <c r="AK2583" t="s">
        <v>40</v>
      </c>
      <c r="AL2583">
        <v>430.72250000000008</v>
      </c>
      <c r="AM2583">
        <v>4263636.6928200005</v>
      </c>
      <c r="AN2583">
        <v>97.309999999999988</v>
      </c>
    </row>
    <row r="2584" spans="1:40" x14ac:dyDescent="0.3">
      <c r="A2584">
        <v>276.39</v>
      </c>
      <c r="B2584">
        <v>3.58</v>
      </c>
      <c r="C2584">
        <v>26</v>
      </c>
      <c r="D2584">
        <v>0.86</v>
      </c>
      <c r="E2584">
        <v>0.09</v>
      </c>
      <c r="F2584">
        <v>0</v>
      </c>
      <c r="G2584" t="s">
        <v>88</v>
      </c>
      <c r="H2584">
        <v>3.33</v>
      </c>
      <c r="I2584">
        <v>0.69</v>
      </c>
      <c r="J2584">
        <v>1.1599999999999999</v>
      </c>
      <c r="K2584">
        <v>0.76</v>
      </c>
      <c r="L2584">
        <v>8</v>
      </c>
      <c r="M2584">
        <v>8429.9699999999993</v>
      </c>
      <c r="N2584">
        <v>45</v>
      </c>
      <c r="O2584">
        <v>49</v>
      </c>
      <c r="P2584">
        <v>3</v>
      </c>
      <c r="Q2584">
        <v>3</v>
      </c>
      <c r="R2584">
        <v>954</v>
      </c>
      <c r="S2584">
        <v>889</v>
      </c>
      <c r="T2584">
        <v>2</v>
      </c>
      <c r="U2584">
        <v>0.43</v>
      </c>
      <c r="V2584">
        <v>1</v>
      </c>
      <c r="W2584" t="s">
        <v>4</v>
      </c>
      <c r="X2584" t="s">
        <v>103</v>
      </c>
      <c r="Y2584" t="s">
        <v>90</v>
      </c>
      <c r="Z2584" t="s">
        <v>102</v>
      </c>
      <c r="AA2584">
        <v>0.78259999999999996</v>
      </c>
      <c r="AB2584">
        <v>0.91</v>
      </c>
      <c r="AC2584">
        <v>0.12740000000000001</v>
      </c>
      <c r="AD2584">
        <v>0.85</v>
      </c>
      <c r="AE2584" t="s">
        <v>25</v>
      </c>
      <c r="AF2584">
        <v>1.2952711747892472E-2</v>
      </c>
      <c r="AG2584" t="s">
        <v>5</v>
      </c>
      <c r="AH2584" t="s">
        <v>31</v>
      </c>
      <c r="AI2584" t="s">
        <v>37</v>
      </c>
      <c r="AJ2584">
        <v>93.186582809224319</v>
      </c>
      <c r="AK2584" t="s">
        <v>41</v>
      </c>
      <c r="AL2584">
        <v>84.299700000000001</v>
      </c>
      <c r="AM2584">
        <v>2539758.4623209992</v>
      </c>
      <c r="AN2584">
        <v>69.97</v>
      </c>
    </row>
    <row r="2585" spans="1:40" x14ac:dyDescent="0.3">
      <c r="A2585">
        <v>252.21</v>
      </c>
      <c r="B2585">
        <v>6.76</v>
      </c>
      <c r="C2585">
        <v>5</v>
      </c>
      <c r="D2585">
        <v>0.85</v>
      </c>
      <c r="E2585">
        <v>0.01</v>
      </c>
      <c r="F2585">
        <v>0.02</v>
      </c>
      <c r="G2585" t="s">
        <v>88</v>
      </c>
      <c r="H2585">
        <v>2.94</v>
      </c>
      <c r="I2585">
        <v>0.93</v>
      </c>
      <c r="J2585">
        <v>0.93</v>
      </c>
      <c r="K2585">
        <v>0.7</v>
      </c>
      <c r="L2585">
        <v>45</v>
      </c>
      <c r="M2585">
        <v>3979</v>
      </c>
      <c r="N2585">
        <v>60</v>
      </c>
      <c r="O2585">
        <v>53</v>
      </c>
      <c r="P2585">
        <v>2</v>
      </c>
      <c r="Q2585">
        <v>0</v>
      </c>
      <c r="R2585">
        <v>388</v>
      </c>
      <c r="S2585">
        <v>761</v>
      </c>
      <c r="T2585">
        <v>2</v>
      </c>
      <c r="U2585">
        <v>0.9</v>
      </c>
      <c r="V2585">
        <v>1</v>
      </c>
      <c r="W2585" t="s">
        <v>4</v>
      </c>
      <c r="X2585" t="s">
        <v>89</v>
      </c>
      <c r="Y2585" t="s">
        <v>96</v>
      </c>
      <c r="Z2585" t="s">
        <v>102</v>
      </c>
      <c r="AA2585">
        <v>0.84150000000000003</v>
      </c>
      <c r="AB2585">
        <v>0.97019999999999995</v>
      </c>
      <c r="AC2585">
        <v>0.14553000000000002</v>
      </c>
      <c r="AD2585">
        <v>0.73</v>
      </c>
      <c r="AE2585" t="s">
        <v>25</v>
      </c>
      <c r="AF2585">
        <v>2.6803060941279089E-2</v>
      </c>
      <c r="AG2585" t="s">
        <v>7</v>
      </c>
      <c r="AH2585" t="s">
        <v>31</v>
      </c>
      <c r="AI2585" t="s">
        <v>35</v>
      </c>
      <c r="AJ2585">
        <v>196.13402061855669</v>
      </c>
      <c r="AK2585" t="s">
        <v>42</v>
      </c>
      <c r="AL2585">
        <v>39.79</v>
      </c>
      <c r="AM2585">
        <v>1033704.5176480002</v>
      </c>
      <c r="AN2585">
        <v>72.36</v>
      </c>
    </row>
    <row r="2586" spans="1:40" x14ac:dyDescent="0.3">
      <c r="A2586">
        <v>313.64</v>
      </c>
      <c r="B2586">
        <v>3.83</v>
      </c>
      <c r="C2586">
        <v>23</v>
      </c>
      <c r="D2586">
        <v>0.86</v>
      </c>
      <c r="E2586">
        <v>0.03</v>
      </c>
      <c r="F2586">
        <v>0.04</v>
      </c>
      <c r="G2586" t="s">
        <v>88</v>
      </c>
      <c r="H2586">
        <v>3.11</v>
      </c>
      <c r="I2586">
        <v>0.78</v>
      </c>
      <c r="J2586">
        <v>1.1399999999999999</v>
      </c>
      <c r="K2586">
        <v>0.2</v>
      </c>
      <c r="L2586">
        <v>1</v>
      </c>
      <c r="M2586">
        <v>4527</v>
      </c>
      <c r="N2586">
        <v>60</v>
      </c>
      <c r="O2586">
        <v>45</v>
      </c>
      <c r="P2586">
        <v>2</v>
      </c>
      <c r="Q2586">
        <v>2</v>
      </c>
      <c r="R2586">
        <v>501</v>
      </c>
      <c r="S2586">
        <v>225</v>
      </c>
      <c r="T2586">
        <v>7</v>
      </c>
      <c r="U2586">
        <v>0.97</v>
      </c>
      <c r="V2586">
        <v>1</v>
      </c>
      <c r="W2586" t="s">
        <v>4</v>
      </c>
      <c r="X2586" t="s">
        <v>93</v>
      </c>
      <c r="Y2586" t="s">
        <v>96</v>
      </c>
      <c r="Z2586" t="s">
        <v>106</v>
      </c>
      <c r="AA2586">
        <v>0.83419999999999994</v>
      </c>
      <c r="AB2586">
        <v>0.93119999999999992</v>
      </c>
      <c r="AC2586">
        <v>0.13036800000000001</v>
      </c>
      <c r="AD2586">
        <v>0.27</v>
      </c>
      <c r="AE2586" t="s">
        <v>26</v>
      </c>
      <c r="AF2586">
        <v>1.221145262083918E-2</v>
      </c>
      <c r="AG2586" t="s">
        <v>5</v>
      </c>
      <c r="AH2586" t="s">
        <v>32</v>
      </c>
      <c r="AI2586" t="s">
        <v>37</v>
      </c>
      <c r="AJ2586">
        <v>44.91017964071856</v>
      </c>
      <c r="AK2586" t="s">
        <v>40</v>
      </c>
      <c r="AL2586">
        <v>45.27</v>
      </c>
      <c r="AM2586">
        <v>1519302.4380080001</v>
      </c>
      <c r="AN2586">
        <v>71.19</v>
      </c>
    </row>
    <row r="2587" spans="1:40" x14ac:dyDescent="0.3">
      <c r="A2587">
        <v>331.15</v>
      </c>
      <c r="B2587">
        <v>9.6199999999999992</v>
      </c>
      <c r="C2587">
        <v>8</v>
      </c>
      <c r="D2587">
        <v>0.99</v>
      </c>
      <c r="E2587">
        <v>0.05</v>
      </c>
      <c r="F2587">
        <v>0.03</v>
      </c>
      <c r="G2587" t="s">
        <v>88</v>
      </c>
      <c r="H2587">
        <v>1.28</v>
      </c>
      <c r="I2587">
        <v>0.85</v>
      </c>
      <c r="J2587">
        <v>1.18</v>
      </c>
      <c r="K2587">
        <v>0.65</v>
      </c>
      <c r="L2587">
        <v>2</v>
      </c>
      <c r="M2587">
        <v>1284.6500000000001</v>
      </c>
      <c r="N2587">
        <v>30</v>
      </c>
      <c r="O2587">
        <v>28</v>
      </c>
      <c r="P2587">
        <v>0</v>
      </c>
      <c r="Q2587">
        <v>0</v>
      </c>
      <c r="R2587">
        <v>693</v>
      </c>
      <c r="S2587">
        <v>353</v>
      </c>
      <c r="T2587">
        <v>6</v>
      </c>
      <c r="U2587">
        <v>0.36</v>
      </c>
      <c r="V2587">
        <v>1</v>
      </c>
      <c r="W2587" t="s">
        <v>4</v>
      </c>
      <c r="X2587" t="s">
        <v>89</v>
      </c>
      <c r="Y2587" t="s">
        <v>94</v>
      </c>
      <c r="Z2587" t="s">
        <v>100</v>
      </c>
      <c r="AA2587">
        <v>0.9405</v>
      </c>
      <c r="AB2587">
        <v>0.92149999999999999</v>
      </c>
      <c r="AC2587">
        <v>9.2150000000000079E-3</v>
      </c>
      <c r="AD2587">
        <v>0.73</v>
      </c>
      <c r="AE2587" t="s">
        <v>25</v>
      </c>
      <c r="AF2587">
        <v>2.9050279329608939E-2</v>
      </c>
      <c r="AG2587" t="s">
        <v>7</v>
      </c>
      <c r="AH2587" t="s">
        <v>32</v>
      </c>
      <c r="AI2587" t="s">
        <v>36</v>
      </c>
      <c r="AJ2587">
        <v>50.937950937950937</v>
      </c>
      <c r="AK2587" t="s">
        <v>40</v>
      </c>
      <c r="AL2587">
        <v>12.846500000000001</v>
      </c>
      <c r="AM2587">
        <v>459466.11923999997</v>
      </c>
      <c r="AN2587">
        <v>72.61999999999999</v>
      </c>
    </row>
    <row r="2588" spans="1:40" x14ac:dyDescent="0.3">
      <c r="A2588">
        <v>82.3</v>
      </c>
      <c r="B2588">
        <v>1.3</v>
      </c>
      <c r="C2588">
        <v>19</v>
      </c>
      <c r="D2588">
        <v>0.97</v>
      </c>
      <c r="E2588">
        <v>0.08</v>
      </c>
      <c r="F2588">
        <v>0.01</v>
      </c>
      <c r="G2588" t="s">
        <v>99</v>
      </c>
      <c r="H2588">
        <v>1.2</v>
      </c>
      <c r="I2588">
        <v>0.63</v>
      </c>
      <c r="J2588">
        <v>1.06</v>
      </c>
      <c r="K2588">
        <v>0.39</v>
      </c>
      <c r="L2588">
        <v>10</v>
      </c>
      <c r="M2588">
        <v>9384.94</v>
      </c>
      <c r="N2588">
        <v>45</v>
      </c>
      <c r="O2588">
        <v>36</v>
      </c>
      <c r="P2588">
        <v>2</v>
      </c>
      <c r="Q2588">
        <v>1</v>
      </c>
      <c r="R2588">
        <v>961</v>
      </c>
      <c r="S2588">
        <v>70</v>
      </c>
      <c r="T2588">
        <v>11</v>
      </c>
      <c r="U2588">
        <v>0.22</v>
      </c>
      <c r="V2588">
        <v>0</v>
      </c>
      <c r="W2588" t="s">
        <v>6</v>
      </c>
      <c r="X2588" t="s">
        <v>101</v>
      </c>
      <c r="Y2588" t="s">
        <v>96</v>
      </c>
      <c r="Z2588" t="s">
        <v>95</v>
      </c>
      <c r="AA2588">
        <v>0.89239999999999997</v>
      </c>
      <c r="AB2588">
        <v>0.91080000000000005</v>
      </c>
      <c r="AC2588">
        <v>2.7324000000000025E-2</v>
      </c>
      <c r="AD2588">
        <v>0.48</v>
      </c>
      <c r="AE2588" t="s">
        <v>24</v>
      </c>
      <c r="AF2588">
        <v>1.5795868772782506E-2</v>
      </c>
      <c r="AG2588" t="s">
        <v>5</v>
      </c>
      <c r="AH2588" t="s">
        <v>33</v>
      </c>
      <c r="AI2588" t="s">
        <v>36</v>
      </c>
      <c r="AJ2588">
        <v>7.2840790842872014</v>
      </c>
      <c r="AK2588" t="s">
        <v>40</v>
      </c>
      <c r="AL2588">
        <v>469.24700000000007</v>
      </c>
      <c r="AM2588">
        <v>842366.03477999999</v>
      </c>
      <c r="AN2588">
        <v>96.2</v>
      </c>
    </row>
    <row r="2589" spans="1:40" x14ac:dyDescent="0.3">
      <c r="A2589">
        <v>357.18</v>
      </c>
      <c r="B2589">
        <v>6.22</v>
      </c>
      <c r="C2589">
        <v>18</v>
      </c>
      <c r="D2589">
        <v>0.75</v>
      </c>
      <c r="E2589">
        <v>0.02</v>
      </c>
      <c r="F2589">
        <v>0.04</v>
      </c>
      <c r="G2589" t="s">
        <v>92</v>
      </c>
      <c r="H2589">
        <v>4.1500000000000004</v>
      </c>
      <c r="I2589">
        <v>0.83</v>
      </c>
      <c r="J2589">
        <v>1.1100000000000001</v>
      </c>
      <c r="K2589">
        <v>0.68</v>
      </c>
      <c r="L2589">
        <v>27</v>
      </c>
      <c r="M2589">
        <v>9438.02</v>
      </c>
      <c r="N2589">
        <v>60</v>
      </c>
      <c r="O2589">
        <v>33</v>
      </c>
      <c r="P2589">
        <v>3</v>
      </c>
      <c r="Q2589">
        <v>1</v>
      </c>
      <c r="R2589">
        <v>313</v>
      </c>
      <c r="S2589">
        <v>950</v>
      </c>
      <c r="T2589">
        <v>9</v>
      </c>
      <c r="U2589">
        <v>0.08</v>
      </c>
      <c r="V2589">
        <v>1</v>
      </c>
      <c r="W2589" t="s">
        <v>4</v>
      </c>
      <c r="X2589" t="s">
        <v>101</v>
      </c>
      <c r="Y2589" t="s">
        <v>90</v>
      </c>
      <c r="Z2589" t="s">
        <v>91</v>
      </c>
      <c r="AA2589">
        <v>0.73499999999999999</v>
      </c>
      <c r="AB2589">
        <v>0.94079999999999997</v>
      </c>
      <c r="AC2589">
        <v>0.23519999999999999</v>
      </c>
      <c r="AD2589">
        <v>0.74</v>
      </c>
      <c r="AE2589" t="s">
        <v>25</v>
      </c>
      <c r="AF2589">
        <v>1.7414188924351866E-2</v>
      </c>
      <c r="AG2589" t="s">
        <v>5</v>
      </c>
      <c r="AH2589" t="s">
        <v>32</v>
      </c>
      <c r="AI2589" t="s">
        <v>37</v>
      </c>
      <c r="AJ2589">
        <v>303.51437699680514</v>
      </c>
      <c r="AK2589" t="s">
        <v>42</v>
      </c>
      <c r="AL2589">
        <v>188.7604</v>
      </c>
      <c r="AM2589">
        <v>3573554.7089560009</v>
      </c>
      <c r="AN2589">
        <v>82.45</v>
      </c>
    </row>
    <row r="2590" spans="1:40" x14ac:dyDescent="0.3">
      <c r="A2590">
        <v>158.87</v>
      </c>
      <c r="B2590">
        <v>2.5</v>
      </c>
      <c r="C2590">
        <v>18</v>
      </c>
      <c r="D2590">
        <v>0.81</v>
      </c>
      <c r="E2590">
        <v>0.08</v>
      </c>
      <c r="F2590">
        <v>0.02</v>
      </c>
      <c r="G2590" t="s">
        <v>99</v>
      </c>
      <c r="H2590">
        <v>3.81</v>
      </c>
      <c r="I2590">
        <v>0.72</v>
      </c>
      <c r="J2590">
        <v>0.96</v>
      </c>
      <c r="K2590">
        <v>0.5</v>
      </c>
      <c r="L2590">
        <v>27</v>
      </c>
      <c r="M2590">
        <v>2618.9699999999998</v>
      </c>
      <c r="N2590">
        <v>45</v>
      </c>
      <c r="O2590">
        <v>14</v>
      </c>
      <c r="P2590">
        <v>3</v>
      </c>
      <c r="Q2590">
        <v>3</v>
      </c>
      <c r="R2590">
        <v>935</v>
      </c>
      <c r="S2590">
        <v>195</v>
      </c>
      <c r="T2590">
        <v>3</v>
      </c>
      <c r="U2590">
        <v>0.84</v>
      </c>
      <c r="V2590">
        <v>1</v>
      </c>
      <c r="W2590" t="s">
        <v>4</v>
      </c>
      <c r="X2590" t="s">
        <v>103</v>
      </c>
      <c r="Y2590" t="s">
        <v>90</v>
      </c>
      <c r="Z2590" t="s">
        <v>98</v>
      </c>
      <c r="AA2590">
        <v>0.74520000000000008</v>
      </c>
      <c r="AB2590">
        <v>0.90160000000000007</v>
      </c>
      <c r="AC2590">
        <v>0.17130399999999996</v>
      </c>
      <c r="AD2590">
        <v>0.6</v>
      </c>
      <c r="AE2590" t="s">
        <v>25</v>
      </c>
      <c r="AF2590">
        <v>1.5736136463775412E-2</v>
      </c>
      <c r="AG2590" t="s">
        <v>5</v>
      </c>
      <c r="AH2590" t="s">
        <v>31</v>
      </c>
      <c r="AI2590" t="s">
        <v>37</v>
      </c>
      <c r="AJ2590">
        <v>20.855614973262032</v>
      </c>
      <c r="AK2590" t="s">
        <v>40</v>
      </c>
      <c r="AL2590">
        <v>130.9485</v>
      </c>
      <c r="AM2590">
        <v>457826.39468399994</v>
      </c>
      <c r="AN2590">
        <v>93.39</v>
      </c>
    </row>
    <row r="2591" spans="1:40" x14ac:dyDescent="0.3">
      <c r="A2591">
        <v>371.28</v>
      </c>
      <c r="B2591">
        <v>7.41</v>
      </c>
      <c r="C2591">
        <v>21</v>
      </c>
      <c r="D2591">
        <v>0.83</v>
      </c>
      <c r="E2591">
        <v>0.04</v>
      </c>
      <c r="F2591">
        <v>0.02</v>
      </c>
      <c r="G2591" t="s">
        <v>88</v>
      </c>
      <c r="H2591">
        <v>1.68</v>
      </c>
      <c r="I2591">
        <v>0.64</v>
      </c>
      <c r="J2591">
        <v>1.18</v>
      </c>
      <c r="K2591">
        <v>0.05</v>
      </c>
      <c r="L2591">
        <v>13</v>
      </c>
      <c r="M2591">
        <v>6990.48</v>
      </c>
      <c r="N2591">
        <v>30</v>
      </c>
      <c r="O2591">
        <v>49</v>
      </c>
      <c r="P2591">
        <v>1</v>
      </c>
      <c r="Q2591">
        <v>1</v>
      </c>
      <c r="R2591">
        <v>938</v>
      </c>
      <c r="S2591">
        <v>373</v>
      </c>
      <c r="T2591">
        <v>8</v>
      </c>
      <c r="U2591">
        <v>0.87</v>
      </c>
      <c r="V2591">
        <v>0</v>
      </c>
      <c r="W2591" t="s">
        <v>6</v>
      </c>
      <c r="X2591" t="s">
        <v>101</v>
      </c>
      <c r="Y2591" t="s">
        <v>104</v>
      </c>
      <c r="Z2591" t="s">
        <v>110</v>
      </c>
      <c r="AA2591">
        <v>0.79679999999999995</v>
      </c>
      <c r="AB2591">
        <v>0.94079999999999997</v>
      </c>
      <c r="AC2591">
        <v>0.15993600000000002</v>
      </c>
      <c r="AD2591">
        <v>0.11</v>
      </c>
      <c r="AE2591" t="s">
        <v>22</v>
      </c>
      <c r="AF2591">
        <v>1.9957983193277313E-2</v>
      </c>
      <c r="AG2591" t="s">
        <v>5</v>
      </c>
      <c r="AH2591" t="s">
        <v>32</v>
      </c>
      <c r="AI2591" t="s">
        <v>36</v>
      </c>
      <c r="AJ2591">
        <v>39.765458422174838</v>
      </c>
      <c r="AK2591" t="s">
        <v>40</v>
      </c>
      <c r="AL2591">
        <v>69.904799999999994</v>
      </c>
      <c r="AM2591">
        <v>2751233.3190719998</v>
      </c>
      <c r="AN2591">
        <v>72.720000000000013</v>
      </c>
    </row>
    <row r="2592" spans="1:40" x14ac:dyDescent="0.3">
      <c r="A2592">
        <v>420.14</v>
      </c>
      <c r="B2592">
        <v>2.58</v>
      </c>
      <c r="C2592">
        <v>1</v>
      </c>
      <c r="D2592">
        <v>0.81</v>
      </c>
      <c r="E2592">
        <v>0.02</v>
      </c>
      <c r="F2592">
        <v>0.05</v>
      </c>
      <c r="G2592" t="s">
        <v>99</v>
      </c>
      <c r="H2592">
        <v>3.19</v>
      </c>
      <c r="I2592">
        <v>0.96</v>
      </c>
      <c r="J2592">
        <v>1.07</v>
      </c>
      <c r="K2592">
        <v>0.79</v>
      </c>
      <c r="L2592">
        <v>11</v>
      </c>
      <c r="M2592">
        <v>2114.5500000000002</v>
      </c>
      <c r="N2592">
        <v>15</v>
      </c>
      <c r="O2592">
        <v>34</v>
      </c>
      <c r="P2592">
        <v>3</v>
      </c>
      <c r="Q2592">
        <v>1</v>
      </c>
      <c r="R2592">
        <v>507</v>
      </c>
      <c r="S2592">
        <v>934</v>
      </c>
      <c r="T2592">
        <v>5</v>
      </c>
      <c r="U2592">
        <v>0.45</v>
      </c>
      <c r="V2592">
        <v>0</v>
      </c>
      <c r="W2592" t="s">
        <v>6</v>
      </c>
      <c r="X2592" t="s">
        <v>101</v>
      </c>
      <c r="Y2592" t="s">
        <v>90</v>
      </c>
      <c r="Z2592" t="s">
        <v>109</v>
      </c>
      <c r="AA2592">
        <v>0.79380000000000006</v>
      </c>
      <c r="AB2592">
        <v>0.93099999999999994</v>
      </c>
      <c r="AC2592">
        <v>0.17688999999999994</v>
      </c>
      <c r="AD2592">
        <v>0.8600000000000001</v>
      </c>
      <c r="AE2592" t="s">
        <v>25</v>
      </c>
      <c r="AF2592">
        <v>6.140810206121769E-3</v>
      </c>
      <c r="AG2592" t="s">
        <v>5</v>
      </c>
      <c r="AH2592" t="s">
        <v>32</v>
      </c>
      <c r="AI2592" t="s">
        <v>37</v>
      </c>
      <c r="AJ2592">
        <v>184.22090729783039</v>
      </c>
      <c r="AK2592" t="s">
        <v>42</v>
      </c>
      <c r="AL2592">
        <v>105.72750000000002</v>
      </c>
      <c r="AM2592">
        <v>950728.06202199997</v>
      </c>
      <c r="AN2592">
        <v>95.21</v>
      </c>
    </row>
    <row r="2593" spans="1:40" x14ac:dyDescent="0.3">
      <c r="A2593">
        <v>411.78</v>
      </c>
      <c r="B2593">
        <v>3.12</v>
      </c>
      <c r="C2593">
        <v>15</v>
      </c>
      <c r="D2593">
        <v>0.94</v>
      </c>
      <c r="E2593">
        <v>0.08</v>
      </c>
      <c r="F2593">
        <v>0.05</v>
      </c>
      <c r="G2593" t="s">
        <v>99</v>
      </c>
      <c r="H2593">
        <v>4.1399999999999997</v>
      </c>
      <c r="I2593">
        <v>0.84</v>
      </c>
      <c r="J2593">
        <v>0.92</v>
      </c>
      <c r="K2593">
        <v>0.56000000000000005</v>
      </c>
      <c r="L2593">
        <v>14</v>
      </c>
      <c r="M2593">
        <v>3990.18</v>
      </c>
      <c r="N2593">
        <v>90</v>
      </c>
      <c r="O2593">
        <v>59</v>
      </c>
      <c r="P2593">
        <v>1</v>
      </c>
      <c r="Q2593">
        <v>2</v>
      </c>
      <c r="R2593">
        <v>751</v>
      </c>
      <c r="S2593">
        <v>191</v>
      </c>
      <c r="T2593">
        <v>5</v>
      </c>
      <c r="U2593">
        <v>0.54</v>
      </c>
      <c r="V2593">
        <v>0</v>
      </c>
      <c r="W2593" t="s">
        <v>6</v>
      </c>
      <c r="X2593" t="s">
        <v>93</v>
      </c>
      <c r="Y2593" t="s">
        <v>104</v>
      </c>
      <c r="Z2593" t="s">
        <v>109</v>
      </c>
      <c r="AA2593">
        <v>0.86480000000000001</v>
      </c>
      <c r="AB2593">
        <v>0.874</v>
      </c>
      <c r="AC2593">
        <v>5.2440000000000049E-2</v>
      </c>
      <c r="AD2593">
        <v>0.69000000000000006</v>
      </c>
      <c r="AE2593" t="s">
        <v>25</v>
      </c>
      <c r="AF2593">
        <v>7.57686143086114E-3</v>
      </c>
      <c r="AG2593" t="s">
        <v>5</v>
      </c>
      <c r="AH2593" t="s">
        <v>32</v>
      </c>
      <c r="AI2593" t="s">
        <v>37</v>
      </c>
      <c r="AJ2593">
        <v>25.432756324900136</v>
      </c>
      <c r="AK2593" t="s">
        <v>40</v>
      </c>
      <c r="AL2593">
        <v>199.50900000000001</v>
      </c>
      <c r="AM2593">
        <v>1856909.846436</v>
      </c>
      <c r="AN2593">
        <v>92.460000000000008</v>
      </c>
    </row>
    <row r="2594" spans="1:40" x14ac:dyDescent="0.3">
      <c r="A2594">
        <v>298.63</v>
      </c>
      <c r="B2594">
        <v>5.45</v>
      </c>
      <c r="C2594">
        <v>18</v>
      </c>
      <c r="D2594">
        <v>0.86</v>
      </c>
      <c r="E2594">
        <v>0.01</v>
      </c>
      <c r="F2594">
        <v>0.02</v>
      </c>
      <c r="G2594" t="s">
        <v>99</v>
      </c>
      <c r="H2594">
        <v>4.4400000000000004</v>
      </c>
      <c r="I2594">
        <v>0.7</v>
      </c>
      <c r="J2594">
        <v>0.96</v>
      </c>
      <c r="K2594">
        <v>0.72</v>
      </c>
      <c r="L2594">
        <v>32</v>
      </c>
      <c r="M2594">
        <v>3093.58</v>
      </c>
      <c r="N2594">
        <v>30</v>
      </c>
      <c r="O2594">
        <v>8</v>
      </c>
      <c r="P2594">
        <v>1</v>
      </c>
      <c r="Q2594">
        <v>2</v>
      </c>
      <c r="R2594">
        <v>942</v>
      </c>
      <c r="S2594">
        <v>740</v>
      </c>
      <c r="T2594">
        <v>10</v>
      </c>
      <c r="U2594">
        <v>0.74</v>
      </c>
      <c r="V2594">
        <v>0</v>
      </c>
      <c r="W2594" t="s">
        <v>6</v>
      </c>
      <c r="X2594" t="s">
        <v>93</v>
      </c>
      <c r="Y2594" t="s">
        <v>104</v>
      </c>
      <c r="Z2594" t="s">
        <v>108</v>
      </c>
      <c r="AA2594">
        <v>0.85139999999999993</v>
      </c>
      <c r="AB2594">
        <v>0.97019999999999995</v>
      </c>
      <c r="AC2594">
        <v>0.135828</v>
      </c>
      <c r="AD2594">
        <v>0.75</v>
      </c>
      <c r="AE2594" t="s">
        <v>25</v>
      </c>
      <c r="AF2594">
        <v>1.8250008371563473E-2</v>
      </c>
      <c r="AG2594" t="s">
        <v>5</v>
      </c>
      <c r="AH2594" t="s">
        <v>31</v>
      </c>
      <c r="AI2594" t="s">
        <v>37</v>
      </c>
      <c r="AJ2594">
        <v>78.556263269639075</v>
      </c>
      <c r="AK2594" t="s">
        <v>40</v>
      </c>
      <c r="AL2594">
        <v>154.679</v>
      </c>
      <c r="AM2594">
        <v>951732.06660599995</v>
      </c>
      <c r="AN2594">
        <v>94.86</v>
      </c>
    </row>
    <row r="2595" spans="1:40" x14ac:dyDescent="0.3">
      <c r="A2595">
        <v>284.08</v>
      </c>
      <c r="B2595">
        <v>9.23</v>
      </c>
      <c r="C2595">
        <v>29</v>
      </c>
      <c r="D2595">
        <v>0.87</v>
      </c>
      <c r="E2595">
        <v>0.05</v>
      </c>
      <c r="F2595">
        <v>0.01</v>
      </c>
      <c r="G2595" t="s">
        <v>92</v>
      </c>
      <c r="H2595">
        <v>0.03</v>
      </c>
      <c r="I2595">
        <v>0.77</v>
      </c>
      <c r="J2595">
        <v>1.05</v>
      </c>
      <c r="K2595">
        <v>0.13</v>
      </c>
      <c r="L2595">
        <v>16</v>
      </c>
      <c r="M2595">
        <v>3956.95</v>
      </c>
      <c r="N2595">
        <v>30</v>
      </c>
      <c r="O2595">
        <v>26</v>
      </c>
      <c r="P2595">
        <v>0</v>
      </c>
      <c r="Q2595">
        <v>1</v>
      </c>
      <c r="R2595">
        <v>955</v>
      </c>
      <c r="S2595">
        <v>43</v>
      </c>
      <c r="T2595">
        <v>11</v>
      </c>
      <c r="U2595">
        <v>0.38</v>
      </c>
      <c r="V2595">
        <v>1</v>
      </c>
      <c r="W2595" t="s">
        <v>4</v>
      </c>
      <c r="X2595" t="s">
        <v>101</v>
      </c>
      <c r="Y2595" t="s">
        <v>94</v>
      </c>
      <c r="Z2595" t="s">
        <v>95</v>
      </c>
      <c r="AA2595">
        <v>0.82650000000000001</v>
      </c>
      <c r="AB2595">
        <v>0.9405</v>
      </c>
      <c r="AC2595">
        <v>0.122265</v>
      </c>
      <c r="AD2595">
        <v>0.19</v>
      </c>
      <c r="AE2595" t="s">
        <v>26</v>
      </c>
      <c r="AF2595">
        <v>3.249084764854971E-2</v>
      </c>
      <c r="AG2595" t="s">
        <v>7</v>
      </c>
      <c r="AH2595" t="s">
        <v>31</v>
      </c>
      <c r="AI2595" t="s">
        <v>38</v>
      </c>
      <c r="AJ2595">
        <v>4.5026178010471209</v>
      </c>
      <c r="AK2595" t="s">
        <v>40</v>
      </c>
      <c r="AL2595">
        <v>79.138999999999996</v>
      </c>
      <c r="AM2595">
        <v>1191615.086808</v>
      </c>
      <c r="AN2595">
        <v>86.27</v>
      </c>
    </row>
    <row r="2596" spans="1:40" x14ac:dyDescent="0.3">
      <c r="A2596">
        <v>114.29</v>
      </c>
      <c r="B2596">
        <v>2.91</v>
      </c>
      <c r="C2596">
        <v>25</v>
      </c>
      <c r="D2596">
        <v>0.96</v>
      </c>
      <c r="E2596">
        <v>0.01</v>
      </c>
      <c r="F2596">
        <v>0.02</v>
      </c>
      <c r="G2596" t="s">
        <v>99</v>
      </c>
      <c r="H2596">
        <v>4.07</v>
      </c>
      <c r="I2596">
        <v>0.74</v>
      </c>
      <c r="J2596">
        <v>0.89</v>
      </c>
      <c r="K2596">
        <v>0.72</v>
      </c>
      <c r="L2596">
        <v>29</v>
      </c>
      <c r="M2596">
        <v>3158.83</v>
      </c>
      <c r="N2596">
        <v>30</v>
      </c>
      <c r="O2596">
        <v>17</v>
      </c>
      <c r="P2596">
        <v>2</v>
      </c>
      <c r="Q2596">
        <v>3</v>
      </c>
      <c r="R2596">
        <v>246</v>
      </c>
      <c r="S2596">
        <v>414</v>
      </c>
      <c r="T2596">
        <v>12</v>
      </c>
      <c r="U2596">
        <v>0.2</v>
      </c>
      <c r="V2596">
        <v>1</v>
      </c>
      <c r="W2596" t="s">
        <v>4</v>
      </c>
      <c r="X2596" t="s">
        <v>103</v>
      </c>
      <c r="Y2596" t="s">
        <v>96</v>
      </c>
      <c r="Z2596" t="s">
        <v>107</v>
      </c>
      <c r="AA2596">
        <v>0.95039999999999991</v>
      </c>
      <c r="AB2596">
        <v>0.97019999999999995</v>
      </c>
      <c r="AC2596">
        <v>3.8808000000000037E-2</v>
      </c>
      <c r="AD2596">
        <v>0.75</v>
      </c>
      <c r="AE2596" t="s">
        <v>25</v>
      </c>
      <c r="AF2596">
        <v>2.5461545192055297E-2</v>
      </c>
      <c r="AG2596" t="s">
        <v>7</v>
      </c>
      <c r="AH2596" t="s">
        <v>33</v>
      </c>
      <c r="AI2596" t="s">
        <v>37</v>
      </c>
      <c r="AJ2596">
        <v>168.29268292682926</v>
      </c>
      <c r="AK2596" t="s">
        <v>42</v>
      </c>
      <c r="AL2596">
        <v>157.94150000000002</v>
      </c>
      <c r="AM2596">
        <v>372020.60582700005</v>
      </c>
      <c r="AN2596">
        <v>95.23</v>
      </c>
    </row>
    <row r="2597" spans="1:40" x14ac:dyDescent="0.3">
      <c r="A2597">
        <v>398.91</v>
      </c>
      <c r="B2597">
        <v>2.2999999999999998</v>
      </c>
      <c r="C2597">
        <v>7</v>
      </c>
      <c r="D2597">
        <v>0.94</v>
      </c>
      <c r="E2597">
        <v>0.04</v>
      </c>
      <c r="F2597">
        <v>0</v>
      </c>
      <c r="G2597" t="s">
        <v>99</v>
      </c>
      <c r="H2597">
        <v>1.75</v>
      </c>
      <c r="I2597">
        <v>0.88</v>
      </c>
      <c r="J2597">
        <v>1.1000000000000001</v>
      </c>
      <c r="K2597">
        <v>0.41</v>
      </c>
      <c r="L2597">
        <v>38</v>
      </c>
      <c r="M2597">
        <v>3518.38</v>
      </c>
      <c r="N2597">
        <v>90</v>
      </c>
      <c r="O2597">
        <v>20</v>
      </c>
      <c r="P2597">
        <v>3</v>
      </c>
      <c r="Q2597">
        <v>1</v>
      </c>
      <c r="R2597">
        <v>239</v>
      </c>
      <c r="S2597">
        <v>566</v>
      </c>
      <c r="T2597">
        <v>5</v>
      </c>
      <c r="U2597">
        <v>0.11</v>
      </c>
      <c r="V2597">
        <v>1</v>
      </c>
      <c r="W2597" t="s">
        <v>4</v>
      </c>
      <c r="X2597" t="s">
        <v>101</v>
      </c>
      <c r="Y2597" t="s">
        <v>90</v>
      </c>
      <c r="Z2597" t="s">
        <v>109</v>
      </c>
      <c r="AA2597">
        <v>0.90239999999999987</v>
      </c>
      <c r="AB2597">
        <v>0.96</v>
      </c>
      <c r="AC2597">
        <v>5.7600000000000047E-2</v>
      </c>
      <c r="AD2597">
        <v>0.44999999999999996</v>
      </c>
      <c r="AE2597" t="s">
        <v>24</v>
      </c>
      <c r="AF2597">
        <v>5.7657115640119315E-3</v>
      </c>
      <c r="AG2597" t="s">
        <v>5</v>
      </c>
      <c r="AH2597" t="s">
        <v>32</v>
      </c>
      <c r="AI2597" t="s">
        <v>36</v>
      </c>
      <c r="AJ2597">
        <v>236.82008368200837</v>
      </c>
      <c r="AK2597" t="s">
        <v>42</v>
      </c>
      <c r="AL2597">
        <v>175.91900000000001</v>
      </c>
      <c r="AM2597">
        <v>1459847.5252820002</v>
      </c>
      <c r="AN2597">
        <v>97.05</v>
      </c>
    </row>
    <row r="2598" spans="1:40" x14ac:dyDescent="0.3">
      <c r="A2598">
        <v>172.13</v>
      </c>
      <c r="B2598">
        <v>7.83</v>
      </c>
      <c r="C2598">
        <v>16</v>
      </c>
      <c r="D2598">
        <v>0.74</v>
      </c>
      <c r="E2598">
        <v>0.06</v>
      </c>
      <c r="F2598">
        <v>0</v>
      </c>
      <c r="G2598" t="s">
        <v>92</v>
      </c>
      <c r="H2598">
        <v>3.59</v>
      </c>
      <c r="I2598">
        <v>0.84</v>
      </c>
      <c r="J2598">
        <v>0.89</v>
      </c>
      <c r="K2598">
        <v>0.8</v>
      </c>
      <c r="L2598">
        <v>34</v>
      </c>
      <c r="M2598">
        <v>7931.5</v>
      </c>
      <c r="N2598">
        <v>60</v>
      </c>
      <c r="O2598">
        <v>30</v>
      </c>
      <c r="P2598">
        <v>2</v>
      </c>
      <c r="Q2598">
        <v>2</v>
      </c>
      <c r="R2598">
        <v>16</v>
      </c>
      <c r="S2598">
        <v>906</v>
      </c>
      <c r="T2598">
        <v>8</v>
      </c>
      <c r="U2598">
        <v>0.24</v>
      </c>
      <c r="V2598">
        <v>0</v>
      </c>
      <c r="W2598" t="s">
        <v>6</v>
      </c>
      <c r="X2598" t="s">
        <v>93</v>
      </c>
      <c r="Y2598" t="s">
        <v>96</v>
      </c>
      <c r="Z2598" t="s">
        <v>110</v>
      </c>
      <c r="AA2598">
        <v>0.6956</v>
      </c>
      <c r="AB2598">
        <v>0.94</v>
      </c>
      <c r="AC2598">
        <v>0.24440000000000001</v>
      </c>
      <c r="AD2598">
        <v>0.8600000000000001</v>
      </c>
      <c r="AE2598" t="s">
        <v>25</v>
      </c>
      <c r="AF2598">
        <v>4.5488874687736013E-2</v>
      </c>
      <c r="AG2598" t="s">
        <v>7</v>
      </c>
      <c r="AH2598" t="s">
        <v>31</v>
      </c>
      <c r="AI2598" t="s">
        <v>37</v>
      </c>
      <c r="AJ2598">
        <v>5662.5</v>
      </c>
      <c r="AK2598" t="s">
        <v>42</v>
      </c>
      <c r="AL2598">
        <v>158.63</v>
      </c>
      <c r="AM2598">
        <v>1447335.0296339998</v>
      </c>
      <c r="AN2598">
        <v>82.61</v>
      </c>
    </row>
    <row r="2599" spans="1:40" x14ac:dyDescent="0.3">
      <c r="A2599">
        <v>273.51</v>
      </c>
      <c r="B2599">
        <v>5.51</v>
      </c>
      <c r="C2599">
        <v>16</v>
      </c>
      <c r="D2599">
        <v>0.91</v>
      </c>
      <c r="E2599">
        <v>0.06</v>
      </c>
      <c r="F2599">
        <v>0.02</v>
      </c>
      <c r="G2599" t="s">
        <v>99</v>
      </c>
      <c r="H2599">
        <v>1.86</v>
      </c>
      <c r="I2599">
        <v>0.61</v>
      </c>
      <c r="J2599">
        <v>1.04</v>
      </c>
      <c r="K2599">
        <v>0.6</v>
      </c>
      <c r="L2599">
        <v>26</v>
      </c>
      <c r="M2599">
        <v>3070.27</v>
      </c>
      <c r="N2599">
        <v>45</v>
      </c>
      <c r="O2599">
        <v>19</v>
      </c>
      <c r="P2599">
        <v>1</v>
      </c>
      <c r="Q2599">
        <v>0</v>
      </c>
      <c r="R2599">
        <v>716</v>
      </c>
      <c r="S2599">
        <v>147</v>
      </c>
      <c r="T2599">
        <v>7</v>
      </c>
      <c r="U2599">
        <v>0.65</v>
      </c>
      <c r="V2599">
        <v>0</v>
      </c>
      <c r="W2599" t="s">
        <v>6</v>
      </c>
      <c r="X2599" t="s">
        <v>89</v>
      </c>
      <c r="Y2599" t="s">
        <v>104</v>
      </c>
      <c r="Z2599" t="s">
        <v>106</v>
      </c>
      <c r="AA2599">
        <v>0.85539999999999994</v>
      </c>
      <c r="AB2599">
        <v>0.92119999999999991</v>
      </c>
      <c r="AC2599">
        <v>8.2907999999999968E-2</v>
      </c>
      <c r="AD2599">
        <v>0.67999999999999994</v>
      </c>
      <c r="AE2599" t="s">
        <v>25</v>
      </c>
      <c r="AF2599">
        <v>2.0145515703264963E-2</v>
      </c>
      <c r="AG2599" t="s">
        <v>7</v>
      </c>
      <c r="AH2599" t="s">
        <v>31</v>
      </c>
      <c r="AI2599" t="s">
        <v>36</v>
      </c>
      <c r="AJ2599">
        <v>20.53072625698324</v>
      </c>
      <c r="AK2599" t="s">
        <v>40</v>
      </c>
      <c r="AL2599">
        <v>153.51349999999999</v>
      </c>
      <c r="AM2599">
        <v>907093.19958800008</v>
      </c>
      <c r="AN2599">
        <v>95.94</v>
      </c>
    </row>
    <row r="2600" spans="1:40" x14ac:dyDescent="0.3">
      <c r="A2600">
        <v>177.92</v>
      </c>
      <c r="B2600">
        <v>9.2100000000000009</v>
      </c>
      <c r="C2600">
        <v>15</v>
      </c>
      <c r="D2600">
        <v>0.83</v>
      </c>
      <c r="E2600">
        <v>0.04</v>
      </c>
      <c r="F2600">
        <v>0.05</v>
      </c>
      <c r="G2600" t="s">
        <v>99</v>
      </c>
      <c r="H2600">
        <v>3.03</v>
      </c>
      <c r="I2600">
        <v>0.68</v>
      </c>
      <c r="J2600">
        <v>1.08</v>
      </c>
      <c r="K2600">
        <v>0.35</v>
      </c>
      <c r="L2600">
        <v>5</v>
      </c>
      <c r="M2600">
        <v>8165.49</v>
      </c>
      <c r="N2600">
        <v>15</v>
      </c>
      <c r="O2600">
        <v>14</v>
      </c>
      <c r="P2600">
        <v>3</v>
      </c>
      <c r="Q2600">
        <v>3</v>
      </c>
      <c r="R2600">
        <v>265</v>
      </c>
      <c r="S2600">
        <v>707</v>
      </c>
      <c r="T2600">
        <v>11</v>
      </c>
      <c r="U2600">
        <v>0.35</v>
      </c>
      <c r="V2600">
        <v>0</v>
      </c>
      <c r="W2600" t="s">
        <v>6</v>
      </c>
      <c r="X2600" t="s">
        <v>103</v>
      </c>
      <c r="Y2600" t="s">
        <v>90</v>
      </c>
      <c r="Z2600" t="s">
        <v>95</v>
      </c>
      <c r="AA2600">
        <v>0.79679999999999995</v>
      </c>
      <c r="AB2600">
        <v>0.91199999999999992</v>
      </c>
      <c r="AC2600">
        <v>0.15504000000000004</v>
      </c>
      <c r="AD2600">
        <v>0.43999999999999995</v>
      </c>
      <c r="AE2600" t="s">
        <v>24</v>
      </c>
      <c r="AF2600">
        <v>5.1764838129496414E-2</v>
      </c>
      <c r="AG2600" t="s">
        <v>8</v>
      </c>
      <c r="AH2600" t="s">
        <v>31</v>
      </c>
      <c r="AI2600" t="s">
        <v>37</v>
      </c>
      <c r="AJ2600">
        <v>266.79245283018867</v>
      </c>
      <c r="AK2600" t="s">
        <v>42</v>
      </c>
      <c r="AL2600">
        <v>408.27449999999999</v>
      </c>
      <c r="AM2600">
        <v>1583975.3955239998</v>
      </c>
      <c r="AN2600">
        <v>94.769999999999982</v>
      </c>
    </row>
    <row r="2601" spans="1:40" x14ac:dyDescent="0.3">
      <c r="A2601">
        <v>110.22</v>
      </c>
      <c r="B2601">
        <v>2.3199999999999998</v>
      </c>
      <c r="C2601">
        <v>6</v>
      </c>
      <c r="D2601">
        <v>0.79</v>
      </c>
      <c r="E2601">
        <v>0.04</v>
      </c>
      <c r="F2601">
        <v>0.04</v>
      </c>
      <c r="G2601" t="s">
        <v>99</v>
      </c>
      <c r="H2601">
        <v>3.23</v>
      </c>
      <c r="I2601">
        <v>0.79</v>
      </c>
      <c r="J2601">
        <v>1.1399999999999999</v>
      </c>
      <c r="K2601">
        <v>0.2</v>
      </c>
      <c r="L2601">
        <v>19</v>
      </c>
      <c r="M2601">
        <v>5722.43</v>
      </c>
      <c r="N2601">
        <v>15</v>
      </c>
      <c r="O2601">
        <v>50</v>
      </c>
      <c r="P2601">
        <v>2</v>
      </c>
      <c r="Q2601">
        <v>3</v>
      </c>
      <c r="R2601">
        <v>180</v>
      </c>
      <c r="S2601">
        <v>871</v>
      </c>
      <c r="T2601">
        <v>12</v>
      </c>
      <c r="U2601">
        <v>0.87</v>
      </c>
      <c r="V2601">
        <v>0</v>
      </c>
      <c r="W2601" t="s">
        <v>6</v>
      </c>
      <c r="X2601" t="s">
        <v>103</v>
      </c>
      <c r="Y2601" t="s">
        <v>96</v>
      </c>
      <c r="Z2601" t="s">
        <v>107</v>
      </c>
      <c r="AA2601">
        <v>0.75839999999999996</v>
      </c>
      <c r="AB2601">
        <v>0.92159999999999997</v>
      </c>
      <c r="AC2601">
        <v>0.19353599999999993</v>
      </c>
      <c r="AD2601">
        <v>0.28000000000000003</v>
      </c>
      <c r="AE2601" t="s">
        <v>26</v>
      </c>
      <c r="AF2601">
        <v>2.1048811467973143E-2</v>
      </c>
      <c r="AG2601" t="s">
        <v>7</v>
      </c>
      <c r="AH2601" t="s">
        <v>33</v>
      </c>
      <c r="AI2601" t="s">
        <v>37</v>
      </c>
      <c r="AJ2601">
        <v>483.88888888888886</v>
      </c>
      <c r="AK2601" t="s">
        <v>42</v>
      </c>
      <c r="AL2601">
        <v>286.12150000000003</v>
      </c>
      <c r="AM2601">
        <v>681477.5750800001</v>
      </c>
      <c r="AN2601">
        <v>94.769999999999982</v>
      </c>
    </row>
    <row r="2602" spans="1:40" x14ac:dyDescent="0.3">
      <c r="A2602">
        <v>333.3</v>
      </c>
      <c r="B2602">
        <v>6.81</v>
      </c>
      <c r="C2602">
        <v>9</v>
      </c>
      <c r="D2602">
        <v>0.72</v>
      </c>
      <c r="E2602">
        <v>0.02</v>
      </c>
      <c r="F2602">
        <v>0.03</v>
      </c>
      <c r="G2602" t="s">
        <v>99</v>
      </c>
      <c r="H2602">
        <v>2.02</v>
      </c>
      <c r="I2602">
        <v>0.78</v>
      </c>
      <c r="J2602">
        <v>1.0900000000000001</v>
      </c>
      <c r="K2602">
        <v>0.82</v>
      </c>
      <c r="L2602">
        <v>39</v>
      </c>
      <c r="M2602">
        <v>7826.4</v>
      </c>
      <c r="N2602">
        <v>90</v>
      </c>
      <c r="O2602">
        <v>27</v>
      </c>
      <c r="P2602">
        <v>3</v>
      </c>
      <c r="Q2602">
        <v>1</v>
      </c>
      <c r="R2602">
        <v>561</v>
      </c>
      <c r="S2602">
        <v>37</v>
      </c>
      <c r="T2602">
        <v>7</v>
      </c>
      <c r="U2602">
        <v>0.09</v>
      </c>
      <c r="V2602">
        <v>0</v>
      </c>
      <c r="W2602" t="s">
        <v>6</v>
      </c>
      <c r="X2602" t="s">
        <v>101</v>
      </c>
      <c r="Y2602" t="s">
        <v>90</v>
      </c>
      <c r="Z2602" t="s">
        <v>106</v>
      </c>
      <c r="AA2602">
        <v>0.7056</v>
      </c>
      <c r="AB2602">
        <v>0.9506</v>
      </c>
      <c r="AC2602">
        <v>0.26616800000000002</v>
      </c>
      <c r="AD2602">
        <v>0.87</v>
      </c>
      <c r="AE2602" t="s">
        <v>25</v>
      </c>
      <c r="AF2602">
        <v>2.0432043204320429E-2</v>
      </c>
      <c r="AG2602" t="s">
        <v>7</v>
      </c>
      <c r="AH2602" t="s">
        <v>32</v>
      </c>
      <c r="AI2602" t="s">
        <v>35</v>
      </c>
      <c r="AJ2602">
        <v>6.5953654188948301</v>
      </c>
      <c r="AK2602" t="s">
        <v>40</v>
      </c>
      <c r="AL2602">
        <v>391.32</v>
      </c>
      <c r="AM2602">
        <v>2739370.8613199997</v>
      </c>
      <c r="AN2602">
        <v>96.779999999999987</v>
      </c>
    </row>
    <row r="2603" spans="1:40" x14ac:dyDescent="0.3">
      <c r="A2603">
        <v>74.45</v>
      </c>
      <c r="B2603">
        <v>3.1</v>
      </c>
      <c r="C2603">
        <v>7</v>
      </c>
      <c r="D2603">
        <v>0.85</v>
      </c>
      <c r="E2603">
        <v>0.05</v>
      </c>
      <c r="F2603">
        <v>0.03</v>
      </c>
      <c r="G2603" t="s">
        <v>99</v>
      </c>
      <c r="H2603">
        <v>2.56</v>
      </c>
      <c r="I2603">
        <v>0.81</v>
      </c>
      <c r="J2603">
        <v>1.1200000000000001</v>
      </c>
      <c r="K2603">
        <v>0.56000000000000005</v>
      </c>
      <c r="L2603">
        <v>28</v>
      </c>
      <c r="M2603">
        <v>9197.02</v>
      </c>
      <c r="N2603">
        <v>15</v>
      </c>
      <c r="O2603">
        <v>28</v>
      </c>
      <c r="P2603">
        <v>0</v>
      </c>
      <c r="Q2603">
        <v>0</v>
      </c>
      <c r="R2603">
        <v>297</v>
      </c>
      <c r="S2603">
        <v>966</v>
      </c>
      <c r="T2603">
        <v>4</v>
      </c>
      <c r="U2603">
        <v>0.42</v>
      </c>
      <c r="V2603">
        <v>1</v>
      </c>
      <c r="W2603" t="s">
        <v>4</v>
      </c>
      <c r="X2603" t="s">
        <v>89</v>
      </c>
      <c r="Y2603" t="s">
        <v>94</v>
      </c>
      <c r="Z2603" t="s">
        <v>105</v>
      </c>
      <c r="AA2603">
        <v>0.8075</v>
      </c>
      <c r="AB2603">
        <v>0.92149999999999999</v>
      </c>
      <c r="AC2603">
        <v>0.13822500000000001</v>
      </c>
      <c r="AD2603">
        <v>0.64</v>
      </c>
      <c r="AE2603" t="s">
        <v>25</v>
      </c>
      <c r="AF2603">
        <v>4.1638683680322364E-2</v>
      </c>
      <c r="AG2603" t="s">
        <v>7</v>
      </c>
      <c r="AH2603" t="s">
        <v>33</v>
      </c>
      <c r="AI2603" t="s">
        <v>35</v>
      </c>
      <c r="AJ2603">
        <v>325.25252525252529</v>
      </c>
      <c r="AK2603" t="s">
        <v>42</v>
      </c>
      <c r="AL2603">
        <v>459.85100000000006</v>
      </c>
      <c r="AM2603">
        <v>739959.25296000007</v>
      </c>
      <c r="AN2603">
        <v>95.34</v>
      </c>
    </row>
    <row r="2604" spans="1:40" x14ac:dyDescent="0.3">
      <c r="A2604">
        <v>386.89</v>
      </c>
      <c r="B2604">
        <v>2.41</v>
      </c>
      <c r="C2604">
        <v>14</v>
      </c>
      <c r="D2604">
        <v>0.81</v>
      </c>
      <c r="E2604">
        <v>0.1</v>
      </c>
      <c r="F2604">
        <v>0</v>
      </c>
      <c r="G2604" t="s">
        <v>88</v>
      </c>
      <c r="H2604">
        <v>3.63</v>
      </c>
      <c r="I2604">
        <v>0.89</v>
      </c>
      <c r="J2604">
        <v>1.17</v>
      </c>
      <c r="K2604">
        <v>0.99</v>
      </c>
      <c r="L2604">
        <v>28</v>
      </c>
      <c r="M2604">
        <v>1470.41</v>
      </c>
      <c r="N2604">
        <v>90</v>
      </c>
      <c r="O2604">
        <v>15</v>
      </c>
      <c r="P2604">
        <v>3</v>
      </c>
      <c r="Q2604">
        <v>3</v>
      </c>
      <c r="R2604">
        <v>749</v>
      </c>
      <c r="S2604">
        <v>115</v>
      </c>
      <c r="T2604">
        <v>6</v>
      </c>
      <c r="U2604">
        <v>0.26</v>
      </c>
      <c r="V2604">
        <v>1</v>
      </c>
      <c r="W2604" t="s">
        <v>4</v>
      </c>
      <c r="X2604" t="s">
        <v>103</v>
      </c>
      <c r="Y2604" t="s">
        <v>90</v>
      </c>
      <c r="Z2604" t="s">
        <v>100</v>
      </c>
      <c r="AA2604">
        <v>0.72900000000000009</v>
      </c>
      <c r="AB2604">
        <v>0.9</v>
      </c>
      <c r="AC2604">
        <v>0.17099999999999996</v>
      </c>
      <c r="AD2604">
        <v>1.0900000000000001</v>
      </c>
      <c r="AE2604" t="s">
        <v>25</v>
      </c>
      <c r="AF2604">
        <v>6.2291607433637474E-3</v>
      </c>
      <c r="AG2604" t="s">
        <v>5</v>
      </c>
      <c r="AH2604" t="s">
        <v>32</v>
      </c>
      <c r="AI2604" t="s">
        <v>37</v>
      </c>
      <c r="AJ2604">
        <v>15.353805073431243</v>
      </c>
      <c r="AK2604" t="s">
        <v>40</v>
      </c>
      <c r="AL2604">
        <v>14.7041</v>
      </c>
      <c r="AM2604">
        <v>625818.40970399999</v>
      </c>
      <c r="AN2604">
        <v>69.37</v>
      </c>
    </row>
    <row r="2605" spans="1:40" x14ac:dyDescent="0.3">
      <c r="A2605">
        <v>192.91</v>
      </c>
      <c r="B2605">
        <v>7.15</v>
      </c>
      <c r="C2605">
        <v>11</v>
      </c>
      <c r="D2605">
        <v>0.78</v>
      </c>
      <c r="E2605">
        <v>0.09</v>
      </c>
      <c r="F2605">
        <v>0.01</v>
      </c>
      <c r="G2605" t="s">
        <v>99</v>
      </c>
      <c r="H2605">
        <v>2.38</v>
      </c>
      <c r="I2605">
        <v>0.87</v>
      </c>
      <c r="J2605">
        <v>1.04</v>
      </c>
      <c r="K2605">
        <v>0.37</v>
      </c>
      <c r="L2605">
        <v>17</v>
      </c>
      <c r="M2605">
        <v>3504.51</v>
      </c>
      <c r="N2605">
        <v>90</v>
      </c>
      <c r="O2605">
        <v>48</v>
      </c>
      <c r="P2605">
        <v>1</v>
      </c>
      <c r="Q2605">
        <v>3</v>
      </c>
      <c r="R2605">
        <v>243</v>
      </c>
      <c r="S2605">
        <v>807</v>
      </c>
      <c r="T2605">
        <v>1</v>
      </c>
      <c r="U2605">
        <v>0.89</v>
      </c>
      <c r="V2605">
        <v>0</v>
      </c>
      <c r="W2605" t="s">
        <v>6</v>
      </c>
      <c r="X2605" t="s">
        <v>103</v>
      </c>
      <c r="Y2605" t="s">
        <v>104</v>
      </c>
      <c r="Z2605" t="s">
        <v>97</v>
      </c>
      <c r="AA2605">
        <v>0.7098000000000001</v>
      </c>
      <c r="AB2605">
        <v>0.90090000000000003</v>
      </c>
      <c r="AC2605">
        <v>0.19819799999999999</v>
      </c>
      <c r="AD2605">
        <v>0.47</v>
      </c>
      <c r="AE2605" t="s">
        <v>24</v>
      </c>
      <c r="AF2605">
        <v>3.7063915815665337E-2</v>
      </c>
      <c r="AG2605" t="s">
        <v>7</v>
      </c>
      <c r="AH2605" t="s">
        <v>31</v>
      </c>
      <c r="AI2605" t="s">
        <v>35</v>
      </c>
      <c r="AJ2605">
        <v>332.09876543209879</v>
      </c>
      <c r="AK2605" t="s">
        <v>42</v>
      </c>
      <c r="AL2605">
        <v>175.22550000000001</v>
      </c>
      <c r="AM2605">
        <v>743844.93452600006</v>
      </c>
      <c r="AN2605">
        <v>94.72</v>
      </c>
    </row>
    <row r="2606" spans="1:40" x14ac:dyDescent="0.3">
      <c r="A2606">
        <v>50.06</v>
      </c>
      <c r="B2606">
        <v>6.34</v>
      </c>
      <c r="C2606">
        <v>21</v>
      </c>
      <c r="D2606">
        <v>0.91</v>
      </c>
      <c r="E2606">
        <v>0.01</v>
      </c>
      <c r="F2606">
        <v>0</v>
      </c>
      <c r="G2606" t="s">
        <v>92</v>
      </c>
      <c r="H2606">
        <v>7.0000000000000007E-2</v>
      </c>
      <c r="I2606">
        <v>0.75</v>
      </c>
      <c r="J2606">
        <v>1.1399999999999999</v>
      </c>
      <c r="K2606">
        <v>0.69</v>
      </c>
      <c r="L2606">
        <v>37</v>
      </c>
      <c r="M2606">
        <v>650.02</v>
      </c>
      <c r="N2606">
        <v>45</v>
      </c>
      <c r="O2606">
        <v>49</v>
      </c>
      <c r="P2606">
        <v>3</v>
      </c>
      <c r="Q2606">
        <v>2</v>
      </c>
      <c r="R2606">
        <v>882</v>
      </c>
      <c r="S2606">
        <v>805</v>
      </c>
      <c r="T2606">
        <v>6</v>
      </c>
      <c r="U2606">
        <v>0.81</v>
      </c>
      <c r="V2606">
        <v>0</v>
      </c>
      <c r="W2606" t="s">
        <v>6</v>
      </c>
      <c r="X2606" t="s">
        <v>93</v>
      </c>
      <c r="Y2606" t="s">
        <v>90</v>
      </c>
      <c r="Z2606" t="s">
        <v>100</v>
      </c>
      <c r="AA2606">
        <v>0.90090000000000003</v>
      </c>
      <c r="AB2606">
        <v>0.99</v>
      </c>
      <c r="AC2606">
        <v>8.9099999999999971E-2</v>
      </c>
      <c r="AD2606">
        <v>0.7</v>
      </c>
      <c r="AE2606" t="s">
        <v>25</v>
      </c>
      <c r="AF2606">
        <v>0.1266480223731522</v>
      </c>
      <c r="AG2606" t="s">
        <v>9</v>
      </c>
      <c r="AH2606" t="s">
        <v>33</v>
      </c>
      <c r="AI2606" t="s">
        <v>38</v>
      </c>
      <c r="AJ2606">
        <v>91.269841269841265</v>
      </c>
      <c r="AK2606" t="s">
        <v>41</v>
      </c>
      <c r="AL2606">
        <v>13.000399999999999</v>
      </c>
      <c r="AM2606">
        <v>32878.471696000001</v>
      </c>
      <c r="AN2606">
        <v>87.629999999999981</v>
      </c>
    </row>
    <row r="2607" spans="1:40" x14ac:dyDescent="0.3">
      <c r="A2607">
        <v>280.01</v>
      </c>
      <c r="B2607">
        <v>7.79</v>
      </c>
      <c r="C2607">
        <v>16</v>
      </c>
      <c r="D2607">
        <v>0.93</v>
      </c>
      <c r="E2607">
        <v>0</v>
      </c>
      <c r="F2607">
        <v>0.04</v>
      </c>
      <c r="G2607" t="s">
        <v>99</v>
      </c>
      <c r="H2607">
        <v>0.06</v>
      </c>
      <c r="I2607">
        <v>0.95</v>
      </c>
      <c r="J2607">
        <v>0.89</v>
      </c>
      <c r="K2607">
        <v>0.62</v>
      </c>
      <c r="L2607">
        <v>44</v>
      </c>
      <c r="M2607">
        <v>4128.41</v>
      </c>
      <c r="N2607">
        <v>45</v>
      </c>
      <c r="O2607">
        <v>17</v>
      </c>
      <c r="P2607">
        <v>0</v>
      </c>
      <c r="Q2607">
        <v>1</v>
      </c>
      <c r="R2607">
        <v>704</v>
      </c>
      <c r="S2607">
        <v>166</v>
      </c>
      <c r="T2607">
        <v>5</v>
      </c>
      <c r="U2607">
        <v>0.98</v>
      </c>
      <c r="V2607">
        <v>1</v>
      </c>
      <c r="W2607" t="s">
        <v>4</v>
      </c>
      <c r="X2607" t="s">
        <v>101</v>
      </c>
      <c r="Y2607" t="s">
        <v>94</v>
      </c>
      <c r="Z2607" t="s">
        <v>109</v>
      </c>
      <c r="AA2607">
        <v>0.93</v>
      </c>
      <c r="AB2607">
        <v>0.96</v>
      </c>
      <c r="AC2607">
        <v>6.7199999999999954E-2</v>
      </c>
      <c r="AD2607">
        <v>0.66</v>
      </c>
      <c r="AE2607" t="s">
        <v>25</v>
      </c>
      <c r="AF2607">
        <v>2.7820434984464841E-2</v>
      </c>
      <c r="AG2607" t="s">
        <v>7</v>
      </c>
      <c r="AH2607" t="s">
        <v>31</v>
      </c>
      <c r="AI2607" t="s">
        <v>38</v>
      </c>
      <c r="AJ2607">
        <v>23.579545454545457</v>
      </c>
      <c r="AK2607" t="s">
        <v>40</v>
      </c>
      <c r="AL2607">
        <v>206.4205</v>
      </c>
      <c r="AM2607">
        <v>1202442.6839759999</v>
      </c>
      <c r="AN2607">
        <v>99.14</v>
      </c>
    </row>
    <row r="2608" spans="1:40" x14ac:dyDescent="0.3">
      <c r="A2608">
        <v>71.08</v>
      </c>
      <c r="B2608">
        <v>3.79</v>
      </c>
      <c r="C2608">
        <v>25</v>
      </c>
      <c r="D2608">
        <v>0.77</v>
      </c>
      <c r="E2608">
        <v>0.09</v>
      </c>
      <c r="F2608">
        <v>0.01</v>
      </c>
      <c r="G2608" t="s">
        <v>88</v>
      </c>
      <c r="H2608">
        <v>3.31</v>
      </c>
      <c r="I2608">
        <v>0.63</v>
      </c>
      <c r="J2608">
        <v>1.1299999999999999</v>
      </c>
      <c r="K2608">
        <v>0.64</v>
      </c>
      <c r="L2608">
        <v>19</v>
      </c>
      <c r="M2608">
        <v>2450.29</v>
      </c>
      <c r="N2608">
        <v>90</v>
      </c>
      <c r="O2608">
        <v>22</v>
      </c>
      <c r="P2608">
        <v>0</v>
      </c>
      <c r="Q2608">
        <v>1</v>
      </c>
      <c r="R2608">
        <v>502</v>
      </c>
      <c r="S2608">
        <v>808</v>
      </c>
      <c r="T2608">
        <v>1</v>
      </c>
      <c r="U2608">
        <v>0.12</v>
      </c>
      <c r="V2608">
        <v>1</v>
      </c>
      <c r="W2608" t="s">
        <v>4</v>
      </c>
      <c r="X2608" t="s">
        <v>101</v>
      </c>
      <c r="Y2608" t="s">
        <v>94</v>
      </c>
      <c r="Z2608" t="s">
        <v>97</v>
      </c>
      <c r="AA2608">
        <v>0.70069999999999999</v>
      </c>
      <c r="AB2608">
        <v>0.90090000000000003</v>
      </c>
      <c r="AC2608">
        <v>0.20720699999999997</v>
      </c>
      <c r="AD2608">
        <v>0.74</v>
      </c>
      <c r="AE2608" t="s">
        <v>25</v>
      </c>
      <c r="AF2608">
        <v>5.3320202588632529E-2</v>
      </c>
      <c r="AG2608" t="s">
        <v>8</v>
      </c>
      <c r="AH2608" t="s">
        <v>33</v>
      </c>
      <c r="AI2608" t="s">
        <v>37</v>
      </c>
      <c r="AJ2608">
        <v>160.95617529880477</v>
      </c>
      <c r="AK2608" t="s">
        <v>42</v>
      </c>
      <c r="AL2608">
        <v>24.5029</v>
      </c>
      <c r="AM2608">
        <v>191612.48291600001</v>
      </c>
      <c r="AN2608">
        <v>69.789999999999992</v>
      </c>
    </row>
    <row r="2609" spans="1:40" x14ac:dyDescent="0.3">
      <c r="A2609">
        <v>174.28</v>
      </c>
      <c r="B2609">
        <v>5.03</v>
      </c>
      <c r="C2609">
        <v>6</v>
      </c>
      <c r="D2609">
        <v>0.71</v>
      </c>
      <c r="E2609">
        <v>0.05</v>
      </c>
      <c r="F2609">
        <v>0.04</v>
      </c>
      <c r="G2609" t="s">
        <v>92</v>
      </c>
      <c r="H2609">
        <v>4.24</v>
      </c>
      <c r="I2609">
        <v>0.83</v>
      </c>
      <c r="J2609">
        <v>0.89</v>
      </c>
      <c r="K2609">
        <v>0.74</v>
      </c>
      <c r="L2609">
        <v>27</v>
      </c>
      <c r="M2609">
        <v>5759.62</v>
      </c>
      <c r="N2609">
        <v>45</v>
      </c>
      <c r="O2609">
        <v>56</v>
      </c>
      <c r="P2609">
        <v>2</v>
      </c>
      <c r="Q2609">
        <v>3</v>
      </c>
      <c r="R2609">
        <v>220</v>
      </c>
      <c r="S2609">
        <v>116</v>
      </c>
      <c r="T2609">
        <v>11</v>
      </c>
      <c r="U2609">
        <v>0.78</v>
      </c>
      <c r="V2609">
        <v>1</v>
      </c>
      <c r="W2609" t="s">
        <v>4</v>
      </c>
      <c r="X2609" t="s">
        <v>103</v>
      </c>
      <c r="Y2609" t="s">
        <v>96</v>
      </c>
      <c r="Z2609" t="s">
        <v>95</v>
      </c>
      <c r="AA2609">
        <v>0.67449999999999999</v>
      </c>
      <c r="AB2609">
        <v>0.91199999999999992</v>
      </c>
      <c r="AC2609">
        <v>0.26447999999999999</v>
      </c>
      <c r="AD2609">
        <v>0.83</v>
      </c>
      <c r="AE2609" t="s">
        <v>25</v>
      </c>
      <c r="AF2609">
        <v>2.8861602019738353E-2</v>
      </c>
      <c r="AG2609" t="s">
        <v>7</v>
      </c>
      <c r="AH2609" t="s">
        <v>31</v>
      </c>
      <c r="AI2609" t="s">
        <v>37</v>
      </c>
      <c r="AJ2609">
        <v>52.72727272727272</v>
      </c>
      <c r="AK2609" t="s">
        <v>40</v>
      </c>
      <c r="AL2609">
        <v>115.19240000000001</v>
      </c>
      <c r="AM2609">
        <v>1094257.336568</v>
      </c>
      <c r="AN2609">
        <v>81.459999999999994</v>
      </c>
    </row>
    <row r="2610" spans="1:40" x14ac:dyDescent="0.3">
      <c r="A2610">
        <v>368.14</v>
      </c>
      <c r="B2610">
        <v>4.6500000000000004</v>
      </c>
      <c r="C2610">
        <v>22</v>
      </c>
      <c r="D2610">
        <v>0.95</v>
      </c>
      <c r="E2610">
        <v>0.05</v>
      </c>
      <c r="F2610">
        <v>0.03</v>
      </c>
      <c r="G2610" t="s">
        <v>92</v>
      </c>
      <c r="H2610">
        <v>3.93</v>
      </c>
      <c r="I2610">
        <v>0.98</v>
      </c>
      <c r="J2610">
        <v>1.17</v>
      </c>
      <c r="K2610">
        <v>0.14000000000000001</v>
      </c>
      <c r="L2610">
        <v>12</v>
      </c>
      <c r="M2610">
        <v>7855.56</v>
      </c>
      <c r="N2610">
        <v>60</v>
      </c>
      <c r="O2610">
        <v>59</v>
      </c>
      <c r="P2610">
        <v>0</v>
      </c>
      <c r="Q2610">
        <v>0</v>
      </c>
      <c r="R2610">
        <v>871</v>
      </c>
      <c r="S2610">
        <v>242</v>
      </c>
      <c r="T2610">
        <v>1</v>
      </c>
      <c r="U2610">
        <v>0.13</v>
      </c>
      <c r="V2610">
        <v>0</v>
      </c>
      <c r="W2610" t="s">
        <v>6</v>
      </c>
      <c r="X2610" t="s">
        <v>89</v>
      </c>
      <c r="Y2610" t="s">
        <v>94</v>
      </c>
      <c r="Z2610" t="s">
        <v>97</v>
      </c>
      <c r="AA2610">
        <v>0.90249999999999997</v>
      </c>
      <c r="AB2610">
        <v>0.92149999999999999</v>
      </c>
      <c r="AC2610">
        <v>4.607500000000004E-2</v>
      </c>
      <c r="AD2610">
        <v>0.22000000000000003</v>
      </c>
      <c r="AE2610" t="s">
        <v>26</v>
      </c>
      <c r="AF2610">
        <v>1.2631064269028089E-2</v>
      </c>
      <c r="AG2610" t="s">
        <v>5</v>
      </c>
      <c r="AH2610" t="s">
        <v>32</v>
      </c>
      <c r="AI2610" t="s">
        <v>37</v>
      </c>
      <c r="AJ2610">
        <v>27.784156142365095</v>
      </c>
      <c r="AK2610" t="s">
        <v>40</v>
      </c>
      <c r="AL2610">
        <v>157.11120000000003</v>
      </c>
      <c r="AM2610">
        <v>3123487.5740760006</v>
      </c>
      <c r="AN2610">
        <v>81.969999999999985</v>
      </c>
    </row>
    <row r="2611" spans="1:40" x14ac:dyDescent="0.3">
      <c r="A2611">
        <v>78.209999999999994</v>
      </c>
      <c r="B2611">
        <v>9.86</v>
      </c>
      <c r="C2611">
        <v>27</v>
      </c>
      <c r="D2611">
        <v>0.7</v>
      </c>
      <c r="E2611">
        <v>0.08</v>
      </c>
      <c r="F2611">
        <v>0.01</v>
      </c>
      <c r="G2611" t="s">
        <v>99</v>
      </c>
      <c r="H2611">
        <v>1.55</v>
      </c>
      <c r="I2611">
        <v>0.82</v>
      </c>
      <c r="J2611">
        <v>0.93</v>
      </c>
      <c r="K2611">
        <v>0.55000000000000004</v>
      </c>
      <c r="L2611">
        <v>3</v>
      </c>
      <c r="M2611">
        <v>4915.0200000000004</v>
      </c>
      <c r="N2611">
        <v>30</v>
      </c>
      <c r="O2611">
        <v>15</v>
      </c>
      <c r="P2611">
        <v>1</v>
      </c>
      <c r="Q2611">
        <v>0</v>
      </c>
      <c r="R2611">
        <v>376</v>
      </c>
      <c r="S2611">
        <v>205</v>
      </c>
      <c r="T2611">
        <v>3</v>
      </c>
      <c r="U2611">
        <v>0.16</v>
      </c>
      <c r="V2611">
        <v>0</v>
      </c>
      <c r="W2611" t="s">
        <v>6</v>
      </c>
      <c r="X2611" t="s">
        <v>89</v>
      </c>
      <c r="Y2611" t="s">
        <v>104</v>
      </c>
      <c r="Z2611" t="s">
        <v>98</v>
      </c>
      <c r="AA2611">
        <v>0.64400000000000002</v>
      </c>
      <c r="AB2611">
        <v>0.91080000000000005</v>
      </c>
      <c r="AC2611">
        <v>0.27324000000000009</v>
      </c>
      <c r="AD2611">
        <v>0.64</v>
      </c>
      <c r="AE2611" t="s">
        <v>25</v>
      </c>
      <c r="AF2611">
        <v>0.12607083493159443</v>
      </c>
      <c r="AG2611" t="s">
        <v>9</v>
      </c>
      <c r="AH2611" t="s">
        <v>33</v>
      </c>
      <c r="AI2611" t="s">
        <v>36</v>
      </c>
      <c r="AJ2611">
        <v>54.521276595744681</v>
      </c>
      <c r="AK2611" t="s">
        <v>40</v>
      </c>
      <c r="AL2611">
        <v>245.75100000000003</v>
      </c>
      <c r="AM2611">
        <v>419248.22398799995</v>
      </c>
      <c r="AN2611">
        <v>95.850000000000009</v>
      </c>
    </row>
    <row r="2612" spans="1:40" x14ac:dyDescent="0.3">
      <c r="A2612">
        <v>427.7</v>
      </c>
      <c r="B2612">
        <v>3.63</v>
      </c>
      <c r="C2612">
        <v>16</v>
      </c>
      <c r="D2612">
        <v>0.98</v>
      </c>
      <c r="E2612">
        <v>0.03</v>
      </c>
      <c r="F2612">
        <v>0.01</v>
      </c>
      <c r="G2612" t="s">
        <v>88</v>
      </c>
      <c r="H2612">
        <v>2.36</v>
      </c>
      <c r="I2612">
        <v>0.78</v>
      </c>
      <c r="J2612">
        <v>0.87</v>
      </c>
      <c r="K2612">
        <v>0.51</v>
      </c>
      <c r="L2612">
        <v>4</v>
      </c>
      <c r="M2612">
        <v>3402.86</v>
      </c>
      <c r="N2612">
        <v>15</v>
      </c>
      <c r="O2612">
        <v>9</v>
      </c>
      <c r="P2612">
        <v>0</v>
      </c>
      <c r="Q2612">
        <v>0</v>
      </c>
      <c r="R2612">
        <v>238</v>
      </c>
      <c r="S2612">
        <v>860</v>
      </c>
      <c r="T2612">
        <v>4</v>
      </c>
      <c r="U2612">
        <v>0.04</v>
      </c>
      <c r="V2612">
        <v>0</v>
      </c>
      <c r="W2612" t="s">
        <v>6</v>
      </c>
      <c r="X2612" t="s">
        <v>89</v>
      </c>
      <c r="Y2612" t="s">
        <v>94</v>
      </c>
      <c r="Z2612" t="s">
        <v>105</v>
      </c>
      <c r="AA2612">
        <v>0.9506</v>
      </c>
      <c r="AB2612">
        <v>0.96029999999999993</v>
      </c>
      <c r="AC2612">
        <v>1.9206000000000018E-2</v>
      </c>
      <c r="AD2612">
        <v>0.55000000000000004</v>
      </c>
      <c r="AE2612" t="s">
        <v>25</v>
      </c>
      <c r="AF2612">
        <v>8.4872574234276365E-3</v>
      </c>
      <c r="AG2612" t="s">
        <v>5</v>
      </c>
      <c r="AH2612" t="s">
        <v>32</v>
      </c>
      <c r="AI2612" t="s">
        <v>35</v>
      </c>
      <c r="AJ2612">
        <v>361.34453781512605</v>
      </c>
      <c r="AK2612" t="s">
        <v>42</v>
      </c>
      <c r="AL2612">
        <v>34.028600000000004</v>
      </c>
      <c r="AM2612">
        <v>1513673.5669200001</v>
      </c>
      <c r="AN2612">
        <v>72.540000000000006</v>
      </c>
    </row>
    <row r="2613" spans="1:40" x14ac:dyDescent="0.3">
      <c r="A2613">
        <v>51.72</v>
      </c>
      <c r="B2613">
        <v>3.65</v>
      </c>
      <c r="C2613">
        <v>20</v>
      </c>
      <c r="D2613">
        <v>0.89</v>
      </c>
      <c r="E2613">
        <v>0.05</v>
      </c>
      <c r="F2613">
        <v>0.03</v>
      </c>
      <c r="G2613" t="s">
        <v>99</v>
      </c>
      <c r="H2613">
        <v>1.17</v>
      </c>
      <c r="I2613">
        <v>0.65</v>
      </c>
      <c r="J2613">
        <v>0.86</v>
      </c>
      <c r="K2613">
        <v>0.34</v>
      </c>
      <c r="L2613">
        <v>47</v>
      </c>
      <c r="M2613">
        <v>1610.31</v>
      </c>
      <c r="N2613">
        <v>15</v>
      </c>
      <c r="O2613">
        <v>42</v>
      </c>
      <c r="P2613">
        <v>2</v>
      </c>
      <c r="Q2613">
        <v>0</v>
      </c>
      <c r="R2613">
        <v>354</v>
      </c>
      <c r="S2613">
        <v>211</v>
      </c>
      <c r="T2613">
        <v>1</v>
      </c>
      <c r="U2613">
        <v>0.46</v>
      </c>
      <c r="V2613">
        <v>1</v>
      </c>
      <c r="W2613" t="s">
        <v>4</v>
      </c>
      <c r="X2613" t="s">
        <v>89</v>
      </c>
      <c r="Y2613" t="s">
        <v>96</v>
      </c>
      <c r="Z2613" t="s">
        <v>97</v>
      </c>
      <c r="AA2613">
        <v>0.84549999999999992</v>
      </c>
      <c r="AB2613">
        <v>0.92149999999999999</v>
      </c>
      <c r="AC2613">
        <v>0.10136499999999998</v>
      </c>
      <c r="AD2613">
        <v>0.42000000000000004</v>
      </c>
      <c r="AE2613" t="s">
        <v>24</v>
      </c>
      <c r="AF2613">
        <v>7.0572312451662803E-2</v>
      </c>
      <c r="AG2613" t="s">
        <v>8</v>
      </c>
      <c r="AH2613" t="s">
        <v>33</v>
      </c>
      <c r="AI2613" t="s">
        <v>36</v>
      </c>
      <c r="AJ2613">
        <v>59.604519774011301</v>
      </c>
      <c r="AK2613" t="s">
        <v>40</v>
      </c>
      <c r="AL2613">
        <v>80.515500000000003</v>
      </c>
      <c r="AM2613">
        <v>90029.777604000003</v>
      </c>
      <c r="AN2613">
        <v>96.73</v>
      </c>
    </row>
    <row r="2614" spans="1:40" x14ac:dyDescent="0.3">
      <c r="A2614">
        <v>161.07</v>
      </c>
      <c r="B2614">
        <v>4.1900000000000004</v>
      </c>
      <c r="C2614">
        <v>29</v>
      </c>
      <c r="D2614">
        <v>0.8</v>
      </c>
      <c r="E2614">
        <v>0.1</v>
      </c>
      <c r="F2614">
        <v>0.05</v>
      </c>
      <c r="G2614" t="s">
        <v>88</v>
      </c>
      <c r="H2614">
        <v>4.95</v>
      </c>
      <c r="I2614">
        <v>0.92</v>
      </c>
      <c r="J2614">
        <v>0.87</v>
      </c>
      <c r="K2614">
        <v>0.44</v>
      </c>
      <c r="L2614">
        <v>47</v>
      </c>
      <c r="M2614">
        <v>365.62</v>
      </c>
      <c r="N2614">
        <v>15</v>
      </c>
      <c r="O2614">
        <v>58</v>
      </c>
      <c r="P2614">
        <v>0</v>
      </c>
      <c r="Q2614">
        <v>1</v>
      </c>
      <c r="R2614">
        <v>776</v>
      </c>
      <c r="S2614">
        <v>118</v>
      </c>
      <c r="T2614">
        <v>12</v>
      </c>
      <c r="U2614">
        <v>0.13</v>
      </c>
      <c r="V2614">
        <v>1</v>
      </c>
      <c r="W2614" t="s">
        <v>4</v>
      </c>
      <c r="X2614" t="s">
        <v>101</v>
      </c>
      <c r="Y2614" t="s">
        <v>94</v>
      </c>
      <c r="Z2614" t="s">
        <v>107</v>
      </c>
      <c r="AA2614">
        <v>0.72000000000000008</v>
      </c>
      <c r="AB2614">
        <v>0.85499999999999998</v>
      </c>
      <c r="AC2614">
        <v>0.17099999999999996</v>
      </c>
      <c r="AD2614">
        <v>0.59000000000000008</v>
      </c>
      <c r="AE2614" t="s">
        <v>25</v>
      </c>
      <c r="AF2614">
        <v>2.6013534488110761E-2</v>
      </c>
      <c r="AG2614" t="s">
        <v>7</v>
      </c>
      <c r="AH2614" t="s">
        <v>31</v>
      </c>
      <c r="AI2614" t="s">
        <v>37</v>
      </c>
      <c r="AJ2614">
        <v>15.206185567010309</v>
      </c>
      <c r="AK2614" t="s">
        <v>40</v>
      </c>
      <c r="AL2614">
        <v>3.6562000000000001</v>
      </c>
      <c r="AM2614">
        <v>67743.577539999998</v>
      </c>
      <c r="AN2614">
        <v>67.050000000000011</v>
      </c>
    </row>
    <row r="2615" spans="1:40" x14ac:dyDescent="0.3">
      <c r="A2615">
        <v>383.41</v>
      </c>
      <c r="B2615">
        <v>6.08</v>
      </c>
      <c r="C2615">
        <v>16</v>
      </c>
      <c r="D2615">
        <v>0.77</v>
      </c>
      <c r="E2615">
        <v>7.0000000000000007E-2</v>
      </c>
      <c r="F2615">
        <v>0.04</v>
      </c>
      <c r="G2615" t="s">
        <v>88</v>
      </c>
      <c r="H2615">
        <v>1.3</v>
      </c>
      <c r="I2615">
        <v>0.75</v>
      </c>
      <c r="J2615">
        <v>0.98</v>
      </c>
      <c r="K2615">
        <v>0.52</v>
      </c>
      <c r="L2615">
        <v>11</v>
      </c>
      <c r="M2615">
        <v>6811.04</v>
      </c>
      <c r="N2615">
        <v>15</v>
      </c>
      <c r="O2615">
        <v>57</v>
      </c>
      <c r="P2615">
        <v>0</v>
      </c>
      <c r="Q2615">
        <v>2</v>
      </c>
      <c r="R2615">
        <v>86</v>
      </c>
      <c r="S2615">
        <v>552</v>
      </c>
      <c r="T2615">
        <v>10</v>
      </c>
      <c r="U2615">
        <v>0.35</v>
      </c>
      <c r="V2615">
        <v>1</v>
      </c>
      <c r="W2615" t="s">
        <v>4</v>
      </c>
      <c r="X2615" t="s">
        <v>93</v>
      </c>
      <c r="Y2615" t="s">
        <v>94</v>
      </c>
      <c r="Z2615" t="s">
        <v>108</v>
      </c>
      <c r="AA2615">
        <v>0.71609999999999996</v>
      </c>
      <c r="AB2615">
        <v>0.89279999999999993</v>
      </c>
      <c r="AC2615">
        <v>0.20534399999999997</v>
      </c>
      <c r="AD2615">
        <v>0.63</v>
      </c>
      <c r="AE2615" t="s">
        <v>25</v>
      </c>
      <c r="AF2615">
        <v>1.5857698025612269E-2</v>
      </c>
      <c r="AG2615" t="s">
        <v>5</v>
      </c>
      <c r="AH2615" t="s">
        <v>32</v>
      </c>
      <c r="AI2615" t="s">
        <v>36</v>
      </c>
      <c r="AJ2615">
        <v>641.8604651162791</v>
      </c>
      <c r="AK2615" t="s">
        <v>42</v>
      </c>
      <c r="AL2615">
        <v>68.110399999999998</v>
      </c>
      <c r="AM2615">
        <v>2898755.218564</v>
      </c>
      <c r="AN2615">
        <v>71.8</v>
      </c>
    </row>
    <row r="2616" spans="1:40" x14ac:dyDescent="0.3">
      <c r="A2616">
        <v>192.32</v>
      </c>
      <c r="B2616">
        <v>3.27</v>
      </c>
      <c r="C2616">
        <v>12</v>
      </c>
      <c r="D2616">
        <v>0.7</v>
      </c>
      <c r="E2616">
        <v>0.02</v>
      </c>
      <c r="F2616">
        <v>0.02</v>
      </c>
      <c r="G2616" t="s">
        <v>99</v>
      </c>
      <c r="H2616">
        <v>2.08</v>
      </c>
      <c r="I2616">
        <v>0.88</v>
      </c>
      <c r="J2616">
        <v>1.01</v>
      </c>
      <c r="K2616">
        <v>0.32</v>
      </c>
      <c r="L2616">
        <v>34</v>
      </c>
      <c r="M2616">
        <v>402.4</v>
      </c>
      <c r="N2616">
        <v>60</v>
      </c>
      <c r="O2616">
        <v>48</v>
      </c>
      <c r="P2616">
        <v>3</v>
      </c>
      <c r="Q2616">
        <v>0</v>
      </c>
      <c r="R2616">
        <v>469</v>
      </c>
      <c r="S2616">
        <v>747</v>
      </c>
      <c r="T2616">
        <v>7</v>
      </c>
      <c r="U2616">
        <v>0.28000000000000003</v>
      </c>
      <c r="V2616">
        <v>0</v>
      </c>
      <c r="W2616" t="s">
        <v>6</v>
      </c>
      <c r="X2616" t="s">
        <v>89</v>
      </c>
      <c r="Y2616" t="s">
        <v>90</v>
      </c>
      <c r="Z2616" t="s">
        <v>106</v>
      </c>
      <c r="AA2616">
        <v>0.68599999999999994</v>
      </c>
      <c r="AB2616">
        <v>0.96039999999999992</v>
      </c>
      <c r="AC2616">
        <v>0.28812000000000004</v>
      </c>
      <c r="AD2616">
        <v>0.36</v>
      </c>
      <c r="AE2616" t="s">
        <v>24</v>
      </c>
      <c r="AF2616">
        <v>1.7002911813643929E-2</v>
      </c>
      <c r="AG2616" t="s">
        <v>5</v>
      </c>
      <c r="AH2616" t="s">
        <v>31</v>
      </c>
      <c r="AI2616" t="s">
        <v>35</v>
      </c>
      <c r="AJ2616">
        <v>159.27505330490405</v>
      </c>
      <c r="AK2616" t="s">
        <v>42</v>
      </c>
      <c r="AL2616">
        <v>20.12</v>
      </c>
      <c r="AM2616">
        <v>80513.271231999999</v>
      </c>
      <c r="AN2616">
        <v>96.92</v>
      </c>
    </row>
    <row r="2617" spans="1:40" x14ac:dyDescent="0.3">
      <c r="A2617">
        <v>95.85</v>
      </c>
      <c r="B2617">
        <v>9.24</v>
      </c>
      <c r="C2617">
        <v>17</v>
      </c>
      <c r="D2617">
        <v>0.77</v>
      </c>
      <c r="E2617">
        <v>0.01</v>
      </c>
      <c r="F2617">
        <v>0.03</v>
      </c>
      <c r="G2617" t="s">
        <v>88</v>
      </c>
      <c r="H2617">
        <v>3.41</v>
      </c>
      <c r="I2617">
        <v>0.68</v>
      </c>
      <c r="J2617">
        <v>1.17</v>
      </c>
      <c r="K2617">
        <v>0.28999999999999998</v>
      </c>
      <c r="L2617">
        <v>18</v>
      </c>
      <c r="M2617">
        <v>9216.2999999999993</v>
      </c>
      <c r="N2617">
        <v>60</v>
      </c>
      <c r="O2617">
        <v>19</v>
      </c>
      <c r="P2617">
        <v>2</v>
      </c>
      <c r="Q2617">
        <v>0</v>
      </c>
      <c r="R2617">
        <v>274</v>
      </c>
      <c r="S2617">
        <v>50</v>
      </c>
      <c r="T2617">
        <v>2</v>
      </c>
      <c r="U2617">
        <v>0.98</v>
      </c>
      <c r="V2617">
        <v>1</v>
      </c>
      <c r="W2617" t="s">
        <v>4</v>
      </c>
      <c r="X2617" t="s">
        <v>89</v>
      </c>
      <c r="Y2617" t="s">
        <v>96</v>
      </c>
      <c r="Z2617" t="s">
        <v>102</v>
      </c>
      <c r="AA2617">
        <v>0.76229999999999998</v>
      </c>
      <c r="AB2617">
        <v>0.96029999999999993</v>
      </c>
      <c r="AC2617">
        <v>0.22086899999999998</v>
      </c>
      <c r="AD2617">
        <v>0.32999999999999996</v>
      </c>
      <c r="AE2617" t="s">
        <v>24</v>
      </c>
      <c r="AF2617">
        <v>9.6400625978090779E-2</v>
      </c>
      <c r="AG2617" t="s">
        <v>8</v>
      </c>
      <c r="AH2617" t="s">
        <v>33</v>
      </c>
      <c r="AI2617" t="s">
        <v>37</v>
      </c>
      <c r="AJ2617">
        <v>18.248175182481752</v>
      </c>
      <c r="AK2617" t="s">
        <v>40</v>
      </c>
      <c r="AL2617">
        <v>92.162999999999997</v>
      </c>
      <c r="AM2617">
        <v>918816.34916999983</v>
      </c>
      <c r="AN2617">
        <v>71.69</v>
      </c>
    </row>
    <row r="2618" spans="1:40" x14ac:dyDescent="0.3">
      <c r="A2618">
        <v>212.11</v>
      </c>
      <c r="B2618">
        <v>3.39</v>
      </c>
      <c r="C2618">
        <v>5</v>
      </c>
      <c r="D2618">
        <v>0.74</v>
      </c>
      <c r="E2618">
        <v>0.02</v>
      </c>
      <c r="F2618">
        <v>0.02</v>
      </c>
      <c r="G2618" t="s">
        <v>99</v>
      </c>
      <c r="H2618">
        <v>4.38</v>
      </c>
      <c r="I2618">
        <v>0.62</v>
      </c>
      <c r="J2618">
        <v>0.95</v>
      </c>
      <c r="K2618">
        <v>0.74</v>
      </c>
      <c r="L2618">
        <v>35</v>
      </c>
      <c r="M2618">
        <v>5982.88</v>
      </c>
      <c r="N2618">
        <v>30</v>
      </c>
      <c r="O2618">
        <v>7</v>
      </c>
      <c r="P2618">
        <v>3</v>
      </c>
      <c r="Q2618">
        <v>2</v>
      </c>
      <c r="R2618">
        <v>513</v>
      </c>
      <c r="S2618">
        <v>73</v>
      </c>
      <c r="T2618">
        <v>11</v>
      </c>
      <c r="U2618">
        <v>0.66</v>
      </c>
      <c r="V2618">
        <v>0</v>
      </c>
      <c r="W2618" t="s">
        <v>6</v>
      </c>
      <c r="X2618" t="s">
        <v>93</v>
      </c>
      <c r="Y2618" t="s">
        <v>90</v>
      </c>
      <c r="Z2618" t="s">
        <v>95</v>
      </c>
      <c r="AA2618">
        <v>0.72519999999999996</v>
      </c>
      <c r="AB2618">
        <v>0.96039999999999992</v>
      </c>
      <c r="AC2618">
        <v>0.24970400000000001</v>
      </c>
      <c r="AD2618">
        <v>0.78</v>
      </c>
      <c r="AE2618" t="s">
        <v>25</v>
      </c>
      <c r="AF2618">
        <v>1.5982273348734147E-2</v>
      </c>
      <c r="AG2618" t="s">
        <v>5</v>
      </c>
      <c r="AH2618" t="s">
        <v>31</v>
      </c>
      <c r="AI2618" t="s">
        <v>37</v>
      </c>
      <c r="AJ2618">
        <v>14.230019493177387</v>
      </c>
      <c r="AK2618" t="s">
        <v>40</v>
      </c>
      <c r="AL2618">
        <v>299.14400000000001</v>
      </c>
      <c r="AM2618">
        <v>1320107.548708</v>
      </c>
      <c r="AN2618">
        <v>94.61999999999999</v>
      </c>
    </row>
    <row r="2619" spans="1:40" x14ac:dyDescent="0.3">
      <c r="A2619">
        <v>171.68</v>
      </c>
      <c r="B2619">
        <v>9.06</v>
      </c>
      <c r="C2619">
        <v>27</v>
      </c>
      <c r="D2619">
        <v>0.88</v>
      </c>
      <c r="E2619">
        <v>0.08</v>
      </c>
      <c r="F2619">
        <v>0.05</v>
      </c>
      <c r="G2619" t="s">
        <v>88</v>
      </c>
      <c r="H2619">
        <v>0.26</v>
      </c>
      <c r="I2619">
        <v>0.72</v>
      </c>
      <c r="J2619">
        <v>0.89</v>
      </c>
      <c r="K2619">
        <v>7.0000000000000007E-2</v>
      </c>
      <c r="L2619">
        <v>18</v>
      </c>
      <c r="M2619">
        <v>3597.62</v>
      </c>
      <c r="N2619">
        <v>90</v>
      </c>
      <c r="O2619">
        <v>50</v>
      </c>
      <c r="P2619">
        <v>2</v>
      </c>
      <c r="Q2619">
        <v>1</v>
      </c>
      <c r="R2619">
        <v>753</v>
      </c>
      <c r="S2619">
        <v>752</v>
      </c>
      <c r="T2619">
        <v>4</v>
      </c>
      <c r="U2619">
        <v>0.41</v>
      </c>
      <c r="V2619">
        <v>0</v>
      </c>
      <c r="W2619" t="s">
        <v>6</v>
      </c>
      <c r="X2619" t="s">
        <v>101</v>
      </c>
      <c r="Y2619" t="s">
        <v>96</v>
      </c>
      <c r="Z2619" t="s">
        <v>105</v>
      </c>
      <c r="AA2619">
        <v>0.80959999999999999</v>
      </c>
      <c r="AB2619">
        <v>0.874</v>
      </c>
      <c r="AC2619">
        <v>0.10487999999999999</v>
      </c>
      <c r="AD2619">
        <v>0.2</v>
      </c>
      <c r="AE2619" t="s">
        <v>26</v>
      </c>
      <c r="AF2619">
        <v>5.2772600186393293E-2</v>
      </c>
      <c r="AG2619" t="s">
        <v>8</v>
      </c>
      <c r="AH2619" t="s">
        <v>31</v>
      </c>
      <c r="AI2619" t="s">
        <v>38</v>
      </c>
      <c r="AJ2619">
        <v>99.867197875165999</v>
      </c>
      <c r="AK2619" t="s">
        <v>43</v>
      </c>
      <c r="AL2619">
        <v>35.976199999999999</v>
      </c>
      <c r="AM2619">
        <v>697969.39274400007</v>
      </c>
      <c r="AN2619">
        <v>72.340000000000018</v>
      </c>
    </row>
    <row r="2620" spans="1:40" x14ac:dyDescent="0.3">
      <c r="A2620">
        <v>429.22</v>
      </c>
      <c r="B2620">
        <v>1.93</v>
      </c>
      <c r="C2620">
        <v>25</v>
      </c>
      <c r="D2620">
        <v>0.75</v>
      </c>
      <c r="E2620">
        <v>0.03</v>
      </c>
      <c r="F2620">
        <v>0.04</v>
      </c>
      <c r="G2620" t="s">
        <v>92</v>
      </c>
      <c r="H2620">
        <v>1.51</v>
      </c>
      <c r="I2620">
        <v>0.71</v>
      </c>
      <c r="J2620">
        <v>1.1000000000000001</v>
      </c>
      <c r="K2620">
        <v>0.31</v>
      </c>
      <c r="L2620">
        <v>46</v>
      </c>
      <c r="M2620">
        <v>514.94000000000005</v>
      </c>
      <c r="N2620">
        <v>45</v>
      </c>
      <c r="O2620">
        <v>17</v>
      </c>
      <c r="P2620">
        <v>2</v>
      </c>
      <c r="Q2620">
        <v>2</v>
      </c>
      <c r="R2620">
        <v>658</v>
      </c>
      <c r="S2620">
        <v>899</v>
      </c>
      <c r="T2620">
        <v>12</v>
      </c>
      <c r="U2620">
        <v>0.88</v>
      </c>
      <c r="V2620">
        <v>0</v>
      </c>
      <c r="W2620" t="s">
        <v>6</v>
      </c>
      <c r="X2620" t="s">
        <v>93</v>
      </c>
      <c r="Y2620" t="s">
        <v>96</v>
      </c>
      <c r="Z2620" t="s">
        <v>107</v>
      </c>
      <c r="AA2620">
        <v>0.72750000000000004</v>
      </c>
      <c r="AB2620">
        <v>0.93119999999999992</v>
      </c>
      <c r="AC2620">
        <v>0.23279999999999998</v>
      </c>
      <c r="AD2620">
        <v>0.38</v>
      </c>
      <c r="AE2620" t="s">
        <v>24</v>
      </c>
      <c r="AF2620">
        <v>4.4965285867387354E-3</v>
      </c>
      <c r="AG2620" t="s">
        <v>5</v>
      </c>
      <c r="AH2620" t="s">
        <v>32</v>
      </c>
      <c r="AI2620" t="s">
        <v>36</v>
      </c>
      <c r="AJ2620">
        <v>136.62613981762919</v>
      </c>
      <c r="AK2620" t="s">
        <v>42</v>
      </c>
      <c r="AL2620">
        <v>10.298800000000002</v>
      </c>
      <c r="AM2620">
        <v>236517.38632000005</v>
      </c>
      <c r="AN2620">
        <v>84.789999999999992</v>
      </c>
    </row>
    <row r="2621" spans="1:40" x14ac:dyDescent="0.3">
      <c r="A2621">
        <v>191.01</v>
      </c>
      <c r="B2621">
        <v>6.91</v>
      </c>
      <c r="C2621">
        <v>13</v>
      </c>
      <c r="D2621">
        <v>0.86</v>
      </c>
      <c r="E2621">
        <v>0</v>
      </c>
      <c r="F2621">
        <v>0.03</v>
      </c>
      <c r="G2621" t="s">
        <v>99</v>
      </c>
      <c r="H2621">
        <v>2.84</v>
      </c>
      <c r="I2621">
        <v>0.95</v>
      </c>
      <c r="J2621">
        <v>0.85</v>
      </c>
      <c r="K2621">
        <v>0.65</v>
      </c>
      <c r="L2621">
        <v>6</v>
      </c>
      <c r="M2621">
        <v>4193.5200000000004</v>
      </c>
      <c r="N2621">
        <v>30</v>
      </c>
      <c r="O2621">
        <v>30</v>
      </c>
      <c r="P2621">
        <v>2</v>
      </c>
      <c r="Q2621">
        <v>2</v>
      </c>
      <c r="R2621">
        <v>585</v>
      </c>
      <c r="S2621">
        <v>691</v>
      </c>
      <c r="T2621">
        <v>9</v>
      </c>
      <c r="U2621">
        <v>0.06</v>
      </c>
      <c r="V2621">
        <v>0</v>
      </c>
      <c r="W2621" t="s">
        <v>6</v>
      </c>
      <c r="X2621" t="s">
        <v>93</v>
      </c>
      <c r="Y2621" t="s">
        <v>96</v>
      </c>
      <c r="Z2621" t="s">
        <v>91</v>
      </c>
      <c r="AA2621">
        <v>0.86</v>
      </c>
      <c r="AB2621">
        <v>0.97</v>
      </c>
      <c r="AC2621">
        <v>0.1358</v>
      </c>
      <c r="AD2621">
        <v>0.68</v>
      </c>
      <c r="AE2621" t="s">
        <v>25</v>
      </c>
      <c r="AF2621">
        <v>3.6176116433694575E-2</v>
      </c>
      <c r="AG2621" t="s">
        <v>7</v>
      </c>
      <c r="AH2621" t="s">
        <v>31</v>
      </c>
      <c r="AI2621" t="s">
        <v>35</v>
      </c>
      <c r="AJ2621">
        <v>118.11965811965813</v>
      </c>
      <c r="AK2621" t="s">
        <v>42</v>
      </c>
      <c r="AL2621">
        <v>209.67600000000004</v>
      </c>
      <c r="AM2621">
        <v>825254.90822400001</v>
      </c>
      <c r="AN2621">
        <v>96.559999999999988</v>
      </c>
    </row>
    <row r="2622" spans="1:40" x14ac:dyDescent="0.3">
      <c r="A2622">
        <v>405.02</v>
      </c>
      <c r="B2622">
        <v>9.16</v>
      </c>
      <c r="C2622">
        <v>8</v>
      </c>
      <c r="D2622">
        <v>0.88</v>
      </c>
      <c r="E2622">
        <v>0.09</v>
      </c>
      <c r="F2622">
        <v>0.02</v>
      </c>
      <c r="G2622" t="s">
        <v>88</v>
      </c>
      <c r="H2622">
        <v>3.09</v>
      </c>
      <c r="I2622">
        <v>0.95</v>
      </c>
      <c r="J2622">
        <v>1.1599999999999999</v>
      </c>
      <c r="K2622">
        <v>0.21</v>
      </c>
      <c r="L2622">
        <v>34</v>
      </c>
      <c r="M2622">
        <v>8686.27</v>
      </c>
      <c r="N2622">
        <v>15</v>
      </c>
      <c r="O2622">
        <v>11</v>
      </c>
      <c r="P2622">
        <v>2</v>
      </c>
      <c r="Q2622">
        <v>0</v>
      </c>
      <c r="R2622">
        <v>254</v>
      </c>
      <c r="S2622">
        <v>821</v>
      </c>
      <c r="T2622">
        <v>8</v>
      </c>
      <c r="U2622">
        <v>0.33</v>
      </c>
      <c r="V2622">
        <v>1</v>
      </c>
      <c r="W2622" t="s">
        <v>4</v>
      </c>
      <c r="X2622" t="s">
        <v>89</v>
      </c>
      <c r="Y2622" t="s">
        <v>96</v>
      </c>
      <c r="Z2622" t="s">
        <v>110</v>
      </c>
      <c r="AA2622">
        <v>0.80080000000000007</v>
      </c>
      <c r="AB2622">
        <v>0.89180000000000004</v>
      </c>
      <c r="AC2622">
        <v>0.107016</v>
      </c>
      <c r="AD2622">
        <v>0.32</v>
      </c>
      <c r="AE2622" t="s">
        <v>24</v>
      </c>
      <c r="AF2622">
        <v>2.261616710285912E-2</v>
      </c>
      <c r="AG2622" t="s">
        <v>7</v>
      </c>
      <c r="AH2622" t="s">
        <v>32</v>
      </c>
      <c r="AI2622" t="s">
        <v>37</v>
      </c>
      <c r="AJ2622">
        <v>323.22834645669292</v>
      </c>
      <c r="AK2622" t="s">
        <v>42</v>
      </c>
      <c r="AL2622">
        <v>86.862700000000004</v>
      </c>
      <c r="AM2622">
        <v>3905217.4066300001</v>
      </c>
      <c r="AN2622">
        <v>69.81</v>
      </c>
    </row>
    <row r="2623" spans="1:40" x14ac:dyDescent="0.3">
      <c r="A2623">
        <v>451.34</v>
      </c>
      <c r="B2623">
        <v>2.52</v>
      </c>
      <c r="C2623">
        <v>24</v>
      </c>
      <c r="D2623">
        <v>0.79</v>
      </c>
      <c r="E2623">
        <v>0.02</v>
      </c>
      <c r="F2623">
        <v>0.03</v>
      </c>
      <c r="G2623" t="s">
        <v>92</v>
      </c>
      <c r="H2623">
        <v>0.35</v>
      </c>
      <c r="I2623">
        <v>0.81</v>
      </c>
      <c r="J2623">
        <v>0.96</v>
      </c>
      <c r="K2623">
        <v>0.56999999999999995</v>
      </c>
      <c r="L2623">
        <v>33</v>
      </c>
      <c r="M2623">
        <v>9701.25</v>
      </c>
      <c r="N2623">
        <v>45</v>
      </c>
      <c r="O2623">
        <v>8</v>
      </c>
      <c r="P2623">
        <v>2</v>
      </c>
      <c r="Q2623">
        <v>2</v>
      </c>
      <c r="R2623">
        <v>438</v>
      </c>
      <c r="S2623">
        <v>424</v>
      </c>
      <c r="T2623">
        <v>2</v>
      </c>
      <c r="U2623">
        <v>0.51</v>
      </c>
      <c r="V2623">
        <v>0</v>
      </c>
      <c r="W2623" t="s">
        <v>6</v>
      </c>
      <c r="X2623" t="s">
        <v>93</v>
      </c>
      <c r="Y2623" t="s">
        <v>96</v>
      </c>
      <c r="Z2623" t="s">
        <v>102</v>
      </c>
      <c r="AA2623">
        <v>0.7742</v>
      </c>
      <c r="AB2623">
        <v>0.9506</v>
      </c>
      <c r="AC2623">
        <v>0.19962599999999994</v>
      </c>
      <c r="AD2623">
        <v>0.62</v>
      </c>
      <c r="AE2623" t="s">
        <v>25</v>
      </c>
      <c r="AF2623">
        <v>5.5833739531173845E-3</v>
      </c>
      <c r="AG2623" t="s">
        <v>5</v>
      </c>
      <c r="AH2623" t="s">
        <v>32</v>
      </c>
      <c r="AI2623" t="s">
        <v>38</v>
      </c>
      <c r="AJ2623">
        <v>96.803652968036531</v>
      </c>
      <c r="AK2623" t="s">
        <v>45</v>
      </c>
      <c r="AL2623">
        <v>194.02500000000001</v>
      </c>
      <c r="AM2623">
        <v>4597687.4681299999</v>
      </c>
      <c r="AN2623">
        <v>86.45</v>
      </c>
    </row>
    <row r="2624" spans="1:40" x14ac:dyDescent="0.3">
      <c r="A2624">
        <v>245.22</v>
      </c>
      <c r="B2624">
        <v>9.7100000000000009</v>
      </c>
      <c r="C2624">
        <v>5</v>
      </c>
      <c r="D2624">
        <v>0.71</v>
      </c>
      <c r="E2624">
        <v>0</v>
      </c>
      <c r="F2624">
        <v>0.02</v>
      </c>
      <c r="G2624" t="s">
        <v>92</v>
      </c>
      <c r="H2624">
        <v>3.32</v>
      </c>
      <c r="I2624">
        <v>0.61</v>
      </c>
      <c r="J2624">
        <v>1.05</v>
      </c>
      <c r="K2624">
        <v>0.3</v>
      </c>
      <c r="L2624">
        <v>8</v>
      </c>
      <c r="M2624">
        <v>940.79</v>
      </c>
      <c r="N2624">
        <v>30</v>
      </c>
      <c r="O2624">
        <v>23</v>
      </c>
      <c r="P2624">
        <v>2</v>
      </c>
      <c r="Q2624">
        <v>2</v>
      </c>
      <c r="R2624">
        <v>100</v>
      </c>
      <c r="S2624">
        <v>381</v>
      </c>
      <c r="T2624">
        <v>11</v>
      </c>
      <c r="U2624">
        <v>0.05</v>
      </c>
      <c r="V2624">
        <v>1</v>
      </c>
      <c r="W2624" t="s">
        <v>4</v>
      </c>
      <c r="X2624" t="s">
        <v>93</v>
      </c>
      <c r="Y2624" t="s">
        <v>96</v>
      </c>
      <c r="Z2624" t="s">
        <v>95</v>
      </c>
      <c r="AA2624">
        <v>0.71</v>
      </c>
      <c r="AB2624">
        <v>0.98</v>
      </c>
      <c r="AC2624">
        <v>0.28420000000000001</v>
      </c>
      <c r="AD2624">
        <v>0.32</v>
      </c>
      <c r="AE2624" t="s">
        <v>24</v>
      </c>
      <c r="AF2624">
        <v>3.9597096484789172E-2</v>
      </c>
      <c r="AG2624" t="s">
        <v>7</v>
      </c>
      <c r="AH2624" t="s">
        <v>31</v>
      </c>
      <c r="AI2624" t="s">
        <v>37</v>
      </c>
      <c r="AJ2624">
        <v>381</v>
      </c>
      <c r="AK2624" t="s">
        <v>42</v>
      </c>
      <c r="AL2624">
        <v>18.815799999999999</v>
      </c>
      <c r="AM2624">
        <v>235349.63268400001</v>
      </c>
      <c r="AN2624">
        <v>84.28</v>
      </c>
    </row>
    <row r="2625" spans="1:40" x14ac:dyDescent="0.3">
      <c r="A2625">
        <v>459.47</v>
      </c>
      <c r="B2625">
        <v>5.08</v>
      </c>
      <c r="C2625">
        <v>12</v>
      </c>
      <c r="D2625">
        <v>0.71</v>
      </c>
      <c r="E2625">
        <v>0.02</v>
      </c>
      <c r="F2625">
        <v>0</v>
      </c>
      <c r="G2625" t="s">
        <v>92</v>
      </c>
      <c r="H2625">
        <v>2.64</v>
      </c>
      <c r="I2625">
        <v>0.69</v>
      </c>
      <c r="J2625">
        <v>0.87</v>
      </c>
      <c r="K2625">
        <v>0.84</v>
      </c>
      <c r="L2625">
        <v>42</v>
      </c>
      <c r="M2625">
        <v>7793.67</v>
      </c>
      <c r="N2625">
        <v>15</v>
      </c>
      <c r="O2625">
        <v>23</v>
      </c>
      <c r="P2625">
        <v>0</v>
      </c>
      <c r="Q2625">
        <v>1</v>
      </c>
      <c r="R2625">
        <v>454</v>
      </c>
      <c r="S2625">
        <v>660</v>
      </c>
      <c r="T2625">
        <v>11</v>
      </c>
      <c r="U2625">
        <v>0.15</v>
      </c>
      <c r="V2625">
        <v>0</v>
      </c>
      <c r="W2625" t="s">
        <v>6</v>
      </c>
      <c r="X2625" t="s">
        <v>101</v>
      </c>
      <c r="Y2625" t="s">
        <v>94</v>
      </c>
      <c r="Z2625" t="s">
        <v>95</v>
      </c>
      <c r="AA2625">
        <v>0.69579999999999997</v>
      </c>
      <c r="AB2625">
        <v>0.98</v>
      </c>
      <c r="AC2625">
        <v>0.28420000000000001</v>
      </c>
      <c r="AD2625">
        <v>0.86</v>
      </c>
      <c r="AE2625" t="s">
        <v>25</v>
      </c>
      <c r="AF2625">
        <v>1.1056216945611248E-2</v>
      </c>
      <c r="AG2625" t="s">
        <v>5</v>
      </c>
      <c r="AH2625" t="s">
        <v>32</v>
      </c>
      <c r="AI2625" t="s">
        <v>35</v>
      </c>
      <c r="AJ2625">
        <v>145.37444933920705</v>
      </c>
      <c r="AK2625" t="s">
        <v>42</v>
      </c>
      <c r="AL2625">
        <v>155.8734</v>
      </c>
      <c r="AM2625">
        <v>3652756.839414</v>
      </c>
      <c r="AN2625">
        <v>84.76</v>
      </c>
    </row>
    <row r="2626" spans="1:40" x14ac:dyDescent="0.3">
      <c r="A2626">
        <v>219.79</v>
      </c>
      <c r="B2626">
        <v>9.51</v>
      </c>
      <c r="C2626">
        <v>9</v>
      </c>
      <c r="D2626">
        <v>0.71</v>
      </c>
      <c r="E2626">
        <v>0.02</v>
      </c>
      <c r="F2626">
        <v>0.02</v>
      </c>
      <c r="G2626" t="s">
        <v>92</v>
      </c>
      <c r="H2626">
        <v>4.1399999999999997</v>
      </c>
      <c r="I2626">
        <v>0.86</v>
      </c>
      <c r="J2626">
        <v>0.86</v>
      </c>
      <c r="K2626">
        <v>0.35</v>
      </c>
      <c r="L2626">
        <v>20</v>
      </c>
      <c r="M2626">
        <v>2657.74</v>
      </c>
      <c r="N2626">
        <v>30</v>
      </c>
      <c r="O2626">
        <v>26</v>
      </c>
      <c r="P2626">
        <v>0</v>
      </c>
      <c r="Q2626">
        <v>0</v>
      </c>
      <c r="R2626">
        <v>242</v>
      </c>
      <c r="S2626">
        <v>813</v>
      </c>
      <c r="T2626">
        <v>9</v>
      </c>
      <c r="U2626">
        <v>0.9</v>
      </c>
      <c r="V2626">
        <v>1</v>
      </c>
      <c r="W2626" t="s">
        <v>4</v>
      </c>
      <c r="X2626" t="s">
        <v>89</v>
      </c>
      <c r="Y2626" t="s">
        <v>94</v>
      </c>
      <c r="Z2626" t="s">
        <v>91</v>
      </c>
      <c r="AA2626">
        <v>0.69579999999999997</v>
      </c>
      <c r="AB2626">
        <v>0.96039999999999992</v>
      </c>
      <c r="AC2626">
        <v>0.27851599999999999</v>
      </c>
      <c r="AD2626">
        <v>0.38999999999999996</v>
      </c>
      <c r="AE2626" t="s">
        <v>24</v>
      </c>
      <c r="AF2626">
        <v>4.3268574548432595E-2</v>
      </c>
      <c r="AG2626" t="s">
        <v>7</v>
      </c>
      <c r="AH2626" t="s">
        <v>31</v>
      </c>
      <c r="AI2626" t="s">
        <v>37</v>
      </c>
      <c r="AJ2626">
        <v>335.95041322314046</v>
      </c>
      <c r="AK2626" t="s">
        <v>42</v>
      </c>
      <c r="AL2626">
        <v>53.154799999999994</v>
      </c>
      <c r="AM2626">
        <v>607581.8149959998</v>
      </c>
      <c r="AN2626">
        <v>82.86</v>
      </c>
    </row>
    <row r="2627" spans="1:40" x14ac:dyDescent="0.3">
      <c r="A2627">
        <v>483.84</v>
      </c>
      <c r="B2627">
        <v>7.09</v>
      </c>
      <c r="C2627">
        <v>3</v>
      </c>
      <c r="D2627">
        <v>0.92</v>
      </c>
      <c r="E2627">
        <v>0.04</v>
      </c>
      <c r="F2627">
        <v>0.05</v>
      </c>
      <c r="G2627" t="s">
        <v>99</v>
      </c>
      <c r="H2627">
        <v>1.1100000000000001</v>
      </c>
      <c r="I2627">
        <v>0.64</v>
      </c>
      <c r="J2627">
        <v>1.1200000000000001</v>
      </c>
      <c r="K2627">
        <v>0.23</v>
      </c>
      <c r="L2627">
        <v>20</v>
      </c>
      <c r="M2627">
        <v>3856.43</v>
      </c>
      <c r="N2627">
        <v>15</v>
      </c>
      <c r="O2627">
        <v>21</v>
      </c>
      <c r="P2627">
        <v>0</v>
      </c>
      <c r="Q2627">
        <v>0</v>
      </c>
      <c r="R2627">
        <v>872</v>
      </c>
      <c r="S2627">
        <v>373</v>
      </c>
      <c r="T2627">
        <v>1</v>
      </c>
      <c r="U2627">
        <v>0.18</v>
      </c>
      <c r="V2627">
        <v>1</v>
      </c>
      <c r="W2627" t="s">
        <v>4</v>
      </c>
      <c r="X2627" t="s">
        <v>89</v>
      </c>
      <c r="Y2627" t="s">
        <v>94</v>
      </c>
      <c r="Z2627" t="s">
        <v>97</v>
      </c>
      <c r="AA2627">
        <v>0.88319999999999999</v>
      </c>
      <c r="AB2627">
        <v>0.91199999999999992</v>
      </c>
      <c r="AC2627">
        <v>7.2959999999999969E-2</v>
      </c>
      <c r="AD2627">
        <v>0.32</v>
      </c>
      <c r="AE2627" t="s">
        <v>24</v>
      </c>
      <c r="AF2627">
        <v>1.4653604497354498E-2</v>
      </c>
      <c r="AG2627" t="s">
        <v>5</v>
      </c>
      <c r="AH2627" t="s">
        <v>32</v>
      </c>
      <c r="AI2627" t="s">
        <v>36</v>
      </c>
      <c r="AJ2627">
        <v>42.775229357798167</v>
      </c>
      <c r="AK2627" t="s">
        <v>40</v>
      </c>
      <c r="AL2627">
        <v>192.82150000000001</v>
      </c>
      <c r="AM2627">
        <v>2034029.2121559998</v>
      </c>
      <c r="AN2627">
        <v>96.689999999999984</v>
      </c>
    </row>
    <row r="2628" spans="1:40" x14ac:dyDescent="0.3">
      <c r="A2628">
        <v>90.18</v>
      </c>
      <c r="B2628">
        <v>3.71</v>
      </c>
      <c r="C2628">
        <v>3</v>
      </c>
      <c r="D2628">
        <v>0.8</v>
      </c>
      <c r="E2628">
        <v>0.09</v>
      </c>
      <c r="F2628">
        <v>0.03</v>
      </c>
      <c r="G2628" t="s">
        <v>88</v>
      </c>
      <c r="H2628">
        <v>0.98</v>
      </c>
      <c r="I2628">
        <v>0.88</v>
      </c>
      <c r="J2628">
        <v>0.97</v>
      </c>
      <c r="K2628">
        <v>0.53</v>
      </c>
      <c r="L2628">
        <v>43</v>
      </c>
      <c r="M2628">
        <v>5521.96</v>
      </c>
      <c r="N2628">
        <v>15</v>
      </c>
      <c r="O2628">
        <v>10</v>
      </c>
      <c r="P2628">
        <v>1</v>
      </c>
      <c r="Q2628">
        <v>3</v>
      </c>
      <c r="R2628">
        <v>463</v>
      </c>
      <c r="S2628">
        <v>245</v>
      </c>
      <c r="T2628">
        <v>6</v>
      </c>
      <c r="U2628">
        <v>0.92</v>
      </c>
      <c r="V2628">
        <v>0</v>
      </c>
      <c r="W2628" t="s">
        <v>6</v>
      </c>
      <c r="X2628" t="s">
        <v>103</v>
      </c>
      <c r="Y2628" t="s">
        <v>104</v>
      </c>
      <c r="Z2628" t="s">
        <v>100</v>
      </c>
      <c r="AA2628">
        <v>0.72800000000000009</v>
      </c>
      <c r="AB2628">
        <v>0.88270000000000004</v>
      </c>
      <c r="AC2628">
        <v>0.17653999999999997</v>
      </c>
      <c r="AD2628">
        <v>0.65</v>
      </c>
      <c r="AE2628" t="s">
        <v>25</v>
      </c>
      <c r="AF2628">
        <v>4.1139942337547128E-2</v>
      </c>
      <c r="AG2628" t="s">
        <v>7</v>
      </c>
      <c r="AH2628" t="s">
        <v>33</v>
      </c>
      <c r="AI2628" t="s">
        <v>38</v>
      </c>
      <c r="AJ2628">
        <v>52.915766738660906</v>
      </c>
      <c r="AK2628" t="s">
        <v>40</v>
      </c>
      <c r="AL2628">
        <v>55.2196</v>
      </c>
      <c r="AM2628">
        <v>557783.78226400015</v>
      </c>
      <c r="AN2628">
        <v>71.72</v>
      </c>
    </row>
    <row r="2629" spans="1:40" x14ac:dyDescent="0.3">
      <c r="A2629">
        <v>359.16</v>
      </c>
      <c r="B2629">
        <v>2.69</v>
      </c>
      <c r="C2629">
        <v>1</v>
      </c>
      <c r="D2629">
        <v>0.94</v>
      </c>
      <c r="E2629">
        <v>0.09</v>
      </c>
      <c r="F2629">
        <v>0</v>
      </c>
      <c r="G2629" t="s">
        <v>92</v>
      </c>
      <c r="H2629">
        <v>3.97</v>
      </c>
      <c r="I2629">
        <v>0.6</v>
      </c>
      <c r="J2629">
        <v>1.19</v>
      </c>
      <c r="K2629">
        <v>0.14000000000000001</v>
      </c>
      <c r="L2629">
        <v>18</v>
      </c>
      <c r="M2629">
        <v>9947.81</v>
      </c>
      <c r="N2629">
        <v>60</v>
      </c>
      <c r="O2629">
        <v>17</v>
      </c>
      <c r="P2629">
        <v>2</v>
      </c>
      <c r="Q2629">
        <v>0</v>
      </c>
      <c r="R2629">
        <v>358</v>
      </c>
      <c r="S2629">
        <v>809</v>
      </c>
      <c r="T2629">
        <v>3</v>
      </c>
      <c r="U2629">
        <v>0.1</v>
      </c>
      <c r="V2629">
        <v>0</v>
      </c>
      <c r="W2629" t="s">
        <v>6</v>
      </c>
      <c r="X2629" t="s">
        <v>89</v>
      </c>
      <c r="Y2629" t="s">
        <v>96</v>
      </c>
      <c r="Z2629" t="s">
        <v>98</v>
      </c>
      <c r="AA2629">
        <v>0.85539999999999994</v>
      </c>
      <c r="AB2629">
        <v>0.91</v>
      </c>
      <c r="AC2629">
        <v>5.4600000000000051E-2</v>
      </c>
      <c r="AD2629">
        <v>0.23</v>
      </c>
      <c r="AE2629" t="s">
        <v>26</v>
      </c>
      <c r="AF2629">
        <v>7.4896981846530788E-3</v>
      </c>
      <c r="AG2629" t="s">
        <v>5</v>
      </c>
      <c r="AH2629" t="s">
        <v>32</v>
      </c>
      <c r="AI2629" t="s">
        <v>37</v>
      </c>
      <c r="AJ2629">
        <v>225.97765363128494</v>
      </c>
      <c r="AK2629" t="s">
        <v>42</v>
      </c>
      <c r="AL2629">
        <v>198.9562</v>
      </c>
      <c r="AM2629">
        <v>3894639.9026680002</v>
      </c>
      <c r="AN2629">
        <v>81.329999999999984</v>
      </c>
    </row>
    <row r="2630" spans="1:40" x14ac:dyDescent="0.3">
      <c r="A2630">
        <v>272.22000000000003</v>
      </c>
      <c r="B2630">
        <v>3.73</v>
      </c>
      <c r="C2630">
        <v>25</v>
      </c>
      <c r="D2630">
        <v>0.83</v>
      </c>
      <c r="E2630">
        <v>0.05</v>
      </c>
      <c r="F2630">
        <v>0.04</v>
      </c>
      <c r="G2630" t="s">
        <v>88</v>
      </c>
      <c r="H2630">
        <v>3.52</v>
      </c>
      <c r="I2630">
        <v>0.87</v>
      </c>
      <c r="J2630">
        <v>1.01</v>
      </c>
      <c r="K2630">
        <v>0.8</v>
      </c>
      <c r="L2630">
        <v>27</v>
      </c>
      <c r="M2630">
        <v>2167.27</v>
      </c>
      <c r="N2630">
        <v>15</v>
      </c>
      <c r="O2630">
        <v>29</v>
      </c>
      <c r="P2630">
        <v>0</v>
      </c>
      <c r="Q2630">
        <v>1</v>
      </c>
      <c r="R2630">
        <v>103</v>
      </c>
      <c r="S2630">
        <v>480</v>
      </c>
      <c r="T2630">
        <v>1</v>
      </c>
      <c r="U2630">
        <v>0.89</v>
      </c>
      <c r="V2630">
        <v>0</v>
      </c>
      <c r="W2630" t="s">
        <v>6</v>
      </c>
      <c r="X2630" t="s">
        <v>101</v>
      </c>
      <c r="Y2630" t="s">
        <v>94</v>
      </c>
      <c r="Z2630" t="s">
        <v>97</v>
      </c>
      <c r="AA2630">
        <v>0.78849999999999998</v>
      </c>
      <c r="AB2630">
        <v>0.91199999999999992</v>
      </c>
      <c r="AC2630">
        <v>0.15504000000000004</v>
      </c>
      <c r="AD2630">
        <v>0.89</v>
      </c>
      <c r="AE2630" t="s">
        <v>25</v>
      </c>
      <c r="AF2630">
        <v>1.3702152670634045E-2</v>
      </c>
      <c r="AG2630" t="s">
        <v>5</v>
      </c>
      <c r="AH2630" t="s">
        <v>31</v>
      </c>
      <c r="AI2630" t="s">
        <v>37</v>
      </c>
      <c r="AJ2630">
        <v>466.01941747572812</v>
      </c>
      <c r="AK2630" t="s">
        <v>42</v>
      </c>
      <c r="AL2630">
        <v>21.672699999999999</v>
      </c>
      <c r="AM2630">
        <v>643112.75793400011</v>
      </c>
      <c r="AN2630">
        <v>70.179999999999993</v>
      </c>
    </row>
    <row r="2631" spans="1:40" x14ac:dyDescent="0.3">
      <c r="A2631">
        <v>224.44</v>
      </c>
      <c r="B2631">
        <v>1.84</v>
      </c>
      <c r="C2631">
        <v>22</v>
      </c>
      <c r="D2631">
        <v>0.84</v>
      </c>
      <c r="E2631">
        <v>0.04</v>
      </c>
      <c r="F2631">
        <v>0.01</v>
      </c>
      <c r="G2631" t="s">
        <v>88</v>
      </c>
      <c r="H2631">
        <v>3.96</v>
      </c>
      <c r="I2631">
        <v>0.94</v>
      </c>
      <c r="J2631">
        <v>1.1399999999999999</v>
      </c>
      <c r="K2631">
        <v>0.68</v>
      </c>
      <c r="L2631">
        <v>48</v>
      </c>
      <c r="M2631">
        <v>1391.93</v>
      </c>
      <c r="N2631">
        <v>30</v>
      </c>
      <c r="O2631">
        <v>7</v>
      </c>
      <c r="P2631">
        <v>2</v>
      </c>
      <c r="Q2631">
        <v>1</v>
      </c>
      <c r="R2631">
        <v>431</v>
      </c>
      <c r="S2631">
        <v>881</v>
      </c>
      <c r="T2631">
        <v>8</v>
      </c>
      <c r="U2631">
        <v>0.45</v>
      </c>
      <c r="V2631">
        <v>1</v>
      </c>
      <c r="W2631" t="s">
        <v>4</v>
      </c>
      <c r="X2631" t="s">
        <v>101</v>
      </c>
      <c r="Y2631" t="s">
        <v>96</v>
      </c>
      <c r="Z2631" t="s">
        <v>110</v>
      </c>
      <c r="AA2631">
        <v>0.80639999999999989</v>
      </c>
      <c r="AB2631">
        <v>0.95039999999999991</v>
      </c>
      <c r="AC2631">
        <v>0.152064</v>
      </c>
      <c r="AD2631">
        <v>0.73000000000000009</v>
      </c>
      <c r="AE2631" t="s">
        <v>25</v>
      </c>
      <c r="AF2631">
        <v>8.1981821422206381E-3</v>
      </c>
      <c r="AG2631" t="s">
        <v>5</v>
      </c>
      <c r="AH2631" t="s">
        <v>31</v>
      </c>
      <c r="AI2631" t="s">
        <v>37</v>
      </c>
      <c r="AJ2631">
        <v>204.40835266821344</v>
      </c>
      <c r="AK2631" t="s">
        <v>42</v>
      </c>
      <c r="AL2631">
        <v>13.919300000000002</v>
      </c>
      <c r="AM2631">
        <v>328056.70260800008</v>
      </c>
      <c r="AN2631">
        <v>70.64</v>
      </c>
    </row>
    <row r="2632" spans="1:40" x14ac:dyDescent="0.3">
      <c r="A2632">
        <v>334.72</v>
      </c>
      <c r="B2632">
        <v>2.29</v>
      </c>
      <c r="C2632">
        <v>18</v>
      </c>
      <c r="D2632">
        <v>0.85</v>
      </c>
      <c r="E2632">
        <v>0.06</v>
      </c>
      <c r="F2632">
        <v>0.01</v>
      </c>
      <c r="G2632" t="s">
        <v>88</v>
      </c>
      <c r="H2632">
        <v>3.91</v>
      </c>
      <c r="I2632">
        <v>0.79</v>
      </c>
      <c r="J2632">
        <v>1.19</v>
      </c>
      <c r="K2632">
        <v>0.77</v>
      </c>
      <c r="L2632">
        <v>5</v>
      </c>
      <c r="M2632">
        <v>5990.27</v>
      </c>
      <c r="N2632">
        <v>45</v>
      </c>
      <c r="O2632">
        <v>48</v>
      </c>
      <c r="P2632">
        <v>3</v>
      </c>
      <c r="Q2632">
        <v>1</v>
      </c>
      <c r="R2632">
        <v>724</v>
      </c>
      <c r="S2632">
        <v>509</v>
      </c>
      <c r="T2632">
        <v>6</v>
      </c>
      <c r="U2632">
        <v>0.56999999999999995</v>
      </c>
      <c r="V2632">
        <v>1</v>
      </c>
      <c r="W2632" t="s">
        <v>4</v>
      </c>
      <c r="X2632" t="s">
        <v>101</v>
      </c>
      <c r="Y2632" t="s">
        <v>90</v>
      </c>
      <c r="Z2632" t="s">
        <v>100</v>
      </c>
      <c r="AA2632">
        <v>0.79899999999999993</v>
      </c>
      <c r="AB2632">
        <v>0.93059999999999998</v>
      </c>
      <c r="AC2632">
        <v>0.13959000000000002</v>
      </c>
      <c r="AD2632">
        <v>0.84</v>
      </c>
      <c r="AE2632" t="s">
        <v>25</v>
      </c>
      <c r="AF2632">
        <v>6.8415391969407265E-3</v>
      </c>
      <c r="AG2632" t="s">
        <v>5</v>
      </c>
      <c r="AH2632" t="s">
        <v>32</v>
      </c>
      <c r="AI2632" t="s">
        <v>37</v>
      </c>
      <c r="AJ2632">
        <v>70.303867403314911</v>
      </c>
      <c r="AK2632" t="s">
        <v>40</v>
      </c>
      <c r="AL2632">
        <v>59.902700000000003</v>
      </c>
      <c r="AM2632">
        <v>2145503.6744120005</v>
      </c>
      <c r="AN2632">
        <v>70.09</v>
      </c>
    </row>
    <row r="2633" spans="1:40" x14ac:dyDescent="0.3">
      <c r="A2633">
        <v>366.74</v>
      </c>
      <c r="B2633">
        <v>1.94</v>
      </c>
      <c r="C2633">
        <v>24</v>
      </c>
      <c r="D2633">
        <v>0.91</v>
      </c>
      <c r="E2633">
        <v>0.02</v>
      </c>
      <c r="F2633">
        <v>0.01</v>
      </c>
      <c r="G2633" t="s">
        <v>99</v>
      </c>
      <c r="H2633">
        <v>0.52</v>
      </c>
      <c r="I2633">
        <v>0.93</v>
      </c>
      <c r="J2633">
        <v>0.91</v>
      </c>
      <c r="K2633">
        <v>0.4</v>
      </c>
      <c r="L2633">
        <v>7</v>
      </c>
      <c r="M2633">
        <v>8545.19</v>
      </c>
      <c r="N2633">
        <v>60</v>
      </c>
      <c r="O2633">
        <v>56</v>
      </c>
      <c r="P2633">
        <v>1</v>
      </c>
      <c r="Q2633">
        <v>3</v>
      </c>
      <c r="R2633">
        <v>499</v>
      </c>
      <c r="S2633">
        <v>432</v>
      </c>
      <c r="T2633">
        <v>4</v>
      </c>
      <c r="U2633">
        <v>0.28000000000000003</v>
      </c>
      <c r="V2633">
        <v>0</v>
      </c>
      <c r="W2633" t="s">
        <v>6</v>
      </c>
      <c r="X2633" t="s">
        <v>103</v>
      </c>
      <c r="Y2633" t="s">
        <v>104</v>
      </c>
      <c r="Z2633" t="s">
        <v>105</v>
      </c>
      <c r="AA2633">
        <v>0.89180000000000004</v>
      </c>
      <c r="AB2633">
        <v>0.97019999999999995</v>
      </c>
      <c r="AC2633">
        <v>8.7317999999999979E-2</v>
      </c>
      <c r="AD2633">
        <v>0.43000000000000005</v>
      </c>
      <c r="AE2633" t="s">
        <v>24</v>
      </c>
      <c r="AF2633">
        <v>5.2898511206849533E-3</v>
      </c>
      <c r="AG2633" t="s">
        <v>5</v>
      </c>
      <c r="AH2633" t="s">
        <v>32</v>
      </c>
      <c r="AI2633" t="s">
        <v>38</v>
      </c>
      <c r="AJ2633">
        <v>86.573146292585164</v>
      </c>
      <c r="AK2633" t="s">
        <v>41</v>
      </c>
      <c r="AL2633">
        <v>427.25950000000006</v>
      </c>
      <c r="AM2633">
        <v>3228309.9436140005</v>
      </c>
      <c r="AN2633">
        <v>98.679999999999993</v>
      </c>
    </row>
    <row r="2634" spans="1:40" x14ac:dyDescent="0.3">
      <c r="A2634">
        <v>51.96</v>
      </c>
      <c r="B2634">
        <v>4.8099999999999996</v>
      </c>
      <c r="C2634">
        <v>12</v>
      </c>
      <c r="D2634">
        <v>0.78</v>
      </c>
      <c r="E2634">
        <v>0.01</v>
      </c>
      <c r="F2634">
        <v>0.03</v>
      </c>
      <c r="G2634" t="s">
        <v>99</v>
      </c>
      <c r="H2634">
        <v>1.39</v>
      </c>
      <c r="I2634">
        <v>0.91</v>
      </c>
      <c r="J2634">
        <v>1.1200000000000001</v>
      </c>
      <c r="K2634">
        <v>0.84</v>
      </c>
      <c r="L2634">
        <v>22</v>
      </c>
      <c r="M2634">
        <v>6517.34</v>
      </c>
      <c r="N2634">
        <v>45</v>
      </c>
      <c r="O2634">
        <v>53</v>
      </c>
      <c r="P2634">
        <v>2</v>
      </c>
      <c r="Q2634">
        <v>3</v>
      </c>
      <c r="R2634">
        <v>695</v>
      </c>
      <c r="S2634">
        <v>588</v>
      </c>
      <c r="T2634">
        <v>3</v>
      </c>
      <c r="U2634">
        <v>0.27</v>
      </c>
      <c r="V2634">
        <v>0</v>
      </c>
      <c r="W2634" t="s">
        <v>6</v>
      </c>
      <c r="X2634" t="s">
        <v>103</v>
      </c>
      <c r="Y2634" t="s">
        <v>96</v>
      </c>
      <c r="Z2634" t="s">
        <v>98</v>
      </c>
      <c r="AA2634">
        <v>0.7722</v>
      </c>
      <c r="AB2634">
        <v>0.96029999999999993</v>
      </c>
      <c r="AC2634">
        <v>0.21126599999999995</v>
      </c>
      <c r="AD2634">
        <v>0.88</v>
      </c>
      <c r="AE2634" t="s">
        <v>25</v>
      </c>
      <c r="AF2634">
        <v>9.2571208622016926E-2</v>
      </c>
      <c r="AG2634" t="s">
        <v>8</v>
      </c>
      <c r="AH2634" t="s">
        <v>33</v>
      </c>
      <c r="AI2634" t="s">
        <v>36</v>
      </c>
      <c r="AJ2634">
        <v>84.60431654676259</v>
      </c>
      <c r="AK2634" t="s">
        <v>44</v>
      </c>
      <c r="AL2634">
        <v>325.86700000000002</v>
      </c>
      <c r="AM2634">
        <v>352513.93734400003</v>
      </c>
      <c r="AN2634">
        <v>97.710000000000008</v>
      </c>
    </row>
    <row r="2635" spans="1:40" x14ac:dyDescent="0.3">
      <c r="A2635">
        <v>125.13</v>
      </c>
      <c r="B2635">
        <v>8.16</v>
      </c>
      <c r="C2635">
        <v>9</v>
      </c>
      <c r="D2635">
        <v>0.74</v>
      </c>
      <c r="E2635">
        <v>0.09</v>
      </c>
      <c r="F2635">
        <v>0.03</v>
      </c>
      <c r="G2635" t="s">
        <v>92</v>
      </c>
      <c r="H2635">
        <v>1.3</v>
      </c>
      <c r="I2635">
        <v>0.87</v>
      </c>
      <c r="J2635">
        <v>0.81</v>
      </c>
      <c r="K2635">
        <v>0.49</v>
      </c>
      <c r="L2635">
        <v>34</v>
      </c>
      <c r="M2635">
        <v>3541.01</v>
      </c>
      <c r="N2635">
        <v>90</v>
      </c>
      <c r="O2635">
        <v>57</v>
      </c>
      <c r="P2635">
        <v>0</v>
      </c>
      <c r="Q2635">
        <v>1</v>
      </c>
      <c r="R2635">
        <v>133</v>
      </c>
      <c r="S2635">
        <v>197</v>
      </c>
      <c r="T2635">
        <v>10</v>
      </c>
      <c r="U2635">
        <v>0.49</v>
      </c>
      <c r="V2635">
        <v>1</v>
      </c>
      <c r="W2635" t="s">
        <v>4</v>
      </c>
      <c r="X2635" t="s">
        <v>101</v>
      </c>
      <c r="Y2635" t="s">
        <v>94</v>
      </c>
      <c r="Z2635" t="s">
        <v>108</v>
      </c>
      <c r="AA2635">
        <v>0.6734</v>
      </c>
      <c r="AB2635">
        <v>0.88270000000000004</v>
      </c>
      <c r="AC2635">
        <v>0.22950200000000001</v>
      </c>
      <c r="AD2635">
        <v>0.61</v>
      </c>
      <c r="AE2635" t="s">
        <v>25</v>
      </c>
      <c r="AF2635">
        <v>6.5212179333493173E-2</v>
      </c>
      <c r="AG2635" t="s">
        <v>8</v>
      </c>
      <c r="AH2635" t="s">
        <v>33</v>
      </c>
      <c r="AI2635" t="s">
        <v>36</v>
      </c>
      <c r="AJ2635">
        <v>148.12030075187971</v>
      </c>
      <c r="AK2635" t="s">
        <v>42</v>
      </c>
      <c r="AL2635">
        <v>70.8202</v>
      </c>
      <c r="AM2635">
        <v>496331.04463600001</v>
      </c>
      <c r="AN2635">
        <v>83.399999999999991</v>
      </c>
    </row>
    <row r="2636" spans="1:40" x14ac:dyDescent="0.3">
      <c r="A2636">
        <v>370.87</v>
      </c>
      <c r="B2636">
        <v>2.27</v>
      </c>
      <c r="C2636">
        <v>9</v>
      </c>
      <c r="D2636">
        <v>0.87</v>
      </c>
      <c r="E2636">
        <v>0.02</v>
      </c>
      <c r="F2636">
        <v>0.02</v>
      </c>
      <c r="G2636" t="s">
        <v>88</v>
      </c>
      <c r="H2636">
        <v>4.67</v>
      </c>
      <c r="I2636">
        <v>0.78</v>
      </c>
      <c r="J2636">
        <v>1.07</v>
      </c>
      <c r="K2636">
        <v>0.09</v>
      </c>
      <c r="L2636">
        <v>43</v>
      </c>
      <c r="M2636">
        <v>9772.1299999999992</v>
      </c>
      <c r="N2636">
        <v>45</v>
      </c>
      <c r="O2636">
        <v>10</v>
      </c>
      <c r="P2636">
        <v>1</v>
      </c>
      <c r="Q2636">
        <v>0</v>
      </c>
      <c r="R2636">
        <v>591</v>
      </c>
      <c r="S2636">
        <v>869</v>
      </c>
      <c r="T2636">
        <v>2</v>
      </c>
      <c r="U2636">
        <v>0.36</v>
      </c>
      <c r="V2636">
        <v>0</v>
      </c>
      <c r="W2636" t="s">
        <v>6</v>
      </c>
      <c r="X2636" t="s">
        <v>89</v>
      </c>
      <c r="Y2636" t="s">
        <v>104</v>
      </c>
      <c r="Z2636" t="s">
        <v>102</v>
      </c>
      <c r="AA2636">
        <v>0.85260000000000002</v>
      </c>
      <c r="AB2636">
        <v>0.96039999999999992</v>
      </c>
      <c r="AC2636">
        <v>0.124852</v>
      </c>
      <c r="AD2636">
        <v>0.13</v>
      </c>
      <c r="AE2636" t="s">
        <v>22</v>
      </c>
      <c r="AF2636">
        <v>6.1207431175344463E-3</v>
      </c>
      <c r="AG2636" t="s">
        <v>5</v>
      </c>
      <c r="AH2636" t="s">
        <v>32</v>
      </c>
      <c r="AI2636" t="s">
        <v>37</v>
      </c>
      <c r="AJ2636">
        <v>147.03891708967851</v>
      </c>
      <c r="AK2636" t="s">
        <v>42</v>
      </c>
      <c r="AL2636">
        <v>97.721299999999999</v>
      </c>
      <c r="AM2636">
        <v>3769289.8077819995</v>
      </c>
      <c r="AN2636">
        <v>70.33</v>
      </c>
    </row>
    <row r="2637" spans="1:40" x14ac:dyDescent="0.3">
      <c r="A2637">
        <v>349.87</v>
      </c>
      <c r="B2637">
        <v>2.17</v>
      </c>
      <c r="C2637">
        <v>18</v>
      </c>
      <c r="D2637">
        <v>0.8</v>
      </c>
      <c r="E2637">
        <v>0.02</v>
      </c>
      <c r="F2637">
        <v>0.04</v>
      </c>
      <c r="G2637" t="s">
        <v>99</v>
      </c>
      <c r="H2637">
        <v>2.44</v>
      </c>
      <c r="I2637">
        <v>0.71</v>
      </c>
      <c r="J2637">
        <v>1.1000000000000001</v>
      </c>
      <c r="K2637">
        <v>0.22</v>
      </c>
      <c r="L2637">
        <v>13</v>
      </c>
      <c r="M2637">
        <v>9950.82</v>
      </c>
      <c r="N2637">
        <v>90</v>
      </c>
      <c r="O2637">
        <v>44</v>
      </c>
      <c r="P2637">
        <v>3</v>
      </c>
      <c r="Q2637">
        <v>3</v>
      </c>
      <c r="R2637">
        <v>624</v>
      </c>
      <c r="S2637">
        <v>802</v>
      </c>
      <c r="T2637">
        <v>5</v>
      </c>
      <c r="U2637">
        <v>0.08</v>
      </c>
      <c r="V2637">
        <v>0</v>
      </c>
      <c r="W2637" t="s">
        <v>6</v>
      </c>
      <c r="X2637" t="s">
        <v>103</v>
      </c>
      <c r="Y2637" t="s">
        <v>90</v>
      </c>
      <c r="Z2637" t="s">
        <v>109</v>
      </c>
      <c r="AA2637">
        <v>0.78400000000000003</v>
      </c>
      <c r="AB2637">
        <v>0.94079999999999997</v>
      </c>
      <c r="AC2637">
        <v>0.18815999999999994</v>
      </c>
      <c r="AD2637">
        <v>0.28000000000000003</v>
      </c>
      <c r="AE2637" t="s">
        <v>26</v>
      </c>
      <c r="AF2637">
        <v>6.2023037128076143E-3</v>
      </c>
      <c r="AG2637" t="s">
        <v>5</v>
      </c>
      <c r="AH2637" t="s">
        <v>32</v>
      </c>
      <c r="AI2637" t="s">
        <v>35</v>
      </c>
      <c r="AJ2637">
        <v>128.52564102564102</v>
      </c>
      <c r="AK2637" t="s">
        <v>42</v>
      </c>
      <c r="AL2637">
        <v>497.541</v>
      </c>
      <c r="AM2637">
        <v>3690897.6116600004</v>
      </c>
      <c r="AN2637">
        <v>96.16</v>
      </c>
    </row>
    <row r="2638" spans="1:40" x14ac:dyDescent="0.3">
      <c r="A2638">
        <v>484.72</v>
      </c>
      <c r="B2638">
        <v>6.79</v>
      </c>
      <c r="C2638">
        <v>18</v>
      </c>
      <c r="D2638">
        <v>0.83</v>
      </c>
      <c r="E2638">
        <v>0.05</v>
      </c>
      <c r="F2638">
        <v>0.02</v>
      </c>
      <c r="G2638" t="s">
        <v>99</v>
      </c>
      <c r="H2638">
        <v>0.56000000000000005</v>
      </c>
      <c r="I2638">
        <v>0.94</v>
      </c>
      <c r="J2638">
        <v>0.99</v>
      </c>
      <c r="K2638">
        <v>0.71</v>
      </c>
      <c r="L2638">
        <v>32</v>
      </c>
      <c r="M2638">
        <v>7729.43</v>
      </c>
      <c r="N2638">
        <v>90</v>
      </c>
      <c r="O2638">
        <v>8</v>
      </c>
      <c r="P2638">
        <v>2</v>
      </c>
      <c r="Q2638">
        <v>0</v>
      </c>
      <c r="R2638">
        <v>242</v>
      </c>
      <c r="S2638">
        <v>549</v>
      </c>
      <c r="T2638">
        <v>8</v>
      </c>
      <c r="U2638">
        <v>0.35</v>
      </c>
      <c r="V2638">
        <v>0</v>
      </c>
      <c r="W2638" t="s">
        <v>6</v>
      </c>
      <c r="X2638" t="s">
        <v>89</v>
      </c>
      <c r="Y2638" t="s">
        <v>96</v>
      </c>
      <c r="Z2638" t="s">
        <v>110</v>
      </c>
      <c r="AA2638">
        <v>0.78849999999999998</v>
      </c>
      <c r="AB2638">
        <v>0.93099999999999994</v>
      </c>
      <c r="AC2638">
        <v>0.15827000000000002</v>
      </c>
      <c r="AD2638">
        <v>0.78</v>
      </c>
      <c r="AE2638" t="s">
        <v>25</v>
      </c>
      <c r="AF2638">
        <v>1.4008087143092918E-2</v>
      </c>
      <c r="AG2638" t="s">
        <v>5</v>
      </c>
      <c r="AH2638" t="s">
        <v>32</v>
      </c>
      <c r="AI2638" t="s">
        <v>38</v>
      </c>
      <c r="AJ2638">
        <v>226.85950413223139</v>
      </c>
      <c r="AK2638" t="s">
        <v>42</v>
      </c>
      <c r="AL2638">
        <v>386.47150000000005</v>
      </c>
      <c r="AM2638">
        <v>4009263.8616359998</v>
      </c>
      <c r="AN2638">
        <v>97.54</v>
      </c>
    </row>
    <row r="2639" spans="1:40" x14ac:dyDescent="0.3">
      <c r="A2639">
        <v>392.47</v>
      </c>
      <c r="B2639">
        <v>2.77</v>
      </c>
      <c r="C2639">
        <v>29</v>
      </c>
      <c r="D2639">
        <v>0.89</v>
      </c>
      <c r="E2639">
        <v>0.05</v>
      </c>
      <c r="F2639">
        <v>0.04</v>
      </c>
      <c r="G2639" t="s">
        <v>99</v>
      </c>
      <c r="H2639">
        <v>1.45</v>
      </c>
      <c r="I2639">
        <v>0.86</v>
      </c>
      <c r="J2639">
        <v>0.86</v>
      </c>
      <c r="K2639">
        <v>0.9</v>
      </c>
      <c r="L2639">
        <v>24</v>
      </c>
      <c r="M2639">
        <v>8043.92</v>
      </c>
      <c r="N2639">
        <v>60</v>
      </c>
      <c r="O2639">
        <v>51</v>
      </c>
      <c r="P2639">
        <v>1</v>
      </c>
      <c r="Q2639">
        <v>3</v>
      </c>
      <c r="R2639">
        <v>73</v>
      </c>
      <c r="S2639">
        <v>412</v>
      </c>
      <c r="T2639">
        <v>12</v>
      </c>
      <c r="U2639">
        <v>0.25</v>
      </c>
      <c r="V2639">
        <v>0</v>
      </c>
      <c r="W2639" t="s">
        <v>6</v>
      </c>
      <c r="X2639" t="s">
        <v>103</v>
      </c>
      <c r="Y2639" t="s">
        <v>104</v>
      </c>
      <c r="Z2639" t="s">
        <v>107</v>
      </c>
      <c r="AA2639">
        <v>0.84549999999999992</v>
      </c>
      <c r="AB2639">
        <v>0.91199999999999992</v>
      </c>
      <c r="AC2639">
        <v>0.10031999999999998</v>
      </c>
      <c r="AD2639">
        <v>0.99</v>
      </c>
      <c r="AE2639" t="s">
        <v>25</v>
      </c>
      <c r="AF2639">
        <v>7.0578642953601544E-3</v>
      </c>
      <c r="AG2639" t="s">
        <v>5</v>
      </c>
      <c r="AH2639" t="s">
        <v>32</v>
      </c>
      <c r="AI2639" t="s">
        <v>36</v>
      </c>
      <c r="AJ2639">
        <v>564.38356164383561</v>
      </c>
      <c r="AK2639" t="s">
        <v>42</v>
      </c>
      <c r="AL2639">
        <v>402.19600000000003</v>
      </c>
      <c r="AM2639">
        <v>3441540.6154460008</v>
      </c>
      <c r="AN2639">
        <v>96.25</v>
      </c>
    </row>
    <row r="2640" spans="1:40" x14ac:dyDescent="0.3">
      <c r="A2640">
        <v>477.85</v>
      </c>
      <c r="B2640">
        <v>1.88</v>
      </c>
      <c r="C2640">
        <v>7</v>
      </c>
      <c r="D2640">
        <v>0.85</v>
      </c>
      <c r="E2640">
        <v>0</v>
      </c>
      <c r="F2640">
        <v>0.01</v>
      </c>
      <c r="G2640" t="s">
        <v>92</v>
      </c>
      <c r="H2640">
        <v>4.3600000000000003</v>
      </c>
      <c r="I2640">
        <v>0.92</v>
      </c>
      <c r="J2640">
        <v>1.05</v>
      </c>
      <c r="K2640">
        <v>0.1</v>
      </c>
      <c r="L2640">
        <v>16</v>
      </c>
      <c r="M2640">
        <v>7632.33</v>
      </c>
      <c r="N2640">
        <v>45</v>
      </c>
      <c r="O2640">
        <v>33</v>
      </c>
      <c r="P2640">
        <v>2</v>
      </c>
      <c r="Q2640">
        <v>2</v>
      </c>
      <c r="R2640">
        <v>616</v>
      </c>
      <c r="S2640">
        <v>503</v>
      </c>
      <c r="T2640">
        <v>8</v>
      </c>
      <c r="U2640">
        <v>0.85</v>
      </c>
      <c r="V2640">
        <v>1</v>
      </c>
      <c r="W2640" t="s">
        <v>4</v>
      </c>
      <c r="X2640" t="s">
        <v>93</v>
      </c>
      <c r="Y2640" t="s">
        <v>96</v>
      </c>
      <c r="Z2640" t="s">
        <v>110</v>
      </c>
      <c r="AA2640">
        <v>0.85</v>
      </c>
      <c r="AB2640">
        <v>0.99</v>
      </c>
      <c r="AC2640">
        <v>0.14850000000000002</v>
      </c>
      <c r="AD2640">
        <v>0.11</v>
      </c>
      <c r="AE2640" t="s">
        <v>22</v>
      </c>
      <c r="AF2640">
        <v>3.9342890028251538E-3</v>
      </c>
      <c r="AG2640" t="s">
        <v>5</v>
      </c>
      <c r="AH2640" t="s">
        <v>32</v>
      </c>
      <c r="AI2640" t="s">
        <v>37</v>
      </c>
      <c r="AJ2640">
        <v>81.655844155844164</v>
      </c>
      <c r="AK2640" t="s">
        <v>44</v>
      </c>
      <c r="AL2640">
        <v>152.64660000000001</v>
      </c>
      <c r="AM2640">
        <v>3683774.2945250003</v>
      </c>
      <c r="AN2640">
        <v>83.44</v>
      </c>
    </row>
    <row r="2641" spans="1:40" x14ac:dyDescent="0.3">
      <c r="A2641">
        <v>366.14</v>
      </c>
      <c r="B2641">
        <v>2.5</v>
      </c>
      <c r="C2641">
        <v>27</v>
      </c>
      <c r="D2641">
        <v>0.89</v>
      </c>
      <c r="E2641">
        <v>0.01</v>
      </c>
      <c r="F2641">
        <v>0.04</v>
      </c>
      <c r="G2641" t="s">
        <v>99</v>
      </c>
      <c r="H2641">
        <v>4.24</v>
      </c>
      <c r="I2641">
        <v>0.82</v>
      </c>
      <c r="J2641">
        <v>1.1599999999999999</v>
      </c>
      <c r="K2641">
        <v>0.86</v>
      </c>
      <c r="L2641">
        <v>14</v>
      </c>
      <c r="M2641">
        <v>2650.84</v>
      </c>
      <c r="N2641">
        <v>15</v>
      </c>
      <c r="O2641">
        <v>40</v>
      </c>
      <c r="P2641">
        <v>1</v>
      </c>
      <c r="Q2641">
        <v>1</v>
      </c>
      <c r="R2641">
        <v>172</v>
      </c>
      <c r="S2641">
        <v>732</v>
      </c>
      <c r="T2641">
        <v>3</v>
      </c>
      <c r="U2641">
        <v>0.84</v>
      </c>
      <c r="V2641">
        <v>1</v>
      </c>
      <c r="W2641" t="s">
        <v>4</v>
      </c>
      <c r="X2641" t="s">
        <v>101</v>
      </c>
      <c r="Y2641" t="s">
        <v>104</v>
      </c>
      <c r="Z2641" t="s">
        <v>98</v>
      </c>
      <c r="AA2641">
        <v>0.88109999999999999</v>
      </c>
      <c r="AB2641">
        <v>0.95039999999999991</v>
      </c>
      <c r="AC2641">
        <v>0.10454399999999998</v>
      </c>
      <c r="AD2641">
        <v>0.91</v>
      </c>
      <c r="AE2641" t="s">
        <v>25</v>
      </c>
      <c r="AF2641">
        <v>6.8279892937127881E-3</v>
      </c>
      <c r="AG2641" t="s">
        <v>5</v>
      </c>
      <c r="AH2641" t="s">
        <v>32</v>
      </c>
      <c r="AI2641" t="s">
        <v>37</v>
      </c>
      <c r="AJ2641">
        <v>425.58139534883719</v>
      </c>
      <c r="AK2641" t="s">
        <v>42</v>
      </c>
      <c r="AL2641">
        <v>132.542</v>
      </c>
      <c r="AM2641">
        <v>1019271.076152</v>
      </c>
      <c r="AN2641">
        <v>94.66</v>
      </c>
    </row>
    <row r="2642" spans="1:40" x14ac:dyDescent="0.3">
      <c r="A2642">
        <v>184.12</v>
      </c>
      <c r="B2642">
        <v>9.31</v>
      </c>
      <c r="C2642">
        <v>4</v>
      </c>
      <c r="D2642">
        <v>0.86</v>
      </c>
      <c r="E2642">
        <v>0.04</v>
      </c>
      <c r="F2642">
        <v>0.03</v>
      </c>
      <c r="G2642" t="s">
        <v>88</v>
      </c>
      <c r="H2642">
        <v>4.5</v>
      </c>
      <c r="I2642">
        <v>0.67</v>
      </c>
      <c r="J2642">
        <v>1.17</v>
      </c>
      <c r="K2642">
        <v>0.8</v>
      </c>
      <c r="L2642">
        <v>39</v>
      </c>
      <c r="M2642">
        <v>1587.61</v>
      </c>
      <c r="N2642">
        <v>60</v>
      </c>
      <c r="O2642">
        <v>19</v>
      </c>
      <c r="P2642">
        <v>0</v>
      </c>
      <c r="Q2642">
        <v>2</v>
      </c>
      <c r="R2642">
        <v>789</v>
      </c>
      <c r="S2642">
        <v>243</v>
      </c>
      <c r="T2642">
        <v>9</v>
      </c>
      <c r="U2642">
        <v>0.14000000000000001</v>
      </c>
      <c r="V2642">
        <v>0</v>
      </c>
      <c r="W2642" t="s">
        <v>6</v>
      </c>
      <c r="X2642" t="s">
        <v>93</v>
      </c>
      <c r="Y2642" t="s">
        <v>94</v>
      </c>
      <c r="Z2642" t="s">
        <v>91</v>
      </c>
      <c r="AA2642">
        <v>0.8256</v>
      </c>
      <c r="AB2642">
        <v>0.93119999999999992</v>
      </c>
      <c r="AC2642">
        <v>0.13036800000000001</v>
      </c>
      <c r="AD2642">
        <v>0.87000000000000011</v>
      </c>
      <c r="AE2642" t="s">
        <v>25</v>
      </c>
      <c r="AF2642">
        <v>5.0564849011514229E-2</v>
      </c>
      <c r="AG2642" t="s">
        <v>8</v>
      </c>
      <c r="AH2642" t="s">
        <v>31</v>
      </c>
      <c r="AI2642" t="s">
        <v>37</v>
      </c>
      <c r="AJ2642">
        <v>30.798479087452474</v>
      </c>
      <c r="AK2642" t="s">
        <v>40</v>
      </c>
      <c r="AL2642">
        <v>15.876099999999999</v>
      </c>
      <c r="AM2642">
        <v>312804.95282399992</v>
      </c>
      <c r="AN2642">
        <v>69.7</v>
      </c>
    </row>
    <row r="2643" spans="1:40" x14ac:dyDescent="0.3">
      <c r="A2643">
        <v>97.41</v>
      </c>
      <c r="B2643">
        <v>8.39</v>
      </c>
      <c r="C2643">
        <v>13</v>
      </c>
      <c r="D2643">
        <v>0.92</v>
      </c>
      <c r="E2643">
        <v>7.0000000000000007E-2</v>
      </c>
      <c r="F2643">
        <v>0.03</v>
      </c>
      <c r="G2643" t="s">
        <v>99</v>
      </c>
      <c r="H2643">
        <v>1.94</v>
      </c>
      <c r="I2643">
        <v>0.99</v>
      </c>
      <c r="J2643">
        <v>1.1000000000000001</v>
      </c>
      <c r="K2643">
        <v>0.36</v>
      </c>
      <c r="L2643">
        <v>7</v>
      </c>
      <c r="M2643">
        <v>5588.1</v>
      </c>
      <c r="N2643">
        <v>60</v>
      </c>
      <c r="O2643">
        <v>53</v>
      </c>
      <c r="P2643">
        <v>2</v>
      </c>
      <c r="Q2643">
        <v>1</v>
      </c>
      <c r="R2643">
        <v>313</v>
      </c>
      <c r="S2643">
        <v>501</v>
      </c>
      <c r="T2643">
        <v>10</v>
      </c>
      <c r="U2643">
        <v>0.73</v>
      </c>
      <c r="V2643">
        <v>0</v>
      </c>
      <c r="W2643" t="s">
        <v>6</v>
      </c>
      <c r="X2643" t="s">
        <v>101</v>
      </c>
      <c r="Y2643" t="s">
        <v>96</v>
      </c>
      <c r="Z2643" t="s">
        <v>108</v>
      </c>
      <c r="AA2643">
        <v>0.85560000000000003</v>
      </c>
      <c r="AB2643">
        <v>0.9020999999999999</v>
      </c>
      <c r="AC2643">
        <v>7.2167999999999954E-2</v>
      </c>
      <c r="AD2643">
        <v>0.45999999999999996</v>
      </c>
      <c r="AE2643" t="s">
        <v>24</v>
      </c>
      <c r="AF2643">
        <v>8.6130787393491434E-2</v>
      </c>
      <c r="AG2643" t="s">
        <v>8</v>
      </c>
      <c r="AH2643" t="s">
        <v>33</v>
      </c>
      <c r="AI2643" t="s">
        <v>36</v>
      </c>
      <c r="AJ2643">
        <v>160.06389776357827</v>
      </c>
      <c r="AK2643" t="s">
        <v>42</v>
      </c>
      <c r="AL2643">
        <v>279.40500000000003</v>
      </c>
      <c r="AM2643">
        <v>599053.68760800001</v>
      </c>
      <c r="AN2643">
        <v>95.36</v>
      </c>
    </row>
    <row r="2644" spans="1:40" x14ac:dyDescent="0.3">
      <c r="A2644">
        <v>401.82</v>
      </c>
      <c r="B2644">
        <v>4.1900000000000004</v>
      </c>
      <c r="C2644">
        <v>17</v>
      </c>
      <c r="D2644">
        <v>0.91</v>
      </c>
      <c r="E2644">
        <v>0.02</v>
      </c>
      <c r="F2644">
        <v>0.02</v>
      </c>
      <c r="G2644" t="s">
        <v>99</v>
      </c>
      <c r="H2644">
        <v>3.21</v>
      </c>
      <c r="I2644">
        <v>0.67</v>
      </c>
      <c r="J2644">
        <v>0.91</v>
      </c>
      <c r="K2644">
        <v>0.69</v>
      </c>
      <c r="L2644">
        <v>44</v>
      </c>
      <c r="M2644">
        <v>9546.0499999999993</v>
      </c>
      <c r="N2644">
        <v>15</v>
      </c>
      <c r="O2644">
        <v>24</v>
      </c>
      <c r="P2644">
        <v>2</v>
      </c>
      <c r="Q2644">
        <v>2</v>
      </c>
      <c r="R2644">
        <v>328</v>
      </c>
      <c r="S2644">
        <v>934</v>
      </c>
      <c r="T2644">
        <v>5</v>
      </c>
      <c r="U2644">
        <v>0.45</v>
      </c>
      <c r="V2644">
        <v>1</v>
      </c>
      <c r="W2644" t="s">
        <v>4</v>
      </c>
      <c r="X2644" t="s">
        <v>93</v>
      </c>
      <c r="Y2644" t="s">
        <v>96</v>
      </c>
      <c r="Z2644" t="s">
        <v>109</v>
      </c>
      <c r="AA2644">
        <v>0.89180000000000004</v>
      </c>
      <c r="AB2644">
        <v>0.96039999999999992</v>
      </c>
      <c r="AC2644">
        <v>8.6435999999999971E-2</v>
      </c>
      <c r="AD2644">
        <v>0.73</v>
      </c>
      <c r="AE2644" t="s">
        <v>25</v>
      </c>
      <c r="AF2644">
        <v>1.0427554626449655E-2</v>
      </c>
      <c r="AG2644" t="s">
        <v>5</v>
      </c>
      <c r="AH2644" t="s">
        <v>32</v>
      </c>
      <c r="AI2644" t="s">
        <v>37</v>
      </c>
      <c r="AJ2644">
        <v>284.7560975609756</v>
      </c>
      <c r="AK2644" t="s">
        <v>42</v>
      </c>
      <c r="AL2644">
        <v>477.30250000000001</v>
      </c>
      <c r="AM2644">
        <v>3989728.6627839999</v>
      </c>
      <c r="AN2644">
        <v>95.789999999999992</v>
      </c>
    </row>
    <row r="2645" spans="1:40" x14ac:dyDescent="0.3">
      <c r="A2645">
        <v>339.87</v>
      </c>
      <c r="B2645">
        <v>6.9</v>
      </c>
      <c r="C2645">
        <v>24</v>
      </c>
      <c r="D2645">
        <v>0.86</v>
      </c>
      <c r="E2645">
        <v>0.04</v>
      </c>
      <c r="F2645">
        <v>0.03</v>
      </c>
      <c r="G2645" t="s">
        <v>92</v>
      </c>
      <c r="H2645">
        <v>1.39</v>
      </c>
      <c r="I2645">
        <v>0.96</v>
      </c>
      <c r="J2645">
        <v>1.1499999999999999</v>
      </c>
      <c r="K2645">
        <v>0.19</v>
      </c>
      <c r="L2645">
        <v>12</v>
      </c>
      <c r="M2645">
        <v>8795.09</v>
      </c>
      <c r="N2645">
        <v>45</v>
      </c>
      <c r="O2645">
        <v>17</v>
      </c>
      <c r="P2645">
        <v>2</v>
      </c>
      <c r="Q2645">
        <v>0</v>
      </c>
      <c r="R2645">
        <v>694</v>
      </c>
      <c r="S2645">
        <v>955</v>
      </c>
      <c r="T2645">
        <v>7</v>
      </c>
      <c r="U2645">
        <v>0.87</v>
      </c>
      <c r="V2645">
        <v>0</v>
      </c>
      <c r="W2645" t="s">
        <v>6</v>
      </c>
      <c r="X2645" t="s">
        <v>89</v>
      </c>
      <c r="Y2645" t="s">
        <v>96</v>
      </c>
      <c r="Z2645" t="s">
        <v>106</v>
      </c>
      <c r="AA2645">
        <v>0.8256</v>
      </c>
      <c r="AB2645">
        <v>0.93119999999999992</v>
      </c>
      <c r="AC2645">
        <v>0.13036800000000001</v>
      </c>
      <c r="AD2645">
        <v>0.26</v>
      </c>
      <c r="AE2645" t="s">
        <v>26</v>
      </c>
      <c r="AF2645">
        <v>2.0301880130638186E-2</v>
      </c>
      <c r="AG2645" t="s">
        <v>7</v>
      </c>
      <c r="AH2645" t="s">
        <v>32</v>
      </c>
      <c r="AI2645" t="s">
        <v>36</v>
      </c>
      <c r="AJ2645">
        <v>137.60806916426515</v>
      </c>
      <c r="AK2645" t="s">
        <v>42</v>
      </c>
      <c r="AL2645">
        <v>175.90180000000001</v>
      </c>
      <c r="AM2645">
        <v>3198615.6951670004</v>
      </c>
      <c r="AN2645">
        <v>84.81</v>
      </c>
    </row>
    <row r="2646" spans="1:40" x14ac:dyDescent="0.3">
      <c r="A2646">
        <v>71.680000000000007</v>
      </c>
      <c r="B2646">
        <v>5.84</v>
      </c>
      <c r="C2646">
        <v>2</v>
      </c>
      <c r="D2646">
        <v>0.9</v>
      </c>
      <c r="E2646">
        <v>0.06</v>
      </c>
      <c r="F2646">
        <v>0</v>
      </c>
      <c r="G2646" t="s">
        <v>88</v>
      </c>
      <c r="H2646">
        <v>0.9</v>
      </c>
      <c r="I2646">
        <v>0.68</v>
      </c>
      <c r="J2646">
        <v>1.1599999999999999</v>
      </c>
      <c r="K2646">
        <v>0.81</v>
      </c>
      <c r="L2646">
        <v>20</v>
      </c>
      <c r="M2646">
        <v>1157.9100000000001</v>
      </c>
      <c r="N2646">
        <v>60</v>
      </c>
      <c r="O2646">
        <v>11</v>
      </c>
      <c r="P2646">
        <v>0</v>
      </c>
      <c r="Q2646">
        <v>0</v>
      </c>
      <c r="R2646">
        <v>15</v>
      </c>
      <c r="S2646">
        <v>540</v>
      </c>
      <c r="T2646">
        <v>11</v>
      </c>
      <c r="U2646">
        <v>0.27</v>
      </c>
      <c r="V2646">
        <v>0</v>
      </c>
      <c r="W2646" t="s">
        <v>6</v>
      </c>
      <c r="X2646" t="s">
        <v>89</v>
      </c>
      <c r="Y2646" t="s">
        <v>94</v>
      </c>
      <c r="Z2646" t="s">
        <v>95</v>
      </c>
      <c r="AA2646">
        <v>0.84599999999999997</v>
      </c>
      <c r="AB2646">
        <v>0.94</v>
      </c>
      <c r="AC2646">
        <v>9.3999999999999972E-2</v>
      </c>
      <c r="AD2646">
        <v>0.87000000000000011</v>
      </c>
      <c r="AE2646" t="s">
        <v>25</v>
      </c>
      <c r="AF2646">
        <v>8.1473214285714274E-2</v>
      </c>
      <c r="AG2646" t="s">
        <v>8</v>
      </c>
      <c r="AH2646" t="s">
        <v>33</v>
      </c>
      <c r="AI2646" t="s">
        <v>38</v>
      </c>
      <c r="AJ2646">
        <v>3600</v>
      </c>
      <c r="AK2646" t="s">
        <v>42</v>
      </c>
      <c r="AL2646">
        <v>11.5791</v>
      </c>
      <c r="AM2646">
        <v>87991.797468000033</v>
      </c>
      <c r="AN2646">
        <v>73.3</v>
      </c>
    </row>
    <row r="2647" spans="1:40" x14ac:dyDescent="0.3">
      <c r="A2647">
        <v>212.02</v>
      </c>
      <c r="B2647">
        <v>7.09</v>
      </c>
      <c r="C2647">
        <v>14</v>
      </c>
      <c r="D2647">
        <v>0.96</v>
      </c>
      <c r="E2647">
        <v>0.09</v>
      </c>
      <c r="F2647">
        <v>0.04</v>
      </c>
      <c r="G2647" t="s">
        <v>99</v>
      </c>
      <c r="H2647">
        <v>0.11</v>
      </c>
      <c r="I2647">
        <v>0.75</v>
      </c>
      <c r="J2647">
        <v>0.95</v>
      </c>
      <c r="K2647">
        <v>0.66</v>
      </c>
      <c r="L2647">
        <v>33</v>
      </c>
      <c r="M2647">
        <v>664.21</v>
      </c>
      <c r="N2647">
        <v>90</v>
      </c>
      <c r="O2647">
        <v>35</v>
      </c>
      <c r="P2647">
        <v>1</v>
      </c>
      <c r="Q2647">
        <v>1</v>
      </c>
      <c r="R2647">
        <v>310</v>
      </c>
      <c r="S2647">
        <v>321</v>
      </c>
      <c r="T2647">
        <v>9</v>
      </c>
      <c r="U2647">
        <v>0.09</v>
      </c>
      <c r="V2647">
        <v>1</v>
      </c>
      <c r="W2647" t="s">
        <v>4</v>
      </c>
      <c r="X2647" t="s">
        <v>101</v>
      </c>
      <c r="Y2647" t="s">
        <v>104</v>
      </c>
      <c r="Z2647" t="s">
        <v>91</v>
      </c>
      <c r="AA2647">
        <v>0.87360000000000004</v>
      </c>
      <c r="AB2647">
        <v>0.87360000000000004</v>
      </c>
      <c r="AC2647">
        <v>3.4944000000000031E-2</v>
      </c>
      <c r="AD2647">
        <v>0.79</v>
      </c>
      <c r="AE2647" t="s">
        <v>25</v>
      </c>
      <c r="AF2647">
        <v>3.34402414866522E-2</v>
      </c>
      <c r="AG2647" t="s">
        <v>7</v>
      </c>
      <c r="AH2647" t="s">
        <v>31</v>
      </c>
      <c r="AI2647" t="s">
        <v>38</v>
      </c>
      <c r="AJ2647">
        <v>103.54838709677419</v>
      </c>
      <c r="AK2647" t="s">
        <v>42</v>
      </c>
      <c r="AL2647">
        <v>33.210500000000003</v>
      </c>
      <c r="AM2647">
        <v>159166.83569000001</v>
      </c>
      <c r="AN2647">
        <v>96.39</v>
      </c>
    </row>
    <row r="2648" spans="1:40" x14ac:dyDescent="0.3">
      <c r="A2648">
        <v>480.56</v>
      </c>
      <c r="B2648">
        <v>7.14</v>
      </c>
      <c r="C2648">
        <v>3</v>
      </c>
      <c r="D2648">
        <v>0.83</v>
      </c>
      <c r="E2648">
        <v>0.03</v>
      </c>
      <c r="F2648">
        <v>0</v>
      </c>
      <c r="G2648" t="s">
        <v>88</v>
      </c>
      <c r="H2648">
        <v>1.1200000000000001</v>
      </c>
      <c r="I2648">
        <v>0.78</v>
      </c>
      <c r="J2648">
        <v>0.87</v>
      </c>
      <c r="K2648">
        <v>0.44</v>
      </c>
      <c r="L2648">
        <v>6</v>
      </c>
      <c r="M2648">
        <v>8750.33</v>
      </c>
      <c r="N2648">
        <v>15</v>
      </c>
      <c r="O2648">
        <v>31</v>
      </c>
      <c r="P2648">
        <v>0</v>
      </c>
      <c r="Q2648">
        <v>0</v>
      </c>
      <c r="R2648">
        <v>867</v>
      </c>
      <c r="S2648">
        <v>923</v>
      </c>
      <c r="T2648">
        <v>7</v>
      </c>
      <c r="U2648">
        <v>0.8</v>
      </c>
      <c r="V2648">
        <v>1</v>
      </c>
      <c r="W2648" t="s">
        <v>4</v>
      </c>
      <c r="X2648" t="s">
        <v>89</v>
      </c>
      <c r="Y2648" t="s">
        <v>94</v>
      </c>
      <c r="Z2648" t="s">
        <v>106</v>
      </c>
      <c r="AA2648">
        <v>0.80509999999999993</v>
      </c>
      <c r="AB2648">
        <v>0.97</v>
      </c>
      <c r="AC2648">
        <v>0.16490000000000005</v>
      </c>
      <c r="AD2648">
        <v>0.47</v>
      </c>
      <c r="AE2648" t="s">
        <v>24</v>
      </c>
      <c r="AF2648">
        <v>1.4857666056267687E-2</v>
      </c>
      <c r="AG2648" t="s">
        <v>5</v>
      </c>
      <c r="AH2648" t="s">
        <v>32</v>
      </c>
      <c r="AI2648" t="s">
        <v>36</v>
      </c>
      <c r="AJ2648">
        <v>106.45905420991926</v>
      </c>
      <c r="AK2648" t="s">
        <v>42</v>
      </c>
      <c r="AL2648">
        <v>87.503299999999996</v>
      </c>
      <c r="AM2648">
        <v>4331308.6101879999</v>
      </c>
      <c r="AN2648">
        <v>73.98</v>
      </c>
    </row>
    <row r="2649" spans="1:40" x14ac:dyDescent="0.3">
      <c r="A2649">
        <v>275.18</v>
      </c>
      <c r="B2649">
        <v>6.66</v>
      </c>
      <c r="C2649">
        <v>5</v>
      </c>
      <c r="D2649">
        <v>0.82</v>
      </c>
      <c r="E2649">
        <v>0.01</v>
      </c>
      <c r="F2649">
        <v>0.01</v>
      </c>
      <c r="G2649" t="s">
        <v>88</v>
      </c>
      <c r="H2649">
        <v>3.02</v>
      </c>
      <c r="I2649">
        <v>0.97</v>
      </c>
      <c r="J2649">
        <v>1.1499999999999999</v>
      </c>
      <c r="K2649">
        <v>0.86</v>
      </c>
      <c r="L2649">
        <v>40</v>
      </c>
      <c r="M2649">
        <v>6168.85</v>
      </c>
      <c r="N2649">
        <v>30</v>
      </c>
      <c r="O2649">
        <v>20</v>
      </c>
      <c r="P2649">
        <v>3</v>
      </c>
      <c r="Q2649">
        <v>1</v>
      </c>
      <c r="R2649">
        <v>110</v>
      </c>
      <c r="S2649">
        <v>950</v>
      </c>
      <c r="T2649">
        <v>10</v>
      </c>
      <c r="U2649">
        <v>0.87</v>
      </c>
      <c r="V2649">
        <v>1</v>
      </c>
      <c r="W2649" t="s">
        <v>4</v>
      </c>
      <c r="X2649" t="s">
        <v>101</v>
      </c>
      <c r="Y2649" t="s">
        <v>90</v>
      </c>
      <c r="Z2649" t="s">
        <v>108</v>
      </c>
      <c r="AA2649">
        <v>0.81179999999999997</v>
      </c>
      <c r="AB2649">
        <v>0.98009999999999997</v>
      </c>
      <c r="AC2649">
        <v>0.17641800000000005</v>
      </c>
      <c r="AD2649">
        <v>0.88</v>
      </c>
      <c r="AE2649" t="s">
        <v>25</v>
      </c>
      <c r="AF2649">
        <v>2.420234028635802E-2</v>
      </c>
      <c r="AG2649" t="s">
        <v>7</v>
      </c>
      <c r="AH2649" t="s">
        <v>31</v>
      </c>
      <c r="AI2649" t="s">
        <v>37</v>
      </c>
      <c r="AJ2649">
        <v>863.63636363636363</v>
      </c>
      <c r="AK2649" t="s">
        <v>42</v>
      </c>
      <c r="AL2649">
        <v>61.688500000000005</v>
      </c>
      <c r="AM2649">
        <v>1731573.3352319999</v>
      </c>
      <c r="AN2649">
        <v>72.48</v>
      </c>
    </row>
    <row r="2650" spans="1:40" x14ac:dyDescent="0.3">
      <c r="A2650">
        <v>244.73</v>
      </c>
      <c r="B2650">
        <v>3.39</v>
      </c>
      <c r="C2650">
        <v>14</v>
      </c>
      <c r="D2650">
        <v>0.93</v>
      </c>
      <c r="E2650">
        <v>0.05</v>
      </c>
      <c r="F2650">
        <v>0.03</v>
      </c>
      <c r="G2650" t="s">
        <v>99</v>
      </c>
      <c r="H2650">
        <v>4.5199999999999996</v>
      </c>
      <c r="I2650">
        <v>0.96</v>
      </c>
      <c r="J2650">
        <v>1.1499999999999999</v>
      </c>
      <c r="K2650">
        <v>0.14000000000000001</v>
      </c>
      <c r="L2650">
        <v>27</v>
      </c>
      <c r="M2650">
        <v>3112.78</v>
      </c>
      <c r="N2650">
        <v>60</v>
      </c>
      <c r="O2650">
        <v>54</v>
      </c>
      <c r="P2650">
        <v>3</v>
      </c>
      <c r="Q2650">
        <v>2</v>
      </c>
      <c r="R2650">
        <v>425</v>
      </c>
      <c r="S2650">
        <v>122</v>
      </c>
      <c r="T2650">
        <v>3</v>
      </c>
      <c r="U2650">
        <v>0.84</v>
      </c>
      <c r="V2650">
        <v>1</v>
      </c>
      <c r="W2650" t="s">
        <v>4</v>
      </c>
      <c r="X2650" t="s">
        <v>93</v>
      </c>
      <c r="Y2650" t="s">
        <v>90</v>
      </c>
      <c r="Z2650" t="s">
        <v>98</v>
      </c>
      <c r="AA2650">
        <v>0.88349999999999995</v>
      </c>
      <c r="AB2650">
        <v>0.92149999999999999</v>
      </c>
      <c r="AC2650">
        <v>6.4504999999999951E-2</v>
      </c>
      <c r="AD2650">
        <v>0.22000000000000003</v>
      </c>
      <c r="AE2650" t="s">
        <v>26</v>
      </c>
      <c r="AF2650">
        <v>1.3852000163445431E-2</v>
      </c>
      <c r="AG2650" t="s">
        <v>5</v>
      </c>
      <c r="AH2650" t="s">
        <v>31</v>
      </c>
      <c r="AI2650" t="s">
        <v>37</v>
      </c>
      <c r="AJ2650">
        <v>28.705882352941174</v>
      </c>
      <c r="AK2650" t="s">
        <v>40</v>
      </c>
      <c r="AL2650">
        <v>155.63900000000001</v>
      </c>
      <c r="AM2650">
        <v>822911.66394399991</v>
      </c>
      <c r="AN2650">
        <v>93.38</v>
      </c>
    </row>
    <row r="2651" spans="1:40" x14ac:dyDescent="0.3">
      <c r="A2651">
        <v>255.96</v>
      </c>
      <c r="B2651">
        <v>1.35</v>
      </c>
      <c r="C2651">
        <v>3</v>
      </c>
      <c r="D2651">
        <v>0.87</v>
      </c>
      <c r="E2651">
        <v>7.0000000000000007E-2</v>
      </c>
      <c r="F2651">
        <v>0.04</v>
      </c>
      <c r="G2651" t="s">
        <v>92</v>
      </c>
      <c r="H2651">
        <v>0.67</v>
      </c>
      <c r="I2651">
        <v>0.93</v>
      </c>
      <c r="J2651">
        <v>0.84</v>
      </c>
      <c r="K2651">
        <v>0.85</v>
      </c>
      <c r="L2651">
        <v>13</v>
      </c>
      <c r="M2651">
        <v>5661.5</v>
      </c>
      <c r="N2651">
        <v>90</v>
      </c>
      <c r="O2651">
        <v>52</v>
      </c>
      <c r="P2651">
        <v>3</v>
      </c>
      <c r="Q2651">
        <v>1</v>
      </c>
      <c r="R2651">
        <v>973</v>
      </c>
      <c r="S2651">
        <v>510</v>
      </c>
      <c r="T2651">
        <v>2</v>
      </c>
      <c r="U2651">
        <v>0.33</v>
      </c>
      <c r="V2651">
        <v>1</v>
      </c>
      <c r="W2651" t="s">
        <v>4</v>
      </c>
      <c r="X2651" t="s">
        <v>101</v>
      </c>
      <c r="Y2651" t="s">
        <v>90</v>
      </c>
      <c r="Z2651" t="s">
        <v>102</v>
      </c>
      <c r="AA2651">
        <v>0.80909999999999993</v>
      </c>
      <c r="AB2651">
        <v>0.89279999999999993</v>
      </c>
      <c r="AC2651">
        <v>0.11606399999999999</v>
      </c>
      <c r="AD2651">
        <v>0.96</v>
      </c>
      <c r="AE2651" t="s">
        <v>25</v>
      </c>
      <c r="AF2651">
        <v>5.2742616033755272E-3</v>
      </c>
      <c r="AG2651" t="s">
        <v>5</v>
      </c>
      <c r="AH2651" t="s">
        <v>31</v>
      </c>
      <c r="AI2651" t="s">
        <v>38</v>
      </c>
      <c r="AJ2651">
        <v>52.415210688591984</v>
      </c>
      <c r="AK2651" t="s">
        <v>40</v>
      </c>
      <c r="AL2651">
        <v>113.23</v>
      </c>
      <c r="AM2651">
        <v>1608637.1292640001</v>
      </c>
      <c r="AN2651">
        <v>84.429999999999993</v>
      </c>
    </row>
    <row r="2652" spans="1:40" x14ac:dyDescent="0.3">
      <c r="A2652">
        <v>144</v>
      </c>
      <c r="B2652">
        <v>5.0999999999999996</v>
      </c>
      <c r="C2652">
        <v>23</v>
      </c>
      <c r="D2652">
        <v>0.72</v>
      </c>
      <c r="E2652">
        <v>0.01</v>
      </c>
      <c r="F2652">
        <v>0</v>
      </c>
      <c r="G2652" t="s">
        <v>88</v>
      </c>
      <c r="H2652">
        <v>4.59</v>
      </c>
      <c r="I2652">
        <v>0.75</v>
      </c>
      <c r="J2652">
        <v>1.19</v>
      </c>
      <c r="K2652">
        <v>0.02</v>
      </c>
      <c r="L2652">
        <v>5</v>
      </c>
      <c r="M2652">
        <v>2294.52</v>
      </c>
      <c r="N2652">
        <v>45</v>
      </c>
      <c r="O2652">
        <v>47</v>
      </c>
      <c r="P2652">
        <v>1</v>
      </c>
      <c r="Q2652">
        <v>3</v>
      </c>
      <c r="R2652">
        <v>369</v>
      </c>
      <c r="S2652">
        <v>353</v>
      </c>
      <c r="T2652">
        <v>12</v>
      </c>
      <c r="U2652">
        <v>0.03</v>
      </c>
      <c r="V2652">
        <v>1</v>
      </c>
      <c r="W2652" t="s">
        <v>4</v>
      </c>
      <c r="X2652" t="s">
        <v>103</v>
      </c>
      <c r="Y2652" t="s">
        <v>104</v>
      </c>
      <c r="Z2652" t="s">
        <v>107</v>
      </c>
      <c r="AA2652">
        <v>0.71279999999999999</v>
      </c>
      <c r="AB2652">
        <v>0.99</v>
      </c>
      <c r="AC2652">
        <v>0.2772</v>
      </c>
      <c r="AD2652">
        <v>0.03</v>
      </c>
      <c r="AE2652" t="s">
        <v>22</v>
      </c>
      <c r="AF2652">
        <v>3.5416666666666666E-2</v>
      </c>
      <c r="AG2652" t="s">
        <v>7</v>
      </c>
      <c r="AH2652" t="s">
        <v>33</v>
      </c>
      <c r="AI2652" t="s">
        <v>37</v>
      </c>
      <c r="AJ2652">
        <v>95.663956639566393</v>
      </c>
      <c r="AK2652" t="s">
        <v>45</v>
      </c>
      <c r="AL2652">
        <v>22.9452</v>
      </c>
      <c r="AM2652">
        <v>333751.1532</v>
      </c>
      <c r="AN2652">
        <v>71.110000000000014</v>
      </c>
    </row>
    <row r="2653" spans="1:40" x14ac:dyDescent="0.3">
      <c r="A2653">
        <v>215.92</v>
      </c>
      <c r="B2653">
        <v>9.02</v>
      </c>
      <c r="C2653">
        <v>7</v>
      </c>
      <c r="D2653">
        <v>0.97</v>
      </c>
      <c r="E2653">
        <v>0.04</v>
      </c>
      <c r="F2653">
        <v>0.05</v>
      </c>
      <c r="G2653" t="s">
        <v>99</v>
      </c>
      <c r="H2653">
        <v>1.73</v>
      </c>
      <c r="I2653">
        <v>0.6</v>
      </c>
      <c r="J2653">
        <v>1.01</v>
      </c>
      <c r="K2653">
        <v>0.75</v>
      </c>
      <c r="L2653">
        <v>24</v>
      </c>
      <c r="M2653">
        <v>9474.82</v>
      </c>
      <c r="N2653">
        <v>45</v>
      </c>
      <c r="O2653">
        <v>44</v>
      </c>
      <c r="P2653">
        <v>2</v>
      </c>
      <c r="Q2653">
        <v>2</v>
      </c>
      <c r="R2653">
        <v>140</v>
      </c>
      <c r="S2653">
        <v>367</v>
      </c>
      <c r="T2653">
        <v>7</v>
      </c>
      <c r="U2653">
        <v>0.14000000000000001</v>
      </c>
      <c r="V2653">
        <v>1</v>
      </c>
      <c r="W2653" t="s">
        <v>4</v>
      </c>
      <c r="X2653" t="s">
        <v>93</v>
      </c>
      <c r="Y2653" t="s">
        <v>96</v>
      </c>
      <c r="Z2653" t="s">
        <v>106</v>
      </c>
      <c r="AA2653">
        <v>0.93119999999999992</v>
      </c>
      <c r="AB2653">
        <v>0.91199999999999992</v>
      </c>
      <c r="AC2653">
        <v>2.736000000000002E-2</v>
      </c>
      <c r="AD2653">
        <v>0.84</v>
      </c>
      <c r="AE2653" t="s">
        <v>25</v>
      </c>
      <c r="AF2653">
        <v>4.1774731381993328E-2</v>
      </c>
      <c r="AG2653" t="s">
        <v>7</v>
      </c>
      <c r="AH2653" t="s">
        <v>31</v>
      </c>
      <c r="AI2653" t="s">
        <v>36</v>
      </c>
      <c r="AJ2653">
        <v>262.14285714285717</v>
      </c>
      <c r="AK2653" t="s">
        <v>42</v>
      </c>
      <c r="AL2653">
        <v>473.74099999999999</v>
      </c>
      <c r="AM2653">
        <v>2230406.6283279997</v>
      </c>
      <c r="AN2653">
        <v>96.07</v>
      </c>
    </row>
    <row r="2654" spans="1:40" x14ac:dyDescent="0.3">
      <c r="A2654">
        <v>216.42</v>
      </c>
      <c r="B2654">
        <v>6.13</v>
      </c>
      <c r="C2654">
        <v>18</v>
      </c>
      <c r="D2654">
        <v>0.71</v>
      </c>
      <c r="E2654">
        <v>0</v>
      </c>
      <c r="F2654">
        <v>0.05</v>
      </c>
      <c r="G2654" t="s">
        <v>88</v>
      </c>
      <c r="H2654">
        <v>2.13</v>
      </c>
      <c r="I2654">
        <v>0.87</v>
      </c>
      <c r="J2654">
        <v>1.2</v>
      </c>
      <c r="K2654">
        <v>0.56999999999999995</v>
      </c>
      <c r="L2654">
        <v>10</v>
      </c>
      <c r="M2654">
        <v>8289.26</v>
      </c>
      <c r="N2654">
        <v>15</v>
      </c>
      <c r="O2654">
        <v>47</v>
      </c>
      <c r="P2654">
        <v>1</v>
      </c>
      <c r="Q2654">
        <v>2</v>
      </c>
      <c r="R2654">
        <v>904</v>
      </c>
      <c r="S2654">
        <v>135</v>
      </c>
      <c r="T2654">
        <v>10</v>
      </c>
      <c r="U2654">
        <v>0.92</v>
      </c>
      <c r="V2654">
        <v>0</v>
      </c>
      <c r="W2654" t="s">
        <v>6</v>
      </c>
      <c r="X2654" t="s">
        <v>93</v>
      </c>
      <c r="Y2654" t="s">
        <v>104</v>
      </c>
      <c r="Z2654" t="s">
        <v>108</v>
      </c>
      <c r="AA2654">
        <v>0.71</v>
      </c>
      <c r="AB2654">
        <v>0.95</v>
      </c>
      <c r="AC2654">
        <v>0.27550000000000002</v>
      </c>
      <c r="AD2654">
        <v>0.62</v>
      </c>
      <c r="AE2654" t="s">
        <v>25</v>
      </c>
      <c r="AF2654">
        <v>2.8324554107753443E-2</v>
      </c>
      <c r="AG2654" t="s">
        <v>7</v>
      </c>
      <c r="AH2654" t="s">
        <v>31</v>
      </c>
      <c r="AI2654" t="s">
        <v>35</v>
      </c>
      <c r="AJ2654">
        <v>14.933628318584072</v>
      </c>
      <c r="AK2654" t="s">
        <v>40</v>
      </c>
      <c r="AL2654">
        <v>82.892600000000002</v>
      </c>
      <c r="AM2654">
        <v>1883751.8437519998</v>
      </c>
      <c r="AN2654">
        <v>72.87</v>
      </c>
    </row>
    <row r="2655" spans="1:40" x14ac:dyDescent="0.3">
      <c r="A2655">
        <v>73.56</v>
      </c>
      <c r="B2655">
        <v>8.49</v>
      </c>
      <c r="C2655">
        <v>13</v>
      </c>
      <c r="D2655">
        <v>0.92</v>
      </c>
      <c r="E2655">
        <v>0</v>
      </c>
      <c r="F2655">
        <v>0.03</v>
      </c>
      <c r="G2655" t="s">
        <v>88</v>
      </c>
      <c r="H2655">
        <v>1.82</v>
      </c>
      <c r="I2655">
        <v>0.76</v>
      </c>
      <c r="J2655">
        <v>0.98</v>
      </c>
      <c r="K2655">
        <v>0.7</v>
      </c>
      <c r="L2655">
        <v>46</v>
      </c>
      <c r="M2655">
        <v>9626.16</v>
      </c>
      <c r="N2655">
        <v>90</v>
      </c>
      <c r="O2655">
        <v>43</v>
      </c>
      <c r="P2655">
        <v>3</v>
      </c>
      <c r="Q2655">
        <v>1</v>
      </c>
      <c r="R2655">
        <v>395</v>
      </c>
      <c r="S2655">
        <v>729</v>
      </c>
      <c r="T2655">
        <v>8</v>
      </c>
      <c r="U2655">
        <v>0.36</v>
      </c>
      <c r="V2655">
        <v>0</v>
      </c>
      <c r="W2655" t="s">
        <v>6</v>
      </c>
      <c r="X2655" t="s">
        <v>101</v>
      </c>
      <c r="Y2655" t="s">
        <v>90</v>
      </c>
      <c r="Z2655" t="s">
        <v>110</v>
      </c>
      <c r="AA2655">
        <v>0.92</v>
      </c>
      <c r="AB2655">
        <v>0.97</v>
      </c>
      <c r="AC2655">
        <v>7.7599999999999961E-2</v>
      </c>
      <c r="AD2655">
        <v>0.73</v>
      </c>
      <c r="AE2655" t="s">
        <v>25</v>
      </c>
      <c r="AF2655">
        <v>0.11541598694942903</v>
      </c>
      <c r="AG2655" t="s">
        <v>9</v>
      </c>
      <c r="AH2655" t="s">
        <v>33</v>
      </c>
      <c r="AI2655" t="s">
        <v>36</v>
      </c>
      <c r="AJ2655">
        <v>184.55696202531647</v>
      </c>
      <c r="AK2655" t="s">
        <v>42</v>
      </c>
      <c r="AL2655">
        <v>96.261600000000001</v>
      </c>
      <c r="AM2655">
        <v>729442.27867200004</v>
      </c>
      <c r="AN2655">
        <v>73.58</v>
      </c>
    </row>
    <row r="2656" spans="1:40" x14ac:dyDescent="0.3">
      <c r="A2656">
        <v>395.41</v>
      </c>
      <c r="B2656">
        <v>9.92</v>
      </c>
      <c r="C2656">
        <v>29</v>
      </c>
      <c r="D2656">
        <v>0.93</v>
      </c>
      <c r="E2656">
        <v>0.05</v>
      </c>
      <c r="F2656">
        <v>0.02</v>
      </c>
      <c r="G2656" t="s">
        <v>88</v>
      </c>
      <c r="H2656">
        <v>2.04</v>
      </c>
      <c r="I2656">
        <v>0.9</v>
      </c>
      <c r="J2656">
        <v>1.01</v>
      </c>
      <c r="K2656">
        <v>0.41</v>
      </c>
      <c r="L2656">
        <v>32</v>
      </c>
      <c r="M2656">
        <v>1951.87</v>
      </c>
      <c r="N2656">
        <v>15</v>
      </c>
      <c r="O2656">
        <v>17</v>
      </c>
      <c r="P2656">
        <v>1</v>
      </c>
      <c r="Q2656">
        <v>3</v>
      </c>
      <c r="R2656">
        <v>29</v>
      </c>
      <c r="S2656">
        <v>91</v>
      </c>
      <c r="T2656">
        <v>12</v>
      </c>
      <c r="U2656">
        <v>0.88</v>
      </c>
      <c r="V2656">
        <v>1</v>
      </c>
      <c r="W2656" t="s">
        <v>4</v>
      </c>
      <c r="X2656" t="s">
        <v>103</v>
      </c>
      <c r="Y2656" t="s">
        <v>104</v>
      </c>
      <c r="Z2656" t="s">
        <v>107</v>
      </c>
      <c r="AA2656">
        <v>0.88349999999999995</v>
      </c>
      <c r="AB2656">
        <v>0.93099999999999994</v>
      </c>
      <c r="AC2656">
        <v>6.516999999999995E-2</v>
      </c>
      <c r="AD2656">
        <v>0.48</v>
      </c>
      <c r="AE2656" t="s">
        <v>24</v>
      </c>
      <c r="AF2656">
        <v>2.508788346273488E-2</v>
      </c>
      <c r="AG2656" t="s">
        <v>7</v>
      </c>
      <c r="AH2656" t="s">
        <v>32</v>
      </c>
      <c r="AI2656" t="s">
        <v>35</v>
      </c>
      <c r="AJ2656">
        <v>313.79310344827587</v>
      </c>
      <c r="AK2656" t="s">
        <v>42</v>
      </c>
      <c r="AL2656">
        <v>19.518699999999999</v>
      </c>
      <c r="AM2656">
        <v>825849.79229700018</v>
      </c>
      <c r="AN2656">
        <v>72.06</v>
      </c>
    </row>
    <row r="2657" spans="1:40" x14ac:dyDescent="0.3">
      <c r="A2657">
        <v>237.43</v>
      </c>
      <c r="B2657">
        <v>2.4700000000000002</v>
      </c>
      <c r="C2657">
        <v>23</v>
      </c>
      <c r="D2657">
        <v>0.99</v>
      </c>
      <c r="E2657">
        <v>0.03</v>
      </c>
      <c r="F2657">
        <v>0.04</v>
      </c>
      <c r="G2657" t="s">
        <v>99</v>
      </c>
      <c r="H2657">
        <v>1.3</v>
      </c>
      <c r="I2657">
        <v>0.92</v>
      </c>
      <c r="J2657">
        <v>0.91</v>
      </c>
      <c r="K2657">
        <v>0.86</v>
      </c>
      <c r="L2657">
        <v>9</v>
      </c>
      <c r="M2657">
        <v>8452.34</v>
      </c>
      <c r="N2657">
        <v>60</v>
      </c>
      <c r="O2657">
        <v>50</v>
      </c>
      <c r="P2657">
        <v>2</v>
      </c>
      <c r="Q2657">
        <v>3</v>
      </c>
      <c r="R2657">
        <v>732</v>
      </c>
      <c r="S2657">
        <v>261</v>
      </c>
      <c r="T2657">
        <v>12</v>
      </c>
      <c r="U2657">
        <v>0.98</v>
      </c>
      <c r="V2657">
        <v>0</v>
      </c>
      <c r="W2657" t="s">
        <v>6</v>
      </c>
      <c r="X2657" t="s">
        <v>103</v>
      </c>
      <c r="Y2657" t="s">
        <v>96</v>
      </c>
      <c r="Z2657" t="s">
        <v>107</v>
      </c>
      <c r="AA2657">
        <v>0.96029999999999993</v>
      </c>
      <c r="AB2657">
        <v>0.93119999999999992</v>
      </c>
      <c r="AC2657">
        <v>9.3120000000000078E-3</v>
      </c>
      <c r="AD2657">
        <v>0.92999999999999994</v>
      </c>
      <c r="AE2657" t="s">
        <v>25</v>
      </c>
      <c r="AF2657">
        <v>1.0403066166870235E-2</v>
      </c>
      <c r="AG2657" t="s">
        <v>5</v>
      </c>
      <c r="AH2657" t="s">
        <v>31</v>
      </c>
      <c r="AI2657" t="s">
        <v>36</v>
      </c>
      <c r="AJ2657">
        <v>35.655737704918032</v>
      </c>
      <c r="AK2657" t="s">
        <v>40</v>
      </c>
      <c r="AL2657">
        <v>422.61700000000002</v>
      </c>
      <c r="AM2657">
        <v>2147746.6124140001</v>
      </c>
      <c r="AN2657">
        <v>97</v>
      </c>
    </row>
    <row r="2658" spans="1:40" x14ac:dyDescent="0.3">
      <c r="A2658">
        <v>419.98</v>
      </c>
      <c r="B2658">
        <v>7.23</v>
      </c>
      <c r="C2658">
        <v>27</v>
      </c>
      <c r="D2658">
        <v>0.72</v>
      </c>
      <c r="E2658">
        <v>0.08</v>
      </c>
      <c r="F2658">
        <v>0.02</v>
      </c>
      <c r="G2658" t="s">
        <v>88</v>
      </c>
      <c r="H2658">
        <v>3.49</v>
      </c>
      <c r="I2658">
        <v>0.78</v>
      </c>
      <c r="J2658">
        <v>1.1599999999999999</v>
      </c>
      <c r="K2658">
        <v>0.31</v>
      </c>
      <c r="L2658">
        <v>49</v>
      </c>
      <c r="M2658">
        <v>5646.83</v>
      </c>
      <c r="N2658">
        <v>15</v>
      </c>
      <c r="O2658">
        <v>38</v>
      </c>
      <c r="P2658">
        <v>2</v>
      </c>
      <c r="Q2658">
        <v>0</v>
      </c>
      <c r="R2658">
        <v>304</v>
      </c>
      <c r="S2658">
        <v>562</v>
      </c>
      <c r="T2658">
        <v>4</v>
      </c>
      <c r="U2658">
        <v>0.4</v>
      </c>
      <c r="V2658">
        <v>1</v>
      </c>
      <c r="W2658" t="s">
        <v>4</v>
      </c>
      <c r="X2658" t="s">
        <v>89</v>
      </c>
      <c r="Y2658" t="s">
        <v>96</v>
      </c>
      <c r="Z2658" t="s">
        <v>105</v>
      </c>
      <c r="AA2658">
        <v>0.66239999999999999</v>
      </c>
      <c r="AB2658">
        <v>0.90160000000000007</v>
      </c>
      <c r="AC2658">
        <v>0.25244800000000006</v>
      </c>
      <c r="AD2658">
        <v>0.41000000000000003</v>
      </c>
      <c r="AE2658" t="s">
        <v>24</v>
      </c>
      <c r="AF2658">
        <v>1.721510548121339E-2</v>
      </c>
      <c r="AG2658" t="s">
        <v>5</v>
      </c>
      <c r="AH2658" t="s">
        <v>32</v>
      </c>
      <c r="AI2658" t="s">
        <v>37</v>
      </c>
      <c r="AJ2658">
        <v>184.86842105263156</v>
      </c>
      <c r="AK2658" t="s">
        <v>42</v>
      </c>
      <c r="AL2658">
        <v>56.468299999999999</v>
      </c>
      <c r="AM2658">
        <v>2608797.0126439999</v>
      </c>
      <c r="AN2658">
        <v>69.710000000000022</v>
      </c>
    </row>
    <row r="2659" spans="1:40" x14ac:dyDescent="0.3">
      <c r="A2659">
        <v>432.66</v>
      </c>
      <c r="B2659">
        <v>7.07</v>
      </c>
      <c r="C2659">
        <v>22</v>
      </c>
      <c r="D2659">
        <v>0.88</v>
      </c>
      <c r="E2659">
        <v>0.06</v>
      </c>
      <c r="F2659">
        <v>0.02</v>
      </c>
      <c r="G2659" t="s">
        <v>88</v>
      </c>
      <c r="H2659">
        <v>3.79</v>
      </c>
      <c r="I2659">
        <v>0.9</v>
      </c>
      <c r="J2659">
        <v>0.98</v>
      </c>
      <c r="K2659">
        <v>0.27</v>
      </c>
      <c r="L2659">
        <v>35</v>
      </c>
      <c r="M2659">
        <v>3317.42</v>
      </c>
      <c r="N2659">
        <v>30</v>
      </c>
      <c r="O2659">
        <v>55</v>
      </c>
      <c r="P2659">
        <v>1</v>
      </c>
      <c r="Q2659">
        <v>2</v>
      </c>
      <c r="R2659">
        <v>405</v>
      </c>
      <c r="S2659">
        <v>391</v>
      </c>
      <c r="T2659">
        <v>1</v>
      </c>
      <c r="U2659">
        <v>0.78</v>
      </c>
      <c r="V2659">
        <v>1</v>
      </c>
      <c r="W2659" t="s">
        <v>4</v>
      </c>
      <c r="X2659" t="s">
        <v>93</v>
      </c>
      <c r="Y2659" t="s">
        <v>104</v>
      </c>
      <c r="Z2659" t="s">
        <v>97</v>
      </c>
      <c r="AA2659">
        <v>0.82719999999999994</v>
      </c>
      <c r="AB2659">
        <v>0.92119999999999991</v>
      </c>
      <c r="AC2659">
        <v>0.11054399999999998</v>
      </c>
      <c r="AD2659">
        <v>0.35000000000000003</v>
      </c>
      <c r="AE2659" t="s">
        <v>24</v>
      </c>
      <c r="AF2659">
        <v>1.6340775666805342E-2</v>
      </c>
      <c r="AG2659" t="s">
        <v>5</v>
      </c>
      <c r="AH2659" t="s">
        <v>32</v>
      </c>
      <c r="AI2659" t="s">
        <v>37</v>
      </c>
      <c r="AJ2659">
        <v>96.543209876543216</v>
      </c>
      <c r="AK2659" t="s">
        <v>45</v>
      </c>
      <c r="AL2659">
        <v>33.174199999999999</v>
      </c>
      <c r="AM2659">
        <v>1550206.1020040002</v>
      </c>
      <c r="AN2659">
        <v>70.010000000000005</v>
      </c>
    </row>
    <row r="2660" spans="1:40" x14ac:dyDescent="0.3">
      <c r="A2660">
        <v>145.4</v>
      </c>
      <c r="B2660">
        <v>9.82</v>
      </c>
      <c r="C2660">
        <v>10</v>
      </c>
      <c r="D2660">
        <v>0.83</v>
      </c>
      <c r="E2660">
        <v>0.05</v>
      </c>
      <c r="F2660">
        <v>0.05</v>
      </c>
      <c r="G2660" t="s">
        <v>92</v>
      </c>
      <c r="H2660">
        <v>4.12</v>
      </c>
      <c r="I2660">
        <v>0.94</v>
      </c>
      <c r="J2660">
        <v>1.1299999999999999</v>
      </c>
      <c r="K2660">
        <v>0.3</v>
      </c>
      <c r="L2660">
        <v>44</v>
      </c>
      <c r="M2660">
        <v>4848.67</v>
      </c>
      <c r="N2660">
        <v>15</v>
      </c>
      <c r="O2660">
        <v>12</v>
      </c>
      <c r="P2660">
        <v>3</v>
      </c>
      <c r="Q2660">
        <v>0</v>
      </c>
      <c r="R2660">
        <v>454</v>
      </c>
      <c r="S2660">
        <v>790</v>
      </c>
      <c r="T2660">
        <v>6</v>
      </c>
      <c r="U2660">
        <v>0.17</v>
      </c>
      <c r="V2660">
        <v>1</v>
      </c>
      <c r="W2660" t="s">
        <v>4</v>
      </c>
      <c r="X2660" t="s">
        <v>89</v>
      </c>
      <c r="Y2660" t="s">
        <v>90</v>
      </c>
      <c r="Z2660" t="s">
        <v>100</v>
      </c>
      <c r="AA2660">
        <v>0.78849999999999998</v>
      </c>
      <c r="AB2660">
        <v>0.90249999999999997</v>
      </c>
      <c r="AC2660">
        <v>0.15342500000000003</v>
      </c>
      <c r="AD2660">
        <v>0.4</v>
      </c>
      <c r="AE2660" t="s">
        <v>24</v>
      </c>
      <c r="AF2660">
        <v>6.753782668500688E-2</v>
      </c>
      <c r="AG2660" t="s">
        <v>8</v>
      </c>
      <c r="AH2660" t="s">
        <v>33</v>
      </c>
      <c r="AI2660" t="s">
        <v>37</v>
      </c>
      <c r="AJ2660">
        <v>174.00881057268722</v>
      </c>
      <c r="AK2660" t="s">
        <v>42</v>
      </c>
      <c r="AL2660">
        <v>96.973399999999998</v>
      </c>
      <c r="AM2660">
        <v>775605.23415999988</v>
      </c>
      <c r="AN2660">
        <v>81.379999999999981</v>
      </c>
    </row>
    <row r="2661" spans="1:40" x14ac:dyDescent="0.3">
      <c r="A2661">
        <v>345.81</v>
      </c>
      <c r="B2661">
        <v>9.8699999999999992</v>
      </c>
      <c r="C2661">
        <v>25</v>
      </c>
      <c r="D2661">
        <v>0.8</v>
      </c>
      <c r="E2661">
        <v>0.04</v>
      </c>
      <c r="F2661">
        <v>0.05</v>
      </c>
      <c r="G2661" t="s">
        <v>99</v>
      </c>
      <c r="H2661">
        <v>1.71</v>
      </c>
      <c r="I2661">
        <v>0.97</v>
      </c>
      <c r="J2661">
        <v>0.83</v>
      </c>
      <c r="K2661">
        <v>0.77</v>
      </c>
      <c r="L2661">
        <v>12</v>
      </c>
      <c r="M2661">
        <v>9449.4</v>
      </c>
      <c r="N2661">
        <v>15</v>
      </c>
      <c r="O2661">
        <v>58</v>
      </c>
      <c r="P2661">
        <v>2</v>
      </c>
      <c r="Q2661">
        <v>2</v>
      </c>
      <c r="R2661">
        <v>301</v>
      </c>
      <c r="S2661">
        <v>973</v>
      </c>
      <c r="T2661">
        <v>9</v>
      </c>
      <c r="U2661">
        <v>0.38</v>
      </c>
      <c r="V2661">
        <v>0</v>
      </c>
      <c r="W2661" t="s">
        <v>6</v>
      </c>
      <c r="X2661" t="s">
        <v>93</v>
      </c>
      <c r="Y2661" t="s">
        <v>96</v>
      </c>
      <c r="Z2661" t="s">
        <v>91</v>
      </c>
      <c r="AA2661">
        <v>0.76800000000000002</v>
      </c>
      <c r="AB2661">
        <v>0.91199999999999992</v>
      </c>
      <c r="AC2661">
        <v>0.18239999999999995</v>
      </c>
      <c r="AD2661">
        <v>0.86</v>
      </c>
      <c r="AE2661" t="s">
        <v>25</v>
      </c>
      <c r="AF2661">
        <v>2.8541684740175238E-2</v>
      </c>
      <c r="AG2661" t="s">
        <v>7</v>
      </c>
      <c r="AH2661" t="s">
        <v>32</v>
      </c>
      <c r="AI2661" t="s">
        <v>36</v>
      </c>
      <c r="AJ2661">
        <v>323.25581395348837</v>
      </c>
      <c r="AK2661" t="s">
        <v>42</v>
      </c>
      <c r="AL2661">
        <v>472.47</v>
      </c>
      <c r="AM2661">
        <v>3562274.0419620001</v>
      </c>
      <c r="AN2661">
        <v>96.089999999999989</v>
      </c>
    </row>
    <row r="2662" spans="1:40" x14ac:dyDescent="0.3">
      <c r="A2662">
        <v>262.52999999999997</v>
      </c>
      <c r="B2662">
        <v>7.18</v>
      </c>
      <c r="C2662">
        <v>13</v>
      </c>
      <c r="D2662">
        <v>0.73</v>
      </c>
      <c r="E2662">
        <v>0.05</v>
      </c>
      <c r="F2662">
        <v>0.05</v>
      </c>
      <c r="G2662" t="s">
        <v>99</v>
      </c>
      <c r="H2662">
        <v>3.82</v>
      </c>
      <c r="I2662">
        <v>0.83</v>
      </c>
      <c r="J2662">
        <v>1.1200000000000001</v>
      </c>
      <c r="K2662">
        <v>0.5</v>
      </c>
      <c r="L2662">
        <v>11</v>
      </c>
      <c r="M2662">
        <v>6945.38</v>
      </c>
      <c r="N2662">
        <v>60</v>
      </c>
      <c r="O2662">
        <v>12</v>
      </c>
      <c r="P2662">
        <v>3</v>
      </c>
      <c r="Q2662">
        <v>2</v>
      </c>
      <c r="R2662">
        <v>499</v>
      </c>
      <c r="S2662">
        <v>726</v>
      </c>
      <c r="T2662">
        <v>4</v>
      </c>
      <c r="U2662">
        <v>0.71</v>
      </c>
      <c r="V2662">
        <v>1</v>
      </c>
      <c r="W2662" t="s">
        <v>4</v>
      </c>
      <c r="X2662" t="s">
        <v>93</v>
      </c>
      <c r="Y2662" t="s">
        <v>90</v>
      </c>
      <c r="Z2662" t="s">
        <v>105</v>
      </c>
      <c r="AA2662">
        <v>0.69350000000000001</v>
      </c>
      <c r="AB2662">
        <v>0.90249999999999997</v>
      </c>
      <c r="AC2662">
        <v>0.243675</v>
      </c>
      <c r="AD2662">
        <v>0.6</v>
      </c>
      <c r="AE2662" t="s">
        <v>25</v>
      </c>
      <c r="AF2662">
        <v>2.734925532320116E-2</v>
      </c>
      <c r="AG2662" t="s">
        <v>7</v>
      </c>
      <c r="AH2662" t="s">
        <v>31</v>
      </c>
      <c r="AI2662" t="s">
        <v>37</v>
      </c>
      <c r="AJ2662">
        <v>145.49098196392785</v>
      </c>
      <c r="AK2662" t="s">
        <v>42</v>
      </c>
      <c r="AL2662">
        <v>347.26900000000001</v>
      </c>
      <c r="AM2662">
        <v>2006074.9988319997</v>
      </c>
      <c r="AN2662">
        <v>93.679999999999993</v>
      </c>
    </row>
    <row r="2663" spans="1:40" x14ac:dyDescent="0.3">
      <c r="A2663">
        <v>446.07</v>
      </c>
      <c r="B2663">
        <v>3.19</v>
      </c>
      <c r="C2663">
        <v>16</v>
      </c>
      <c r="D2663">
        <v>0.87</v>
      </c>
      <c r="E2663">
        <v>0</v>
      </c>
      <c r="F2663">
        <v>0.01</v>
      </c>
      <c r="G2663" t="s">
        <v>88</v>
      </c>
      <c r="H2663">
        <v>3.19</v>
      </c>
      <c r="I2663">
        <v>0.91</v>
      </c>
      <c r="J2663">
        <v>1</v>
      </c>
      <c r="K2663">
        <v>0.54</v>
      </c>
      <c r="L2663">
        <v>36</v>
      </c>
      <c r="M2663">
        <v>3663.16</v>
      </c>
      <c r="N2663">
        <v>90</v>
      </c>
      <c r="O2663">
        <v>53</v>
      </c>
      <c r="P2663">
        <v>2</v>
      </c>
      <c r="Q2663">
        <v>2</v>
      </c>
      <c r="R2663">
        <v>357</v>
      </c>
      <c r="S2663">
        <v>108</v>
      </c>
      <c r="T2663">
        <v>3</v>
      </c>
      <c r="U2663">
        <v>0.21</v>
      </c>
      <c r="V2663">
        <v>1</v>
      </c>
      <c r="W2663" t="s">
        <v>4</v>
      </c>
      <c r="X2663" t="s">
        <v>93</v>
      </c>
      <c r="Y2663" t="s">
        <v>96</v>
      </c>
      <c r="Z2663" t="s">
        <v>98</v>
      </c>
      <c r="AA2663">
        <v>0.87</v>
      </c>
      <c r="AB2663">
        <v>0.99</v>
      </c>
      <c r="AC2663">
        <v>0.12870000000000001</v>
      </c>
      <c r="AD2663">
        <v>0.55000000000000004</v>
      </c>
      <c r="AE2663" t="s">
        <v>25</v>
      </c>
      <c r="AF2663">
        <v>7.1513439594682445E-3</v>
      </c>
      <c r="AG2663" t="s">
        <v>5</v>
      </c>
      <c r="AH2663" t="s">
        <v>32</v>
      </c>
      <c r="AI2663" t="s">
        <v>37</v>
      </c>
      <c r="AJ2663">
        <v>30.252100840336134</v>
      </c>
      <c r="AK2663" t="s">
        <v>40</v>
      </c>
      <c r="AL2663">
        <v>36.631599999999999</v>
      </c>
      <c r="AM2663">
        <v>1650431.1298779999</v>
      </c>
      <c r="AN2663">
        <v>72.610000000000014</v>
      </c>
    </row>
    <row r="2664" spans="1:40" x14ac:dyDescent="0.3">
      <c r="A2664">
        <v>147.08000000000001</v>
      </c>
      <c r="B2664">
        <v>8.19</v>
      </c>
      <c r="C2664">
        <v>9</v>
      </c>
      <c r="D2664">
        <v>0.84</v>
      </c>
      <c r="E2664">
        <v>0.09</v>
      </c>
      <c r="F2664">
        <v>0.01</v>
      </c>
      <c r="G2664" t="s">
        <v>92</v>
      </c>
      <c r="H2664">
        <v>4.79</v>
      </c>
      <c r="I2664">
        <v>0.8</v>
      </c>
      <c r="J2664">
        <v>0.8</v>
      </c>
      <c r="K2664">
        <v>0.83</v>
      </c>
      <c r="L2664">
        <v>8</v>
      </c>
      <c r="M2664">
        <v>9999.01</v>
      </c>
      <c r="N2664">
        <v>30</v>
      </c>
      <c r="O2664">
        <v>55</v>
      </c>
      <c r="P2664">
        <v>3</v>
      </c>
      <c r="Q2664">
        <v>2</v>
      </c>
      <c r="R2664">
        <v>274</v>
      </c>
      <c r="S2664">
        <v>461</v>
      </c>
      <c r="T2664">
        <v>6</v>
      </c>
      <c r="U2664">
        <v>0.32</v>
      </c>
      <c r="V2664">
        <v>0</v>
      </c>
      <c r="W2664" t="s">
        <v>6</v>
      </c>
      <c r="X2664" t="s">
        <v>93</v>
      </c>
      <c r="Y2664" t="s">
        <v>90</v>
      </c>
      <c r="Z2664" t="s">
        <v>100</v>
      </c>
      <c r="AA2664">
        <v>0.76439999999999997</v>
      </c>
      <c r="AB2664">
        <v>0.90090000000000003</v>
      </c>
      <c r="AC2664">
        <v>0.14414400000000002</v>
      </c>
      <c r="AD2664">
        <v>0.92999999999999994</v>
      </c>
      <c r="AE2664" t="s">
        <v>25</v>
      </c>
      <c r="AF2664">
        <v>5.5683981506663031E-2</v>
      </c>
      <c r="AG2664" t="s">
        <v>8</v>
      </c>
      <c r="AH2664" t="s">
        <v>33</v>
      </c>
      <c r="AI2664" t="s">
        <v>37</v>
      </c>
      <c r="AJ2664">
        <v>168.24817518248176</v>
      </c>
      <c r="AK2664" t="s">
        <v>42</v>
      </c>
      <c r="AL2664">
        <v>199.9802</v>
      </c>
      <c r="AM2664">
        <v>1617933.9003440002</v>
      </c>
      <c r="AN2664">
        <v>80.309999999999988</v>
      </c>
    </row>
    <row r="2665" spans="1:40" x14ac:dyDescent="0.3">
      <c r="A2665">
        <v>355.02</v>
      </c>
      <c r="B2665">
        <v>1.96</v>
      </c>
      <c r="C2665">
        <v>2</v>
      </c>
      <c r="D2665">
        <v>0.73</v>
      </c>
      <c r="E2665">
        <v>0.1</v>
      </c>
      <c r="F2665">
        <v>0.01</v>
      </c>
      <c r="G2665" t="s">
        <v>88</v>
      </c>
      <c r="H2665">
        <v>2.12</v>
      </c>
      <c r="I2665">
        <v>0.62</v>
      </c>
      <c r="J2665">
        <v>0.89</v>
      </c>
      <c r="K2665">
        <v>0.83</v>
      </c>
      <c r="L2665">
        <v>10</v>
      </c>
      <c r="M2665">
        <v>3522.85</v>
      </c>
      <c r="N2665">
        <v>15</v>
      </c>
      <c r="O2665">
        <v>28</v>
      </c>
      <c r="P2665">
        <v>1</v>
      </c>
      <c r="Q2665">
        <v>1</v>
      </c>
      <c r="R2665">
        <v>774</v>
      </c>
      <c r="S2665">
        <v>604</v>
      </c>
      <c r="T2665">
        <v>6</v>
      </c>
      <c r="U2665">
        <v>0.56000000000000005</v>
      </c>
      <c r="V2665">
        <v>1</v>
      </c>
      <c r="W2665" t="s">
        <v>4</v>
      </c>
      <c r="X2665" t="s">
        <v>101</v>
      </c>
      <c r="Y2665" t="s">
        <v>104</v>
      </c>
      <c r="Z2665" t="s">
        <v>100</v>
      </c>
      <c r="AA2665">
        <v>0.65700000000000003</v>
      </c>
      <c r="AB2665">
        <v>0.89100000000000001</v>
      </c>
      <c r="AC2665">
        <v>0.24057000000000001</v>
      </c>
      <c r="AD2665">
        <v>0.94</v>
      </c>
      <c r="AE2665" t="s">
        <v>25</v>
      </c>
      <c r="AF2665">
        <v>5.5208157286913417E-3</v>
      </c>
      <c r="AG2665" t="s">
        <v>5</v>
      </c>
      <c r="AH2665" t="s">
        <v>32</v>
      </c>
      <c r="AI2665" t="s">
        <v>35</v>
      </c>
      <c r="AJ2665">
        <v>78.036175710594307</v>
      </c>
      <c r="AK2665" t="s">
        <v>40</v>
      </c>
      <c r="AL2665">
        <v>35.228499999999997</v>
      </c>
      <c r="AM2665">
        <v>1388307.5311179999</v>
      </c>
      <c r="AN2665">
        <v>70.680000000000007</v>
      </c>
    </row>
    <row r="2666" spans="1:40" x14ac:dyDescent="0.3">
      <c r="A2666">
        <v>323.49</v>
      </c>
      <c r="B2666">
        <v>8.0299999999999994</v>
      </c>
      <c r="C2666">
        <v>23</v>
      </c>
      <c r="D2666">
        <v>0.88</v>
      </c>
      <c r="E2666">
        <v>0.02</v>
      </c>
      <c r="F2666">
        <v>0.02</v>
      </c>
      <c r="G2666" t="s">
        <v>88</v>
      </c>
      <c r="H2666">
        <v>4.96</v>
      </c>
      <c r="I2666">
        <v>0.66</v>
      </c>
      <c r="J2666">
        <v>0.88</v>
      </c>
      <c r="K2666">
        <v>0.16</v>
      </c>
      <c r="L2666">
        <v>14</v>
      </c>
      <c r="M2666">
        <v>8155.83</v>
      </c>
      <c r="N2666">
        <v>60</v>
      </c>
      <c r="O2666">
        <v>9</v>
      </c>
      <c r="P2666">
        <v>0</v>
      </c>
      <c r="Q2666">
        <v>3</v>
      </c>
      <c r="R2666">
        <v>53</v>
      </c>
      <c r="S2666">
        <v>33</v>
      </c>
      <c r="T2666">
        <v>4</v>
      </c>
      <c r="U2666">
        <v>0.69</v>
      </c>
      <c r="V2666">
        <v>0</v>
      </c>
      <c r="W2666" t="s">
        <v>6</v>
      </c>
      <c r="X2666" t="s">
        <v>103</v>
      </c>
      <c r="Y2666" t="s">
        <v>94</v>
      </c>
      <c r="Z2666" t="s">
        <v>105</v>
      </c>
      <c r="AA2666">
        <v>0.86239999999999994</v>
      </c>
      <c r="AB2666">
        <v>0.96039999999999992</v>
      </c>
      <c r="AC2666">
        <v>0.11524799999999999</v>
      </c>
      <c r="AD2666">
        <v>0.2</v>
      </c>
      <c r="AE2666" t="s">
        <v>26</v>
      </c>
      <c r="AF2666">
        <v>2.4823023895638192E-2</v>
      </c>
      <c r="AG2666" t="s">
        <v>7</v>
      </c>
      <c r="AH2666" t="s">
        <v>32</v>
      </c>
      <c r="AI2666" t="s">
        <v>37</v>
      </c>
      <c r="AJ2666">
        <v>62.264150943396224</v>
      </c>
      <c r="AK2666" t="s">
        <v>40</v>
      </c>
      <c r="AL2666">
        <v>81.558300000000003</v>
      </c>
      <c r="AM2666">
        <v>2743976.2730760006</v>
      </c>
      <c r="AN2666">
        <v>70.040000000000006</v>
      </c>
    </row>
    <row r="2667" spans="1:40" x14ac:dyDescent="0.3">
      <c r="A2667">
        <v>182.89</v>
      </c>
      <c r="B2667">
        <v>9.19</v>
      </c>
      <c r="C2667">
        <v>5</v>
      </c>
      <c r="D2667">
        <v>0.92</v>
      </c>
      <c r="E2667">
        <v>0.01</v>
      </c>
      <c r="F2667">
        <v>0.02</v>
      </c>
      <c r="G2667" t="s">
        <v>99</v>
      </c>
      <c r="H2667">
        <v>3.7</v>
      </c>
      <c r="I2667">
        <v>0.65</v>
      </c>
      <c r="J2667">
        <v>1.1000000000000001</v>
      </c>
      <c r="K2667">
        <v>0.55000000000000004</v>
      </c>
      <c r="L2667">
        <v>30</v>
      </c>
      <c r="M2667">
        <v>7865.34</v>
      </c>
      <c r="N2667">
        <v>60</v>
      </c>
      <c r="O2667">
        <v>25</v>
      </c>
      <c r="P2667">
        <v>0</v>
      </c>
      <c r="Q2667">
        <v>2</v>
      </c>
      <c r="R2667">
        <v>84</v>
      </c>
      <c r="S2667">
        <v>426</v>
      </c>
      <c r="T2667">
        <v>7</v>
      </c>
      <c r="U2667">
        <v>0.36</v>
      </c>
      <c r="V2667">
        <v>0</v>
      </c>
      <c r="W2667" t="s">
        <v>6</v>
      </c>
      <c r="X2667" t="s">
        <v>93</v>
      </c>
      <c r="Y2667" t="s">
        <v>94</v>
      </c>
      <c r="Z2667" t="s">
        <v>106</v>
      </c>
      <c r="AA2667">
        <v>0.91080000000000005</v>
      </c>
      <c r="AB2667">
        <v>0.97019999999999995</v>
      </c>
      <c r="AC2667">
        <v>7.7615999999999963E-2</v>
      </c>
      <c r="AD2667">
        <v>0.58000000000000007</v>
      </c>
      <c r="AE2667" t="s">
        <v>25</v>
      </c>
      <c r="AF2667">
        <v>5.0248783421728907E-2</v>
      </c>
      <c r="AG2667" t="s">
        <v>8</v>
      </c>
      <c r="AH2667" t="s">
        <v>31</v>
      </c>
      <c r="AI2667" t="s">
        <v>37</v>
      </c>
      <c r="AJ2667">
        <v>507.14285714285711</v>
      </c>
      <c r="AK2667" t="s">
        <v>42</v>
      </c>
      <c r="AL2667">
        <v>393.26700000000005</v>
      </c>
      <c r="AM2667">
        <v>1482053.5944380001</v>
      </c>
      <c r="AN2667">
        <v>95.6</v>
      </c>
    </row>
    <row r="2668" spans="1:40" x14ac:dyDescent="0.3">
      <c r="A2668">
        <v>111.47</v>
      </c>
      <c r="B2668">
        <v>4.45</v>
      </c>
      <c r="C2668">
        <v>29</v>
      </c>
      <c r="D2668">
        <v>0.93</v>
      </c>
      <c r="E2668">
        <v>0.01</v>
      </c>
      <c r="F2668">
        <v>0.02</v>
      </c>
      <c r="G2668" t="s">
        <v>92</v>
      </c>
      <c r="H2668">
        <v>3.88</v>
      </c>
      <c r="I2668">
        <v>0.67</v>
      </c>
      <c r="J2668">
        <v>0.99</v>
      </c>
      <c r="K2668">
        <v>0.13</v>
      </c>
      <c r="L2668">
        <v>1</v>
      </c>
      <c r="M2668">
        <v>7256.97</v>
      </c>
      <c r="N2668">
        <v>60</v>
      </c>
      <c r="O2668">
        <v>40</v>
      </c>
      <c r="P2668">
        <v>3</v>
      </c>
      <c r="Q2668">
        <v>0</v>
      </c>
      <c r="R2668">
        <v>62</v>
      </c>
      <c r="S2668">
        <v>362</v>
      </c>
      <c r="T2668">
        <v>11</v>
      </c>
      <c r="U2668">
        <v>0.38</v>
      </c>
      <c r="V2668">
        <v>1</v>
      </c>
      <c r="W2668" t="s">
        <v>4</v>
      </c>
      <c r="X2668" t="s">
        <v>89</v>
      </c>
      <c r="Y2668" t="s">
        <v>90</v>
      </c>
      <c r="Z2668" t="s">
        <v>95</v>
      </c>
      <c r="AA2668">
        <v>0.92070000000000007</v>
      </c>
      <c r="AB2668">
        <v>0.97019999999999995</v>
      </c>
      <c r="AC2668">
        <v>6.7913999999999947E-2</v>
      </c>
      <c r="AD2668">
        <v>0.16</v>
      </c>
      <c r="AE2668" t="s">
        <v>26</v>
      </c>
      <c r="AF2668">
        <v>3.9921054992374631E-2</v>
      </c>
      <c r="AG2668" t="s">
        <v>7</v>
      </c>
      <c r="AH2668" t="s">
        <v>33</v>
      </c>
      <c r="AI2668" t="s">
        <v>37</v>
      </c>
      <c r="AJ2668">
        <v>583.87096774193549</v>
      </c>
      <c r="AK2668" t="s">
        <v>42</v>
      </c>
      <c r="AL2668">
        <v>145.13939999999999</v>
      </c>
      <c r="AM2668">
        <v>833356.26874900004</v>
      </c>
      <c r="AN2668">
        <v>83.419999999999987</v>
      </c>
    </row>
    <row r="2669" spans="1:40" x14ac:dyDescent="0.3">
      <c r="A2669">
        <v>343.24</v>
      </c>
      <c r="B2669">
        <v>6.68</v>
      </c>
      <c r="C2669">
        <v>22</v>
      </c>
      <c r="D2669">
        <v>0.97</v>
      </c>
      <c r="E2669">
        <v>7.0000000000000007E-2</v>
      </c>
      <c r="F2669">
        <v>0.03</v>
      </c>
      <c r="G2669" t="s">
        <v>88</v>
      </c>
      <c r="H2669">
        <v>0.13</v>
      </c>
      <c r="I2669">
        <v>0.6</v>
      </c>
      <c r="J2669">
        <v>0.86</v>
      </c>
      <c r="K2669">
        <v>0.87</v>
      </c>
      <c r="L2669">
        <v>12</v>
      </c>
      <c r="M2669">
        <v>6727.42</v>
      </c>
      <c r="N2669">
        <v>90</v>
      </c>
      <c r="O2669">
        <v>47</v>
      </c>
      <c r="P2669">
        <v>2</v>
      </c>
      <c r="Q2669">
        <v>0</v>
      </c>
      <c r="R2669">
        <v>295</v>
      </c>
      <c r="S2669">
        <v>82</v>
      </c>
      <c r="T2669">
        <v>2</v>
      </c>
      <c r="U2669">
        <v>0.11</v>
      </c>
      <c r="V2669">
        <v>1</v>
      </c>
      <c r="W2669" t="s">
        <v>4</v>
      </c>
      <c r="X2669" t="s">
        <v>89</v>
      </c>
      <c r="Y2669" t="s">
        <v>96</v>
      </c>
      <c r="Z2669" t="s">
        <v>102</v>
      </c>
      <c r="AA2669">
        <v>0.9020999999999999</v>
      </c>
      <c r="AB2669">
        <v>0.9020999999999999</v>
      </c>
      <c r="AC2669">
        <v>2.7063000000000021E-2</v>
      </c>
      <c r="AD2669">
        <v>0.97</v>
      </c>
      <c r="AE2669" t="s">
        <v>25</v>
      </c>
      <c r="AF2669">
        <v>1.9461601211979953E-2</v>
      </c>
      <c r="AG2669" t="s">
        <v>5</v>
      </c>
      <c r="AH2669" t="s">
        <v>32</v>
      </c>
      <c r="AI2669" t="s">
        <v>38</v>
      </c>
      <c r="AJ2669">
        <v>27.796610169491526</v>
      </c>
      <c r="AK2669" t="s">
        <v>40</v>
      </c>
      <c r="AL2669">
        <v>67.274200000000008</v>
      </c>
      <c r="AM2669">
        <v>2540099.7715039998</v>
      </c>
      <c r="AN2669">
        <v>73.17</v>
      </c>
    </row>
    <row r="2670" spans="1:40" x14ac:dyDescent="0.3">
      <c r="A2670">
        <v>382.37</v>
      </c>
      <c r="B2670">
        <v>4.87</v>
      </c>
      <c r="C2670">
        <v>17</v>
      </c>
      <c r="D2670">
        <v>0.82</v>
      </c>
      <c r="E2670">
        <v>7.0000000000000007E-2</v>
      </c>
      <c r="F2670">
        <v>0.04</v>
      </c>
      <c r="G2670" t="s">
        <v>99</v>
      </c>
      <c r="H2670">
        <v>2.4900000000000002</v>
      </c>
      <c r="I2670">
        <v>0.94</v>
      </c>
      <c r="J2670">
        <v>0.9</v>
      </c>
      <c r="K2670">
        <v>0.84</v>
      </c>
      <c r="L2670">
        <v>5</v>
      </c>
      <c r="M2670">
        <v>1175.79</v>
      </c>
      <c r="N2670">
        <v>15</v>
      </c>
      <c r="O2670">
        <v>47</v>
      </c>
      <c r="P2670">
        <v>1</v>
      </c>
      <c r="Q2670">
        <v>1</v>
      </c>
      <c r="R2670">
        <v>892</v>
      </c>
      <c r="S2670">
        <v>704</v>
      </c>
      <c r="T2670">
        <v>1</v>
      </c>
      <c r="U2670">
        <v>0.98</v>
      </c>
      <c r="V2670">
        <v>0</v>
      </c>
      <c r="W2670" t="s">
        <v>6</v>
      </c>
      <c r="X2670" t="s">
        <v>101</v>
      </c>
      <c r="Y2670" t="s">
        <v>104</v>
      </c>
      <c r="Z2670" t="s">
        <v>97</v>
      </c>
      <c r="AA2670">
        <v>0.76259999999999994</v>
      </c>
      <c r="AB2670">
        <v>0.89279999999999993</v>
      </c>
      <c r="AC2670">
        <v>0.16070400000000001</v>
      </c>
      <c r="AD2670">
        <v>0.95</v>
      </c>
      <c r="AE2670" t="s">
        <v>25</v>
      </c>
      <c r="AF2670">
        <v>1.2736354839553312E-2</v>
      </c>
      <c r="AG2670" t="s">
        <v>5</v>
      </c>
      <c r="AH2670" t="s">
        <v>32</v>
      </c>
      <c r="AI2670" t="s">
        <v>35</v>
      </c>
      <c r="AJ2670">
        <v>78.923766816143498</v>
      </c>
      <c r="AK2670" t="s">
        <v>40</v>
      </c>
      <c r="AL2670">
        <v>58.789500000000004</v>
      </c>
      <c r="AM2670">
        <v>499119.204279</v>
      </c>
      <c r="AN2670">
        <v>94.61</v>
      </c>
    </row>
    <row r="2671" spans="1:40" x14ac:dyDescent="0.3">
      <c r="A2671">
        <v>192.03</v>
      </c>
      <c r="B2671">
        <v>4.9400000000000004</v>
      </c>
      <c r="C2671">
        <v>23</v>
      </c>
      <c r="D2671">
        <v>0.99</v>
      </c>
      <c r="E2671">
        <v>0.08</v>
      </c>
      <c r="F2671">
        <v>0.04</v>
      </c>
      <c r="G2671" t="s">
        <v>88</v>
      </c>
      <c r="H2671">
        <v>2.64</v>
      </c>
      <c r="I2671">
        <v>0.82</v>
      </c>
      <c r="J2671">
        <v>1</v>
      </c>
      <c r="K2671">
        <v>0.85</v>
      </c>
      <c r="L2671">
        <v>14</v>
      </c>
      <c r="M2671">
        <v>9950.06</v>
      </c>
      <c r="N2671">
        <v>45</v>
      </c>
      <c r="O2671">
        <v>13</v>
      </c>
      <c r="P2671">
        <v>2</v>
      </c>
      <c r="Q2671">
        <v>3</v>
      </c>
      <c r="R2671">
        <v>75</v>
      </c>
      <c r="S2671">
        <v>524</v>
      </c>
      <c r="T2671">
        <v>11</v>
      </c>
      <c r="U2671">
        <v>0.61</v>
      </c>
      <c r="V2671">
        <v>1</v>
      </c>
      <c r="W2671" t="s">
        <v>4</v>
      </c>
      <c r="X2671" t="s">
        <v>103</v>
      </c>
      <c r="Y2671" t="s">
        <v>96</v>
      </c>
      <c r="Z2671" t="s">
        <v>95</v>
      </c>
      <c r="AA2671">
        <v>0.91080000000000005</v>
      </c>
      <c r="AB2671">
        <v>0.88319999999999999</v>
      </c>
      <c r="AC2671">
        <v>8.8320000000000082E-3</v>
      </c>
      <c r="AD2671">
        <v>0.97</v>
      </c>
      <c r="AE2671" t="s">
        <v>25</v>
      </c>
      <c r="AF2671">
        <v>2.572514711243035E-2</v>
      </c>
      <c r="AG2671" t="s">
        <v>7</v>
      </c>
      <c r="AH2671" t="s">
        <v>31</v>
      </c>
      <c r="AI2671" t="s">
        <v>35</v>
      </c>
      <c r="AJ2671">
        <v>698.66666666666663</v>
      </c>
      <c r="AK2671" t="s">
        <v>42</v>
      </c>
      <c r="AL2671">
        <v>99.500599999999991</v>
      </c>
      <c r="AM2671">
        <v>2140104.8641999997</v>
      </c>
      <c r="AN2671">
        <v>70.160000000000011</v>
      </c>
    </row>
    <row r="2672" spans="1:40" x14ac:dyDescent="0.3">
      <c r="A2672">
        <v>340.17</v>
      </c>
      <c r="B2672">
        <v>3.79</v>
      </c>
      <c r="C2672">
        <v>22</v>
      </c>
      <c r="D2672">
        <v>0.96</v>
      </c>
      <c r="E2672">
        <v>0.08</v>
      </c>
      <c r="F2672">
        <v>0.04</v>
      </c>
      <c r="G2672" t="s">
        <v>88</v>
      </c>
      <c r="H2672">
        <v>0.2</v>
      </c>
      <c r="I2672">
        <v>0.75</v>
      </c>
      <c r="J2672">
        <v>0.81</v>
      </c>
      <c r="K2672">
        <v>0.7</v>
      </c>
      <c r="L2672">
        <v>36</v>
      </c>
      <c r="M2672">
        <v>1694.32</v>
      </c>
      <c r="N2672">
        <v>30</v>
      </c>
      <c r="O2672">
        <v>22</v>
      </c>
      <c r="P2672">
        <v>0</v>
      </c>
      <c r="Q2672">
        <v>2</v>
      </c>
      <c r="R2672">
        <v>47</v>
      </c>
      <c r="S2672">
        <v>780</v>
      </c>
      <c r="T2672">
        <v>6</v>
      </c>
      <c r="U2672">
        <v>0.53</v>
      </c>
      <c r="V2672">
        <v>1</v>
      </c>
      <c r="W2672" t="s">
        <v>4</v>
      </c>
      <c r="X2672" t="s">
        <v>93</v>
      </c>
      <c r="Y2672" t="s">
        <v>94</v>
      </c>
      <c r="Z2672" t="s">
        <v>100</v>
      </c>
      <c r="AA2672">
        <v>0.88319999999999999</v>
      </c>
      <c r="AB2672">
        <v>0.88319999999999999</v>
      </c>
      <c r="AC2672">
        <v>3.5328000000000033E-2</v>
      </c>
      <c r="AD2672">
        <v>0.82</v>
      </c>
      <c r="AE2672" t="s">
        <v>25</v>
      </c>
      <c r="AF2672">
        <v>1.1141488079489666E-2</v>
      </c>
      <c r="AG2672" t="s">
        <v>5</v>
      </c>
      <c r="AH2672" t="s">
        <v>32</v>
      </c>
      <c r="AI2672" t="s">
        <v>38</v>
      </c>
      <c r="AJ2672">
        <v>1659.5744680851062</v>
      </c>
      <c r="AK2672" t="s">
        <v>42</v>
      </c>
      <c r="AL2672">
        <v>16.943200000000001</v>
      </c>
      <c r="AM2672">
        <v>645537.95840800006</v>
      </c>
      <c r="AN2672">
        <v>72.600000000000009</v>
      </c>
    </row>
    <row r="2673" spans="1:40" x14ac:dyDescent="0.3">
      <c r="A2673">
        <v>227.81</v>
      </c>
      <c r="B2673">
        <v>7.86</v>
      </c>
      <c r="C2673">
        <v>4</v>
      </c>
      <c r="D2673">
        <v>0.79</v>
      </c>
      <c r="E2673">
        <v>0.04</v>
      </c>
      <c r="F2673">
        <v>0</v>
      </c>
      <c r="G2673" t="s">
        <v>92</v>
      </c>
      <c r="H2673">
        <v>1.56</v>
      </c>
      <c r="I2673">
        <v>0.76</v>
      </c>
      <c r="J2673">
        <v>0.97</v>
      </c>
      <c r="K2673">
        <v>0.47</v>
      </c>
      <c r="L2673">
        <v>17</v>
      </c>
      <c r="M2673">
        <v>6001.73</v>
      </c>
      <c r="N2673">
        <v>45</v>
      </c>
      <c r="O2673">
        <v>44</v>
      </c>
      <c r="P2673">
        <v>0</v>
      </c>
      <c r="Q2673">
        <v>1</v>
      </c>
      <c r="R2673">
        <v>775</v>
      </c>
      <c r="S2673">
        <v>39</v>
      </c>
      <c r="T2673">
        <v>3</v>
      </c>
      <c r="U2673">
        <v>0.21</v>
      </c>
      <c r="V2673">
        <v>1</v>
      </c>
      <c r="W2673" t="s">
        <v>4</v>
      </c>
      <c r="X2673" t="s">
        <v>101</v>
      </c>
      <c r="Y2673" t="s">
        <v>94</v>
      </c>
      <c r="Z2673" t="s">
        <v>98</v>
      </c>
      <c r="AA2673">
        <v>0.75839999999999996</v>
      </c>
      <c r="AB2673">
        <v>0.96</v>
      </c>
      <c r="AC2673">
        <v>0.20159999999999995</v>
      </c>
      <c r="AD2673">
        <v>0.51</v>
      </c>
      <c r="AE2673" t="s">
        <v>25</v>
      </c>
      <c r="AF2673">
        <v>3.4502436240726922E-2</v>
      </c>
      <c r="AG2673" t="s">
        <v>7</v>
      </c>
      <c r="AH2673" t="s">
        <v>31</v>
      </c>
      <c r="AI2673" t="s">
        <v>36</v>
      </c>
      <c r="AJ2673">
        <v>5.032258064516129</v>
      </c>
      <c r="AK2673" t="s">
        <v>40</v>
      </c>
      <c r="AL2673">
        <v>120.0346</v>
      </c>
      <c r="AM2673">
        <v>1422071.418024</v>
      </c>
      <c r="AN2673">
        <v>85.240000000000009</v>
      </c>
    </row>
    <row r="2674" spans="1:40" x14ac:dyDescent="0.3">
      <c r="A2674">
        <v>370.94</v>
      </c>
      <c r="B2674">
        <v>9.43</v>
      </c>
      <c r="C2674">
        <v>17</v>
      </c>
      <c r="D2674">
        <v>0.75</v>
      </c>
      <c r="E2674">
        <v>0.06</v>
      </c>
      <c r="F2674">
        <v>0</v>
      </c>
      <c r="G2674" t="s">
        <v>92</v>
      </c>
      <c r="H2674">
        <v>4.78</v>
      </c>
      <c r="I2674">
        <v>0.79</v>
      </c>
      <c r="J2674">
        <v>1.07</v>
      </c>
      <c r="K2674">
        <v>0.4</v>
      </c>
      <c r="L2674">
        <v>22</v>
      </c>
      <c r="M2674">
        <v>2566.56</v>
      </c>
      <c r="N2674">
        <v>90</v>
      </c>
      <c r="O2674">
        <v>15</v>
      </c>
      <c r="P2674">
        <v>1</v>
      </c>
      <c r="Q2674">
        <v>0</v>
      </c>
      <c r="R2674">
        <v>815</v>
      </c>
      <c r="S2674">
        <v>667</v>
      </c>
      <c r="T2674">
        <v>3</v>
      </c>
      <c r="U2674">
        <v>0.49</v>
      </c>
      <c r="V2674">
        <v>0</v>
      </c>
      <c r="W2674" t="s">
        <v>6</v>
      </c>
      <c r="X2674" t="s">
        <v>89</v>
      </c>
      <c r="Y2674" t="s">
        <v>104</v>
      </c>
      <c r="Z2674" t="s">
        <v>98</v>
      </c>
      <c r="AA2674">
        <v>0.70499999999999996</v>
      </c>
      <c r="AB2674">
        <v>0.94</v>
      </c>
      <c r="AC2674">
        <v>0.23499999999999999</v>
      </c>
      <c r="AD2674">
        <v>0.46</v>
      </c>
      <c r="AE2674" t="s">
        <v>24</v>
      </c>
      <c r="AF2674">
        <v>2.5421901116083463E-2</v>
      </c>
      <c r="AG2674" t="s">
        <v>7</v>
      </c>
      <c r="AH2674" t="s">
        <v>32</v>
      </c>
      <c r="AI2674" t="s">
        <v>37</v>
      </c>
      <c r="AJ2674">
        <v>81.840490797546011</v>
      </c>
      <c r="AK2674" t="s">
        <v>44</v>
      </c>
      <c r="AL2674">
        <v>51.331200000000003</v>
      </c>
      <c r="AM2674">
        <v>1009248.945448</v>
      </c>
      <c r="AN2674">
        <v>81.42</v>
      </c>
    </row>
    <row r="2675" spans="1:40" x14ac:dyDescent="0.3">
      <c r="A2675">
        <v>139.65</v>
      </c>
      <c r="B2675">
        <v>9.4700000000000006</v>
      </c>
      <c r="C2675">
        <v>9</v>
      </c>
      <c r="D2675">
        <v>0.83</v>
      </c>
      <c r="E2675">
        <v>7.0000000000000007E-2</v>
      </c>
      <c r="F2675">
        <v>0.04</v>
      </c>
      <c r="G2675" t="s">
        <v>92</v>
      </c>
      <c r="H2675">
        <v>2.13</v>
      </c>
      <c r="I2675">
        <v>0.63</v>
      </c>
      <c r="J2675">
        <v>1.01</v>
      </c>
      <c r="K2675">
        <v>0.4</v>
      </c>
      <c r="L2675">
        <v>31</v>
      </c>
      <c r="M2675">
        <v>1770.9</v>
      </c>
      <c r="N2675">
        <v>15</v>
      </c>
      <c r="O2675">
        <v>19</v>
      </c>
      <c r="P2675">
        <v>3</v>
      </c>
      <c r="Q2675">
        <v>3</v>
      </c>
      <c r="R2675">
        <v>426</v>
      </c>
      <c r="S2675">
        <v>459</v>
      </c>
      <c r="T2675">
        <v>1</v>
      </c>
      <c r="U2675">
        <v>0.45</v>
      </c>
      <c r="V2675">
        <v>1</v>
      </c>
      <c r="W2675" t="s">
        <v>4</v>
      </c>
      <c r="X2675" t="s">
        <v>103</v>
      </c>
      <c r="Y2675" t="s">
        <v>90</v>
      </c>
      <c r="Z2675" t="s">
        <v>97</v>
      </c>
      <c r="AA2675">
        <v>0.77189999999999992</v>
      </c>
      <c r="AB2675">
        <v>0.89279999999999993</v>
      </c>
      <c r="AC2675">
        <v>0.15177600000000002</v>
      </c>
      <c r="AD2675">
        <v>0.51</v>
      </c>
      <c r="AE2675" t="s">
        <v>25</v>
      </c>
      <c r="AF2675">
        <v>6.7812388113139999E-2</v>
      </c>
      <c r="AG2675" t="s">
        <v>8</v>
      </c>
      <c r="AH2675" t="s">
        <v>33</v>
      </c>
      <c r="AI2675" t="s">
        <v>35</v>
      </c>
      <c r="AJ2675">
        <v>107.74647887323943</v>
      </c>
      <c r="AK2675" t="s">
        <v>42</v>
      </c>
      <c r="AL2675">
        <v>35.417999999999999</v>
      </c>
      <c r="AM2675">
        <v>274551.23244000005</v>
      </c>
      <c r="AN2675">
        <v>82.969999999999985</v>
      </c>
    </row>
    <row r="2676" spans="1:40" x14ac:dyDescent="0.3">
      <c r="A2676">
        <v>450.6</v>
      </c>
      <c r="B2676">
        <v>2.57</v>
      </c>
      <c r="C2676">
        <v>20</v>
      </c>
      <c r="D2676">
        <v>0.82</v>
      </c>
      <c r="E2676">
        <v>0.05</v>
      </c>
      <c r="F2676">
        <v>0.03</v>
      </c>
      <c r="G2676" t="s">
        <v>88</v>
      </c>
      <c r="H2676">
        <v>0.93</v>
      </c>
      <c r="I2676">
        <v>0.71</v>
      </c>
      <c r="J2676">
        <v>1.04</v>
      </c>
      <c r="K2676">
        <v>7.0000000000000007E-2</v>
      </c>
      <c r="L2676">
        <v>26</v>
      </c>
      <c r="M2676">
        <v>5638.71</v>
      </c>
      <c r="N2676">
        <v>45</v>
      </c>
      <c r="O2676">
        <v>40</v>
      </c>
      <c r="P2676">
        <v>1</v>
      </c>
      <c r="Q2676">
        <v>2</v>
      </c>
      <c r="R2676">
        <v>720</v>
      </c>
      <c r="S2676">
        <v>489</v>
      </c>
      <c r="T2676">
        <v>2</v>
      </c>
      <c r="U2676">
        <v>0.26</v>
      </c>
      <c r="V2676">
        <v>1</v>
      </c>
      <c r="W2676" t="s">
        <v>4</v>
      </c>
      <c r="X2676" t="s">
        <v>93</v>
      </c>
      <c r="Y2676" t="s">
        <v>104</v>
      </c>
      <c r="Z2676" t="s">
        <v>102</v>
      </c>
      <c r="AA2676">
        <v>0.77899999999999991</v>
      </c>
      <c r="AB2676">
        <v>0.92149999999999999</v>
      </c>
      <c r="AC2676">
        <v>0.16587000000000005</v>
      </c>
      <c r="AD2676">
        <v>0.15000000000000002</v>
      </c>
      <c r="AE2676" t="s">
        <v>26</v>
      </c>
      <c r="AF2676">
        <v>5.7035064358632931E-3</v>
      </c>
      <c r="AG2676" t="s">
        <v>5</v>
      </c>
      <c r="AH2676" t="s">
        <v>32</v>
      </c>
      <c r="AI2676" t="s">
        <v>38</v>
      </c>
      <c r="AJ2676">
        <v>67.916666666666671</v>
      </c>
      <c r="AK2676" t="s">
        <v>40</v>
      </c>
      <c r="AL2676">
        <v>56.387100000000004</v>
      </c>
      <c r="AM2676">
        <v>2744131.7123400001</v>
      </c>
      <c r="AN2676">
        <v>72.97</v>
      </c>
    </row>
    <row r="2677" spans="1:40" x14ac:dyDescent="0.3">
      <c r="A2677">
        <v>179.33</v>
      </c>
      <c r="B2677">
        <v>8.8699999999999992</v>
      </c>
      <c r="C2677">
        <v>2</v>
      </c>
      <c r="D2677">
        <v>0.87</v>
      </c>
      <c r="E2677">
        <v>0.05</v>
      </c>
      <c r="F2677">
        <v>0.03</v>
      </c>
      <c r="G2677" t="s">
        <v>92</v>
      </c>
      <c r="H2677">
        <v>2.57</v>
      </c>
      <c r="I2677">
        <v>0.94</v>
      </c>
      <c r="J2677">
        <v>0.93</v>
      </c>
      <c r="K2677">
        <v>0.95</v>
      </c>
      <c r="L2677">
        <v>13</v>
      </c>
      <c r="M2677">
        <v>8379.81</v>
      </c>
      <c r="N2677">
        <v>45</v>
      </c>
      <c r="O2677">
        <v>52</v>
      </c>
      <c r="P2677">
        <v>0</v>
      </c>
      <c r="Q2677">
        <v>3</v>
      </c>
      <c r="R2677">
        <v>757</v>
      </c>
      <c r="S2677">
        <v>948</v>
      </c>
      <c r="T2677">
        <v>3</v>
      </c>
      <c r="U2677">
        <v>0.45</v>
      </c>
      <c r="V2677">
        <v>1</v>
      </c>
      <c r="W2677" t="s">
        <v>4</v>
      </c>
      <c r="X2677" t="s">
        <v>103</v>
      </c>
      <c r="Y2677" t="s">
        <v>94</v>
      </c>
      <c r="Z2677" t="s">
        <v>98</v>
      </c>
      <c r="AA2677">
        <v>0.82650000000000001</v>
      </c>
      <c r="AB2677">
        <v>0.92149999999999999</v>
      </c>
      <c r="AC2677">
        <v>0.119795</v>
      </c>
      <c r="AD2677">
        <v>1.03</v>
      </c>
      <c r="AE2677" t="s">
        <v>25</v>
      </c>
      <c r="AF2677">
        <v>4.9461885908660005E-2</v>
      </c>
      <c r="AG2677" t="s">
        <v>7</v>
      </c>
      <c r="AH2677" t="s">
        <v>31</v>
      </c>
      <c r="AI2677" t="s">
        <v>35</v>
      </c>
      <c r="AJ2677">
        <v>125.23117569352709</v>
      </c>
      <c r="AK2677" t="s">
        <v>42</v>
      </c>
      <c r="AL2677">
        <v>167.59619999999998</v>
      </c>
      <c r="AM2677">
        <v>1623148.2472460002</v>
      </c>
      <c r="AN2677">
        <v>83.33</v>
      </c>
    </row>
    <row r="2678" spans="1:40" x14ac:dyDescent="0.3">
      <c r="A2678">
        <v>215.5</v>
      </c>
      <c r="B2678">
        <v>7.64</v>
      </c>
      <c r="C2678">
        <v>24</v>
      </c>
      <c r="D2678">
        <v>0.88</v>
      </c>
      <c r="E2678">
        <v>0.06</v>
      </c>
      <c r="F2678">
        <v>0</v>
      </c>
      <c r="G2678" t="s">
        <v>99</v>
      </c>
      <c r="H2678">
        <v>0.17</v>
      </c>
      <c r="I2678">
        <v>0.9</v>
      </c>
      <c r="J2678">
        <v>0.87</v>
      </c>
      <c r="K2678">
        <v>0.45</v>
      </c>
      <c r="L2678">
        <v>3</v>
      </c>
      <c r="M2678">
        <v>3831.76</v>
      </c>
      <c r="N2678">
        <v>45</v>
      </c>
      <c r="O2678">
        <v>43</v>
      </c>
      <c r="P2678">
        <v>1</v>
      </c>
      <c r="Q2678">
        <v>0</v>
      </c>
      <c r="R2678">
        <v>478</v>
      </c>
      <c r="S2678">
        <v>466</v>
      </c>
      <c r="T2678">
        <v>1</v>
      </c>
      <c r="U2678">
        <v>0.2</v>
      </c>
      <c r="V2678">
        <v>0</v>
      </c>
      <c r="W2678" t="s">
        <v>6</v>
      </c>
      <c r="X2678" t="s">
        <v>89</v>
      </c>
      <c r="Y2678" t="s">
        <v>104</v>
      </c>
      <c r="Z2678" t="s">
        <v>97</v>
      </c>
      <c r="AA2678">
        <v>0.82719999999999994</v>
      </c>
      <c r="AB2678">
        <v>0.94</v>
      </c>
      <c r="AC2678">
        <v>0.11279999999999998</v>
      </c>
      <c r="AD2678">
        <v>0.51</v>
      </c>
      <c r="AE2678" t="s">
        <v>25</v>
      </c>
      <c r="AF2678">
        <v>3.545243619489559E-2</v>
      </c>
      <c r="AG2678" t="s">
        <v>7</v>
      </c>
      <c r="AH2678" t="s">
        <v>31</v>
      </c>
      <c r="AI2678" t="s">
        <v>38</v>
      </c>
      <c r="AJ2678">
        <v>97.489539748953973</v>
      </c>
      <c r="AK2678" t="s">
        <v>43</v>
      </c>
      <c r="AL2678">
        <v>191.58800000000002</v>
      </c>
      <c r="AM2678">
        <v>875481.25750000007</v>
      </c>
      <c r="AN2678">
        <v>98.03</v>
      </c>
    </row>
    <row r="2679" spans="1:40" x14ac:dyDescent="0.3">
      <c r="A2679">
        <v>76.14</v>
      </c>
      <c r="B2679">
        <v>3.28</v>
      </c>
      <c r="C2679">
        <v>18</v>
      </c>
      <c r="D2679">
        <v>0.92</v>
      </c>
      <c r="E2679">
        <v>0.06</v>
      </c>
      <c r="F2679">
        <v>0.01</v>
      </c>
      <c r="G2679" t="s">
        <v>88</v>
      </c>
      <c r="H2679">
        <v>2.58</v>
      </c>
      <c r="I2679">
        <v>0.83</v>
      </c>
      <c r="J2679">
        <v>1.1200000000000001</v>
      </c>
      <c r="K2679">
        <v>0.93</v>
      </c>
      <c r="L2679">
        <v>43</v>
      </c>
      <c r="M2679">
        <v>863.97</v>
      </c>
      <c r="N2679">
        <v>30</v>
      </c>
      <c r="O2679">
        <v>49</v>
      </c>
      <c r="P2679">
        <v>0</v>
      </c>
      <c r="Q2679">
        <v>1</v>
      </c>
      <c r="R2679">
        <v>64</v>
      </c>
      <c r="S2679">
        <v>843</v>
      </c>
      <c r="T2679">
        <v>8</v>
      </c>
      <c r="U2679">
        <v>0.71</v>
      </c>
      <c r="V2679">
        <v>1</v>
      </c>
      <c r="W2679" t="s">
        <v>4</v>
      </c>
      <c r="X2679" t="s">
        <v>101</v>
      </c>
      <c r="Y2679" t="s">
        <v>94</v>
      </c>
      <c r="Z2679" t="s">
        <v>110</v>
      </c>
      <c r="AA2679">
        <v>0.86480000000000001</v>
      </c>
      <c r="AB2679">
        <v>0.93059999999999998</v>
      </c>
      <c r="AC2679">
        <v>7.4447999999999959E-2</v>
      </c>
      <c r="AD2679">
        <v>1</v>
      </c>
      <c r="AE2679" t="s">
        <v>25</v>
      </c>
      <c r="AF2679">
        <v>4.3078539532440237E-2</v>
      </c>
      <c r="AG2679" t="s">
        <v>7</v>
      </c>
      <c r="AH2679" t="s">
        <v>33</v>
      </c>
      <c r="AI2679" t="s">
        <v>35</v>
      </c>
      <c r="AJ2679">
        <v>1317.1875</v>
      </c>
      <c r="AK2679" t="s">
        <v>42</v>
      </c>
      <c r="AL2679">
        <v>8.6397000000000013</v>
      </c>
      <c r="AM2679">
        <v>70400.031629999998</v>
      </c>
      <c r="AN2679">
        <v>71.42</v>
      </c>
    </row>
    <row r="2680" spans="1:40" x14ac:dyDescent="0.3">
      <c r="A2680">
        <v>100.18</v>
      </c>
      <c r="B2680">
        <v>1.61</v>
      </c>
      <c r="C2680">
        <v>21</v>
      </c>
      <c r="D2680">
        <v>0.85</v>
      </c>
      <c r="E2680">
        <v>0.06</v>
      </c>
      <c r="F2680">
        <v>0.03</v>
      </c>
      <c r="G2680" t="s">
        <v>92</v>
      </c>
      <c r="H2680">
        <v>2.97</v>
      </c>
      <c r="I2680">
        <v>0.79</v>
      </c>
      <c r="J2680">
        <v>1.1599999999999999</v>
      </c>
      <c r="K2680">
        <v>0.88</v>
      </c>
      <c r="L2680">
        <v>11</v>
      </c>
      <c r="M2680">
        <v>6275.21</v>
      </c>
      <c r="N2680">
        <v>15</v>
      </c>
      <c r="O2680">
        <v>53</v>
      </c>
      <c r="P2680">
        <v>2</v>
      </c>
      <c r="Q2680">
        <v>1</v>
      </c>
      <c r="R2680">
        <v>853</v>
      </c>
      <c r="S2680">
        <v>733</v>
      </c>
      <c r="T2680">
        <v>6</v>
      </c>
      <c r="U2680">
        <v>0.91</v>
      </c>
      <c r="V2680">
        <v>0</v>
      </c>
      <c r="W2680" t="s">
        <v>6</v>
      </c>
      <c r="X2680" t="s">
        <v>101</v>
      </c>
      <c r="Y2680" t="s">
        <v>96</v>
      </c>
      <c r="Z2680" t="s">
        <v>100</v>
      </c>
      <c r="AA2680">
        <v>0.79899999999999993</v>
      </c>
      <c r="AB2680">
        <v>0.91179999999999994</v>
      </c>
      <c r="AC2680">
        <v>0.13677</v>
      </c>
      <c r="AD2680">
        <v>0.97</v>
      </c>
      <c r="AE2680" t="s">
        <v>25</v>
      </c>
      <c r="AF2680">
        <v>1.6071072070273508E-2</v>
      </c>
      <c r="AG2680" t="s">
        <v>5</v>
      </c>
      <c r="AH2680" t="s">
        <v>33</v>
      </c>
      <c r="AI2680" t="s">
        <v>35</v>
      </c>
      <c r="AJ2680">
        <v>85.932004689331777</v>
      </c>
      <c r="AK2680" t="s">
        <v>41</v>
      </c>
      <c r="AL2680">
        <v>125.5042</v>
      </c>
      <c r="AM2680">
        <v>685360.54109399999</v>
      </c>
      <c r="AN2680">
        <v>82.63000000000001</v>
      </c>
    </row>
    <row r="2681" spans="1:40" x14ac:dyDescent="0.3">
      <c r="A2681">
        <v>282.14</v>
      </c>
      <c r="B2681">
        <v>3.41</v>
      </c>
      <c r="C2681">
        <v>27</v>
      </c>
      <c r="D2681">
        <v>0.73</v>
      </c>
      <c r="E2681">
        <v>0.06</v>
      </c>
      <c r="F2681">
        <v>0.04</v>
      </c>
      <c r="G2681" t="s">
        <v>88</v>
      </c>
      <c r="H2681">
        <v>1.79</v>
      </c>
      <c r="I2681">
        <v>0.7</v>
      </c>
      <c r="J2681">
        <v>1</v>
      </c>
      <c r="K2681">
        <v>0.83</v>
      </c>
      <c r="L2681">
        <v>5</v>
      </c>
      <c r="M2681">
        <v>7687.66</v>
      </c>
      <c r="N2681">
        <v>60</v>
      </c>
      <c r="O2681">
        <v>12</v>
      </c>
      <c r="P2681">
        <v>0</v>
      </c>
      <c r="Q2681">
        <v>0</v>
      </c>
      <c r="R2681">
        <v>125</v>
      </c>
      <c r="S2681">
        <v>36</v>
      </c>
      <c r="T2681">
        <v>9</v>
      </c>
      <c r="U2681">
        <v>0</v>
      </c>
      <c r="V2681">
        <v>0</v>
      </c>
      <c r="W2681" t="s">
        <v>6</v>
      </c>
      <c r="X2681" t="s">
        <v>89</v>
      </c>
      <c r="Y2681" t="s">
        <v>94</v>
      </c>
      <c r="Z2681" t="s">
        <v>91</v>
      </c>
      <c r="AA2681">
        <v>0.68619999999999992</v>
      </c>
      <c r="AB2681">
        <v>0.90239999999999987</v>
      </c>
      <c r="AC2681">
        <v>0.243648</v>
      </c>
      <c r="AD2681">
        <v>0.92999999999999994</v>
      </c>
      <c r="AE2681" t="s">
        <v>25</v>
      </c>
      <c r="AF2681">
        <v>1.2086198341249027E-2</v>
      </c>
      <c r="AG2681" t="s">
        <v>5</v>
      </c>
      <c r="AH2681" t="s">
        <v>31</v>
      </c>
      <c r="AI2681" t="s">
        <v>36</v>
      </c>
      <c r="AJ2681">
        <v>28.799999999999997</v>
      </c>
      <c r="AK2681" t="s">
        <v>40</v>
      </c>
      <c r="AL2681">
        <v>76.876599999999996</v>
      </c>
      <c r="AM2681">
        <v>2385983.0088519999</v>
      </c>
      <c r="AN2681">
        <v>71.61</v>
      </c>
    </row>
    <row r="2682" spans="1:40" x14ac:dyDescent="0.3">
      <c r="A2682">
        <v>170.42</v>
      </c>
      <c r="B2682">
        <v>9.2100000000000009</v>
      </c>
      <c r="C2682">
        <v>22</v>
      </c>
      <c r="D2682">
        <v>0.96</v>
      </c>
      <c r="E2682">
        <v>7.0000000000000007E-2</v>
      </c>
      <c r="F2682">
        <v>0.05</v>
      </c>
      <c r="G2682" t="s">
        <v>88</v>
      </c>
      <c r="H2682">
        <v>3.81</v>
      </c>
      <c r="I2682">
        <v>0.79</v>
      </c>
      <c r="J2682">
        <v>0.92</v>
      </c>
      <c r="K2682">
        <v>0.59</v>
      </c>
      <c r="L2682">
        <v>38</v>
      </c>
      <c r="M2682">
        <v>3031.24</v>
      </c>
      <c r="N2682">
        <v>15</v>
      </c>
      <c r="O2682">
        <v>44</v>
      </c>
      <c r="P2682">
        <v>0</v>
      </c>
      <c r="Q2682">
        <v>2</v>
      </c>
      <c r="R2682">
        <v>606</v>
      </c>
      <c r="S2682">
        <v>365</v>
      </c>
      <c r="T2682">
        <v>1</v>
      </c>
      <c r="U2682">
        <v>0.56000000000000005</v>
      </c>
      <c r="V2682">
        <v>0</v>
      </c>
      <c r="W2682" t="s">
        <v>6</v>
      </c>
      <c r="X2682" t="s">
        <v>93</v>
      </c>
      <c r="Y2682" t="s">
        <v>94</v>
      </c>
      <c r="Z2682" t="s">
        <v>97</v>
      </c>
      <c r="AA2682">
        <v>0.89279999999999993</v>
      </c>
      <c r="AB2682">
        <v>0.88349999999999995</v>
      </c>
      <c r="AC2682">
        <v>3.5340000000000031E-2</v>
      </c>
      <c r="AD2682">
        <v>0.71</v>
      </c>
      <c r="AE2682" t="s">
        <v>25</v>
      </c>
      <c r="AF2682">
        <v>5.4042952705081575E-2</v>
      </c>
      <c r="AG2682" t="s">
        <v>8</v>
      </c>
      <c r="AH2682" t="s">
        <v>31</v>
      </c>
      <c r="AI2682" t="s">
        <v>37</v>
      </c>
      <c r="AJ2682">
        <v>60.231023102310232</v>
      </c>
      <c r="AK2682" t="s">
        <v>40</v>
      </c>
      <c r="AL2682">
        <v>30.312399999999997</v>
      </c>
      <c r="AM2682">
        <v>578617.28969999985</v>
      </c>
      <c r="AN2682">
        <v>69.089999999999989</v>
      </c>
    </row>
    <row r="2683" spans="1:40" x14ac:dyDescent="0.3">
      <c r="A2683">
        <v>425.97</v>
      </c>
      <c r="B2683">
        <v>6.7</v>
      </c>
      <c r="C2683">
        <v>11</v>
      </c>
      <c r="D2683">
        <v>0.79</v>
      </c>
      <c r="E2683">
        <v>0.06</v>
      </c>
      <c r="F2683">
        <v>0.03</v>
      </c>
      <c r="G2683" t="s">
        <v>99</v>
      </c>
      <c r="H2683">
        <v>0.68</v>
      </c>
      <c r="I2683">
        <v>0.84</v>
      </c>
      <c r="J2683">
        <v>1</v>
      </c>
      <c r="K2683">
        <v>0.1</v>
      </c>
      <c r="L2683">
        <v>4</v>
      </c>
      <c r="M2683">
        <v>6936.84</v>
      </c>
      <c r="N2683">
        <v>45</v>
      </c>
      <c r="O2683">
        <v>54</v>
      </c>
      <c r="P2683">
        <v>1</v>
      </c>
      <c r="Q2683">
        <v>2</v>
      </c>
      <c r="R2683">
        <v>288</v>
      </c>
      <c r="S2683">
        <v>626</v>
      </c>
      <c r="T2683">
        <v>11</v>
      </c>
      <c r="U2683">
        <v>0.73</v>
      </c>
      <c r="V2683">
        <v>0</v>
      </c>
      <c r="W2683" t="s">
        <v>6</v>
      </c>
      <c r="X2683" t="s">
        <v>93</v>
      </c>
      <c r="Y2683" t="s">
        <v>104</v>
      </c>
      <c r="Z2683" t="s">
        <v>95</v>
      </c>
      <c r="AA2683">
        <v>0.74260000000000004</v>
      </c>
      <c r="AB2683">
        <v>0.91179999999999994</v>
      </c>
      <c r="AC2683">
        <v>0.19147799999999995</v>
      </c>
      <c r="AD2683">
        <v>0.19</v>
      </c>
      <c r="AE2683" t="s">
        <v>26</v>
      </c>
      <c r="AF2683">
        <v>1.5728807192994812E-2</v>
      </c>
      <c r="AG2683" t="s">
        <v>5</v>
      </c>
      <c r="AH2683" t="s">
        <v>32</v>
      </c>
      <c r="AI2683" t="s">
        <v>38</v>
      </c>
      <c r="AJ2683">
        <v>217.36111111111111</v>
      </c>
      <c r="AK2683" t="s">
        <v>42</v>
      </c>
      <c r="AL2683">
        <v>346.84200000000004</v>
      </c>
      <c r="AM2683">
        <v>3221178.0861240006</v>
      </c>
      <c r="AN2683">
        <v>96.919999999999987</v>
      </c>
    </row>
    <row r="2684" spans="1:40" x14ac:dyDescent="0.3">
      <c r="A2684">
        <v>56.61</v>
      </c>
      <c r="B2684">
        <v>7.49</v>
      </c>
      <c r="C2684">
        <v>13</v>
      </c>
      <c r="D2684">
        <v>0.99</v>
      </c>
      <c r="E2684">
        <v>0.05</v>
      </c>
      <c r="F2684">
        <v>0.03</v>
      </c>
      <c r="G2684" t="s">
        <v>99</v>
      </c>
      <c r="H2684">
        <v>4.3899999999999997</v>
      </c>
      <c r="I2684">
        <v>0.89</v>
      </c>
      <c r="J2684">
        <v>1.1499999999999999</v>
      </c>
      <c r="K2684">
        <v>0.32</v>
      </c>
      <c r="L2684">
        <v>32</v>
      </c>
      <c r="M2684">
        <v>850.32</v>
      </c>
      <c r="N2684">
        <v>15</v>
      </c>
      <c r="O2684">
        <v>58</v>
      </c>
      <c r="P2684">
        <v>1</v>
      </c>
      <c r="Q2684">
        <v>3</v>
      </c>
      <c r="R2684">
        <v>463</v>
      </c>
      <c r="S2684">
        <v>631</v>
      </c>
      <c r="T2684">
        <v>12</v>
      </c>
      <c r="U2684">
        <v>0.91</v>
      </c>
      <c r="V2684">
        <v>0</v>
      </c>
      <c r="W2684" t="s">
        <v>6</v>
      </c>
      <c r="X2684" t="s">
        <v>103</v>
      </c>
      <c r="Y2684" t="s">
        <v>104</v>
      </c>
      <c r="Z2684" t="s">
        <v>107</v>
      </c>
      <c r="AA2684">
        <v>0.9405</v>
      </c>
      <c r="AB2684">
        <v>0.92149999999999999</v>
      </c>
      <c r="AC2684">
        <v>9.2150000000000079E-3</v>
      </c>
      <c r="AD2684">
        <v>0.4</v>
      </c>
      <c r="AE2684" t="s">
        <v>24</v>
      </c>
      <c r="AF2684">
        <v>0.13230877936760291</v>
      </c>
      <c r="AG2684" t="s">
        <v>9</v>
      </c>
      <c r="AH2684" t="s">
        <v>33</v>
      </c>
      <c r="AI2684" t="s">
        <v>37</v>
      </c>
      <c r="AJ2684">
        <v>136.28509719222461</v>
      </c>
      <c r="AK2684" t="s">
        <v>42</v>
      </c>
      <c r="AL2684">
        <v>42.516000000000005</v>
      </c>
      <c r="AM2684">
        <v>52035.030773999999</v>
      </c>
      <c r="AN2684">
        <v>93.51</v>
      </c>
    </row>
    <row r="2685" spans="1:40" x14ac:dyDescent="0.3">
      <c r="A2685">
        <v>220.59</v>
      </c>
      <c r="B2685">
        <v>3.31</v>
      </c>
      <c r="C2685">
        <v>8</v>
      </c>
      <c r="D2685">
        <v>0.74</v>
      </c>
      <c r="E2685">
        <v>7.0000000000000007E-2</v>
      </c>
      <c r="F2685">
        <v>0.04</v>
      </c>
      <c r="G2685" t="s">
        <v>99</v>
      </c>
      <c r="H2685">
        <v>4.78</v>
      </c>
      <c r="I2685">
        <v>0.67</v>
      </c>
      <c r="J2685">
        <v>1.08</v>
      </c>
      <c r="K2685">
        <v>0.6</v>
      </c>
      <c r="L2685">
        <v>10</v>
      </c>
      <c r="M2685">
        <v>3678.14</v>
      </c>
      <c r="N2685">
        <v>60</v>
      </c>
      <c r="O2685">
        <v>10</v>
      </c>
      <c r="P2685">
        <v>1</v>
      </c>
      <c r="Q2685">
        <v>0</v>
      </c>
      <c r="R2685">
        <v>151</v>
      </c>
      <c r="S2685">
        <v>28</v>
      </c>
      <c r="T2685">
        <v>4</v>
      </c>
      <c r="U2685">
        <v>0.36</v>
      </c>
      <c r="V2685">
        <v>0</v>
      </c>
      <c r="W2685" t="s">
        <v>6</v>
      </c>
      <c r="X2685" t="s">
        <v>89</v>
      </c>
      <c r="Y2685" t="s">
        <v>104</v>
      </c>
      <c r="Z2685" t="s">
        <v>105</v>
      </c>
      <c r="AA2685">
        <v>0.68819999999999992</v>
      </c>
      <c r="AB2685">
        <v>0.89279999999999993</v>
      </c>
      <c r="AC2685">
        <v>0.23212799999999997</v>
      </c>
      <c r="AD2685">
        <v>0.71</v>
      </c>
      <c r="AE2685" t="s">
        <v>25</v>
      </c>
      <c r="AF2685">
        <v>1.5005213291627E-2</v>
      </c>
      <c r="AG2685" t="s">
        <v>5</v>
      </c>
      <c r="AH2685" t="s">
        <v>31</v>
      </c>
      <c r="AI2685" t="s">
        <v>37</v>
      </c>
      <c r="AJ2685">
        <v>18.543046357615893</v>
      </c>
      <c r="AK2685" t="s">
        <v>40</v>
      </c>
      <c r="AL2685">
        <v>183.90700000000001</v>
      </c>
      <c r="AM2685">
        <v>900815.59729000006</v>
      </c>
      <c r="AN2685">
        <v>92.320000000000007</v>
      </c>
    </row>
    <row r="2686" spans="1:40" x14ac:dyDescent="0.3">
      <c r="A2686">
        <v>201.81</v>
      </c>
      <c r="B2686">
        <v>7.47</v>
      </c>
      <c r="C2686">
        <v>27</v>
      </c>
      <c r="D2686">
        <v>0.99</v>
      </c>
      <c r="E2686">
        <v>0.04</v>
      </c>
      <c r="F2686">
        <v>0.03</v>
      </c>
      <c r="G2686" t="s">
        <v>88</v>
      </c>
      <c r="H2686">
        <v>0.01</v>
      </c>
      <c r="I2686">
        <v>0.93</v>
      </c>
      <c r="J2686">
        <v>1.1399999999999999</v>
      </c>
      <c r="K2686">
        <v>0.01</v>
      </c>
      <c r="L2686">
        <v>10</v>
      </c>
      <c r="M2686">
        <v>4793.8999999999996</v>
      </c>
      <c r="N2686">
        <v>30</v>
      </c>
      <c r="O2686">
        <v>11</v>
      </c>
      <c r="P2686">
        <v>2</v>
      </c>
      <c r="Q2686">
        <v>0</v>
      </c>
      <c r="R2686">
        <v>617</v>
      </c>
      <c r="S2686">
        <v>537</v>
      </c>
      <c r="T2686">
        <v>4</v>
      </c>
      <c r="U2686">
        <v>0.91</v>
      </c>
      <c r="V2686">
        <v>0</v>
      </c>
      <c r="W2686" t="s">
        <v>6</v>
      </c>
      <c r="X2686" t="s">
        <v>89</v>
      </c>
      <c r="Y2686" t="s">
        <v>96</v>
      </c>
      <c r="Z2686" t="s">
        <v>105</v>
      </c>
      <c r="AA2686">
        <v>0.95039999999999991</v>
      </c>
      <c r="AB2686">
        <v>0.93119999999999992</v>
      </c>
      <c r="AC2686">
        <v>9.3120000000000078E-3</v>
      </c>
      <c r="AD2686">
        <v>0.08</v>
      </c>
      <c r="AE2686" t="s">
        <v>22</v>
      </c>
      <c r="AF2686">
        <v>3.7015014122194143E-2</v>
      </c>
      <c r="AG2686" t="s">
        <v>7</v>
      </c>
      <c r="AH2686" t="s">
        <v>31</v>
      </c>
      <c r="AI2686" t="s">
        <v>38</v>
      </c>
      <c r="AJ2686">
        <v>87.03403565640194</v>
      </c>
      <c r="AK2686" t="s">
        <v>41</v>
      </c>
      <c r="AL2686">
        <v>47.939</v>
      </c>
      <c r="AM2686">
        <v>1035226.925492</v>
      </c>
      <c r="AN2686">
        <v>74.19</v>
      </c>
    </row>
    <row r="2687" spans="1:40" x14ac:dyDescent="0.3">
      <c r="A2687">
        <v>58.7</v>
      </c>
      <c r="B2687">
        <v>1.25</v>
      </c>
      <c r="C2687">
        <v>1</v>
      </c>
      <c r="D2687">
        <v>0.73</v>
      </c>
      <c r="E2687">
        <v>0.02</v>
      </c>
      <c r="F2687">
        <v>0.03</v>
      </c>
      <c r="G2687" t="s">
        <v>88</v>
      </c>
      <c r="H2687">
        <v>4.21</v>
      </c>
      <c r="I2687">
        <v>0.74</v>
      </c>
      <c r="J2687">
        <v>0.93</v>
      </c>
      <c r="K2687">
        <v>0.04</v>
      </c>
      <c r="L2687">
        <v>44</v>
      </c>
      <c r="M2687">
        <v>7841.44</v>
      </c>
      <c r="N2687">
        <v>15</v>
      </c>
      <c r="O2687">
        <v>12</v>
      </c>
      <c r="P2687">
        <v>1</v>
      </c>
      <c r="Q2687">
        <v>2</v>
      </c>
      <c r="R2687">
        <v>58</v>
      </c>
      <c r="S2687">
        <v>803</v>
      </c>
      <c r="T2687">
        <v>5</v>
      </c>
      <c r="U2687">
        <v>0.83</v>
      </c>
      <c r="V2687">
        <v>0</v>
      </c>
      <c r="W2687" t="s">
        <v>6</v>
      </c>
      <c r="X2687" t="s">
        <v>93</v>
      </c>
      <c r="Y2687" t="s">
        <v>104</v>
      </c>
      <c r="Z2687" t="s">
        <v>109</v>
      </c>
      <c r="AA2687">
        <v>0.71539999999999992</v>
      </c>
      <c r="AB2687">
        <v>0.9506</v>
      </c>
      <c r="AC2687">
        <v>0.256662</v>
      </c>
      <c r="AD2687">
        <v>0.09</v>
      </c>
      <c r="AE2687" t="s">
        <v>22</v>
      </c>
      <c r="AF2687">
        <v>2.1294718909710391E-2</v>
      </c>
      <c r="AG2687" t="s">
        <v>7</v>
      </c>
      <c r="AH2687" t="s">
        <v>33</v>
      </c>
      <c r="AI2687" t="s">
        <v>37</v>
      </c>
      <c r="AJ2687">
        <v>1384.4827586206898</v>
      </c>
      <c r="AK2687" t="s">
        <v>42</v>
      </c>
      <c r="AL2687">
        <v>78.414400000000001</v>
      </c>
      <c r="AM2687">
        <v>483390.51134000003</v>
      </c>
      <c r="AN2687">
        <v>70.59</v>
      </c>
    </row>
    <row r="2688" spans="1:40" x14ac:dyDescent="0.3">
      <c r="A2688">
        <v>105.97</v>
      </c>
      <c r="B2688">
        <v>4.38</v>
      </c>
      <c r="C2688">
        <v>17</v>
      </c>
      <c r="D2688">
        <v>0.77</v>
      </c>
      <c r="E2688">
        <v>0</v>
      </c>
      <c r="F2688">
        <v>0.05</v>
      </c>
      <c r="G2688" t="s">
        <v>99</v>
      </c>
      <c r="H2688">
        <v>2.5299999999999998</v>
      </c>
      <c r="I2688">
        <v>0.8</v>
      </c>
      <c r="J2688">
        <v>1.08</v>
      </c>
      <c r="K2688">
        <v>0.68</v>
      </c>
      <c r="L2688">
        <v>18</v>
      </c>
      <c r="M2688">
        <v>3447.6</v>
      </c>
      <c r="N2688">
        <v>15</v>
      </c>
      <c r="O2688">
        <v>19</v>
      </c>
      <c r="P2688">
        <v>2</v>
      </c>
      <c r="Q2688">
        <v>0</v>
      </c>
      <c r="R2688">
        <v>378</v>
      </c>
      <c r="S2688">
        <v>279</v>
      </c>
      <c r="T2688">
        <v>11</v>
      </c>
      <c r="U2688">
        <v>0.53</v>
      </c>
      <c r="V2688">
        <v>0</v>
      </c>
      <c r="W2688" t="s">
        <v>6</v>
      </c>
      <c r="X2688" t="s">
        <v>89</v>
      </c>
      <c r="Y2688" t="s">
        <v>96</v>
      </c>
      <c r="Z2688" t="s">
        <v>95</v>
      </c>
      <c r="AA2688">
        <v>0.77</v>
      </c>
      <c r="AB2688">
        <v>0.95</v>
      </c>
      <c r="AC2688">
        <v>0.21849999999999997</v>
      </c>
      <c r="AD2688">
        <v>0.73000000000000009</v>
      </c>
      <c r="AE2688" t="s">
        <v>25</v>
      </c>
      <c r="AF2688">
        <v>4.1332452580919131E-2</v>
      </c>
      <c r="AG2688" t="s">
        <v>7</v>
      </c>
      <c r="AH2688" t="s">
        <v>33</v>
      </c>
      <c r="AI2688" t="s">
        <v>35</v>
      </c>
      <c r="AJ2688">
        <v>73.80952380952381</v>
      </c>
      <c r="AK2688" t="s">
        <v>40</v>
      </c>
      <c r="AL2688">
        <v>172.38</v>
      </c>
      <c r="AM2688">
        <v>383787.02268199995</v>
      </c>
      <c r="AN2688">
        <v>96.469999999999985</v>
      </c>
    </row>
    <row r="2689" spans="1:40" x14ac:dyDescent="0.3">
      <c r="A2689">
        <v>236.14</v>
      </c>
      <c r="B2689">
        <v>6.64</v>
      </c>
      <c r="C2689">
        <v>12</v>
      </c>
      <c r="D2689">
        <v>0.71</v>
      </c>
      <c r="E2689">
        <v>0.06</v>
      </c>
      <c r="F2689">
        <v>0.04</v>
      </c>
      <c r="G2689" t="s">
        <v>88</v>
      </c>
      <c r="H2689">
        <v>2.31</v>
      </c>
      <c r="I2689">
        <v>0.84</v>
      </c>
      <c r="J2689">
        <v>1.06</v>
      </c>
      <c r="K2689">
        <v>0.89</v>
      </c>
      <c r="L2689">
        <v>47</v>
      </c>
      <c r="M2689">
        <v>4591.63</v>
      </c>
      <c r="N2689">
        <v>30</v>
      </c>
      <c r="O2689">
        <v>52</v>
      </c>
      <c r="P2689">
        <v>3</v>
      </c>
      <c r="Q2689">
        <v>1</v>
      </c>
      <c r="R2689">
        <v>379</v>
      </c>
      <c r="S2689">
        <v>568</v>
      </c>
      <c r="T2689">
        <v>2</v>
      </c>
      <c r="U2689">
        <v>0.26</v>
      </c>
      <c r="V2689">
        <v>1</v>
      </c>
      <c r="W2689" t="s">
        <v>4</v>
      </c>
      <c r="X2689" t="s">
        <v>101</v>
      </c>
      <c r="Y2689" t="s">
        <v>90</v>
      </c>
      <c r="Z2689" t="s">
        <v>102</v>
      </c>
      <c r="AA2689">
        <v>0.66739999999999988</v>
      </c>
      <c r="AB2689">
        <v>0.90239999999999987</v>
      </c>
      <c r="AC2689">
        <v>0.26169599999999998</v>
      </c>
      <c r="AD2689">
        <v>0.99</v>
      </c>
      <c r="AE2689" t="s">
        <v>25</v>
      </c>
      <c r="AF2689">
        <v>2.8118912509528245E-2</v>
      </c>
      <c r="AG2689" t="s">
        <v>7</v>
      </c>
      <c r="AH2689" t="s">
        <v>31</v>
      </c>
      <c r="AI2689" t="s">
        <v>35</v>
      </c>
      <c r="AJ2689">
        <v>149.86807387862797</v>
      </c>
      <c r="AK2689" t="s">
        <v>42</v>
      </c>
      <c r="AL2689">
        <v>45.9163</v>
      </c>
      <c r="AM2689">
        <v>1192751.0849879999</v>
      </c>
      <c r="AN2689">
        <v>71.09</v>
      </c>
    </row>
    <row r="2690" spans="1:40" x14ac:dyDescent="0.3">
      <c r="A2690">
        <v>271.79000000000002</v>
      </c>
      <c r="B2690">
        <v>2.31</v>
      </c>
      <c r="C2690">
        <v>4</v>
      </c>
      <c r="D2690">
        <v>0.91</v>
      </c>
      <c r="E2690">
        <v>0.06</v>
      </c>
      <c r="F2690">
        <v>0.05</v>
      </c>
      <c r="G2690" t="s">
        <v>99</v>
      </c>
      <c r="H2690">
        <v>1.19</v>
      </c>
      <c r="I2690">
        <v>0.8</v>
      </c>
      <c r="J2690">
        <v>1.03</v>
      </c>
      <c r="K2690">
        <v>0.86</v>
      </c>
      <c r="L2690">
        <v>23</v>
      </c>
      <c r="M2690">
        <v>6320.7</v>
      </c>
      <c r="N2690">
        <v>30</v>
      </c>
      <c r="O2690">
        <v>30</v>
      </c>
      <c r="P2690">
        <v>1</v>
      </c>
      <c r="Q2690">
        <v>2</v>
      </c>
      <c r="R2690">
        <v>310</v>
      </c>
      <c r="S2690">
        <v>155</v>
      </c>
      <c r="T2690">
        <v>1</v>
      </c>
      <c r="U2690">
        <v>0.65</v>
      </c>
      <c r="V2690">
        <v>0</v>
      </c>
      <c r="W2690" t="s">
        <v>6</v>
      </c>
      <c r="X2690" t="s">
        <v>93</v>
      </c>
      <c r="Y2690" t="s">
        <v>104</v>
      </c>
      <c r="Z2690" t="s">
        <v>97</v>
      </c>
      <c r="AA2690">
        <v>0.85539999999999994</v>
      </c>
      <c r="AB2690">
        <v>0.8929999999999999</v>
      </c>
      <c r="AC2690">
        <v>8.0369999999999969E-2</v>
      </c>
      <c r="AD2690">
        <v>0.97</v>
      </c>
      <c r="AE2690" t="s">
        <v>25</v>
      </c>
      <c r="AF2690">
        <v>8.4992089480849173E-3</v>
      </c>
      <c r="AG2690" t="s">
        <v>5</v>
      </c>
      <c r="AH2690" t="s">
        <v>31</v>
      </c>
      <c r="AI2690" t="s">
        <v>36</v>
      </c>
      <c r="AJ2690">
        <v>50</v>
      </c>
      <c r="AK2690" t="s">
        <v>40</v>
      </c>
      <c r="AL2690">
        <v>316.03500000000003</v>
      </c>
      <c r="AM2690">
        <v>1907194.892432</v>
      </c>
      <c r="AN2690">
        <v>96.009999999999991</v>
      </c>
    </row>
    <row r="2691" spans="1:40" x14ac:dyDescent="0.3">
      <c r="A2691">
        <v>231.93</v>
      </c>
      <c r="B2691">
        <v>8.41</v>
      </c>
      <c r="C2691">
        <v>21</v>
      </c>
      <c r="D2691">
        <v>0.96</v>
      </c>
      <c r="E2691">
        <v>0.1</v>
      </c>
      <c r="F2691">
        <v>0.01</v>
      </c>
      <c r="G2691" t="s">
        <v>99</v>
      </c>
      <c r="H2691">
        <v>2.2400000000000002</v>
      </c>
      <c r="I2691">
        <v>0.83</v>
      </c>
      <c r="J2691">
        <v>1.01</v>
      </c>
      <c r="K2691">
        <v>0.17</v>
      </c>
      <c r="L2691">
        <v>18</v>
      </c>
      <c r="M2691">
        <v>6278.39</v>
      </c>
      <c r="N2691">
        <v>45</v>
      </c>
      <c r="O2691">
        <v>34</v>
      </c>
      <c r="P2691">
        <v>1</v>
      </c>
      <c r="Q2691">
        <v>2</v>
      </c>
      <c r="R2691">
        <v>726</v>
      </c>
      <c r="S2691">
        <v>677</v>
      </c>
      <c r="T2691">
        <v>12</v>
      </c>
      <c r="U2691">
        <v>0.26</v>
      </c>
      <c r="V2691">
        <v>0</v>
      </c>
      <c r="W2691" t="s">
        <v>6</v>
      </c>
      <c r="X2691" t="s">
        <v>93</v>
      </c>
      <c r="Y2691" t="s">
        <v>104</v>
      </c>
      <c r="Z2691" t="s">
        <v>107</v>
      </c>
      <c r="AA2691">
        <v>0.86399999999999999</v>
      </c>
      <c r="AB2691">
        <v>0.89100000000000001</v>
      </c>
      <c r="AC2691">
        <v>3.5640000000000033E-2</v>
      </c>
      <c r="AD2691">
        <v>0.28000000000000003</v>
      </c>
      <c r="AE2691" t="s">
        <v>26</v>
      </c>
      <c r="AF2691">
        <v>3.6260940801103779E-2</v>
      </c>
      <c r="AG2691" t="s">
        <v>7</v>
      </c>
      <c r="AH2691" t="s">
        <v>31</v>
      </c>
      <c r="AI2691" t="s">
        <v>35</v>
      </c>
      <c r="AJ2691">
        <v>93.250688705234168</v>
      </c>
      <c r="AK2691" t="s">
        <v>41</v>
      </c>
      <c r="AL2691">
        <v>313.91950000000003</v>
      </c>
      <c r="AM2691">
        <v>1616647.4718610002</v>
      </c>
      <c r="AN2691">
        <v>94.560000000000016</v>
      </c>
    </row>
    <row r="2692" spans="1:40" x14ac:dyDescent="0.3">
      <c r="A2692">
        <v>288.92</v>
      </c>
      <c r="B2692">
        <v>3.12</v>
      </c>
      <c r="C2692">
        <v>13</v>
      </c>
      <c r="D2692">
        <v>0.83</v>
      </c>
      <c r="E2692">
        <v>0.04</v>
      </c>
      <c r="F2692">
        <v>0.03</v>
      </c>
      <c r="G2692" t="s">
        <v>92</v>
      </c>
      <c r="H2692">
        <v>4.75</v>
      </c>
      <c r="I2692">
        <v>0.64</v>
      </c>
      <c r="J2692">
        <v>1.02</v>
      </c>
      <c r="K2692">
        <v>0.91</v>
      </c>
      <c r="L2692">
        <v>35</v>
      </c>
      <c r="M2692">
        <v>5225.83</v>
      </c>
      <c r="N2692">
        <v>45</v>
      </c>
      <c r="O2692">
        <v>19</v>
      </c>
      <c r="P2692">
        <v>3</v>
      </c>
      <c r="Q2692">
        <v>1</v>
      </c>
      <c r="R2692">
        <v>932</v>
      </c>
      <c r="S2692">
        <v>888</v>
      </c>
      <c r="T2692">
        <v>9</v>
      </c>
      <c r="U2692">
        <v>0.35</v>
      </c>
      <c r="V2692">
        <v>1</v>
      </c>
      <c r="W2692" t="s">
        <v>4</v>
      </c>
      <c r="X2692" t="s">
        <v>101</v>
      </c>
      <c r="Y2692" t="s">
        <v>90</v>
      </c>
      <c r="Z2692" t="s">
        <v>91</v>
      </c>
      <c r="AA2692">
        <v>0.79679999999999995</v>
      </c>
      <c r="AB2692">
        <v>0.93119999999999992</v>
      </c>
      <c r="AC2692">
        <v>0.15830400000000003</v>
      </c>
      <c r="AD2692">
        <v>0.98</v>
      </c>
      <c r="AE2692" t="s">
        <v>25</v>
      </c>
      <c r="AF2692">
        <v>1.0798837048317873E-2</v>
      </c>
      <c r="AG2692" t="s">
        <v>5</v>
      </c>
      <c r="AH2692" t="s">
        <v>31</v>
      </c>
      <c r="AI2692" t="s">
        <v>37</v>
      </c>
      <c r="AJ2692">
        <v>95.278969957081543</v>
      </c>
      <c r="AK2692" t="s">
        <v>45</v>
      </c>
      <c r="AL2692">
        <v>104.5166</v>
      </c>
      <c r="AM2692">
        <v>1615668.0438519998</v>
      </c>
      <c r="AN2692">
        <v>81.45</v>
      </c>
    </row>
    <row r="2693" spans="1:40" x14ac:dyDescent="0.3">
      <c r="A2693">
        <v>317.81</v>
      </c>
      <c r="B2693">
        <v>6.87</v>
      </c>
      <c r="C2693">
        <v>29</v>
      </c>
      <c r="D2693">
        <v>0.98</v>
      </c>
      <c r="E2693">
        <v>0.04</v>
      </c>
      <c r="F2693">
        <v>0.04</v>
      </c>
      <c r="G2693" t="s">
        <v>99</v>
      </c>
      <c r="H2693">
        <v>1.05</v>
      </c>
      <c r="I2693">
        <v>0.77</v>
      </c>
      <c r="J2693">
        <v>1.1399999999999999</v>
      </c>
      <c r="K2693">
        <v>0.7</v>
      </c>
      <c r="L2693">
        <v>3</v>
      </c>
      <c r="M2693">
        <v>3351.9</v>
      </c>
      <c r="N2693">
        <v>30</v>
      </c>
      <c r="O2693">
        <v>48</v>
      </c>
      <c r="P2693">
        <v>3</v>
      </c>
      <c r="Q2693">
        <v>0</v>
      </c>
      <c r="R2693">
        <v>980</v>
      </c>
      <c r="S2693">
        <v>924</v>
      </c>
      <c r="T2693">
        <v>5</v>
      </c>
      <c r="U2693">
        <v>0.47</v>
      </c>
      <c r="V2693">
        <v>1</v>
      </c>
      <c r="W2693" t="s">
        <v>4</v>
      </c>
      <c r="X2693" t="s">
        <v>89</v>
      </c>
      <c r="Y2693" t="s">
        <v>90</v>
      </c>
      <c r="Z2693" t="s">
        <v>109</v>
      </c>
      <c r="AA2693">
        <v>0.94079999999999997</v>
      </c>
      <c r="AB2693">
        <v>0.92159999999999997</v>
      </c>
      <c r="AC2693">
        <v>1.8432000000000014E-2</v>
      </c>
      <c r="AD2693">
        <v>0.77999999999999992</v>
      </c>
      <c r="AE2693" t="s">
        <v>25</v>
      </c>
      <c r="AF2693">
        <v>2.1616689216827665E-2</v>
      </c>
      <c r="AG2693" t="s">
        <v>7</v>
      </c>
      <c r="AH2693" t="s">
        <v>32</v>
      </c>
      <c r="AI2693" t="s">
        <v>36</v>
      </c>
      <c r="AJ2693">
        <v>94.285714285714278</v>
      </c>
      <c r="AK2693" t="s">
        <v>41</v>
      </c>
      <c r="AL2693">
        <v>167.59500000000003</v>
      </c>
      <c r="AM2693">
        <v>1150662.9951300002</v>
      </c>
      <c r="AN2693">
        <v>96.949999999999989</v>
      </c>
    </row>
    <row r="2694" spans="1:40" x14ac:dyDescent="0.3">
      <c r="A2694">
        <v>54.47</v>
      </c>
      <c r="B2694">
        <v>4.6500000000000004</v>
      </c>
      <c r="C2694">
        <v>9</v>
      </c>
      <c r="D2694">
        <v>0.88</v>
      </c>
      <c r="E2694">
        <v>0.02</v>
      </c>
      <c r="F2694">
        <v>0.01</v>
      </c>
      <c r="G2694" t="s">
        <v>92</v>
      </c>
      <c r="H2694">
        <v>0.9</v>
      </c>
      <c r="I2694">
        <v>0.71</v>
      </c>
      <c r="J2694">
        <v>1.17</v>
      </c>
      <c r="K2694">
        <v>0.72</v>
      </c>
      <c r="L2694">
        <v>1</v>
      </c>
      <c r="M2694">
        <v>6732.25</v>
      </c>
      <c r="N2694">
        <v>60</v>
      </c>
      <c r="O2694">
        <v>55</v>
      </c>
      <c r="P2694">
        <v>3</v>
      </c>
      <c r="Q2694">
        <v>2</v>
      </c>
      <c r="R2694">
        <v>361</v>
      </c>
      <c r="S2694">
        <v>551</v>
      </c>
      <c r="T2694">
        <v>8</v>
      </c>
      <c r="U2694">
        <v>0.5</v>
      </c>
      <c r="V2694">
        <v>0</v>
      </c>
      <c r="W2694" t="s">
        <v>6</v>
      </c>
      <c r="X2694" t="s">
        <v>93</v>
      </c>
      <c r="Y2694" t="s">
        <v>90</v>
      </c>
      <c r="Z2694" t="s">
        <v>110</v>
      </c>
      <c r="AA2694">
        <v>0.86239999999999994</v>
      </c>
      <c r="AB2694">
        <v>0.97019999999999995</v>
      </c>
      <c r="AC2694">
        <v>0.116424</v>
      </c>
      <c r="AD2694">
        <v>0.75</v>
      </c>
      <c r="AE2694" t="s">
        <v>25</v>
      </c>
      <c r="AF2694">
        <v>8.5368092527997069E-2</v>
      </c>
      <c r="AG2694" t="s">
        <v>8</v>
      </c>
      <c r="AH2694" t="s">
        <v>33</v>
      </c>
      <c r="AI2694" t="s">
        <v>38</v>
      </c>
      <c r="AJ2694">
        <v>152.63157894736844</v>
      </c>
      <c r="AK2694" t="s">
        <v>42</v>
      </c>
      <c r="AL2694">
        <v>134.64500000000001</v>
      </c>
      <c r="AM2694">
        <v>377842.45268499997</v>
      </c>
      <c r="AN2694">
        <v>86.3</v>
      </c>
    </row>
    <row r="2695" spans="1:40" x14ac:dyDescent="0.3">
      <c r="A2695">
        <v>258.83999999999997</v>
      </c>
      <c r="B2695">
        <v>6.36</v>
      </c>
      <c r="C2695">
        <v>27</v>
      </c>
      <c r="D2695">
        <v>0.89</v>
      </c>
      <c r="E2695">
        <v>0.01</v>
      </c>
      <c r="F2695">
        <v>0.04</v>
      </c>
      <c r="G2695" t="s">
        <v>99</v>
      </c>
      <c r="H2695">
        <v>1.21</v>
      </c>
      <c r="I2695">
        <v>0.63</v>
      </c>
      <c r="J2695">
        <v>0.85</v>
      </c>
      <c r="K2695">
        <v>0.3</v>
      </c>
      <c r="L2695">
        <v>17</v>
      </c>
      <c r="M2695">
        <v>8387.83</v>
      </c>
      <c r="N2695">
        <v>45</v>
      </c>
      <c r="O2695">
        <v>24</v>
      </c>
      <c r="P2695">
        <v>0</v>
      </c>
      <c r="Q2695">
        <v>2</v>
      </c>
      <c r="R2695">
        <v>204</v>
      </c>
      <c r="S2695">
        <v>626</v>
      </c>
      <c r="T2695">
        <v>12</v>
      </c>
      <c r="U2695">
        <v>0.19</v>
      </c>
      <c r="V2695">
        <v>1</v>
      </c>
      <c r="W2695" t="s">
        <v>4</v>
      </c>
      <c r="X2695" t="s">
        <v>93</v>
      </c>
      <c r="Y2695" t="s">
        <v>94</v>
      </c>
      <c r="Z2695" t="s">
        <v>107</v>
      </c>
      <c r="AA2695">
        <v>0.88109999999999999</v>
      </c>
      <c r="AB2695">
        <v>0.95039999999999991</v>
      </c>
      <c r="AC2695">
        <v>0.10454399999999998</v>
      </c>
      <c r="AD2695">
        <v>0.35</v>
      </c>
      <c r="AE2695" t="s">
        <v>24</v>
      </c>
      <c r="AF2695">
        <v>2.457116365322207E-2</v>
      </c>
      <c r="AG2695" t="s">
        <v>7</v>
      </c>
      <c r="AH2695" t="s">
        <v>31</v>
      </c>
      <c r="AI2695" t="s">
        <v>36</v>
      </c>
      <c r="AJ2695">
        <v>306.86274509803923</v>
      </c>
      <c r="AK2695" t="s">
        <v>42</v>
      </c>
      <c r="AL2695">
        <v>419.39150000000001</v>
      </c>
      <c r="AM2695">
        <v>2280086.8684879993</v>
      </c>
      <c r="AN2695">
        <v>97.69</v>
      </c>
    </row>
    <row r="2696" spans="1:40" x14ac:dyDescent="0.3">
      <c r="A2696">
        <v>483.57</v>
      </c>
      <c r="B2696">
        <v>1.97</v>
      </c>
      <c r="C2696">
        <v>7</v>
      </c>
      <c r="D2696">
        <v>0.95</v>
      </c>
      <c r="E2696">
        <v>0.08</v>
      </c>
      <c r="F2696">
        <v>0.01</v>
      </c>
      <c r="G2696" t="s">
        <v>88</v>
      </c>
      <c r="H2696">
        <v>2.76</v>
      </c>
      <c r="I2696">
        <v>0.68</v>
      </c>
      <c r="J2696">
        <v>1.03</v>
      </c>
      <c r="K2696">
        <v>0.72</v>
      </c>
      <c r="L2696">
        <v>42</v>
      </c>
      <c r="M2696">
        <v>1622.76</v>
      </c>
      <c r="N2696">
        <v>60</v>
      </c>
      <c r="O2696">
        <v>13</v>
      </c>
      <c r="P2696">
        <v>0</v>
      </c>
      <c r="Q2696">
        <v>2</v>
      </c>
      <c r="R2696">
        <v>314</v>
      </c>
      <c r="S2696">
        <v>158</v>
      </c>
      <c r="T2696">
        <v>3</v>
      </c>
      <c r="U2696">
        <v>0.69</v>
      </c>
      <c r="V2696">
        <v>1</v>
      </c>
      <c r="W2696" t="s">
        <v>4</v>
      </c>
      <c r="X2696" t="s">
        <v>93</v>
      </c>
      <c r="Y2696" t="s">
        <v>94</v>
      </c>
      <c r="Z2696" t="s">
        <v>98</v>
      </c>
      <c r="AA2696">
        <v>0.874</v>
      </c>
      <c r="AB2696">
        <v>0.91080000000000005</v>
      </c>
      <c r="AC2696">
        <v>4.5540000000000039E-2</v>
      </c>
      <c r="AD2696">
        <v>0.80999999999999994</v>
      </c>
      <c r="AE2696" t="s">
        <v>25</v>
      </c>
      <c r="AF2696">
        <v>4.0738672787807347E-3</v>
      </c>
      <c r="AG2696" t="s">
        <v>5</v>
      </c>
      <c r="AH2696" t="s">
        <v>32</v>
      </c>
      <c r="AI2696" t="s">
        <v>35</v>
      </c>
      <c r="AJ2696">
        <v>50.318471337579616</v>
      </c>
      <c r="AK2696" t="s">
        <v>40</v>
      </c>
      <c r="AL2696">
        <v>16.227599999999999</v>
      </c>
      <c r="AM2696">
        <v>855385.59865199996</v>
      </c>
      <c r="AN2696">
        <v>70.640000000000015</v>
      </c>
    </row>
    <row r="2697" spans="1:40" x14ac:dyDescent="0.3">
      <c r="A2697">
        <v>283.56</v>
      </c>
      <c r="B2697">
        <v>1.1499999999999999</v>
      </c>
      <c r="C2697">
        <v>23</v>
      </c>
      <c r="D2697">
        <v>0.79</v>
      </c>
      <c r="E2697">
        <v>0.02</v>
      </c>
      <c r="F2697">
        <v>0.04</v>
      </c>
      <c r="G2697" t="s">
        <v>92</v>
      </c>
      <c r="H2697">
        <v>4.6500000000000004</v>
      </c>
      <c r="I2697">
        <v>0.84</v>
      </c>
      <c r="J2697">
        <v>1.17</v>
      </c>
      <c r="K2697">
        <v>0.71</v>
      </c>
      <c r="L2697">
        <v>6</v>
      </c>
      <c r="M2697">
        <v>3470.57</v>
      </c>
      <c r="N2697">
        <v>30</v>
      </c>
      <c r="O2697">
        <v>10</v>
      </c>
      <c r="P2697">
        <v>0</v>
      </c>
      <c r="Q2697">
        <v>0</v>
      </c>
      <c r="R2697">
        <v>259</v>
      </c>
      <c r="S2697">
        <v>926</v>
      </c>
      <c r="T2697">
        <v>4</v>
      </c>
      <c r="U2697">
        <v>0.99</v>
      </c>
      <c r="V2697">
        <v>0</v>
      </c>
      <c r="W2697" t="s">
        <v>6</v>
      </c>
      <c r="X2697" t="s">
        <v>89</v>
      </c>
      <c r="Y2697" t="s">
        <v>94</v>
      </c>
      <c r="Z2697" t="s">
        <v>105</v>
      </c>
      <c r="AA2697">
        <v>0.7742</v>
      </c>
      <c r="AB2697">
        <v>0.94079999999999997</v>
      </c>
      <c r="AC2697">
        <v>0.19756799999999994</v>
      </c>
      <c r="AD2697">
        <v>0.77</v>
      </c>
      <c r="AE2697" t="s">
        <v>25</v>
      </c>
      <c r="AF2697">
        <v>4.0555790661588372E-3</v>
      </c>
      <c r="AG2697" t="s">
        <v>5</v>
      </c>
      <c r="AH2697" t="s">
        <v>31</v>
      </c>
      <c r="AI2697" t="s">
        <v>37</v>
      </c>
      <c r="AJ2697">
        <v>357.52895752895751</v>
      </c>
      <c r="AK2697" t="s">
        <v>42</v>
      </c>
      <c r="AL2697">
        <v>69.4114</v>
      </c>
      <c r="AM2697">
        <v>1043257.501432</v>
      </c>
      <c r="AN2697">
        <v>81.95</v>
      </c>
    </row>
    <row r="2698" spans="1:40" x14ac:dyDescent="0.3">
      <c r="A2698">
        <v>354.89</v>
      </c>
      <c r="B2698">
        <v>9.19</v>
      </c>
      <c r="C2698">
        <v>24</v>
      </c>
      <c r="D2698">
        <v>0.81</v>
      </c>
      <c r="E2698">
        <v>0.06</v>
      </c>
      <c r="F2698">
        <v>0.03</v>
      </c>
      <c r="G2698" t="s">
        <v>88</v>
      </c>
      <c r="H2698">
        <v>2.87</v>
      </c>
      <c r="I2698">
        <v>0.68</v>
      </c>
      <c r="J2698">
        <v>0.85</v>
      </c>
      <c r="K2698">
        <v>0.59</v>
      </c>
      <c r="L2698">
        <v>11</v>
      </c>
      <c r="M2698">
        <v>6720.61</v>
      </c>
      <c r="N2698">
        <v>15</v>
      </c>
      <c r="O2698">
        <v>37</v>
      </c>
      <c r="P2698">
        <v>3</v>
      </c>
      <c r="Q2698">
        <v>2</v>
      </c>
      <c r="R2698">
        <v>267</v>
      </c>
      <c r="S2698">
        <v>569</v>
      </c>
      <c r="T2698">
        <v>4</v>
      </c>
      <c r="U2698">
        <v>0.24</v>
      </c>
      <c r="V2698">
        <v>0</v>
      </c>
      <c r="W2698" t="s">
        <v>6</v>
      </c>
      <c r="X2698" t="s">
        <v>93</v>
      </c>
      <c r="Y2698" t="s">
        <v>90</v>
      </c>
      <c r="Z2698" t="s">
        <v>105</v>
      </c>
      <c r="AA2698">
        <v>0.76139999999999997</v>
      </c>
      <c r="AB2698">
        <v>0.91179999999999994</v>
      </c>
      <c r="AC2698">
        <v>0.17324199999999995</v>
      </c>
      <c r="AD2698">
        <v>0.67999999999999994</v>
      </c>
      <c r="AE2698" t="s">
        <v>25</v>
      </c>
      <c r="AF2698">
        <v>2.58953478542647E-2</v>
      </c>
      <c r="AG2698" t="s">
        <v>7</v>
      </c>
      <c r="AH2698" t="s">
        <v>32</v>
      </c>
      <c r="AI2698" t="s">
        <v>35</v>
      </c>
      <c r="AJ2698">
        <v>213.10861423220976</v>
      </c>
      <c r="AK2698" t="s">
        <v>42</v>
      </c>
      <c r="AL2698">
        <v>67.206099999999992</v>
      </c>
      <c r="AM2698">
        <v>2599821.8151470004</v>
      </c>
      <c r="AN2698">
        <v>70.73</v>
      </c>
    </row>
    <row r="2699" spans="1:40" x14ac:dyDescent="0.3">
      <c r="A2699">
        <v>190.34</v>
      </c>
      <c r="B2699">
        <v>3.43</v>
      </c>
      <c r="C2699">
        <v>5</v>
      </c>
      <c r="D2699">
        <v>0.97</v>
      </c>
      <c r="E2699">
        <v>7.0000000000000007E-2</v>
      </c>
      <c r="F2699">
        <v>0.01</v>
      </c>
      <c r="G2699" t="s">
        <v>88</v>
      </c>
      <c r="H2699">
        <v>1.22</v>
      </c>
      <c r="I2699">
        <v>0.67</v>
      </c>
      <c r="J2699">
        <v>0.97</v>
      </c>
      <c r="K2699">
        <v>0.36</v>
      </c>
      <c r="L2699">
        <v>14</v>
      </c>
      <c r="M2699">
        <v>7582.18</v>
      </c>
      <c r="N2699">
        <v>30</v>
      </c>
      <c r="O2699">
        <v>30</v>
      </c>
      <c r="P2699">
        <v>2</v>
      </c>
      <c r="Q2699">
        <v>0</v>
      </c>
      <c r="R2699">
        <v>999</v>
      </c>
      <c r="S2699">
        <v>192</v>
      </c>
      <c r="T2699">
        <v>6</v>
      </c>
      <c r="U2699">
        <v>0.55000000000000004</v>
      </c>
      <c r="V2699">
        <v>0</v>
      </c>
      <c r="W2699" t="s">
        <v>6</v>
      </c>
      <c r="X2699" t="s">
        <v>89</v>
      </c>
      <c r="Y2699" t="s">
        <v>96</v>
      </c>
      <c r="Z2699" t="s">
        <v>100</v>
      </c>
      <c r="AA2699">
        <v>0.9020999999999999</v>
      </c>
      <c r="AB2699">
        <v>0.92069999999999996</v>
      </c>
      <c r="AC2699">
        <v>2.7621000000000021E-2</v>
      </c>
      <c r="AD2699">
        <v>0.44</v>
      </c>
      <c r="AE2699" t="s">
        <v>24</v>
      </c>
      <c r="AF2699">
        <v>1.8020384574971106E-2</v>
      </c>
      <c r="AG2699" t="s">
        <v>5</v>
      </c>
      <c r="AH2699" t="s">
        <v>31</v>
      </c>
      <c r="AI2699" t="s">
        <v>36</v>
      </c>
      <c r="AJ2699">
        <v>19.219219219219219</v>
      </c>
      <c r="AK2699" t="s">
        <v>40</v>
      </c>
      <c r="AL2699">
        <v>75.82180000000001</v>
      </c>
      <c r="AM2699">
        <v>1558727.9785920002</v>
      </c>
      <c r="AN2699">
        <v>72.48</v>
      </c>
    </row>
    <row r="2700" spans="1:40" x14ac:dyDescent="0.3">
      <c r="A2700">
        <v>398.3</v>
      </c>
      <c r="B2700">
        <v>8.3800000000000008</v>
      </c>
      <c r="C2700">
        <v>5</v>
      </c>
      <c r="D2700">
        <v>0.97</v>
      </c>
      <c r="E2700">
        <v>0.05</v>
      </c>
      <c r="F2700">
        <v>0.02</v>
      </c>
      <c r="G2700" t="s">
        <v>99</v>
      </c>
      <c r="H2700">
        <v>2.2000000000000002</v>
      </c>
      <c r="I2700">
        <v>0.82</v>
      </c>
      <c r="J2700">
        <v>0.84</v>
      </c>
      <c r="K2700">
        <v>0.81</v>
      </c>
      <c r="L2700">
        <v>49</v>
      </c>
      <c r="M2700">
        <v>7836.45</v>
      </c>
      <c r="N2700">
        <v>30</v>
      </c>
      <c r="O2700">
        <v>28</v>
      </c>
      <c r="P2700">
        <v>1</v>
      </c>
      <c r="Q2700">
        <v>3</v>
      </c>
      <c r="R2700">
        <v>965</v>
      </c>
      <c r="S2700">
        <v>679</v>
      </c>
      <c r="T2700">
        <v>4</v>
      </c>
      <c r="U2700">
        <v>0.45</v>
      </c>
      <c r="V2700">
        <v>0</v>
      </c>
      <c r="W2700" t="s">
        <v>6</v>
      </c>
      <c r="X2700" t="s">
        <v>103</v>
      </c>
      <c r="Y2700" t="s">
        <v>104</v>
      </c>
      <c r="Z2700" t="s">
        <v>105</v>
      </c>
      <c r="AA2700">
        <v>0.92149999999999999</v>
      </c>
      <c r="AB2700">
        <v>0.93099999999999994</v>
      </c>
      <c r="AC2700">
        <v>2.7930000000000024E-2</v>
      </c>
      <c r="AD2700">
        <v>0.88000000000000012</v>
      </c>
      <c r="AE2700" t="s">
        <v>25</v>
      </c>
      <c r="AF2700">
        <v>2.1039417524479038E-2</v>
      </c>
      <c r="AG2700" t="s">
        <v>7</v>
      </c>
      <c r="AH2700" t="s">
        <v>32</v>
      </c>
      <c r="AI2700" t="s">
        <v>35</v>
      </c>
      <c r="AJ2700">
        <v>70.362694300518143</v>
      </c>
      <c r="AK2700" t="s">
        <v>40</v>
      </c>
      <c r="AL2700">
        <v>391.82249999999999</v>
      </c>
      <c r="AM2700">
        <v>3340155.44515</v>
      </c>
      <c r="AN2700">
        <v>95.9</v>
      </c>
    </row>
    <row r="2701" spans="1:40" x14ac:dyDescent="0.3">
      <c r="A2701">
        <v>397.81</v>
      </c>
      <c r="B2701">
        <v>9.99</v>
      </c>
      <c r="C2701">
        <v>17</v>
      </c>
      <c r="D2701">
        <v>0.99</v>
      </c>
      <c r="E2701">
        <v>0.09</v>
      </c>
      <c r="F2701">
        <v>0.03</v>
      </c>
      <c r="G2701" t="s">
        <v>99</v>
      </c>
      <c r="H2701">
        <v>1.95</v>
      </c>
      <c r="I2701">
        <v>0.96</v>
      </c>
      <c r="J2701">
        <v>0.85</v>
      </c>
      <c r="K2701">
        <v>0.94</v>
      </c>
      <c r="L2701">
        <v>28</v>
      </c>
      <c r="M2701">
        <v>6567.39</v>
      </c>
      <c r="N2701">
        <v>90</v>
      </c>
      <c r="O2701">
        <v>27</v>
      </c>
      <c r="P2701">
        <v>0</v>
      </c>
      <c r="Q2701">
        <v>1</v>
      </c>
      <c r="R2701">
        <v>459</v>
      </c>
      <c r="S2701">
        <v>51</v>
      </c>
      <c r="T2701">
        <v>5</v>
      </c>
      <c r="U2701">
        <v>0.31</v>
      </c>
      <c r="V2701">
        <v>0</v>
      </c>
      <c r="W2701" t="s">
        <v>6</v>
      </c>
      <c r="X2701" t="s">
        <v>101</v>
      </c>
      <c r="Y2701" t="s">
        <v>94</v>
      </c>
      <c r="Z2701" t="s">
        <v>109</v>
      </c>
      <c r="AA2701">
        <v>0.90090000000000003</v>
      </c>
      <c r="AB2701">
        <v>0.88270000000000004</v>
      </c>
      <c r="AC2701">
        <v>8.8270000000000085E-3</v>
      </c>
      <c r="AD2701">
        <v>1.06</v>
      </c>
      <c r="AE2701" t="s">
        <v>25</v>
      </c>
      <c r="AF2701">
        <v>2.5112490887609664E-2</v>
      </c>
      <c r="AG2701" t="s">
        <v>7</v>
      </c>
      <c r="AH2701" t="s">
        <v>32</v>
      </c>
      <c r="AI2701" t="s">
        <v>36</v>
      </c>
      <c r="AJ2701">
        <v>11.111111111111111</v>
      </c>
      <c r="AK2701" t="s">
        <v>40</v>
      </c>
      <c r="AL2701">
        <v>328.36950000000002</v>
      </c>
      <c r="AM2701">
        <v>2926426.1098980005</v>
      </c>
      <c r="AN2701">
        <v>94.75</v>
      </c>
    </row>
    <row r="2702" spans="1:40" x14ac:dyDescent="0.3">
      <c r="A2702">
        <v>284.58</v>
      </c>
      <c r="B2702">
        <v>2.9</v>
      </c>
      <c r="C2702">
        <v>9</v>
      </c>
      <c r="D2702">
        <v>0.97</v>
      </c>
      <c r="E2702">
        <v>0.04</v>
      </c>
      <c r="F2702">
        <v>0.03</v>
      </c>
      <c r="G2702" t="s">
        <v>88</v>
      </c>
      <c r="H2702">
        <v>0.23</v>
      </c>
      <c r="I2702">
        <v>0.92</v>
      </c>
      <c r="J2702">
        <v>1.1599999999999999</v>
      </c>
      <c r="K2702">
        <v>0.87</v>
      </c>
      <c r="L2702">
        <v>39</v>
      </c>
      <c r="M2702">
        <v>4834.88</v>
      </c>
      <c r="N2702">
        <v>30</v>
      </c>
      <c r="O2702">
        <v>54</v>
      </c>
      <c r="P2702">
        <v>3</v>
      </c>
      <c r="Q2702">
        <v>0</v>
      </c>
      <c r="R2702">
        <v>880</v>
      </c>
      <c r="S2702">
        <v>174</v>
      </c>
      <c r="T2702">
        <v>12</v>
      </c>
      <c r="U2702">
        <v>0.42</v>
      </c>
      <c r="V2702">
        <v>0</v>
      </c>
      <c r="W2702" t="s">
        <v>6</v>
      </c>
      <c r="X2702" t="s">
        <v>89</v>
      </c>
      <c r="Y2702" t="s">
        <v>90</v>
      </c>
      <c r="Z2702" t="s">
        <v>107</v>
      </c>
      <c r="AA2702">
        <v>0.93119999999999992</v>
      </c>
      <c r="AB2702">
        <v>0.93119999999999992</v>
      </c>
      <c r="AC2702">
        <v>2.7936000000000023E-2</v>
      </c>
      <c r="AD2702">
        <v>0.94</v>
      </c>
      <c r="AE2702" t="s">
        <v>25</v>
      </c>
      <c r="AF2702">
        <v>1.0190456110759716E-2</v>
      </c>
      <c r="AG2702" t="s">
        <v>5</v>
      </c>
      <c r="AH2702" t="s">
        <v>31</v>
      </c>
      <c r="AI2702" t="s">
        <v>38</v>
      </c>
      <c r="AJ2702">
        <v>19.772727272727273</v>
      </c>
      <c r="AK2702" t="s">
        <v>40</v>
      </c>
      <c r="AL2702">
        <v>48.348800000000004</v>
      </c>
      <c r="AM2702">
        <v>1472273.5187959999</v>
      </c>
      <c r="AN2702">
        <v>73.97</v>
      </c>
    </row>
    <row r="2703" spans="1:40" x14ac:dyDescent="0.3">
      <c r="A2703">
        <v>489.21</v>
      </c>
      <c r="B2703">
        <v>3.39</v>
      </c>
      <c r="C2703">
        <v>6</v>
      </c>
      <c r="D2703">
        <v>0.74</v>
      </c>
      <c r="E2703">
        <v>0.03</v>
      </c>
      <c r="F2703">
        <v>0.02</v>
      </c>
      <c r="G2703" t="s">
        <v>99</v>
      </c>
      <c r="H2703">
        <v>2.5499999999999998</v>
      </c>
      <c r="I2703">
        <v>0.96</v>
      </c>
      <c r="J2703">
        <v>0.98</v>
      </c>
      <c r="K2703">
        <v>0.24</v>
      </c>
      <c r="L2703">
        <v>36</v>
      </c>
      <c r="M2703">
        <v>6493.42</v>
      </c>
      <c r="N2703">
        <v>45</v>
      </c>
      <c r="O2703">
        <v>48</v>
      </c>
      <c r="P2703">
        <v>1</v>
      </c>
      <c r="Q2703">
        <v>0</v>
      </c>
      <c r="R2703">
        <v>68</v>
      </c>
      <c r="S2703">
        <v>818</v>
      </c>
      <c r="T2703">
        <v>5</v>
      </c>
      <c r="U2703">
        <v>0.73</v>
      </c>
      <c r="V2703">
        <v>0</v>
      </c>
      <c r="W2703" t="s">
        <v>6</v>
      </c>
      <c r="X2703" t="s">
        <v>89</v>
      </c>
      <c r="Y2703" t="s">
        <v>104</v>
      </c>
      <c r="Z2703" t="s">
        <v>109</v>
      </c>
      <c r="AA2703">
        <v>0.71779999999999999</v>
      </c>
      <c r="AB2703">
        <v>0.9506</v>
      </c>
      <c r="AC2703">
        <v>0.24715599999999999</v>
      </c>
      <c r="AD2703">
        <v>0.28999999999999998</v>
      </c>
      <c r="AE2703" t="s">
        <v>26</v>
      </c>
      <c r="AF2703">
        <v>6.9295394615809169E-3</v>
      </c>
      <c r="AG2703" t="s">
        <v>5</v>
      </c>
      <c r="AH2703" t="s">
        <v>32</v>
      </c>
      <c r="AI2703" t="s">
        <v>35</v>
      </c>
      <c r="AJ2703">
        <v>1202.9411764705883</v>
      </c>
      <c r="AK2703" t="s">
        <v>42</v>
      </c>
      <c r="AL2703">
        <v>324.67100000000005</v>
      </c>
      <c r="AM2703">
        <v>3335827.9188199998</v>
      </c>
      <c r="AN2703">
        <v>96.15</v>
      </c>
    </row>
    <row r="2704" spans="1:40" x14ac:dyDescent="0.3">
      <c r="A2704">
        <v>106.5</v>
      </c>
      <c r="B2704">
        <v>6.97</v>
      </c>
      <c r="C2704">
        <v>25</v>
      </c>
      <c r="D2704">
        <v>0.95</v>
      </c>
      <c r="E2704">
        <v>0.09</v>
      </c>
      <c r="F2704">
        <v>0.04</v>
      </c>
      <c r="G2704" t="s">
        <v>99</v>
      </c>
      <c r="H2704">
        <v>0.63</v>
      </c>
      <c r="I2704">
        <v>0.83</v>
      </c>
      <c r="J2704">
        <v>1.08</v>
      </c>
      <c r="K2704">
        <v>0.45</v>
      </c>
      <c r="L2704">
        <v>11</v>
      </c>
      <c r="M2704">
        <v>1436.94</v>
      </c>
      <c r="N2704">
        <v>15</v>
      </c>
      <c r="O2704">
        <v>32</v>
      </c>
      <c r="P2704">
        <v>0</v>
      </c>
      <c r="Q2704">
        <v>1</v>
      </c>
      <c r="R2704">
        <v>230</v>
      </c>
      <c r="S2704">
        <v>695</v>
      </c>
      <c r="T2704">
        <v>8</v>
      </c>
      <c r="U2704">
        <v>0.41</v>
      </c>
      <c r="V2704">
        <v>0</v>
      </c>
      <c r="W2704" t="s">
        <v>6</v>
      </c>
      <c r="X2704" t="s">
        <v>101</v>
      </c>
      <c r="Y2704" t="s">
        <v>94</v>
      </c>
      <c r="Z2704" t="s">
        <v>110</v>
      </c>
      <c r="AA2704">
        <v>0.86449999999999994</v>
      </c>
      <c r="AB2704">
        <v>0.87360000000000004</v>
      </c>
      <c r="AC2704">
        <v>4.3680000000000038E-2</v>
      </c>
      <c r="AD2704">
        <v>0.58000000000000007</v>
      </c>
      <c r="AE2704" t="s">
        <v>25</v>
      </c>
      <c r="AF2704">
        <v>6.5446009389671364E-2</v>
      </c>
      <c r="AG2704" t="s">
        <v>8</v>
      </c>
      <c r="AH2704" t="s">
        <v>33</v>
      </c>
      <c r="AI2704" t="s">
        <v>38</v>
      </c>
      <c r="AJ2704">
        <v>302.17391304347825</v>
      </c>
      <c r="AK2704" t="s">
        <v>42</v>
      </c>
      <c r="AL2704">
        <v>71.847000000000008</v>
      </c>
      <c r="AM2704">
        <v>173001.73320000002</v>
      </c>
      <c r="AN2704">
        <v>95.87</v>
      </c>
    </row>
    <row r="2705" spans="1:40" x14ac:dyDescent="0.3">
      <c r="A2705">
        <v>57.63</v>
      </c>
      <c r="B2705">
        <v>9.69</v>
      </c>
      <c r="C2705">
        <v>19</v>
      </c>
      <c r="D2705">
        <v>0.82</v>
      </c>
      <c r="E2705">
        <v>0.09</v>
      </c>
      <c r="F2705">
        <v>0.03</v>
      </c>
      <c r="G2705" t="s">
        <v>99</v>
      </c>
      <c r="H2705">
        <v>4.21</v>
      </c>
      <c r="I2705">
        <v>0.76</v>
      </c>
      <c r="J2705">
        <v>0.86</v>
      </c>
      <c r="K2705">
        <v>0.34</v>
      </c>
      <c r="L2705">
        <v>41</v>
      </c>
      <c r="M2705">
        <v>2156.84</v>
      </c>
      <c r="N2705">
        <v>60</v>
      </c>
      <c r="O2705">
        <v>36</v>
      </c>
      <c r="P2705">
        <v>3</v>
      </c>
      <c r="Q2705">
        <v>0</v>
      </c>
      <c r="R2705">
        <v>581</v>
      </c>
      <c r="S2705">
        <v>873</v>
      </c>
      <c r="T2705">
        <v>9</v>
      </c>
      <c r="U2705">
        <v>0.51</v>
      </c>
      <c r="V2705">
        <v>0</v>
      </c>
      <c r="W2705" t="s">
        <v>6</v>
      </c>
      <c r="X2705" t="s">
        <v>89</v>
      </c>
      <c r="Y2705" t="s">
        <v>90</v>
      </c>
      <c r="Z2705" t="s">
        <v>91</v>
      </c>
      <c r="AA2705">
        <v>0.74619999999999997</v>
      </c>
      <c r="AB2705">
        <v>0.88270000000000004</v>
      </c>
      <c r="AC2705">
        <v>0.15888600000000005</v>
      </c>
      <c r="AD2705">
        <v>0.46</v>
      </c>
      <c r="AE2705" t="s">
        <v>24</v>
      </c>
      <c r="AF2705">
        <v>0.16814159292035397</v>
      </c>
      <c r="AG2705" t="s">
        <v>9</v>
      </c>
      <c r="AH2705" t="s">
        <v>33</v>
      </c>
      <c r="AI2705" t="s">
        <v>37</v>
      </c>
      <c r="AJ2705">
        <v>150.25817555938036</v>
      </c>
      <c r="AK2705" t="s">
        <v>42</v>
      </c>
      <c r="AL2705">
        <v>107.84200000000001</v>
      </c>
      <c r="AM2705">
        <v>139327.22635000001</v>
      </c>
      <c r="AN2705">
        <v>92.49</v>
      </c>
    </row>
    <row r="2706" spans="1:40" x14ac:dyDescent="0.3">
      <c r="A2706">
        <v>396.57</v>
      </c>
      <c r="B2706">
        <v>9.24</v>
      </c>
      <c r="C2706">
        <v>16</v>
      </c>
      <c r="D2706">
        <v>1</v>
      </c>
      <c r="E2706">
        <v>0.02</v>
      </c>
      <c r="F2706">
        <v>0.03</v>
      </c>
      <c r="G2706" t="s">
        <v>88</v>
      </c>
      <c r="H2706">
        <v>2.74</v>
      </c>
      <c r="I2706">
        <v>0.89</v>
      </c>
      <c r="J2706">
        <v>0.81</v>
      </c>
      <c r="K2706">
        <v>0.71</v>
      </c>
      <c r="L2706">
        <v>40</v>
      </c>
      <c r="M2706">
        <v>9282.56</v>
      </c>
      <c r="N2706">
        <v>90</v>
      </c>
      <c r="O2706">
        <v>59</v>
      </c>
      <c r="P2706">
        <v>1</v>
      </c>
      <c r="Q2706">
        <v>1</v>
      </c>
      <c r="R2706">
        <v>543</v>
      </c>
      <c r="S2706">
        <v>103</v>
      </c>
      <c r="T2706">
        <v>11</v>
      </c>
      <c r="U2706">
        <v>0.48</v>
      </c>
      <c r="V2706">
        <v>1</v>
      </c>
      <c r="W2706" t="s">
        <v>4</v>
      </c>
      <c r="X2706" t="s">
        <v>101</v>
      </c>
      <c r="Y2706" t="s">
        <v>104</v>
      </c>
      <c r="Z2706" t="s">
        <v>95</v>
      </c>
      <c r="AA2706">
        <v>0.98</v>
      </c>
      <c r="AB2706">
        <v>0.9506</v>
      </c>
      <c r="AC2706">
        <v>0</v>
      </c>
      <c r="AD2706">
        <v>0.76</v>
      </c>
      <c r="AE2706" t="s">
        <v>25</v>
      </c>
      <c r="AF2706">
        <v>2.3299795748543763E-2</v>
      </c>
      <c r="AG2706" t="s">
        <v>7</v>
      </c>
      <c r="AH2706" t="s">
        <v>32</v>
      </c>
      <c r="AI2706" t="s">
        <v>35</v>
      </c>
      <c r="AJ2706">
        <v>18.96869244935543</v>
      </c>
      <c r="AK2706" t="s">
        <v>40</v>
      </c>
      <c r="AL2706">
        <v>92.825599999999994</v>
      </c>
      <c r="AM2706">
        <v>3865358.6177960001</v>
      </c>
      <c r="AN2706">
        <v>72.06</v>
      </c>
    </row>
    <row r="2707" spans="1:40" x14ac:dyDescent="0.3">
      <c r="A2707">
        <v>413.22</v>
      </c>
      <c r="B2707">
        <v>5.53</v>
      </c>
      <c r="C2707">
        <v>21</v>
      </c>
      <c r="D2707">
        <v>0.84</v>
      </c>
      <c r="E2707">
        <v>0</v>
      </c>
      <c r="F2707">
        <v>0</v>
      </c>
      <c r="G2707" t="s">
        <v>92</v>
      </c>
      <c r="H2707">
        <v>4.22</v>
      </c>
      <c r="I2707">
        <v>0.7</v>
      </c>
      <c r="J2707">
        <v>1.1599999999999999</v>
      </c>
      <c r="K2707">
        <v>0.83</v>
      </c>
      <c r="L2707">
        <v>4</v>
      </c>
      <c r="M2707">
        <v>9229.49</v>
      </c>
      <c r="N2707">
        <v>45</v>
      </c>
      <c r="O2707">
        <v>58</v>
      </c>
      <c r="P2707">
        <v>0</v>
      </c>
      <c r="Q2707">
        <v>3</v>
      </c>
      <c r="R2707">
        <v>866</v>
      </c>
      <c r="S2707">
        <v>223</v>
      </c>
      <c r="T2707">
        <v>8</v>
      </c>
      <c r="U2707">
        <v>0.56000000000000005</v>
      </c>
      <c r="V2707">
        <v>1</v>
      </c>
      <c r="W2707" t="s">
        <v>4</v>
      </c>
      <c r="X2707" t="s">
        <v>103</v>
      </c>
      <c r="Y2707" t="s">
        <v>94</v>
      </c>
      <c r="Z2707" t="s">
        <v>110</v>
      </c>
      <c r="AA2707">
        <v>0.84</v>
      </c>
      <c r="AB2707">
        <v>1</v>
      </c>
      <c r="AC2707">
        <v>0.16000000000000003</v>
      </c>
      <c r="AD2707">
        <v>0.83</v>
      </c>
      <c r="AE2707" t="s">
        <v>25</v>
      </c>
      <c r="AF2707">
        <v>1.3382701708532984E-2</v>
      </c>
      <c r="AG2707" t="s">
        <v>5</v>
      </c>
      <c r="AH2707" t="s">
        <v>32</v>
      </c>
      <c r="AI2707" t="s">
        <v>37</v>
      </c>
      <c r="AJ2707">
        <v>25.75057736720554</v>
      </c>
      <c r="AK2707" t="s">
        <v>40</v>
      </c>
      <c r="AL2707">
        <v>184.5898</v>
      </c>
      <c r="AM2707">
        <v>3814029.3233680003</v>
      </c>
      <c r="AN2707">
        <v>83.78</v>
      </c>
    </row>
    <row r="2708" spans="1:40" x14ac:dyDescent="0.3">
      <c r="A2708">
        <v>104.09</v>
      </c>
      <c r="B2708">
        <v>8.16</v>
      </c>
      <c r="C2708">
        <v>2</v>
      </c>
      <c r="D2708">
        <v>0.87</v>
      </c>
      <c r="E2708">
        <v>0.01</v>
      </c>
      <c r="F2708">
        <v>0.05</v>
      </c>
      <c r="G2708" t="s">
        <v>92</v>
      </c>
      <c r="H2708">
        <v>4.78</v>
      </c>
      <c r="I2708">
        <v>0.63</v>
      </c>
      <c r="J2708">
        <v>1.03</v>
      </c>
      <c r="K2708">
        <v>0.22</v>
      </c>
      <c r="L2708">
        <v>48</v>
      </c>
      <c r="M2708">
        <v>7266.45</v>
      </c>
      <c r="N2708">
        <v>15</v>
      </c>
      <c r="O2708">
        <v>57</v>
      </c>
      <c r="P2708">
        <v>0</v>
      </c>
      <c r="Q2708">
        <v>2</v>
      </c>
      <c r="R2708">
        <v>371</v>
      </c>
      <c r="S2708">
        <v>197</v>
      </c>
      <c r="T2708">
        <v>12</v>
      </c>
      <c r="U2708">
        <v>0.28999999999999998</v>
      </c>
      <c r="V2708">
        <v>1</v>
      </c>
      <c r="W2708" t="s">
        <v>4</v>
      </c>
      <c r="X2708" t="s">
        <v>93</v>
      </c>
      <c r="Y2708" t="s">
        <v>94</v>
      </c>
      <c r="Z2708" t="s">
        <v>107</v>
      </c>
      <c r="AA2708">
        <v>0.86129999999999995</v>
      </c>
      <c r="AB2708">
        <v>0.9405</v>
      </c>
      <c r="AC2708">
        <v>0.122265</v>
      </c>
      <c r="AD2708">
        <v>0.28000000000000003</v>
      </c>
      <c r="AE2708" t="s">
        <v>26</v>
      </c>
      <c r="AF2708">
        <v>7.83936977615525E-2</v>
      </c>
      <c r="AG2708" t="s">
        <v>8</v>
      </c>
      <c r="AH2708" t="s">
        <v>33</v>
      </c>
      <c r="AI2708" t="s">
        <v>37</v>
      </c>
      <c r="AJ2708">
        <v>53.099730458221032</v>
      </c>
      <c r="AK2708" t="s">
        <v>40</v>
      </c>
      <c r="AL2708">
        <v>145.32900000000001</v>
      </c>
      <c r="AM2708">
        <v>801901.94733400003</v>
      </c>
      <c r="AN2708">
        <v>81.919999999999987</v>
      </c>
    </row>
    <row r="2709" spans="1:40" x14ac:dyDescent="0.3">
      <c r="A2709">
        <v>169.51</v>
      </c>
      <c r="B2709">
        <v>2.2200000000000002</v>
      </c>
      <c r="C2709">
        <v>10</v>
      </c>
      <c r="D2709">
        <v>0.86</v>
      </c>
      <c r="E2709">
        <v>0.03</v>
      </c>
      <c r="F2709">
        <v>0.01</v>
      </c>
      <c r="G2709" t="s">
        <v>88</v>
      </c>
      <c r="H2709">
        <v>4.72</v>
      </c>
      <c r="I2709">
        <v>0.74</v>
      </c>
      <c r="J2709">
        <v>0.81</v>
      </c>
      <c r="K2709">
        <v>0.95</v>
      </c>
      <c r="L2709">
        <v>6</v>
      </c>
      <c r="M2709">
        <v>3337.77</v>
      </c>
      <c r="N2709">
        <v>60</v>
      </c>
      <c r="O2709">
        <v>41</v>
      </c>
      <c r="P2709">
        <v>0</v>
      </c>
      <c r="Q2709">
        <v>1</v>
      </c>
      <c r="R2709">
        <v>951</v>
      </c>
      <c r="S2709">
        <v>97</v>
      </c>
      <c r="T2709">
        <v>5</v>
      </c>
      <c r="U2709">
        <v>0.51</v>
      </c>
      <c r="V2709">
        <v>1</v>
      </c>
      <c r="W2709" t="s">
        <v>4</v>
      </c>
      <c r="X2709" t="s">
        <v>101</v>
      </c>
      <c r="Y2709" t="s">
        <v>94</v>
      </c>
      <c r="Z2709" t="s">
        <v>109</v>
      </c>
      <c r="AA2709">
        <v>0.83419999999999994</v>
      </c>
      <c r="AB2709">
        <v>0.96029999999999993</v>
      </c>
      <c r="AC2709">
        <v>0.13444200000000001</v>
      </c>
      <c r="AD2709">
        <v>0.99</v>
      </c>
      <c r="AE2709" t="s">
        <v>25</v>
      </c>
      <c r="AF2709">
        <v>1.309657247360038E-2</v>
      </c>
      <c r="AG2709" t="s">
        <v>5</v>
      </c>
      <c r="AH2709" t="s">
        <v>31</v>
      </c>
      <c r="AI2709" t="s">
        <v>37</v>
      </c>
      <c r="AJ2709">
        <v>10.199789695057834</v>
      </c>
      <c r="AK2709" t="s">
        <v>40</v>
      </c>
      <c r="AL2709">
        <v>33.377699999999997</v>
      </c>
      <c r="AM2709">
        <v>588466.18785199989</v>
      </c>
      <c r="AN2709">
        <v>70.179999999999993</v>
      </c>
    </row>
    <row r="2710" spans="1:40" x14ac:dyDescent="0.3">
      <c r="A2710">
        <v>57.9</v>
      </c>
      <c r="B2710">
        <v>9.8000000000000007</v>
      </c>
      <c r="C2710">
        <v>16</v>
      </c>
      <c r="D2710">
        <v>0.8</v>
      </c>
      <c r="E2710">
        <v>0.1</v>
      </c>
      <c r="F2710">
        <v>0.03</v>
      </c>
      <c r="G2710" t="s">
        <v>99</v>
      </c>
      <c r="H2710">
        <v>0.5</v>
      </c>
      <c r="I2710">
        <v>0.72</v>
      </c>
      <c r="J2710">
        <v>1.2</v>
      </c>
      <c r="K2710">
        <v>0.68</v>
      </c>
      <c r="L2710">
        <v>38</v>
      </c>
      <c r="M2710">
        <v>6523.52</v>
      </c>
      <c r="N2710">
        <v>15</v>
      </c>
      <c r="O2710">
        <v>57</v>
      </c>
      <c r="P2710">
        <v>0</v>
      </c>
      <c r="Q2710">
        <v>1</v>
      </c>
      <c r="R2710">
        <v>62</v>
      </c>
      <c r="S2710">
        <v>467</v>
      </c>
      <c r="T2710">
        <v>12</v>
      </c>
      <c r="U2710">
        <v>0.13</v>
      </c>
      <c r="V2710">
        <v>1</v>
      </c>
      <c r="W2710" t="s">
        <v>4</v>
      </c>
      <c r="X2710" t="s">
        <v>101</v>
      </c>
      <c r="Y2710" t="s">
        <v>94</v>
      </c>
      <c r="Z2710" t="s">
        <v>107</v>
      </c>
      <c r="AA2710">
        <v>0.72000000000000008</v>
      </c>
      <c r="AB2710">
        <v>0.873</v>
      </c>
      <c r="AC2710">
        <v>0.17459999999999995</v>
      </c>
      <c r="AD2710">
        <v>0.81</v>
      </c>
      <c r="AE2710" t="s">
        <v>25</v>
      </c>
      <c r="AF2710">
        <v>0.16925734024179623</v>
      </c>
      <c r="AG2710" t="s">
        <v>9</v>
      </c>
      <c r="AH2710" t="s">
        <v>33</v>
      </c>
      <c r="AI2710" t="s">
        <v>38</v>
      </c>
      <c r="AJ2710">
        <v>753.22580645161293</v>
      </c>
      <c r="AK2710" t="s">
        <v>42</v>
      </c>
      <c r="AL2710">
        <v>326.17600000000004</v>
      </c>
      <c r="AM2710">
        <v>427141.09804000007</v>
      </c>
      <c r="AN2710">
        <v>95.9</v>
      </c>
    </row>
    <row r="2711" spans="1:40" x14ac:dyDescent="0.3">
      <c r="A2711">
        <v>181.99</v>
      </c>
      <c r="B2711">
        <v>9.68</v>
      </c>
      <c r="C2711">
        <v>5</v>
      </c>
      <c r="D2711">
        <v>0.72</v>
      </c>
      <c r="E2711">
        <v>0.06</v>
      </c>
      <c r="F2711">
        <v>0.04</v>
      </c>
      <c r="G2711" t="s">
        <v>99</v>
      </c>
      <c r="H2711">
        <v>4.72</v>
      </c>
      <c r="I2711">
        <v>0.87</v>
      </c>
      <c r="J2711">
        <v>1</v>
      </c>
      <c r="K2711">
        <v>0.22</v>
      </c>
      <c r="L2711">
        <v>19</v>
      </c>
      <c r="M2711">
        <v>6909.14</v>
      </c>
      <c r="N2711">
        <v>45</v>
      </c>
      <c r="O2711">
        <v>29</v>
      </c>
      <c r="P2711">
        <v>0</v>
      </c>
      <c r="Q2711">
        <v>2</v>
      </c>
      <c r="R2711">
        <v>796</v>
      </c>
      <c r="S2711">
        <v>481</v>
      </c>
      <c r="T2711">
        <v>12</v>
      </c>
      <c r="U2711">
        <v>0.74</v>
      </c>
      <c r="V2711">
        <v>0</v>
      </c>
      <c r="W2711" t="s">
        <v>6</v>
      </c>
      <c r="X2711" t="s">
        <v>93</v>
      </c>
      <c r="Y2711" t="s">
        <v>94</v>
      </c>
      <c r="Z2711" t="s">
        <v>107</v>
      </c>
      <c r="AA2711">
        <v>0.67679999999999996</v>
      </c>
      <c r="AB2711">
        <v>0.90239999999999987</v>
      </c>
      <c r="AC2711">
        <v>0.25267200000000001</v>
      </c>
      <c r="AD2711">
        <v>0.32</v>
      </c>
      <c r="AE2711" t="s">
        <v>24</v>
      </c>
      <c r="AF2711">
        <v>5.3189735699763721E-2</v>
      </c>
      <c r="AG2711" t="s">
        <v>8</v>
      </c>
      <c r="AH2711" t="s">
        <v>31</v>
      </c>
      <c r="AI2711" t="s">
        <v>37</v>
      </c>
      <c r="AJ2711">
        <v>60.427135678391963</v>
      </c>
      <c r="AK2711" t="s">
        <v>40</v>
      </c>
      <c r="AL2711">
        <v>345.45700000000005</v>
      </c>
      <c r="AM2711">
        <v>1383496.4643160002</v>
      </c>
      <c r="AN2711">
        <v>92.679999999999978</v>
      </c>
    </row>
    <row r="2712" spans="1:40" x14ac:dyDescent="0.3">
      <c r="A2712">
        <v>397.91</v>
      </c>
      <c r="B2712">
        <v>2.4700000000000002</v>
      </c>
      <c r="C2712">
        <v>15</v>
      </c>
      <c r="D2712">
        <v>0.97</v>
      </c>
      <c r="E2712">
        <v>0.04</v>
      </c>
      <c r="F2712">
        <v>0.01</v>
      </c>
      <c r="G2712" t="s">
        <v>92</v>
      </c>
      <c r="H2712">
        <v>3.98</v>
      </c>
      <c r="I2712">
        <v>0.82</v>
      </c>
      <c r="J2712">
        <v>0.99</v>
      </c>
      <c r="K2712">
        <v>0.37</v>
      </c>
      <c r="L2712">
        <v>31</v>
      </c>
      <c r="M2712">
        <v>5199.6400000000003</v>
      </c>
      <c r="N2712">
        <v>15</v>
      </c>
      <c r="O2712">
        <v>51</v>
      </c>
      <c r="P2712">
        <v>3</v>
      </c>
      <c r="Q2712">
        <v>2</v>
      </c>
      <c r="R2712">
        <v>570</v>
      </c>
      <c r="S2712">
        <v>778</v>
      </c>
      <c r="T2712">
        <v>6</v>
      </c>
      <c r="U2712">
        <v>0.11</v>
      </c>
      <c r="V2712">
        <v>0</v>
      </c>
      <c r="W2712" t="s">
        <v>6</v>
      </c>
      <c r="X2712" t="s">
        <v>93</v>
      </c>
      <c r="Y2712" t="s">
        <v>90</v>
      </c>
      <c r="Z2712" t="s">
        <v>100</v>
      </c>
      <c r="AA2712">
        <v>0.93119999999999992</v>
      </c>
      <c r="AB2712">
        <v>0.95039999999999991</v>
      </c>
      <c r="AC2712">
        <v>2.8512000000000023E-2</v>
      </c>
      <c r="AD2712">
        <v>0.42</v>
      </c>
      <c r="AE2712" t="s">
        <v>24</v>
      </c>
      <c r="AF2712">
        <v>6.2074338418235276E-3</v>
      </c>
      <c r="AG2712" t="s">
        <v>5</v>
      </c>
      <c r="AH2712" t="s">
        <v>32</v>
      </c>
      <c r="AI2712" t="s">
        <v>37</v>
      </c>
      <c r="AJ2712">
        <v>136.49122807017545</v>
      </c>
      <c r="AK2712" t="s">
        <v>42</v>
      </c>
      <c r="AL2712">
        <v>103.9928</v>
      </c>
      <c r="AM2712">
        <v>2172573.8564560004</v>
      </c>
      <c r="AN2712">
        <v>82.62</v>
      </c>
    </row>
    <row r="2713" spans="1:40" x14ac:dyDescent="0.3">
      <c r="A2713">
        <v>283.08</v>
      </c>
      <c r="B2713">
        <v>3.69</v>
      </c>
      <c r="C2713">
        <v>13</v>
      </c>
      <c r="D2713">
        <v>0.94</v>
      </c>
      <c r="E2713">
        <v>0.09</v>
      </c>
      <c r="F2713">
        <v>0.03</v>
      </c>
      <c r="G2713" t="s">
        <v>88</v>
      </c>
      <c r="H2713">
        <v>3.89</v>
      </c>
      <c r="I2713">
        <v>0.66</v>
      </c>
      <c r="J2713">
        <v>1.05</v>
      </c>
      <c r="K2713">
        <v>0.1</v>
      </c>
      <c r="L2713">
        <v>2</v>
      </c>
      <c r="M2713">
        <v>7510.41</v>
      </c>
      <c r="N2713">
        <v>30</v>
      </c>
      <c r="O2713">
        <v>46</v>
      </c>
      <c r="P2713">
        <v>1</v>
      </c>
      <c r="Q2713">
        <v>0</v>
      </c>
      <c r="R2713">
        <v>985</v>
      </c>
      <c r="S2713">
        <v>769</v>
      </c>
      <c r="T2713">
        <v>4</v>
      </c>
      <c r="U2713">
        <v>0.78</v>
      </c>
      <c r="V2713">
        <v>0</v>
      </c>
      <c r="W2713" t="s">
        <v>6</v>
      </c>
      <c r="X2713" t="s">
        <v>89</v>
      </c>
      <c r="Y2713" t="s">
        <v>104</v>
      </c>
      <c r="Z2713" t="s">
        <v>105</v>
      </c>
      <c r="AA2713">
        <v>0.85539999999999994</v>
      </c>
      <c r="AB2713">
        <v>0.88270000000000004</v>
      </c>
      <c r="AC2713">
        <v>5.2962000000000051E-2</v>
      </c>
      <c r="AD2713">
        <v>0.22</v>
      </c>
      <c r="AE2713" t="s">
        <v>26</v>
      </c>
      <c r="AF2713">
        <v>1.3035184400169564E-2</v>
      </c>
      <c r="AG2713" t="s">
        <v>5</v>
      </c>
      <c r="AH2713" t="s">
        <v>31</v>
      </c>
      <c r="AI2713" t="s">
        <v>37</v>
      </c>
      <c r="AJ2713">
        <v>78.071065989847725</v>
      </c>
      <c r="AK2713" t="s">
        <v>40</v>
      </c>
      <c r="AL2713">
        <v>75.104100000000003</v>
      </c>
      <c r="AM2713">
        <v>2381269.6140600001</v>
      </c>
      <c r="AN2713">
        <v>68.81</v>
      </c>
    </row>
    <row r="2714" spans="1:40" x14ac:dyDescent="0.3">
      <c r="A2714">
        <v>206.64</v>
      </c>
      <c r="B2714">
        <v>1.9</v>
      </c>
      <c r="C2714">
        <v>13</v>
      </c>
      <c r="D2714">
        <v>0.74</v>
      </c>
      <c r="E2714">
        <v>0.05</v>
      </c>
      <c r="F2714">
        <v>0.01</v>
      </c>
      <c r="G2714" t="s">
        <v>88</v>
      </c>
      <c r="H2714">
        <v>0.45</v>
      </c>
      <c r="I2714">
        <v>0.96</v>
      </c>
      <c r="J2714">
        <v>0.8</v>
      </c>
      <c r="K2714">
        <v>0.6</v>
      </c>
      <c r="L2714">
        <v>43</v>
      </c>
      <c r="M2714">
        <v>393.94</v>
      </c>
      <c r="N2714">
        <v>15</v>
      </c>
      <c r="O2714">
        <v>56</v>
      </c>
      <c r="P2714">
        <v>0</v>
      </c>
      <c r="Q2714">
        <v>0</v>
      </c>
      <c r="R2714">
        <v>538</v>
      </c>
      <c r="S2714">
        <v>63</v>
      </c>
      <c r="T2714">
        <v>2</v>
      </c>
      <c r="U2714">
        <v>0.83</v>
      </c>
      <c r="V2714">
        <v>0</v>
      </c>
      <c r="W2714" t="s">
        <v>6</v>
      </c>
      <c r="X2714" t="s">
        <v>89</v>
      </c>
      <c r="Y2714" t="s">
        <v>94</v>
      </c>
      <c r="Z2714" t="s">
        <v>102</v>
      </c>
      <c r="AA2714">
        <v>0.70299999999999996</v>
      </c>
      <c r="AB2714">
        <v>0.9405</v>
      </c>
      <c r="AC2714">
        <v>0.24453</v>
      </c>
      <c r="AD2714">
        <v>0.66</v>
      </c>
      <c r="AE2714" t="s">
        <v>25</v>
      </c>
      <c r="AF2714">
        <v>9.1947348044909023E-3</v>
      </c>
      <c r="AG2714" t="s">
        <v>5</v>
      </c>
      <c r="AH2714" t="s">
        <v>31</v>
      </c>
      <c r="AI2714" t="s">
        <v>38</v>
      </c>
      <c r="AJ2714">
        <v>11.71003717472119</v>
      </c>
      <c r="AK2714" t="s">
        <v>40</v>
      </c>
      <c r="AL2714">
        <v>3.9394</v>
      </c>
      <c r="AM2714">
        <v>86293.786456000002</v>
      </c>
      <c r="AN2714">
        <v>73.850000000000009</v>
      </c>
    </row>
    <row r="2715" spans="1:40" x14ac:dyDescent="0.3">
      <c r="A2715">
        <v>217.28</v>
      </c>
      <c r="B2715">
        <v>3.45</v>
      </c>
      <c r="C2715">
        <v>13</v>
      </c>
      <c r="D2715">
        <v>0.93</v>
      </c>
      <c r="E2715">
        <v>0.03</v>
      </c>
      <c r="F2715">
        <v>0.04</v>
      </c>
      <c r="G2715" t="s">
        <v>99</v>
      </c>
      <c r="H2715">
        <v>0.9</v>
      </c>
      <c r="I2715">
        <v>0.84</v>
      </c>
      <c r="J2715">
        <v>1.03</v>
      </c>
      <c r="K2715">
        <v>0.17</v>
      </c>
      <c r="L2715">
        <v>25</v>
      </c>
      <c r="M2715">
        <v>2636.59</v>
      </c>
      <c r="N2715">
        <v>30</v>
      </c>
      <c r="O2715">
        <v>36</v>
      </c>
      <c r="P2715">
        <v>1</v>
      </c>
      <c r="Q2715">
        <v>0</v>
      </c>
      <c r="R2715">
        <v>507</v>
      </c>
      <c r="S2715">
        <v>381</v>
      </c>
      <c r="T2715">
        <v>11</v>
      </c>
      <c r="U2715">
        <v>0.02</v>
      </c>
      <c r="V2715">
        <v>1</v>
      </c>
      <c r="W2715" t="s">
        <v>4</v>
      </c>
      <c r="X2715" t="s">
        <v>89</v>
      </c>
      <c r="Y2715" t="s">
        <v>104</v>
      </c>
      <c r="Z2715" t="s">
        <v>95</v>
      </c>
      <c r="AA2715">
        <v>0.90210000000000001</v>
      </c>
      <c r="AB2715">
        <v>0.93119999999999992</v>
      </c>
      <c r="AC2715">
        <v>6.518399999999995E-2</v>
      </c>
      <c r="AD2715">
        <v>0.24000000000000002</v>
      </c>
      <c r="AE2715" t="s">
        <v>26</v>
      </c>
      <c r="AF2715">
        <v>1.5878129602356406E-2</v>
      </c>
      <c r="AG2715" t="s">
        <v>5</v>
      </c>
      <c r="AH2715" t="s">
        <v>31</v>
      </c>
      <c r="AI2715" t="s">
        <v>38</v>
      </c>
      <c r="AJ2715">
        <v>75.147928994082832</v>
      </c>
      <c r="AK2715" t="s">
        <v>40</v>
      </c>
      <c r="AL2715">
        <v>131.82950000000002</v>
      </c>
      <c r="AM2715">
        <v>613115.49500400003</v>
      </c>
      <c r="AN2715">
        <v>97.399999999999991</v>
      </c>
    </row>
    <row r="2716" spans="1:40" x14ac:dyDescent="0.3">
      <c r="A2716">
        <v>50.61</v>
      </c>
      <c r="B2716">
        <v>8.34</v>
      </c>
      <c r="C2716">
        <v>15</v>
      </c>
      <c r="D2716">
        <v>0.89</v>
      </c>
      <c r="E2716">
        <v>0.09</v>
      </c>
      <c r="F2716">
        <v>0.03</v>
      </c>
      <c r="G2716" t="s">
        <v>99</v>
      </c>
      <c r="H2716">
        <v>4.88</v>
      </c>
      <c r="I2716">
        <v>0.78</v>
      </c>
      <c r="J2716">
        <v>1.05</v>
      </c>
      <c r="K2716">
        <v>0.69</v>
      </c>
      <c r="L2716">
        <v>41</v>
      </c>
      <c r="M2716">
        <v>7965.06</v>
      </c>
      <c r="N2716">
        <v>45</v>
      </c>
      <c r="O2716">
        <v>25</v>
      </c>
      <c r="P2716">
        <v>0</v>
      </c>
      <c r="Q2716">
        <v>2</v>
      </c>
      <c r="R2716">
        <v>648</v>
      </c>
      <c r="S2716">
        <v>812</v>
      </c>
      <c r="T2716">
        <v>11</v>
      </c>
      <c r="U2716">
        <v>0.83</v>
      </c>
      <c r="V2716">
        <v>0</v>
      </c>
      <c r="W2716" t="s">
        <v>6</v>
      </c>
      <c r="X2716" t="s">
        <v>93</v>
      </c>
      <c r="Y2716" t="s">
        <v>94</v>
      </c>
      <c r="Z2716" t="s">
        <v>95</v>
      </c>
      <c r="AA2716">
        <v>0.80990000000000006</v>
      </c>
      <c r="AB2716">
        <v>0.88270000000000004</v>
      </c>
      <c r="AC2716">
        <v>9.7096999999999989E-2</v>
      </c>
      <c r="AD2716">
        <v>0.80999999999999994</v>
      </c>
      <c r="AE2716" t="s">
        <v>25</v>
      </c>
      <c r="AF2716">
        <v>0.16478956727919383</v>
      </c>
      <c r="AG2716" t="s">
        <v>9</v>
      </c>
      <c r="AH2716" t="s">
        <v>33</v>
      </c>
      <c r="AI2716" t="s">
        <v>37</v>
      </c>
      <c r="AJ2716">
        <v>125.30864197530865</v>
      </c>
      <c r="AK2716" t="s">
        <v>42</v>
      </c>
      <c r="AL2716">
        <v>398.25300000000004</v>
      </c>
      <c r="AM2716">
        <v>451888.28152800002</v>
      </c>
      <c r="AN2716">
        <v>91.820000000000007</v>
      </c>
    </row>
    <row r="2717" spans="1:40" x14ac:dyDescent="0.3">
      <c r="A2717">
        <v>184.91</v>
      </c>
      <c r="B2717">
        <v>4.4000000000000004</v>
      </c>
      <c r="C2717">
        <v>14</v>
      </c>
      <c r="D2717">
        <v>0.82</v>
      </c>
      <c r="E2717">
        <v>0.08</v>
      </c>
      <c r="F2717">
        <v>0.04</v>
      </c>
      <c r="G2717" t="s">
        <v>99</v>
      </c>
      <c r="H2717">
        <v>1.07</v>
      </c>
      <c r="I2717">
        <v>0.97</v>
      </c>
      <c r="J2717">
        <v>0.92</v>
      </c>
      <c r="K2717">
        <v>0.74</v>
      </c>
      <c r="L2717">
        <v>48</v>
      </c>
      <c r="M2717">
        <v>9393.1299999999992</v>
      </c>
      <c r="N2717">
        <v>90</v>
      </c>
      <c r="O2717">
        <v>38</v>
      </c>
      <c r="P2717">
        <v>3</v>
      </c>
      <c r="Q2717">
        <v>2</v>
      </c>
      <c r="R2717">
        <v>164</v>
      </c>
      <c r="S2717">
        <v>665</v>
      </c>
      <c r="T2717">
        <v>5</v>
      </c>
      <c r="U2717">
        <v>0.65</v>
      </c>
      <c r="V2717">
        <v>0</v>
      </c>
      <c r="W2717" t="s">
        <v>6</v>
      </c>
      <c r="X2717" t="s">
        <v>93</v>
      </c>
      <c r="Y2717" t="s">
        <v>90</v>
      </c>
      <c r="Z2717" t="s">
        <v>109</v>
      </c>
      <c r="AA2717">
        <v>0.75439999999999996</v>
      </c>
      <c r="AB2717">
        <v>0.88319999999999999</v>
      </c>
      <c r="AC2717">
        <v>0.15897600000000003</v>
      </c>
      <c r="AD2717">
        <v>0.86</v>
      </c>
      <c r="AE2717" t="s">
        <v>25</v>
      </c>
      <c r="AF2717">
        <v>2.3795359904818562E-2</v>
      </c>
      <c r="AG2717" t="s">
        <v>7</v>
      </c>
      <c r="AH2717" t="s">
        <v>31</v>
      </c>
      <c r="AI2717" t="s">
        <v>36</v>
      </c>
      <c r="AJ2717">
        <v>405.48780487804879</v>
      </c>
      <c r="AK2717" t="s">
        <v>42</v>
      </c>
      <c r="AL2717">
        <v>469.65649999999999</v>
      </c>
      <c r="AM2717">
        <v>1945783.3220699998</v>
      </c>
      <c r="AN2717">
        <v>95.730000000000018</v>
      </c>
    </row>
    <row r="2718" spans="1:40" x14ac:dyDescent="0.3">
      <c r="A2718">
        <v>340.91</v>
      </c>
      <c r="B2718">
        <v>1.8</v>
      </c>
      <c r="C2718">
        <v>8</v>
      </c>
      <c r="D2718">
        <v>0.78</v>
      </c>
      <c r="E2718">
        <v>0.08</v>
      </c>
      <c r="F2718">
        <v>0.04</v>
      </c>
      <c r="G2718" t="s">
        <v>88</v>
      </c>
      <c r="H2718">
        <v>0.85</v>
      </c>
      <c r="I2718">
        <v>0.64</v>
      </c>
      <c r="J2718">
        <v>1.0900000000000001</v>
      </c>
      <c r="K2718">
        <v>0.48</v>
      </c>
      <c r="L2718">
        <v>11</v>
      </c>
      <c r="M2718">
        <v>8773.27</v>
      </c>
      <c r="N2718">
        <v>30</v>
      </c>
      <c r="O2718">
        <v>56</v>
      </c>
      <c r="P2718">
        <v>3</v>
      </c>
      <c r="Q2718">
        <v>2</v>
      </c>
      <c r="R2718">
        <v>796</v>
      </c>
      <c r="S2718">
        <v>526</v>
      </c>
      <c r="T2718">
        <v>1</v>
      </c>
      <c r="U2718">
        <v>0.1</v>
      </c>
      <c r="V2718">
        <v>1</v>
      </c>
      <c r="W2718" t="s">
        <v>4</v>
      </c>
      <c r="X2718" t="s">
        <v>93</v>
      </c>
      <c r="Y2718" t="s">
        <v>90</v>
      </c>
      <c r="Z2718" t="s">
        <v>97</v>
      </c>
      <c r="AA2718">
        <v>0.71760000000000002</v>
      </c>
      <c r="AB2718">
        <v>0.88319999999999999</v>
      </c>
      <c r="AC2718">
        <v>0.19430399999999998</v>
      </c>
      <c r="AD2718">
        <v>0.6</v>
      </c>
      <c r="AE2718" t="s">
        <v>25</v>
      </c>
      <c r="AF2718">
        <v>5.2799859200375462E-3</v>
      </c>
      <c r="AG2718" t="s">
        <v>5</v>
      </c>
      <c r="AH2718" t="s">
        <v>32</v>
      </c>
      <c r="AI2718" t="s">
        <v>38</v>
      </c>
      <c r="AJ2718">
        <v>66.08040201005025</v>
      </c>
      <c r="AK2718" t="s">
        <v>40</v>
      </c>
      <c r="AL2718">
        <v>87.732700000000008</v>
      </c>
      <c r="AM2718">
        <v>3349896.4609540002</v>
      </c>
      <c r="AN2718">
        <v>71.950000000000017</v>
      </c>
    </row>
    <row r="2719" spans="1:40" x14ac:dyDescent="0.3">
      <c r="A2719">
        <v>488.39</v>
      </c>
      <c r="B2719">
        <v>4.08</v>
      </c>
      <c r="C2719">
        <v>11</v>
      </c>
      <c r="D2719">
        <v>0.96</v>
      </c>
      <c r="E2719">
        <v>0.05</v>
      </c>
      <c r="F2719">
        <v>0.03</v>
      </c>
      <c r="G2719" t="s">
        <v>92</v>
      </c>
      <c r="H2719">
        <v>1.81</v>
      </c>
      <c r="I2719">
        <v>0.92</v>
      </c>
      <c r="J2719">
        <v>0.95</v>
      </c>
      <c r="K2719">
        <v>0.09</v>
      </c>
      <c r="L2719">
        <v>46</v>
      </c>
      <c r="M2719">
        <v>7193.28</v>
      </c>
      <c r="N2719">
        <v>15</v>
      </c>
      <c r="O2719">
        <v>25</v>
      </c>
      <c r="P2719">
        <v>1</v>
      </c>
      <c r="Q2719">
        <v>0</v>
      </c>
      <c r="R2719">
        <v>756</v>
      </c>
      <c r="S2719">
        <v>936</v>
      </c>
      <c r="T2719">
        <v>1</v>
      </c>
      <c r="U2719">
        <v>1</v>
      </c>
      <c r="V2719">
        <v>0</v>
      </c>
      <c r="W2719" t="s">
        <v>6</v>
      </c>
      <c r="X2719" t="s">
        <v>89</v>
      </c>
      <c r="Y2719" t="s">
        <v>104</v>
      </c>
      <c r="Z2719" t="s">
        <v>97</v>
      </c>
      <c r="AA2719">
        <v>0.91199999999999992</v>
      </c>
      <c r="AB2719">
        <v>0.92149999999999999</v>
      </c>
      <c r="AC2719">
        <v>3.6860000000000032E-2</v>
      </c>
      <c r="AD2719">
        <v>0.16999999999999998</v>
      </c>
      <c r="AE2719" t="s">
        <v>26</v>
      </c>
      <c r="AF2719">
        <v>8.3539794017076525E-3</v>
      </c>
      <c r="AG2719" t="s">
        <v>5</v>
      </c>
      <c r="AH2719" t="s">
        <v>32</v>
      </c>
      <c r="AI2719" t="s">
        <v>36</v>
      </c>
      <c r="AJ2719">
        <v>123.80952380952381</v>
      </c>
      <c r="AK2719" t="s">
        <v>42</v>
      </c>
      <c r="AL2719">
        <v>143.8656</v>
      </c>
      <c r="AM2719">
        <v>3794337.6460540001</v>
      </c>
      <c r="AN2719">
        <v>84.089999999999989</v>
      </c>
    </row>
    <row r="2720" spans="1:40" x14ac:dyDescent="0.3">
      <c r="A2720">
        <v>431.18</v>
      </c>
      <c r="B2720">
        <v>9.83</v>
      </c>
      <c r="C2720">
        <v>18</v>
      </c>
      <c r="D2720">
        <v>0.91</v>
      </c>
      <c r="E2720">
        <v>0.08</v>
      </c>
      <c r="F2720">
        <v>0.04</v>
      </c>
      <c r="G2720" t="s">
        <v>88</v>
      </c>
      <c r="H2720">
        <v>4.57</v>
      </c>
      <c r="I2720">
        <v>0.75</v>
      </c>
      <c r="J2720">
        <v>1.0900000000000001</v>
      </c>
      <c r="K2720">
        <v>0.61</v>
      </c>
      <c r="L2720">
        <v>40</v>
      </c>
      <c r="M2720">
        <v>1738.42</v>
      </c>
      <c r="N2720">
        <v>15</v>
      </c>
      <c r="O2720">
        <v>28</v>
      </c>
      <c r="P2720">
        <v>0</v>
      </c>
      <c r="Q2720">
        <v>2</v>
      </c>
      <c r="R2720">
        <v>499</v>
      </c>
      <c r="S2720">
        <v>374</v>
      </c>
      <c r="T2720">
        <v>1</v>
      </c>
      <c r="U2720">
        <v>0.62</v>
      </c>
      <c r="V2720">
        <v>1</v>
      </c>
      <c r="W2720" t="s">
        <v>4</v>
      </c>
      <c r="X2720" t="s">
        <v>93</v>
      </c>
      <c r="Y2720" t="s">
        <v>94</v>
      </c>
      <c r="Z2720" t="s">
        <v>97</v>
      </c>
      <c r="AA2720">
        <v>0.83720000000000006</v>
      </c>
      <c r="AB2720">
        <v>0.88319999999999999</v>
      </c>
      <c r="AC2720">
        <v>7.9487999999999975E-2</v>
      </c>
      <c r="AD2720">
        <v>0.73</v>
      </c>
      <c r="AE2720" t="s">
        <v>25</v>
      </c>
      <c r="AF2720">
        <v>2.2797903427802774E-2</v>
      </c>
      <c r="AG2720" t="s">
        <v>7</v>
      </c>
      <c r="AH2720" t="s">
        <v>32</v>
      </c>
      <c r="AI2720" t="s">
        <v>37</v>
      </c>
      <c r="AJ2720">
        <v>74.949899799599194</v>
      </c>
      <c r="AK2720" t="s">
        <v>40</v>
      </c>
      <c r="AL2720">
        <v>17.3842</v>
      </c>
      <c r="AM2720">
        <v>839577.36192400008</v>
      </c>
      <c r="AN2720">
        <v>68.230000000000018</v>
      </c>
    </row>
    <row r="2721" spans="1:40" x14ac:dyDescent="0.3">
      <c r="A2721">
        <v>60.62</v>
      </c>
      <c r="B2721">
        <v>6.67</v>
      </c>
      <c r="C2721">
        <v>24</v>
      </c>
      <c r="D2721">
        <v>0.86</v>
      </c>
      <c r="E2721">
        <v>0.02</v>
      </c>
      <c r="F2721">
        <v>0.03</v>
      </c>
      <c r="G2721" t="s">
        <v>88</v>
      </c>
      <c r="H2721">
        <v>2.38</v>
      </c>
      <c r="I2721">
        <v>0.88</v>
      </c>
      <c r="J2721">
        <v>0.86</v>
      </c>
      <c r="K2721">
        <v>0.37</v>
      </c>
      <c r="L2721">
        <v>45</v>
      </c>
      <c r="M2721">
        <v>3750.32</v>
      </c>
      <c r="N2721">
        <v>15</v>
      </c>
      <c r="O2721">
        <v>10</v>
      </c>
      <c r="P2721">
        <v>3</v>
      </c>
      <c r="Q2721">
        <v>2</v>
      </c>
      <c r="R2721">
        <v>807</v>
      </c>
      <c r="S2721">
        <v>46</v>
      </c>
      <c r="T2721">
        <v>4</v>
      </c>
      <c r="U2721">
        <v>0.4</v>
      </c>
      <c r="V2721">
        <v>0</v>
      </c>
      <c r="W2721" t="s">
        <v>6</v>
      </c>
      <c r="X2721" t="s">
        <v>93</v>
      </c>
      <c r="Y2721" t="s">
        <v>90</v>
      </c>
      <c r="Z2721" t="s">
        <v>105</v>
      </c>
      <c r="AA2721">
        <v>0.84279999999999999</v>
      </c>
      <c r="AB2721">
        <v>0.9506</v>
      </c>
      <c r="AC2721">
        <v>0.13308400000000001</v>
      </c>
      <c r="AD2721">
        <v>0.42</v>
      </c>
      <c r="AE2721" t="s">
        <v>24</v>
      </c>
      <c r="AF2721">
        <v>0.11002969317057078</v>
      </c>
      <c r="AG2721" t="s">
        <v>9</v>
      </c>
      <c r="AH2721" t="s">
        <v>33</v>
      </c>
      <c r="AI2721" t="s">
        <v>35</v>
      </c>
      <c r="AJ2721">
        <v>5.7001239157372989</v>
      </c>
      <c r="AK2721" t="s">
        <v>40</v>
      </c>
      <c r="AL2721">
        <v>37.5032</v>
      </c>
      <c r="AM2721">
        <v>238752.00703200002</v>
      </c>
      <c r="AN2721">
        <v>72.42</v>
      </c>
    </row>
    <row r="2722" spans="1:40" x14ac:dyDescent="0.3">
      <c r="A2722">
        <v>454.35</v>
      </c>
      <c r="B2722">
        <v>4.75</v>
      </c>
      <c r="C2722">
        <v>4</v>
      </c>
      <c r="D2722">
        <v>0.88</v>
      </c>
      <c r="E2722">
        <v>0.06</v>
      </c>
      <c r="F2722">
        <v>0.02</v>
      </c>
      <c r="G2722" t="s">
        <v>88</v>
      </c>
      <c r="H2722">
        <v>4.5999999999999996</v>
      </c>
      <c r="I2722">
        <v>0.97</v>
      </c>
      <c r="J2722">
        <v>1.17</v>
      </c>
      <c r="K2722">
        <v>0.95</v>
      </c>
      <c r="L2722">
        <v>42</v>
      </c>
      <c r="M2722">
        <v>597.11</v>
      </c>
      <c r="N2722">
        <v>45</v>
      </c>
      <c r="O2722">
        <v>51</v>
      </c>
      <c r="P2722">
        <v>0</v>
      </c>
      <c r="Q2722">
        <v>3</v>
      </c>
      <c r="R2722">
        <v>87</v>
      </c>
      <c r="S2722">
        <v>128</v>
      </c>
      <c r="T2722">
        <v>5</v>
      </c>
      <c r="U2722">
        <v>0.89</v>
      </c>
      <c r="V2722">
        <v>1</v>
      </c>
      <c r="W2722" t="s">
        <v>4</v>
      </c>
      <c r="X2722" t="s">
        <v>103</v>
      </c>
      <c r="Y2722" t="s">
        <v>94</v>
      </c>
      <c r="Z2722" t="s">
        <v>109</v>
      </c>
      <c r="AA2722">
        <v>0.82719999999999994</v>
      </c>
      <c r="AB2722">
        <v>0.92119999999999991</v>
      </c>
      <c r="AC2722">
        <v>0.11054399999999998</v>
      </c>
      <c r="AD2722">
        <v>1.03</v>
      </c>
      <c r="AE2722" t="s">
        <v>25</v>
      </c>
      <c r="AF2722">
        <v>1.0454495433036205E-2</v>
      </c>
      <c r="AG2722" t="s">
        <v>5</v>
      </c>
      <c r="AH2722" t="s">
        <v>32</v>
      </c>
      <c r="AI2722" t="s">
        <v>37</v>
      </c>
      <c r="AJ2722">
        <v>147.12643678160919</v>
      </c>
      <c r="AK2722" t="s">
        <v>42</v>
      </c>
      <c r="AL2722">
        <v>5.9710999999999999</v>
      </c>
      <c r="AM2722">
        <v>293048.45408000005</v>
      </c>
      <c r="AN2722">
        <v>69.2</v>
      </c>
    </row>
    <row r="2723" spans="1:40" x14ac:dyDescent="0.3">
      <c r="A2723">
        <v>402.44</v>
      </c>
      <c r="B2723">
        <v>2.5</v>
      </c>
      <c r="C2723">
        <v>26</v>
      </c>
      <c r="D2723">
        <v>0.73</v>
      </c>
      <c r="E2723">
        <v>0.1</v>
      </c>
      <c r="F2723">
        <v>0.03</v>
      </c>
      <c r="G2723" t="s">
        <v>92</v>
      </c>
      <c r="H2723">
        <v>1.67</v>
      </c>
      <c r="I2723">
        <v>0.81</v>
      </c>
      <c r="J2723">
        <v>1.1499999999999999</v>
      </c>
      <c r="K2723">
        <v>0.51</v>
      </c>
      <c r="L2723">
        <v>44</v>
      </c>
      <c r="M2723">
        <v>6434.63</v>
      </c>
      <c r="N2723">
        <v>60</v>
      </c>
      <c r="O2723">
        <v>18</v>
      </c>
      <c r="P2723">
        <v>0</v>
      </c>
      <c r="Q2723">
        <v>1</v>
      </c>
      <c r="R2723">
        <v>183</v>
      </c>
      <c r="S2723">
        <v>418</v>
      </c>
      <c r="T2723">
        <v>4</v>
      </c>
      <c r="U2723">
        <v>0.04</v>
      </c>
      <c r="V2723">
        <v>1</v>
      </c>
      <c r="W2723" t="s">
        <v>4</v>
      </c>
      <c r="X2723" t="s">
        <v>101</v>
      </c>
      <c r="Y2723" t="s">
        <v>94</v>
      </c>
      <c r="Z2723" t="s">
        <v>105</v>
      </c>
      <c r="AA2723">
        <v>0.65700000000000003</v>
      </c>
      <c r="AB2723">
        <v>0.873</v>
      </c>
      <c r="AC2723">
        <v>0.23571</v>
      </c>
      <c r="AD2723">
        <v>0.64</v>
      </c>
      <c r="AE2723" t="s">
        <v>25</v>
      </c>
      <c r="AF2723">
        <v>6.2121061524699336E-3</v>
      </c>
      <c r="AG2723" t="s">
        <v>5</v>
      </c>
      <c r="AH2723" t="s">
        <v>32</v>
      </c>
      <c r="AI2723" t="s">
        <v>36</v>
      </c>
      <c r="AJ2723">
        <v>228.41530054644807</v>
      </c>
      <c r="AK2723" t="s">
        <v>42</v>
      </c>
      <c r="AL2723">
        <v>128.6926</v>
      </c>
      <c r="AM2723">
        <v>2926336.4559320007</v>
      </c>
      <c r="AN2723">
        <v>82.73</v>
      </c>
    </row>
    <row r="2724" spans="1:40" x14ac:dyDescent="0.3">
      <c r="A2724">
        <v>401.17</v>
      </c>
      <c r="B2724">
        <v>9.8800000000000008</v>
      </c>
      <c r="C2724">
        <v>10</v>
      </c>
      <c r="D2724">
        <v>0.84</v>
      </c>
      <c r="E2724">
        <v>0.03</v>
      </c>
      <c r="F2724">
        <v>0.05</v>
      </c>
      <c r="G2724" t="s">
        <v>99</v>
      </c>
      <c r="H2724">
        <v>1.1299999999999999</v>
      </c>
      <c r="I2724">
        <v>0.61</v>
      </c>
      <c r="J2724">
        <v>0.86</v>
      </c>
      <c r="K2724">
        <v>7.0000000000000007E-2</v>
      </c>
      <c r="L2724">
        <v>21</v>
      </c>
      <c r="M2724">
        <v>4553.6499999999996</v>
      </c>
      <c r="N2724">
        <v>15</v>
      </c>
      <c r="O2724">
        <v>21</v>
      </c>
      <c r="P2724">
        <v>2</v>
      </c>
      <c r="Q2724">
        <v>1</v>
      </c>
      <c r="R2724">
        <v>627</v>
      </c>
      <c r="S2724">
        <v>372</v>
      </c>
      <c r="T2724">
        <v>6</v>
      </c>
      <c r="U2724">
        <v>0.72</v>
      </c>
      <c r="V2724">
        <v>0</v>
      </c>
      <c r="W2724" t="s">
        <v>6</v>
      </c>
      <c r="X2724" t="s">
        <v>101</v>
      </c>
      <c r="Y2724" t="s">
        <v>96</v>
      </c>
      <c r="Z2724" t="s">
        <v>100</v>
      </c>
      <c r="AA2724">
        <v>0.81479999999999997</v>
      </c>
      <c r="AB2724">
        <v>0.92149999999999999</v>
      </c>
      <c r="AC2724">
        <v>0.14744000000000002</v>
      </c>
      <c r="AD2724">
        <v>0.15000000000000002</v>
      </c>
      <c r="AE2724" t="s">
        <v>26</v>
      </c>
      <c r="AF2724">
        <v>2.4627963207617721E-2</v>
      </c>
      <c r="AG2724" t="s">
        <v>7</v>
      </c>
      <c r="AH2724" t="s">
        <v>32</v>
      </c>
      <c r="AI2724" t="s">
        <v>36</v>
      </c>
      <c r="AJ2724">
        <v>59.330143540669852</v>
      </c>
      <c r="AK2724" t="s">
        <v>40</v>
      </c>
      <c r="AL2724">
        <v>227.6825</v>
      </c>
      <c r="AM2724">
        <v>1973167.5410820001</v>
      </c>
      <c r="AN2724">
        <v>96.97</v>
      </c>
    </row>
    <row r="2725" spans="1:40" x14ac:dyDescent="0.3">
      <c r="A2725">
        <v>256.10000000000002</v>
      </c>
      <c r="B2725">
        <v>8.39</v>
      </c>
      <c r="C2725">
        <v>1</v>
      </c>
      <c r="D2725">
        <v>0.76</v>
      </c>
      <c r="E2725">
        <v>0.08</v>
      </c>
      <c r="F2725">
        <v>0.02</v>
      </c>
      <c r="G2725" t="s">
        <v>99</v>
      </c>
      <c r="H2725">
        <v>2.48</v>
      </c>
      <c r="I2725">
        <v>0.61</v>
      </c>
      <c r="J2725">
        <v>1.18</v>
      </c>
      <c r="K2725">
        <v>0.64</v>
      </c>
      <c r="L2725">
        <v>3</v>
      </c>
      <c r="M2725">
        <v>5772.82</v>
      </c>
      <c r="N2725">
        <v>15</v>
      </c>
      <c r="O2725">
        <v>21</v>
      </c>
      <c r="P2725">
        <v>3</v>
      </c>
      <c r="Q2725">
        <v>2</v>
      </c>
      <c r="R2725">
        <v>329</v>
      </c>
      <c r="S2725">
        <v>378</v>
      </c>
      <c r="T2725">
        <v>2</v>
      </c>
      <c r="U2725">
        <v>0.14000000000000001</v>
      </c>
      <c r="V2725">
        <v>0</v>
      </c>
      <c r="W2725" t="s">
        <v>6</v>
      </c>
      <c r="X2725" t="s">
        <v>93</v>
      </c>
      <c r="Y2725" t="s">
        <v>90</v>
      </c>
      <c r="Z2725" t="s">
        <v>102</v>
      </c>
      <c r="AA2725">
        <v>0.69920000000000004</v>
      </c>
      <c r="AB2725">
        <v>0.90160000000000007</v>
      </c>
      <c r="AC2725">
        <v>0.21638399999999999</v>
      </c>
      <c r="AD2725">
        <v>0.74</v>
      </c>
      <c r="AE2725" t="s">
        <v>25</v>
      </c>
      <c r="AF2725">
        <v>3.2760640374853572E-2</v>
      </c>
      <c r="AG2725" t="s">
        <v>7</v>
      </c>
      <c r="AH2725" t="s">
        <v>31</v>
      </c>
      <c r="AI2725" t="s">
        <v>35</v>
      </c>
      <c r="AJ2725">
        <v>114.89361702127661</v>
      </c>
      <c r="AK2725" t="s">
        <v>42</v>
      </c>
      <c r="AL2725">
        <v>288.64100000000002</v>
      </c>
      <c r="AM2725">
        <v>1626562.4657599998</v>
      </c>
      <c r="AN2725">
        <v>94.720000000000013</v>
      </c>
    </row>
    <row r="2726" spans="1:40" x14ac:dyDescent="0.3">
      <c r="A2726">
        <v>229.1</v>
      </c>
      <c r="B2726">
        <v>3.53</v>
      </c>
      <c r="C2726">
        <v>29</v>
      </c>
      <c r="D2726">
        <v>0.76</v>
      </c>
      <c r="E2726">
        <v>0.05</v>
      </c>
      <c r="F2726">
        <v>0.02</v>
      </c>
      <c r="G2726" t="s">
        <v>88</v>
      </c>
      <c r="H2726">
        <v>3.08</v>
      </c>
      <c r="I2726">
        <v>0.73</v>
      </c>
      <c r="J2726">
        <v>1.02</v>
      </c>
      <c r="K2726">
        <v>0.78</v>
      </c>
      <c r="L2726">
        <v>2</v>
      </c>
      <c r="M2726">
        <v>9795.59</v>
      </c>
      <c r="N2726">
        <v>30</v>
      </c>
      <c r="O2726">
        <v>16</v>
      </c>
      <c r="P2726">
        <v>1</v>
      </c>
      <c r="Q2726">
        <v>0</v>
      </c>
      <c r="R2726">
        <v>41</v>
      </c>
      <c r="S2726">
        <v>967</v>
      </c>
      <c r="T2726">
        <v>5</v>
      </c>
      <c r="U2726">
        <v>0.55000000000000004</v>
      </c>
      <c r="V2726">
        <v>0</v>
      </c>
      <c r="W2726" t="s">
        <v>6</v>
      </c>
      <c r="X2726" t="s">
        <v>89</v>
      </c>
      <c r="Y2726" t="s">
        <v>104</v>
      </c>
      <c r="Z2726" t="s">
        <v>109</v>
      </c>
      <c r="AA2726">
        <v>0.72199999999999998</v>
      </c>
      <c r="AB2726">
        <v>0.93099999999999994</v>
      </c>
      <c r="AC2726">
        <v>0.22343999999999997</v>
      </c>
      <c r="AD2726">
        <v>0.85000000000000009</v>
      </c>
      <c r="AE2726" t="s">
        <v>25</v>
      </c>
      <c r="AF2726">
        <v>1.5408118725447402E-2</v>
      </c>
      <c r="AG2726" t="s">
        <v>5</v>
      </c>
      <c r="AH2726" t="s">
        <v>31</v>
      </c>
      <c r="AI2726" t="s">
        <v>37</v>
      </c>
      <c r="AJ2726">
        <v>2358.5365853658536</v>
      </c>
      <c r="AK2726" t="s">
        <v>42</v>
      </c>
      <c r="AL2726">
        <v>97.9559</v>
      </c>
      <c r="AM2726">
        <v>2401373.6142899995</v>
      </c>
      <c r="AN2726">
        <v>71.02000000000001</v>
      </c>
    </row>
    <row r="2727" spans="1:40" x14ac:dyDescent="0.3">
      <c r="A2727">
        <v>186.31</v>
      </c>
      <c r="B2727">
        <v>1.63</v>
      </c>
      <c r="C2727">
        <v>5</v>
      </c>
      <c r="D2727">
        <v>0.9</v>
      </c>
      <c r="E2727">
        <v>0</v>
      </c>
      <c r="F2727">
        <v>0.02</v>
      </c>
      <c r="G2727" t="s">
        <v>88</v>
      </c>
      <c r="H2727">
        <v>1.96</v>
      </c>
      <c r="I2727">
        <v>0.91</v>
      </c>
      <c r="J2727">
        <v>1.08</v>
      </c>
      <c r="K2727">
        <v>0.16</v>
      </c>
      <c r="L2727">
        <v>11</v>
      </c>
      <c r="M2727">
        <v>4082.3</v>
      </c>
      <c r="N2727">
        <v>90</v>
      </c>
      <c r="O2727">
        <v>25</v>
      </c>
      <c r="P2727">
        <v>1</v>
      </c>
      <c r="Q2727">
        <v>3</v>
      </c>
      <c r="R2727">
        <v>958</v>
      </c>
      <c r="S2727">
        <v>162</v>
      </c>
      <c r="T2727">
        <v>6</v>
      </c>
      <c r="U2727">
        <v>0.1</v>
      </c>
      <c r="V2727">
        <v>0</v>
      </c>
      <c r="W2727" t="s">
        <v>6</v>
      </c>
      <c r="X2727" t="s">
        <v>103</v>
      </c>
      <c r="Y2727" t="s">
        <v>104</v>
      </c>
      <c r="Z2727" t="s">
        <v>100</v>
      </c>
      <c r="AA2727">
        <v>0.9</v>
      </c>
      <c r="AB2727">
        <v>0.98</v>
      </c>
      <c r="AC2727">
        <v>9.7999999999999976E-2</v>
      </c>
      <c r="AD2727">
        <v>0.18</v>
      </c>
      <c r="AE2727" t="s">
        <v>26</v>
      </c>
      <c r="AF2727">
        <v>8.7488594278353274E-3</v>
      </c>
      <c r="AG2727" t="s">
        <v>5</v>
      </c>
      <c r="AH2727" t="s">
        <v>31</v>
      </c>
      <c r="AI2727" t="s">
        <v>36</v>
      </c>
      <c r="AJ2727">
        <v>16.910229645093946</v>
      </c>
      <c r="AK2727" t="s">
        <v>40</v>
      </c>
      <c r="AL2727">
        <v>40.823</v>
      </c>
      <c r="AM2727">
        <v>775832.90561200003</v>
      </c>
      <c r="AN2727">
        <v>73.64</v>
      </c>
    </row>
    <row r="2728" spans="1:40" x14ac:dyDescent="0.3">
      <c r="A2728">
        <v>79.56</v>
      </c>
      <c r="B2728">
        <v>1.51</v>
      </c>
      <c r="C2728">
        <v>13</v>
      </c>
      <c r="D2728">
        <v>0.97</v>
      </c>
      <c r="E2728">
        <v>0.08</v>
      </c>
      <c r="F2728">
        <v>0.02</v>
      </c>
      <c r="G2728" t="s">
        <v>92</v>
      </c>
      <c r="H2728">
        <v>1.73</v>
      </c>
      <c r="I2728">
        <v>0.72</v>
      </c>
      <c r="J2728">
        <v>1.1399999999999999</v>
      </c>
      <c r="K2728">
        <v>0.45</v>
      </c>
      <c r="L2728">
        <v>24</v>
      </c>
      <c r="M2728">
        <v>3136.43</v>
      </c>
      <c r="N2728">
        <v>15</v>
      </c>
      <c r="O2728">
        <v>59</v>
      </c>
      <c r="P2728">
        <v>0</v>
      </c>
      <c r="Q2728">
        <v>3</v>
      </c>
      <c r="R2728">
        <v>928</v>
      </c>
      <c r="S2728">
        <v>332</v>
      </c>
      <c r="T2728">
        <v>5</v>
      </c>
      <c r="U2728">
        <v>0.68</v>
      </c>
      <c r="V2728">
        <v>0</v>
      </c>
      <c r="W2728" t="s">
        <v>6</v>
      </c>
      <c r="X2728" t="s">
        <v>103</v>
      </c>
      <c r="Y2728" t="s">
        <v>94</v>
      </c>
      <c r="Z2728" t="s">
        <v>109</v>
      </c>
      <c r="AA2728">
        <v>0.89239999999999997</v>
      </c>
      <c r="AB2728">
        <v>0.90160000000000007</v>
      </c>
      <c r="AC2728">
        <v>2.7048000000000027E-2</v>
      </c>
      <c r="AD2728">
        <v>0.55000000000000004</v>
      </c>
      <c r="AE2728" t="s">
        <v>25</v>
      </c>
      <c r="AF2728">
        <v>1.8979386626445448E-2</v>
      </c>
      <c r="AG2728" t="s">
        <v>5</v>
      </c>
      <c r="AH2728" t="s">
        <v>33</v>
      </c>
      <c r="AI2728" t="s">
        <v>36</v>
      </c>
      <c r="AJ2728">
        <v>35.775862068965516</v>
      </c>
      <c r="AK2728" t="s">
        <v>40</v>
      </c>
      <c r="AL2728">
        <v>62.7286</v>
      </c>
      <c r="AM2728">
        <v>274553.28925600002</v>
      </c>
      <c r="AN2728">
        <v>83.47</v>
      </c>
    </row>
    <row r="2729" spans="1:40" x14ac:dyDescent="0.3">
      <c r="A2729">
        <v>152.71</v>
      </c>
      <c r="B2729">
        <v>2.08</v>
      </c>
      <c r="C2729">
        <v>1</v>
      </c>
      <c r="D2729">
        <v>0.82</v>
      </c>
      <c r="E2729">
        <v>0.02</v>
      </c>
      <c r="F2729">
        <v>0</v>
      </c>
      <c r="G2729" t="s">
        <v>92</v>
      </c>
      <c r="H2729">
        <v>1.0900000000000001</v>
      </c>
      <c r="I2729">
        <v>0.73</v>
      </c>
      <c r="J2729">
        <v>0.83</v>
      </c>
      <c r="K2729">
        <v>0.74</v>
      </c>
      <c r="L2729">
        <v>24</v>
      </c>
      <c r="M2729">
        <v>1590.99</v>
      </c>
      <c r="N2729">
        <v>45</v>
      </c>
      <c r="O2729">
        <v>14</v>
      </c>
      <c r="P2729">
        <v>0</v>
      </c>
      <c r="Q2729">
        <v>1</v>
      </c>
      <c r="R2729">
        <v>301</v>
      </c>
      <c r="S2729">
        <v>767</v>
      </c>
      <c r="T2729">
        <v>6</v>
      </c>
      <c r="U2729">
        <v>0.46</v>
      </c>
      <c r="V2729">
        <v>1</v>
      </c>
      <c r="W2729" t="s">
        <v>4</v>
      </c>
      <c r="X2729" t="s">
        <v>101</v>
      </c>
      <c r="Y2729" t="s">
        <v>94</v>
      </c>
      <c r="Z2729" t="s">
        <v>100</v>
      </c>
      <c r="AA2729">
        <v>0.80359999999999998</v>
      </c>
      <c r="AB2729">
        <v>0.98</v>
      </c>
      <c r="AC2729">
        <v>0.17640000000000006</v>
      </c>
      <c r="AD2729">
        <v>0.76</v>
      </c>
      <c r="AE2729" t="s">
        <v>25</v>
      </c>
      <c r="AF2729">
        <v>1.3620588042695305E-2</v>
      </c>
      <c r="AG2729" t="s">
        <v>5</v>
      </c>
      <c r="AH2729" t="s">
        <v>31</v>
      </c>
      <c r="AI2729" t="s">
        <v>36</v>
      </c>
      <c r="AJ2729">
        <v>254.81727574750832</v>
      </c>
      <c r="AK2729" t="s">
        <v>42</v>
      </c>
      <c r="AL2729">
        <v>31.819800000000001</v>
      </c>
      <c r="AM2729">
        <v>247854.43343600002</v>
      </c>
      <c r="AN2729">
        <v>86.31</v>
      </c>
    </row>
    <row r="2730" spans="1:40" x14ac:dyDescent="0.3">
      <c r="A2730">
        <v>160.97</v>
      </c>
      <c r="B2730">
        <v>6.23</v>
      </c>
      <c r="C2730">
        <v>23</v>
      </c>
      <c r="D2730">
        <v>0.76</v>
      </c>
      <c r="E2730">
        <v>0.06</v>
      </c>
      <c r="F2730">
        <v>0.02</v>
      </c>
      <c r="G2730" t="s">
        <v>99</v>
      </c>
      <c r="H2730">
        <v>1.38</v>
      </c>
      <c r="I2730">
        <v>0.91</v>
      </c>
      <c r="J2730">
        <v>0.87</v>
      </c>
      <c r="K2730">
        <v>0.02</v>
      </c>
      <c r="L2730">
        <v>21</v>
      </c>
      <c r="M2730">
        <v>1521.74</v>
      </c>
      <c r="N2730">
        <v>60</v>
      </c>
      <c r="O2730">
        <v>57</v>
      </c>
      <c r="P2730">
        <v>0</v>
      </c>
      <c r="Q2730">
        <v>3</v>
      </c>
      <c r="R2730">
        <v>531</v>
      </c>
      <c r="S2730">
        <v>303</v>
      </c>
      <c r="T2730">
        <v>8</v>
      </c>
      <c r="U2730">
        <v>0.01</v>
      </c>
      <c r="V2730">
        <v>1</v>
      </c>
      <c r="W2730" t="s">
        <v>4</v>
      </c>
      <c r="X2730" t="s">
        <v>103</v>
      </c>
      <c r="Y2730" t="s">
        <v>94</v>
      </c>
      <c r="Z2730" t="s">
        <v>110</v>
      </c>
      <c r="AA2730">
        <v>0.71439999999999992</v>
      </c>
      <c r="AB2730">
        <v>0.92119999999999991</v>
      </c>
      <c r="AC2730">
        <v>0.22108799999999995</v>
      </c>
      <c r="AD2730">
        <v>0.1</v>
      </c>
      <c r="AE2730" t="s">
        <v>22</v>
      </c>
      <c r="AF2730">
        <v>3.870286388768094E-2</v>
      </c>
      <c r="AG2730" t="s">
        <v>7</v>
      </c>
      <c r="AH2730" t="s">
        <v>31</v>
      </c>
      <c r="AI2730" t="s">
        <v>36</v>
      </c>
      <c r="AJ2730">
        <v>57.062146892655363</v>
      </c>
      <c r="AK2730" t="s">
        <v>40</v>
      </c>
      <c r="AL2730">
        <v>76.087000000000003</v>
      </c>
      <c r="AM2730">
        <v>264631.37659599999</v>
      </c>
      <c r="AN2730">
        <v>96.419999999999987</v>
      </c>
    </row>
    <row r="2731" spans="1:40" x14ac:dyDescent="0.3">
      <c r="A2731">
        <v>267.83</v>
      </c>
      <c r="B2731">
        <v>9.36</v>
      </c>
      <c r="C2731">
        <v>8</v>
      </c>
      <c r="D2731">
        <v>0.89</v>
      </c>
      <c r="E2731">
        <v>0.01</v>
      </c>
      <c r="F2731">
        <v>0.02</v>
      </c>
      <c r="G2731" t="s">
        <v>88</v>
      </c>
      <c r="H2731">
        <v>3.37</v>
      </c>
      <c r="I2731">
        <v>0.65</v>
      </c>
      <c r="J2731">
        <v>0.92</v>
      </c>
      <c r="K2731">
        <v>0.03</v>
      </c>
      <c r="L2731">
        <v>25</v>
      </c>
      <c r="M2731">
        <v>5233.88</v>
      </c>
      <c r="N2731">
        <v>60</v>
      </c>
      <c r="O2731">
        <v>37</v>
      </c>
      <c r="P2731">
        <v>2</v>
      </c>
      <c r="Q2731">
        <v>3</v>
      </c>
      <c r="R2731">
        <v>324</v>
      </c>
      <c r="S2731">
        <v>489</v>
      </c>
      <c r="T2731">
        <v>2</v>
      </c>
      <c r="U2731">
        <v>7.0000000000000007E-2</v>
      </c>
      <c r="V2731">
        <v>1</v>
      </c>
      <c r="W2731" t="s">
        <v>4</v>
      </c>
      <c r="X2731" t="s">
        <v>103</v>
      </c>
      <c r="Y2731" t="s">
        <v>96</v>
      </c>
      <c r="Z2731" t="s">
        <v>102</v>
      </c>
      <c r="AA2731">
        <v>0.88109999999999999</v>
      </c>
      <c r="AB2731">
        <v>0.97019999999999995</v>
      </c>
      <c r="AC2731">
        <v>0.10672199999999998</v>
      </c>
      <c r="AD2731">
        <v>0.06</v>
      </c>
      <c r="AE2731" t="s">
        <v>22</v>
      </c>
      <c r="AF2731">
        <v>3.4947541350856884E-2</v>
      </c>
      <c r="AG2731" t="s">
        <v>7</v>
      </c>
      <c r="AH2731" t="s">
        <v>31</v>
      </c>
      <c r="AI2731" t="s">
        <v>37</v>
      </c>
      <c r="AJ2731">
        <v>150.92592592592592</v>
      </c>
      <c r="AK2731" t="s">
        <v>42</v>
      </c>
      <c r="AL2731">
        <v>52.338799999999999</v>
      </c>
      <c r="AM2731">
        <v>1443914.1733539999</v>
      </c>
      <c r="AN2731">
        <v>71.930000000000007</v>
      </c>
    </row>
    <row r="2732" spans="1:40" x14ac:dyDescent="0.3">
      <c r="A2732">
        <v>386.35</v>
      </c>
      <c r="B2732">
        <v>5.47</v>
      </c>
      <c r="C2732">
        <v>3</v>
      </c>
      <c r="D2732">
        <v>0.96</v>
      </c>
      <c r="E2732">
        <v>0.09</v>
      </c>
      <c r="F2732">
        <v>0.03</v>
      </c>
      <c r="G2732" t="s">
        <v>92</v>
      </c>
      <c r="H2732">
        <v>1.85</v>
      </c>
      <c r="I2732">
        <v>0.94</v>
      </c>
      <c r="J2732">
        <v>0.99</v>
      </c>
      <c r="K2732">
        <v>0.68</v>
      </c>
      <c r="L2732">
        <v>4</v>
      </c>
      <c r="M2732">
        <v>7517.36</v>
      </c>
      <c r="N2732">
        <v>60</v>
      </c>
      <c r="O2732">
        <v>15</v>
      </c>
      <c r="P2732">
        <v>0</v>
      </c>
      <c r="Q2732">
        <v>3</v>
      </c>
      <c r="R2732">
        <v>623</v>
      </c>
      <c r="S2732">
        <v>953</v>
      </c>
      <c r="T2732">
        <v>7</v>
      </c>
      <c r="U2732">
        <v>0.7</v>
      </c>
      <c r="V2732">
        <v>1</v>
      </c>
      <c r="W2732" t="s">
        <v>4</v>
      </c>
      <c r="X2732" t="s">
        <v>103</v>
      </c>
      <c r="Y2732" t="s">
        <v>94</v>
      </c>
      <c r="Z2732" t="s">
        <v>106</v>
      </c>
      <c r="AA2732">
        <v>0.87360000000000004</v>
      </c>
      <c r="AB2732">
        <v>0.88270000000000004</v>
      </c>
      <c r="AC2732">
        <v>3.5308000000000034E-2</v>
      </c>
      <c r="AD2732">
        <v>0.8</v>
      </c>
      <c r="AE2732" t="s">
        <v>25</v>
      </c>
      <c r="AF2732">
        <v>1.4158146758120873E-2</v>
      </c>
      <c r="AG2732" t="s">
        <v>5</v>
      </c>
      <c r="AH2732" t="s">
        <v>32</v>
      </c>
      <c r="AI2732" t="s">
        <v>36</v>
      </c>
      <c r="AJ2732">
        <v>152.96950240770465</v>
      </c>
      <c r="AK2732" t="s">
        <v>42</v>
      </c>
      <c r="AL2732">
        <v>150.34719999999999</v>
      </c>
      <c r="AM2732">
        <v>3253016.5224699997</v>
      </c>
      <c r="AN2732">
        <v>82.85</v>
      </c>
    </row>
    <row r="2733" spans="1:40" x14ac:dyDescent="0.3">
      <c r="A2733">
        <v>263.20999999999998</v>
      </c>
      <c r="B2733">
        <v>8.59</v>
      </c>
      <c r="C2733">
        <v>3</v>
      </c>
      <c r="D2733">
        <v>0.92</v>
      </c>
      <c r="E2733">
        <v>0.03</v>
      </c>
      <c r="F2733">
        <v>0.02</v>
      </c>
      <c r="G2733" t="s">
        <v>92</v>
      </c>
      <c r="H2733">
        <v>0.4</v>
      </c>
      <c r="I2733">
        <v>0.71</v>
      </c>
      <c r="J2733">
        <v>0.94</v>
      </c>
      <c r="K2733">
        <v>0.73</v>
      </c>
      <c r="L2733">
        <v>40</v>
      </c>
      <c r="M2733">
        <v>5688.18</v>
      </c>
      <c r="N2733">
        <v>45</v>
      </c>
      <c r="O2733">
        <v>35</v>
      </c>
      <c r="P2733">
        <v>0</v>
      </c>
      <c r="Q2733">
        <v>2</v>
      </c>
      <c r="R2733">
        <v>639</v>
      </c>
      <c r="S2733">
        <v>733</v>
      </c>
      <c r="T2733">
        <v>6</v>
      </c>
      <c r="U2733">
        <v>0.4</v>
      </c>
      <c r="V2733">
        <v>0</v>
      </c>
      <c r="W2733" t="s">
        <v>6</v>
      </c>
      <c r="X2733" t="s">
        <v>93</v>
      </c>
      <c r="Y2733" t="s">
        <v>94</v>
      </c>
      <c r="Z2733" t="s">
        <v>100</v>
      </c>
      <c r="AA2733">
        <v>0.89239999999999997</v>
      </c>
      <c r="AB2733">
        <v>0.9506</v>
      </c>
      <c r="AC2733">
        <v>7.6047999999999963E-2</v>
      </c>
      <c r="AD2733">
        <v>0.78</v>
      </c>
      <c r="AE2733" t="s">
        <v>25</v>
      </c>
      <c r="AF2733">
        <v>3.2635538163443639E-2</v>
      </c>
      <c r="AG2733" t="s">
        <v>7</v>
      </c>
      <c r="AH2733" t="s">
        <v>31</v>
      </c>
      <c r="AI2733" t="s">
        <v>38</v>
      </c>
      <c r="AJ2733">
        <v>114.71048513302034</v>
      </c>
      <c r="AK2733" t="s">
        <v>42</v>
      </c>
      <c r="AL2733">
        <v>113.76360000000001</v>
      </c>
      <c r="AM2733">
        <v>1572161.0199699998</v>
      </c>
      <c r="AN2733">
        <v>86.299999999999983</v>
      </c>
    </row>
    <row r="2734" spans="1:40" x14ac:dyDescent="0.3">
      <c r="A2734">
        <v>76.03</v>
      </c>
      <c r="B2734">
        <v>5.01</v>
      </c>
      <c r="C2734">
        <v>7</v>
      </c>
      <c r="D2734">
        <v>0.96</v>
      </c>
      <c r="E2734">
        <v>0.02</v>
      </c>
      <c r="F2734">
        <v>0.03</v>
      </c>
      <c r="G2734" t="s">
        <v>88</v>
      </c>
      <c r="H2734">
        <v>0.69</v>
      </c>
      <c r="I2734">
        <v>0.62</v>
      </c>
      <c r="J2734">
        <v>1</v>
      </c>
      <c r="K2734">
        <v>0.85</v>
      </c>
      <c r="L2734">
        <v>43</v>
      </c>
      <c r="M2734">
        <v>8745.6</v>
      </c>
      <c r="N2734">
        <v>60</v>
      </c>
      <c r="O2734">
        <v>13</v>
      </c>
      <c r="P2734">
        <v>1</v>
      </c>
      <c r="Q2734">
        <v>1</v>
      </c>
      <c r="R2734">
        <v>678</v>
      </c>
      <c r="S2734">
        <v>487</v>
      </c>
      <c r="T2734">
        <v>10</v>
      </c>
      <c r="U2734">
        <v>0.67</v>
      </c>
      <c r="V2734">
        <v>1</v>
      </c>
      <c r="W2734" t="s">
        <v>4</v>
      </c>
      <c r="X2734" t="s">
        <v>101</v>
      </c>
      <c r="Y2734" t="s">
        <v>104</v>
      </c>
      <c r="Z2734" t="s">
        <v>108</v>
      </c>
      <c r="AA2734">
        <v>0.94079999999999997</v>
      </c>
      <c r="AB2734">
        <v>0.9506</v>
      </c>
      <c r="AC2734">
        <v>3.802400000000003E-2</v>
      </c>
      <c r="AD2734">
        <v>0.9</v>
      </c>
      <c r="AE2734" t="s">
        <v>25</v>
      </c>
      <c r="AF2734">
        <v>6.5895041431014073E-2</v>
      </c>
      <c r="AG2734" t="s">
        <v>8</v>
      </c>
      <c r="AH2734" t="s">
        <v>33</v>
      </c>
      <c r="AI2734" t="s">
        <v>38</v>
      </c>
      <c r="AJ2734">
        <v>71.828908554572266</v>
      </c>
      <c r="AK2734" t="s">
        <v>40</v>
      </c>
      <c r="AL2734">
        <v>87.456000000000003</v>
      </c>
      <c r="AM2734">
        <v>698262.87161399995</v>
      </c>
      <c r="AN2734">
        <v>74.110000000000014</v>
      </c>
    </row>
    <row r="2735" spans="1:40" x14ac:dyDescent="0.3">
      <c r="A2735">
        <v>481.01</v>
      </c>
      <c r="B2735">
        <v>7.38</v>
      </c>
      <c r="C2735">
        <v>4</v>
      </c>
      <c r="D2735">
        <v>0.86</v>
      </c>
      <c r="E2735">
        <v>0.01</v>
      </c>
      <c r="F2735">
        <v>0.04</v>
      </c>
      <c r="G2735" t="s">
        <v>88</v>
      </c>
      <c r="H2735">
        <v>1.86</v>
      </c>
      <c r="I2735">
        <v>0.65</v>
      </c>
      <c r="J2735">
        <v>0.87</v>
      </c>
      <c r="K2735">
        <v>0.4</v>
      </c>
      <c r="L2735">
        <v>47</v>
      </c>
      <c r="M2735">
        <v>3227.14</v>
      </c>
      <c r="N2735">
        <v>60</v>
      </c>
      <c r="O2735">
        <v>14</v>
      </c>
      <c r="P2735">
        <v>2</v>
      </c>
      <c r="Q2735">
        <v>1</v>
      </c>
      <c r="R2735">
        <v>276</v>
      </c>
      <c r="S2735">
        <v>457</v>
      </c>
      <c r="T2735">
        <v>8</v>
      </c>
      <c r="U2735">
        <v>0.39</v>
      </c>
      <c r="V2735">
        <v>0</v>
      </c>
      <c r="W2735" t="s">
        <v>6</v>
      </c>
      <c r="X2735" t="s">
        <v>101</v>
      </c>
      <c r="Y2735" t="s">
        <v>96</v>
      </c>
      <c r="Z2735" t="s">
        <v>110</v>
      </c>
      <c r="AA2735">
        <v>0.85139999999999993</v>
      </c>
      <c r="AB2735">
        <v>0.95039999999999991</v>
      </c>
      <c r="AC2735">
        <v>0.13305600000000001</v>
      </c>
      <c r="AD2735">
        <v>0.45</v>
      </c>
      <c r="AE2735" t="s">
        <v>24</v>
      </c>
      <c r="AF2735">
        <v>1.5342716367643084E-2</v>
      </c>
      <c r="AG2735" t="s">
        <v>5</v>
      </c>
      <c r="AH2735" t="s">
        <v>32</v>
      </c>
      <c r="AI2735" t="s">
        <v>36</v>
      </c>
      <c r="AJ2735">
        <v>165.57971014492753</v>
      </c>
      <c r="AK2735" t="s">
        <v>42</v>
      </c>
      <c r="AL2735">
        <v>32.2714</v>
      </c>
      <c r="AM2735">
        <v>1629951.1069419999</v>
      </c>
      <c r="AN2735">
        <v>73.040000000000006</v>
      </c>
    </row>
    <row r="2736" spans="1:40" x14ac:dyDescent="0.3">
      <c r="A2736">
        <v>474.23</v>
      </c>
      <c r="B2736">
        <v>7.59</v>
      </c>
      <c r="C2736">
        <v>3</v>
      </c>
      <c r="D2736">
        <v>0.93</v>
      </c>
      <c r="E2736">
        <v>0.09</v>
      </c>
      <c r="F2736">
        <v>0.05</v>
      </c>
      <c r="G2736" t="s">
        <v>88</v>
      </c>
      <c r="H2736">
        <v>4.62</v>
      </c>
      <c r="I2736">
        <v>0.98</v>
      </c>
      <c r="J2736">
        <v>1.07</v>
      </c>
      <c r="K2736">
        <v>0.39</v>
      </c>
      <c r="L2736">
        <v>23</v>
      </c>
      <c r="M2736">
        <v>5990.96</v>
      </c>
      <c r="N2736">
        <v>30</v>
      </c>
      <c r="O2736">
        <v>47</v>
      </c>
      <c r="P2736">
        <v>1</v>
      </c>
      <c r="Q2736">
        <v>0</v>
      </c>
      <c r="R2736">
        <v>431</v>
      </c>
      <c r="S2736">
        <v>139</v>
      </c>
      <c r="T2736">
        <v>9</v>
      </c>
      <c r="U2736">
        <v>0.36</v>
      </c>
      <c r="V2736">
        <v>1</v>
      </c>
      <c r="W2736" t="s">
        <v>4</v>
      </c>
      <c r="X2736" t="s">
        <v>89</v>
      </c>
      <c r="Y2736" t="s">
        <v>104</v>
      </c>
      <c r="Z2736" t="s">
        <v>91</v>
      </c>
      <c r="AA2736">
        <v>0.84630000000000005</v>
      </c>
      <c r="AB2736">
        <v>0.86449999999999994</v>
      </c>
      <c r="AC2736">
        <v>6.0514999999999951E-2</v>
      </c>
      <c r="AD2736">
        <v>0.53</v>
      </c>
      <c r="AE2736" t="s">
        <v>25</v>
      </c>
      <c r="AF2736">
        <v>1.6004892140944266E-2</v>
      </c>
      <c r="AG2736" t="s">
        <v>5</v>
      </c>
      <c r="AH2736" t="s">
        <v>32</v>
      </c>
      <c r="AI2736" t="s">
        <v>37</v>
      </c>
      <c r="AJ2736">
        <v>32.250580046403712</v>
      </c>
      <c r="AK2736" t="s">
        <v>40</v>
      </c>
      <c r="AL2736">
        <v>59.909600000000005</v>
      </c>
      <c r="AM2736">
        <v>3238949.7037639995</v>
      </c>
      <c r="AN2736">
        <v>67.679999999999993</v>
      </c>
    </row>
    <row r="2737" spans="1:40" x14ac:dyDescent="0.3">
      <c r="A2737">
        <v>403.34</v>
      </c>
      <c r="B2737">
        <v>2.57</v>
      </c>
      <c r="C2737">
        <v>15</v>
      </c>
      <c r="D2737">
        <v>0.74</v>
      </c>
      <c r="E2737">
        <v>7.0000000000000007E-2</v>
      </c>
      <c r="F2737">
        <v>0.03</v>
      </c>
      <c r="G2737" t="s">
        <v>88</v>
      </c>
      <c r="H2737">
        <v>1.9</v>
      </c>
      <c r="I2737">
        <v>0.78</v>
      </c>
      <c r="J2737">
        <v>0.82</v>
      </c>
      <c r="K2737">
        <v>0.55000000000000004</v>
      </c>
      <c r="L2737">
        <v>24</v>
      </c>
      <c r="M2737">
        <v>6646.29</v>
      </c>
      <c r="N2737">
        <v>60</v>
      </c>
      <c r="O2737">
        <v>23</v>
      </c>
      <c r="P2737">
        <v>2</v>
      </c>
      <c r="Q2737">
        <v>2</v>
      </c>
      <c r="R2737">
        <v>254</v>
      </c>
      <c r="S2737">
        <v>713</v>
      </c>
      <c r="T2737">
        <v>8</v>
      </c>
      <c r="U2737">
        <v>0.85</v>
      </c>
      <c r="V2737">
        <v>0</v>
      </c>
      <c r="W2737" t="s">
        <v>6</v>
      </c>
      <c r="X2737" t="s">
        <v>93</v>
      </c>
      <c r="Y2737" t="s">
        <v>96</v>
      </c>
      <c r="Z2737" t="s">
        <v>110</v>
      </c>
      <c r="AA2737">
        <v>0.68819999999999992</v>
      </c>
      <c r="AB2737">
        <v>0.9020999999999999</v>
      </c>
      <c r="AC2737">
        <v>0.23454599999999998</v>
      </c>
      <c r="AD2737">
        <v>0.65</v>
      </c>
      <c r="AE2737" t="s">
        <v>25</v>
      </c>
      <c r="AF2737">
        <v>6.3717955075122722E-3</v>
      </c>
      <c r="AG2737" t="s">
        <v>5</v>
      </c>
      <c r="AH2737" t="s">
        <v>32</v>
      </c>
      <c r="AI2737" t="s">
        <v>36</v>
      </c>
      <c r="AJ2737">
        <v>280.70866141732284</v>
      </c>
      <c r="AK2737" t="s">
        <v>42</v>
      </c>
      <c r="AL2737">
        <v>66.462900000000005</v>
      </c>
      <c r="AM2737">
        <v>2948867.85928</v>
      </c>
      <c r="AN2737">
        <v>71.399999999999991</v>
      </c>
    </row>
    <row r="2738" spans="1:40" x14ac:dyDescent="0.3">
      <c r="A2738">
        <v>496.1</v>
      </c>
      <c r="B2738">
        <v>4.25</v>
      </c>
      <c r="C2738">
        <v>8</v>
      </c>
      <c r="D2738">
        <v>0.8</v>
      </c>
      <c r="E2738">
        <v>7.0000000000000007E-2</v>
      </c>
      <c r="F2738">
        <v>0</v>
      </c>
      <c r="G2738" t="s">
        <v>88</v>
      </c>
      <c r="H2738">
        <v>0.3</v>
      </c>
      <c r="I2738">
        <v>0.7</v>
      </c>
      <c r="J2738">
        <v>0.94</v>
      </c>
      <c r="K2738">
        <v>0.76</v>
      </c>
      <c r="L2738">
        <v>21</v>
      </c>
      <c r="M2738">
        <v>2878.83</v>
      </c>
      <c r="N2738">
        <v>30</v>
      </c>
      <c r="O2738">
        <v>21</v>
      </c>
      <c r="P2738">
        <v>2</v>
      </c>
      <c r="Q2738">
        <v>3</v>
      </c>
      <c r="R2738">
        <v>600</v>
      </c>
      <c r="S2738">
        <v>718</v>
      </c>
      <c r="T2738">
        <v>5</v>
      </c>
      <c r="U2738">
        <v>0.85</v>
      </c>
      <c r="V2738">
        <v>0</v>
      </c>
      <c r="W2738" t="s">
        <v>6</v>
      </c>
      <c r="X2738" t="s">
        <v>103</v>
      </c>
      <c r="Y2738" t="s">
        <v>96</v>
      </c>
      <c r="Z2738" t="s">
        <v>109</v>
      </c>
      <c r="AA2738">
        <v>0.74399999999999999</v>
      </c>
      <c r="AB2738">
        <v>0.92999999999999994</v>
      </c>
      <c r="AC2738">
        <v>0.18599999999999994</v>
      </c>
      <c r="AD2738">
        <v>0.83000000000000007</v>
      </c>
      <c r="AE2738" t="s">
        <v>25</v>
      </c>
      <c r="AF2738">
        <v>8.5668212054021368E-3</v>
      </c>
      <c r="AG2738" t="s">
        <v>5</v>
      </c>
      <c r="AH2738" t="s">
        <v>32</v>
      </c>
      <c r="AI2738" t="s">
        <v>38</v>
      </c>
      <c r="AJ2738">
        <v>119.66666666666667</v>
      </c>
      <c r="AK2738" t="s">
        <v>42</v>
      </c>
      <c r="AL2738">
        <v>28.7883</v>
      </c>
      <c r="AM2738">
        <v>1528192.45731</v>
      </c>
      <c r="AN2738">
        <v>73.599999999999994</v>
      </c>
    </row>
    <row r="2739" spans="1:40" x14ac:dyDescent="0.3">
      <c r="A2739">
        <v>295.02</v>
      </c>
      <c r="B2739">
        <v>6.74</v>
      </c>
      <c r="C2739">
        <v>3</v>
      </c>
      <c r="D2739">
        <v>0.82</v>
      </c>
      <c r="E2739">
        <v>0.05</v>
      </c>
      <c r="F2739">
        <v>0.05</v>
      </c>
      <c r="G2739" t="s">
        <v>88</v>
      </c>
      <c r="H2739">
        <v>2.09</v>
      </c>
      <c r="I2739">
        <v>0.81</v>
      </c>
      <c r="J2739">
        <v>0.87</v>
      </c>
      <c r="K2739">
        <v>0.64</v>
      </c>
      <c r="L2739">
        <v>2</v>
      </c>
      <c r="M2739">
        <v>4023.41</v>
      </c>
      <c r="N2739">
        <v>30</v>
      </c>
      <c r="O2739">
        <v>22</v>
      </c>
      <c r="P2739">
        <v>3</v>
      </c>
      <c r="Q2739">
        <v>2</v>
      </c>
      <c r="R2739">
        <v>681</v>
      </c>
      <c r="S2739">
        <v>777</v>
      </c>
      <c r="T2739">
        <v>4</v>
      </c>
      <c r="U2739">
        <v>0.92</v>
      </c>
      <c r="V2739">
        <v>0</v>
      </c>
      <c r="W2739" t="s">
        <v>6</v>
      </c>
      <c r="X2739" t="s">
        <v>93</v>
      </c>
      <c r="Y2739" t="s">
        <v>90</v>
      </c>
      <c r="Z2739" t="s">
        <v>105</v>
      </c>
      <c r="AA2739">
        <v>0.77899999999999991</v>
      </c>
      <c r="AB2739">
        <v>0.90249999999999997</v>
      </c>
      <c r="AC2739">
        <v>0.16245000000000004</v>
      </c>
      <c r="AD2739">
        <v>0.74</v>
      </c>
      <c r="AE2739" t="s">
        <v>25</v>
      </c>
      <c r="AF2739">
        <v>2.2845908751949022E-2</v>
      </c>
      <c r="AG2739" t="s">
        <v>7</v>
      </c>
      <c r="AH2739" t="s">
        <v>31</v>
      </c>
      <c r="AI2739" t="s">
        <v>35</v>
      </c>
      <c r="AJ2739">
        <v>114.09691629955947</v>
      </c>
      <c r="AK2739" t="s">
        <v>42</v>
      </c>
      <c r="AL2739">
        <v>40.234099999999998</v>
      </c>
      <c r="AM2739">
        <v>1305737.6259560001</v>
      </c>
      <c r="AN2739">
        <v>71.41</v>
      </c>
    </row>
    <row r="2740" spans="1:40" x14ac:dyDescent="0.3">
      <c r="A2740">
        <v>483.25</v>
      </c>
      <c r="B2740">
        <v>1.64</v>
      </c>
      <c r="C2740">
        <v>29</v>
      </c>
      <c r="D2740">
        <v>0.85</v>
      </c>
      <c r="E2740">
        <v>0.05</v>
      </c>
      <c r="F2740">
        <v>0.04</v>
      </c>
      <c r="G2740" t="s">
        <v>92</v>
      </c>
      <c r="H2740">
        <v>3.34</v>
      </c>
      <c r="I2740">
        <v>0.87</v>
      </c>
      <c r="J2740">
        <v>1.0900000000000001</v>
      </c>
      <c r="K2740">
        <v>0.33</v>
      </c>
      <c r="L2740">
        <v>23</v>
      </c>
      <c r="M2740">
        <v>5950.3</v>
      </c>
      <c r="N2740">
        <v>30</v>
      </c>
      <c r="O2740">
        <v>13</v>
      </c>
      <c r="P2740">
        <v>3</v>
      </c>
      <c r="Q2740">
        <v>3</v>
      </c>
      <c r="R2740">
        <v>100</v>
      </c>
      <c r="S2740">
        <v>988</v>
      </c>
      <c r="T2740">
        <v>3</v>
      </c>
      <c r="U2740">
        <v>0.82</v>
      </c>
      <c r="V2740">
        <v>0</v>
      </c>
      <c r="W2740" t="s">
        <v>6</v>
      </c>
      <c r="X2740" t="s">
        <v>103</v>
      </c>
      <c r="Y2740" t="s">
        <v>90</v>
      </c>
      <c r="Z2740" t="s">
        <v>98</v>
      </c>
      <c r="AA2740">
        <v>0.8075</v>
      </c>
      <c r="AB2740">
        <v>0.91199999999999992</v>
      </c>
      <c r="AC2740">
        <v>0.1368</v>
      </c>
      <c r="AD2740">
        <v>0.42000000000000004</v>
      </c>
      <c r="AE2740" t="s">
        <v>24</v>
      </c>
      <c r="AF2740">
        <v>3.3936885669943093E-3</v>
      </c>
      <c r="AG2740" t="s">
        <v>5</v>
      </c>
      <c r="AH2740" t="s">
        <v>32</v>
      </c>
      <c r="AI2740" t="s">
        <v>37</v>
      </c>
      <c r="AJ2740">
        <v>988.00000000000011</v>
      </c>
      <c r="AK2740" t="s">
        <v>42</v>
      </c>
      <c r="AL2740">
        <v>119.006</v>
      </c>
      <c r="AM2740">
        <v>3134427.1848499998</v>
      </c>
      <c r="AN2740">
        <v>82.359999999999985</v>
      </c>
    </row>
    <row r="2741" spans="1:40" x14ac:dyDescent="0.3">
      <c r="A2741">
        <v>84.02</v>
      </c>
      <c r="B2741">
        <v>4.25</v>
      </c>
      <c r="C2741">
        <v>7</v>
      </c>
      <c r="D2741">
        <v>0.98</v>
      </c>
      <c r="E2741">
        <v>0.01</v>
      </c>
      <c r="F2741">
        <v>0.02</v>
      </c>
      <c r="G2741" t="s">
        <v>88</v>
      </c>
      <c r="H2741">
        <v>2.97</v>
      </c>
      <c r="I2741">
        <v>0.73</v>
      </c>
      <c r="J2741">
        <v>1.1499999999999999</v>
      </c>
      <c r="K2741">
        <v>0.35</v>
      </c>
      <c r="L2741">
        <v>15</v>
      </c>
      <c r="M2741">
        <v>307.20999999999998</v>
      </c>
      <c r="N2741">
        <v>45</v>
      </c>
      <c r="O2741">
        <v>48</v>
      </c>
      <c r="P2741">
        <v>3</v>
      </c>
      <c r="Q2741">
        <v>3</v>
      </c>
      <c r="R2741">
        <v>879</v>
      </c>
      <c r="S2741">
        <v>669</v>
      </c>
      <c r="T2741">
        <v>10</v>
      </c>
      <c r="U2741">
        <v>0.13</v>
      </c>
      <c r="V2741">
        <v>1</v>
      </c>
      <c r="W2741" t="s">
        <v>4</v>
      </c>
      <c r="X2741" t="s">
        <v>103</v>
      </c>
      <c r="Y2741" t="s">
        <v>90</v>
      </c>
      <c r="Z2741" t="s">
        <v>108</v>
      </c>
      <c r="AA2741">
        <v>0.97019999999999995</v>
      </c>
      <c r="AB2741">
        <v>0.97019999999999995</v>
      </c>
      <c r="AC2741">
        <v>1.9404000000000018E-2</v>
      </c>
      <c r="AD2741">
        <v>0.38</v>
      </c>
      <c r="AE2741" t="s">
        <v>24</v>
      </c>
      <c r="AF2741">
        <v>5.058319447750536E-2</v>
      </c>
      <c r="AG2741" t="s">
        <v>8</v>
      </c>
      <c r="AH2741" t="s">
        <v>33</v>
      </c>
      <c r="AI2741" t="s">
        <v>35</v>
      </c>
      <c r="AJ2741">
        <v>76.109215017064841</v>
      </c>
      <c r="AK2741" t="s">
        <v>40</v>
      </c>
      <c r="AL2741">
        <v>3.0720999999999998</v>
      </c>
      <c r="AM2741">
        <v>26594.200613999998</v>
      </c>
      <c r="AN2741">
        <v>72.330000000000013</v>
      </c>
    </row>
    <row r="2742" spans="1:40" x14ac:dyDescent="0.3">
      <c r="A2742">
        <v>214.56</v>
      </c>
      <c r="B2742">
        <v>5.81</v>
      </c>
      <c r="C2742">
        <v>18</v>
      </c>
      <c r="D2742">
        <v>0.96</v>
      </c>
      <c r="E2742">
        <v>0.06</v>
      </c>
      <c r="F2742">
        <v>0.01</v>
      </c>
      <c r="G2742" t="s">
        <v>99</v>
      </c>
      <c r="H2742">
        <v>1.39</v>
      </c>
      <c r="I2742">
        <v>0.89</v>
      </c>
      <c r="J2742">
        <v>0.83</v>
      </c>
      <c r="K2742">
        <v>0.76</v>
      </c>
      <c r="L2742">
        <v>26</v>
      </c>
      <c r="M2742">
        <v>8877.4500000000007</v>
      </c>
      <c r="N2742">
        <v>15</v>
      </c>
      <c r="O2742">
        <v>25</v>
      </c>
      <c r="P2742">
        <v>1</v>
      </c>
      <c r="Q2742">
        <v>0</v>
      </c>
      <c r="R2742">
        <v>445</v>
      </c>
      <c r="S2742">
        <v>351</v>
      </c>
      <c r="T2742">
        <v>9</v>
      </c>
      <c r="U2742">
        <v>7.0000000000000007E-2</v>
      </c>
      <c r="V2742">
        <v>1</v>
      </c>
      <c r="W2742" t="s">
        <v>4</v>
      </c>
      <c r="X2742" t="s">
        <v>89</v>
      </c>
      <c r="Y2742" t="s">
        <v>104</v>
      </c>
      <c r="Z2742" t="s">
        <v>91</v>
      </c>
      <c r="AA2742">
        <v>0.90239999999999987</v>
      </c>
      <c r="AB2742">
        <v>0.93059999999999998</v>
      </c>
      <c r="AC2742">
        <v>3.7224000000000028E-2</v>
      </c>
      <c r="AD2742">
        <v>0.83</v>
      </c>
      <c r="AE2742" t="s">
        <v>25</v>
      </c>
      <c r="AF2742">
        <v>2.7078672632363906E-2</v>
      </c>
      <c r="AG2742" t="s">
        <v>7</v>
      </c>
      <c r="AH2742" t="s">
        <v>31</v>
      </c>
      <c r="AI2742" t="s">
        <v>36</v>
      </c>
      <c r="AJ2742">
        <v>78.876404494382029</v>
      </c>
      <c r="AK2742" t="s">
        <v>40</v>
      </c>
      <c r="AL2742">
        <v>443.87250000000006</v>
      </c>
      <c r="AM2742">
        <v>2038527.7063080003</v>
      </c>
      <c r="AN2742">
        <v>96.61</v>
      </c>
    </row>
    <row r="2743" spans="1:40" x14ac:dyDescent="0.3">
      <c r="A2743">
        <v>151.41999999999999</v>
      </c>
      <c r="B2743">
        <v>9.9700000000000006</v>
      </c>
      <c r="C2743">
        <v>11</v>
      </c>
      <c r="D2743">
        <v>0.74</v>
      </c>
      <c r="E2743">
        <v>0.02</v>
      </c>
      <c r="F2743">
        <v>0.01</v>
      </c>
      <c r="G2743" t="s">
        <v>88</v>
      </c>
      <c r="H2743">
        <v>3.44</v>
      </c>
      <c r="I2743">
        <v>0.7</v>
      </c>
      <c r="J2743">
        <v>1.1100000000000001</v>
      </c>
      <c r="K2743">
        <v>0.53</v>
      </c>
      <c r="L2743">
        <v>26</v>
      </c>
      <c r="M2743">
        <v>1199.53</v>
      </c>
      <c r="N2743">
        <v>90</v>
      </c>
      <c r="O2743">
        <v>44</v>
      </c>
      <c r="P2743">
        <v>3</v>
      </c>
      <c r="Q2743">
        <v>0</v>
      </c>
      <c r="R2743">
        <v>650</v>
      </c>
      <c r="S2743">
        <v>276</v>
      </c>
      <c r="T2743">
        <v>7</v>
      </c>
      <c r="U2743">
        <v>0.06</v>
      </c>
      <c r="V2743">
        <v>1</v>
      </c>
      <c r="W2743" t="s">
        <v>4</v>
      </c>
      <c r="X2743" t="s">
        <v>89</v>
      </c>
      <c r="Y2743" t="s">
        <v>90</v>
      </c>
      <c r="Z2743" t="s">
        <v>106</v>
      </c>
      <c r="AA2743">
        <v>0.72519999999999996</v>
      </c>
      <c r="AB2743">
        <v>0.97019999999999995</v>
      </c>
      <c r="AC2743">
        <v>0.25225200000000003</v>
      </c>
      <c r="AD2743">
        <v>0.56000000000000005</v>
      </c>
      <c r="AE2743" t="s">
        <v>25</v>
      </c>
      <c r="AF2743">
        <v>6.5843349623563613E-2</v>
      </c>
      <c r="AG2743" t="s">
        <v>8</v>
      </c>
      <c r="AH2743" t="s">
        <v>31</v>
      </c>
      <c r="AI2743" t="s">
        <v>37</v>
      </c>
      <c r="AJ2743">
        <v>42.46153846153846</v>
      </c>
      <c r="AK2743" t="s">
        <v>40</v>
      </c>
      <c r="AL2743">
        <v>11.9953</v>
      </c>
      <c r="AM2743">
        <v>187104.23057399999</v>
      </c>
      <c r="AN2743">
        <v>71.760000000000005</v>
      </c>
    </row>
    <row r="2744" spans="1:40" x14ac:dyDescent="0.3">
      <c r="A2744">
        <v>138.12</v>
      </c>
      <c r="B2744">
        <v>5.27</v>
      </c>
      <c r="C2744">
        <v>11</v>
      </c>
      <c r="D2744">
        <v>0.75</v>
      </c>
      <c r="E2744">
        <v>0.1</v>
      </c>
      <c r="F2744">
        <v>0.01</v>
      </c>
      <c r="G2744" t="s">
        <v>99</v>
      </c>
      <c r="H2744">
        <v>3.15</v>
      </c>
      <c r="I2744">
        <v>0.64</v>
      </c>
      <c r="J2744">
        <v>1.1599999999999999</v>
      </c>
      <c r="K2744">
        <v>0.1</v>
      </c>
      <c r="L2744">
        <v>28</v>
      </c>
      <c r="M2744">
        <v>570.82000000000005</v>
      </c>
      <c r="N2744">
        <v>60</v>
      </c>
      <c r="O2744">
        <v>31</v>
      </c>
      <c r="P2744">
        <v>3</v>
      </c>
      <c r="Q2744">
        <v>0</v>
      </c>
      <c r="R2744">
        <v>498</v>
      </c>
      <c r="S2744">
        <v>896</v>
      </c>
      <c r="T2744">
        <v>1</v>
      </c>
      <c r="U2744">
        <v>0.98</v>
      </c>
      <c r="V2744">
        <v>1</v>
      </c>
      <c r="W2744" t="s">
        <v>4</v>
      </c>
      <c r="X2744" t="s">
        <v>89</v>
      </c>
      <c r="Y2744" t="s">
        <v>90</v>
      </c>
      <c r="Z2744" t="s">
        <v>97</v>
      </c>
      <c r="AA2744">
        <v>0.67500000000000004</v>
      </c>
      <c r="AB2744">
        <v>0.89100000000000001</v>
      </c>
      <c r="AC2744">
        <v>0.22275</v>
      </c>
      <c r="AD2744">
        <v>0.21000000000000002</v>
      </c>
      <c r="AE2744" t="s">
        <v>26</v>
      </c>
      <c r="AF2744">
        <v>3.8155227338546184E-2</v>
      </c>
      <c r="AG2744" t="s">
        <v>7</v>
      </c>
      <c r="AH2744" t="s">
        <v>33</v>
      </c>
      <c r="AI2744" t="s">
        <v>37</v>
      </c>
      <c r="AJ2744">
        <v>179.91967871485943</v>
      </c>
      <c r="AK2744" t="s">
        <v>42</v>
      </c>
      <c r="AL2744">
        <v>28.541000000000004</v>
      </c>
      <c r="AM2744">
        <v>87551.483384000021</v>
      </c>
      <c r="AN2744">
        <v>93.65</v>
      </c>
    </row>
    <row r="2745" spans="1:40" x14ac:dyDescent="0.3">
      <c r="A2745">
        <v>113.36</v>
      </c>
      <c r="B2745">
        <v>8.34</v>
      </c>
      <c r="C2745">
        <v>17</v>
      </c>
      <c r="D2745">
        <v>0.81</v>
      </c>
      <c r="E2745">
        <v>0.08</v>
      </c>
      <c r="F2745">
        <v>0</v>
      </c>
      <c r="G2745" t="s">
        <v>99</v>
      </c>
      <c r="H2745">
        <v>0.86</v>
      </c>
      <c r="I2745">
        <v>0.82</v>
      </c>
      <c r="J2745">
        <v>1.19</v>
      </c>
      <c r="K2745">
        <v>0.15</v>
      </c>
      <c r="L2745">
        <v>26</v>
      </c>
      <c r="M2745">
        <v>2228.85</v>
      </c>
      <c r="N2745">
        <v>90</v>
      </c>
      <c r="O2745">
        <v>18</v>
      </c>
      <c r="P2745">
        <v>1</v>
      </c>
      <c r="Q2745">
        <v>3</v>
      </c>
      <c r="R2745">
        <v>23</v>
      </c>
      <c r="S2745">
        <v>347</v>
      </c>
      <c r="T2745">
        <v>3</v>
      </c>
      <c r="U2745">
        <v>0.5</v>
      </c>
      <c r="V2745">
        <v>1</v>
      </c>
      <c r="W2745" t="s">
        <v>4</v>
      </c>
      <c r="X2745" t="s">
        <v>103</v>
      </c>
      <c r="Y2745" t="s">
        <v>104</v>
      </c>
      <c r="Z2745" t="s">
        <v>98</v>
      </c>
      <c r="AA2745">
        <v>0.74520000000000008</v>
      </c>
      <c r="AB2745">
        <v>0.92</v>
      </c>
      <c r="AC2745">
        <v>0.17479999999999996</v>
      </c>
      <c r="AD2745">
        <v>0.22999999999999998</v>
      </c>
      <c r="AE2745" t="s">
        <v>26</v>
      </c>
      <c r="AF2745">
        <v>7.3570924488355685E-2</v>
      </c>
      <c r="AG2745" t="s">
        <v>8</v>
      </c>
      <c r="AH2745" t="s">
        <v>33</v>
      </c>
      <c r="AI2745" t="s">
        <v>38</v>
      </c>
      <c r="AJ2745">
        <v>1508.695652173913</v>
      </c>
      <c r="AK2745" t="s">
        <v>42</v>
      </c>
      <c r="AL2745">
        <v>111.4425</v>
      </c>
      <c r="AM2745">
        <v>272988.823172</v>
      </c>
      <c r="AN2745">
        <v>96.740000000000009</v>
      </c>
    </row>
    <row r="2746" spans="1:40" x14ac:dyDescent="0.3">
      <c r="A2746">
        <v>330.09</v>
      </c>
      <c r="B2746">
        <v>4.8899999999999997</v>
      </c>
      <c r="C2746">
        <v>28</v>
      </c>
      <c r="D2746">
        <v>0.79</v>
      </c>
      <c r="E2746">
        <v>0.04</v>
      </c>
      <c r="F2746">
        <v>0.05</v>
      </c>
      <c r="G2746" t="s">
        <v>99</v>
      </c>
      <c r="H2746">
        <v>0.81</v>
      </c>
      <c r="I2746">
        <v>0.66</v>
      </c>
      <c r="J2746">
        <v>1.03</v>
      </c>
      <c r="K2746">
        <v>0.85</v>
      </c>
      <c r="L2746">
        <v>45</v>
      </c>
      <c r="M2746">
        <v>5072.95</v>
      </c>
      <c r="N2746">
        <v>15</v>
      </c>
      <c r="O2746">
        <v>38</v>
      </c>
      <c r="P2746">
        <v>2</v>
      </c>
      <c r="Q2746">
        <v>3</v>
      </c>
      <c r="R2746">
        <v>908</v>
      </c>
      <c r="S2746">
        <v>484</v>
      </c>
      <c r="T2746">
        <v>12</v>
      </c>
      <c r="U2746">
        <v>0.12</v>
      </c>
      <c r="V2746">
        <v>1</v>
      </c>
      <c r="W2746" t="s">
        <v>4</v>
      </c>
      <c r="X2746" t="s">
        <v>103</v>
      </c>
      <c r="Y2746" t="s">
        <v>96</v>
      </c>
      <c r="Z2746" t="s">
        <v>107</v>
      </c>
      <c r="AA2746">
        <v>0.75839999999999996</v>
      </c>
      <c r="AB2746">
        <v>0.91199999999999992</v>
      </c>
      <c r="AC2746">
        <v>0.19151999999999994</v>
      </c>
      <c r="AD2746">
        <v>0.94</v>
      </c>
      <c r="AE2746" t="s">
        <v>25</v>
      </c>
      <c r="AF2746">
        <v>1.4814141597746069E-2</v>
      </c>
      <c r="AG2746" t="s">
        <v>5</v>
      </c>
      <c r="AH2746" t="s">
        <v>32</v>
      </c>
      <c r="AI2746" t="s">
        <v>38</v>
      </c>
      <c r="AJ2746">
        <v>53.303964757709252</v>
      </c>
      <c r="AK2746" t="s">
        <v>40</v>
      </c>
      <c r="AL2746">
        <v>253.64750000000001</v>
      </c>
      <c r="AM2746">
        <v>1825496.7663529997</v>
      </c>
      <c r="AN2746">
        <v>96.989999999999981</v>
      </c>
    </row>
    <row r="2747" spans="1:40" x14ac:dyDescent="0.3">
      <c r="A2747">
        <v>401.59</v>
      </c>
      <c r="B2747">
        <v>8.17</v>
      </c>
      <c r="C2747">
        <v>6</v>
      </c>
      <c r="D2747">
        <v>0.88</v>
      </c>
      <c r="E2747">
        <v>0.02</v>
      </c>
      <c r="F2747">
        <v>0.03</v>
      </c>
      <c r="G2747" t="s">
        <v>88</v>
      </c>
      <c r="H2747">
        <v>2.74</v>
      </c>
      <c r="I2747">
        <v>0.98</v>
      </c>
      <c r="J2747">
        <v>0.93</v>
      </c>
      <c r="K2747">
        <v>1</v>
      </c>
      <c r="L2747">
        <v>2</v>
      </c>
      <c r="M2747">
        <v>3354.1</v>
      </c>
      <c r="N2747">
        <v>30</v>
      </c>
      <c r="O2747">
        <v>53</v>
      </c>
      <c r="P2747">
        <v>2</v>
      </c>
      <c r="Q2747">
        <v>2</v>
      </c>
      <c r="R2747">
        <v>295</v>
      </c>
      <c r="S2747">
        <v>424</v>
      </c>
      <c r="T2747">
        <v>3</v>
      </c>
      <c r="U2747">
        <v>0.54</v>
      </c>
      <c r="V2747">
        <v>0</v>
      </c>
      <c r="W2747" t="s">
        <v>6</v>
      </c>
      <c r="X2747" t="s">
        <v>93</v>
      </c>
      <c r="Y2747" t="s">
        <v>96</v>
      </c>
      <c r="Z2747" t="s">
        <v>98</v>
      </c>
      <c r="AA2747">
        <v>0.86239999999999994</v>
      </c>
      <c r="AB2747">
        <v>0.9506</v>
      </c>
      <c r="AC2747">
        <v>0.11407199999999999</v>
      </c>
      <c r="AD2747">
        <v>1.05</v>
      </c>
      <c r="AE2747" t="s">
        <v>25</v>
      </c>
      <c r="AF2747">
        <v>2.034413207500187E-2</v>
      </c>
      <c r="AG2747" t="s">
        <v>7</v>
      </c>
      <c r="AH2747" t="s">
        <v>32</v>
      </c>
      <c r="AI2747" t="s">
        <v>35</v>
      </c>
      <c r="AJ2747">
        <v>143.72881355932202</v>
      </c>
      <c r="AK2747" t="s">
        <v>42</v>
      </c>
      <c r="AL2747">
        <v>33.540999999999997</v>
      </c>
      <c r="AM2747">
        <v>1414377.218082</v>
      </c>
      <c r="AN2747">
        <v>72.06</v>
      </c>
    </row>
    <row r="2748" spans="1:40" x14ac:dyDescent="0.3">
      <c r="A2748">
        <v>310.23</v>
      </c>
      <c r="B2748">
        <v>6.36</v>
      </c>
      <c r="C2748">
        <v>8</v>
      </c>
      <c r="D2748">
        <v>0.97</v>
      </c>
      <c r="E2748">
        <v>0.08</v>
      </c>
      <c r="F2748">
        <v>0.03</v>
      </c>
      <c r="G2748" t="s">
        <v>88</v>
      </c>
      <c r="H2748">
        <v>3.3</v>
      </c>
      <c r="I2748">
        <v>0.6</v>
      </c>
      <c r="J2748">
        <v>0.93</v>
      </c>
      <c r="K2748">
        <v>0.34</v>
      </c>
      <c r="L2748">
        <v>35</v>
      </c>
      <c r="M2748">
        <v>4457.4399999999996</v>
      </c>
      <c r="N2748">
        <v>30</v>
      </c>
      <c r="O2748">
        <v>16</v>
      </c>
      <c r="P2748">
        <v>0</v>
      </c>
      <c r="Q2748">
        <v>1</v>
      </c>
      <c r="R2748">
        <v>680</v>
      </c>
      <c r="S2748">
        <v>300</v>
      </c>
      <c r="T2748">
        <v>6</v>
      </c>
      <c r="U2748">
        <v>0.71</v>
      </c>
      <c r="V2748">
        <v>1</v>
      </c>
      <c r="W2748" t="s">
        <v>4</v>
      </c>
      <c r="X2748" t="s">
        <v>101</v>
      </c>
      <c r="Y2748" t="s">
        <v>94</v>
      </c>
      <c r="Z2748" t="s">
        <v>100</v>
      </c>
      <c r="AA2748">
        <v>0.89239999999999997</v>
      </c>
      <c r="AB2748">
        <v>0.89239999999999997</v>
      </c>
      <c r="AC2748">
        <v>2.6772000000000025E-2</v>
      </c>
      <c r="AD2748">
        <v>0.45</v>
      </c>
      <c r="AE2748" t="s">
        <v>24</v>
      </c>
      <c r="AF2748">
        <v>2.0500918673242434E-2</v>
      </c>
      <c r="AG2748" t="s">
        <v>7</v>
      </c>
      <c r="AH2748" t="s">
        <v>32</v>
      </c>
      <c r="AI2748" t="s">
        <v>37</v>
      </c>
      <c r="AJ2748">
        <v>44.117647058823529</v>
      </c>
      <c r="AK2748" t="s">
        <v>40</v>
      </c>
      <c r="AL2748">
        <v>44.574399999999997</v>
      </c>
      <c r="AM2748">
        <v>1535008.1380120001</v>
      </c>
      <c r="AN2748">
        <v>69.7</v>
      </c>
    </row>
    <row r="2749" spans="1:40" x14ac:dyDescent="0.3">
      <c r="A2749">
        <v>116.13</v>
      </c>
      <c r="B2749">
        <v>8.98</v>
      </c>
      <c r="C2749">
        <v>1</v>
      </c>
      <c r="D2749">
        <v>0.99</v>
      </c>
      <c r="E2749">
        <v>0.01</v>
      </c>
      <c r="F2749">
        <v>0.04</v>
      </c>
      <c r="G2749" t="s">
        <v>99</v>
      </c>
      <c r="H2749">
        <v>4.8099999999999996</v>
      </c>
      <c r="I2749">
        <v>0.9</v>
      </c>
      <c r="J2749">
        <v>0.95</v>
      </c>
      <c r="K2749">
        <v>0.39</v>
      </c>
      <c r="L2749">
        <v>32</v>
      </c>
      <c r="M2749">
        <v>934.28</v>
      </c>
      <c r="N2749">
        <v>30</v>
      </c>
      <c r="O2749">
        <v>30</v>
      </c>
      <c r="P2749">
        <v>0</v>
      </c>
      <c r="Q2749">
        <v>3</v>
      </c>
      <c r="R2749">
        <v>650</v>
      </c>
      <c r="S2749">
        <v>181</v>
      </c>
      <c r="T2749">
        <v>2</v>
      </c>
      <c r="U2749">
        <v>0.09</v>
      </c>
      <c r="V2749">
        <v>0</v>
      </c>
      <c r="W2749" t="s">
        <v>6</v>
      </c>
      <c r="X2749" t="s">
        <v>103</v>
      </c>
      <c r="Y2749" t="s">
        <v>94</v>
      </c>
      <c r="Z2749" t="s">
        <v>102</v>
      </c>
      <c r="AA2749">
        <v>0.98009999999999997</v>
      </c>
      <c r="AB2749">
        <v>0.95039999999999991</v>
      </c>
      <c r="AC2749">
        <v>9.504000000000009E-3</v>
      </c>
      <c r="AD2749">
        <v>0.44</v>
      </c>
      <c r="AE2749" t="s">
        <v>24</v>
      </c>
      <c r="AF2749">
        <v>7.732713338499958E-2</v>
      </c>
      <c r="AG2749" t="s">
        <v>8</v>
      </c>
      <c r="AH2749" t="s">
        <v>33</v>
      </c>
      <c r="AI2749" t="s">
        <v>37</v>
      </c>
      <c r="AJ2749">
        <v>27.846153846153847</v>
      </c>
      <c r="AK2749" t="s">
        <v>40</v>
      </c>
      <c r="AL2749">
        <v>46.713999999999999</v>
      </c>
      <c r="AM2749">
        <v>113980.71892599999</v>
      </c>
      <c r="AN2749">
        <v>94.09</v>
      </c>
    </row>
    <row r="2750" spans="1:40" x14ac:dyDescent="0.3">
      <c r="A2750">
        <v>415.01</v>
      </c>
      <c r="B2750">
        <v>4.7</v>
      </c>
      <c r="C2750">
        <v>29</v>
      </c>
      <c r="D2750">
        <v>0.9</v>
      </c>
      <c r="E2750">
        <v>0.02</v>
      </c>
      <c r="F2750">
        <v>0.04</v>
      </c>
      <c r="G2750" t="s">
        <v>88</v>
      </c>
      <c r="H2750">
        <v>2.11</v>
      </c>
      <c r="I2750">
        <v>0.71</v>
      </c>
      <c r="J2750">
        <v>1.05</v>
      </c>
      <c r="K2750">
        <v>0.15</v>
      </c>
      <c r="L2750">
        <v>30</v>
      </c>
      <c r="M2750">
        <v>2407.7399999999998</v>
      </c>
      <c r="N2750">
        <v>30</v>
      </c>
      <c r="O2750">
        <v>56</v>
      </c>
      <c r="P2750">
        <v>3</v>
      </c>
      <c r="Q2750">
        <v>2</v>
      </c>
      <c r="R2750">
        <v>695</v>
      </c>
      <c r="S2750">
        <v>448</v>
      </c>
      <c r="T2750">
        <v>4</v>
      </c>
      <c r="U2750">
        <v>0.35</v>
      </c>
      <c r="V2750">
        <v>0</v>
      </c>
      <c r="W2750" t="s">
        <v>6</v>
      </c>
      <c r="X2750" t="s">
        <v>93</v>
      </c>
      <c r="Y2750" t="s">
        <v>90</v>
      </c>
      <c r="Z2750" t="s">
        <v>105</v>
      </c>
      <c r="AA2750">
        <v>0.88200000000000001</v>
      </c>
      <c r="AB2750">
        <v>0.94079999999999997</v>
      </c>
      <c r="AC2750">
        <v>9.4079999999999969E-2</v>
      </c>
      <c r="AD2750">
        <v>0.21</v>
      </c>
      <c r="AE2750" t="s">
        <v>26</v>
      </c>
      <c r="AF2750">
        <v>1.1325028312570783E-2</v>
      </c>
      <c r="AG2750" t="s">
        <v>5</v>
      </c>
      <c r="AH2750" t="s">
        <v>32</v>
      </c>
      <c r="AI2750" t="s">
        <v>35</v>
      </c>
      <c r="AJ2750">
        <v>64.460431654676256</v>
      </c>
      <c r="AK2750" t="s">
        <v>40</v>
      </c>
      <c r="AL2750">
        <v>24.077399999999997</v>
      </c>
      <c r="AM2750">
        <v>1059231.9388659999</v>
      </c>
      <c r="AN2750">
        <v>72.489999999999995</v>
      </c>
    </row>
    <row r="2751" spans="1:40" x14ac:dyDescent="0.3">
      <c r="A2751">
        <v>336.18</v>
      </c>
      <c r="B2751">
        <v>6.44</v>
      </c>
      <c r="C2751">
        <v>10</v>
      </c>
      <c r="D2751">
        <v>0.95</v>
      </c>
      <c r="E2751">
        <v>0.02</v>
      </c>
      <c r="F2751">
        <v>0.04</v>
      </c>
      <c r="G2751" t="s">
        <v>92</v>
      </c>
      <c r="H2751">
        <v>3.82</v>
      </c>
      <c r="I2751">
        <v>0.94</v>
      </c>
      <c r="J2751">
        <v>1</v>
      </c>
      <c r="K2751">
        <v>0.24</v>
      </c>
      <c r="L2751">
        <v>46</v>
      </c>
      <c r="M2751">
        <v>1066.8399999999999</v>
      </c>
      <c r="N2751">
        <v>60</v>
      </c>
      <c r="O2751">
        <v>10</v>
      </c>
      <c r="P2751">
        <v>1</v>
      </c>
      <c r="Q2751">
        <v>2</v>
      </c>
      <c r="R2751">
        <v>407</v>
      </c>
      <c r="S2751">
        <v>310</v>
      </c>
      <c r="T2751">
        <v>12</v>
      </c>
      <c r="U2751">
        <v>0.19</v>
      </c>
      <c r="V2751">
        <v>0</v>
      </c>
      <c r="W2751" t="s">
        <v>6</v>
      </c>
      <c r="X2751" t="s">
        <v>93</v>
      </c>
      <c r="Y2751" t="s">
        <v>104</v>
      </c>
      <c r="Z2751" t="s">
        <v>107</v>
      </c>
      <c r="AA2751">
        <v>0.93099999999999994</v>
      </c>
      <c r="AB2751">
        <v>0.94079999999999997</v>
      </c>
      <c r="AC2751">
        <v>4.704000000000004E-2</v>
      </c>
      <c r="AD2751">
        <v>0.3</v>
      </c>
      <c r="AE2751" t="s">
        <v>26</v>
      </c>
      <c r="AF2751">
        <v>1.9156404307216372E-2</v>
      </c>
      <c r="AG2751" t="s">
        <v>5</v>
      </c>
      <c r="AH2751" t="s">
        <v>32</v>
      </c>
      <c r="AI2751" t="s">
        <v>37</v>
      </c>
      <c r="AJ2751">
        <v>76.167076167076161</v>
      </c>
      <c r="AK2751" t="s">
        <v>40</v>
      </c>
      <c r="AL2751">
        <v>21.3368</v>
      </c>
      <c r="AM2751">
        <v>380216.30842399993</v>
      </c>
      <c r="AN2751">
        <v>82.78</v>
      </c>
    </row>
    <row r="2752" spans="1:40" x14ac:dyDescent="0.3">
      <c r="A2752">
        <v>224.67</v>
      </c>
      <c r="B2752">
        <v>6.67</v>
      </c>
      <c r="C2752">
        <v>28</v>
      </c>
      <c r="D2752">
        <v>0.86</v>
      </c>
      <c r="E2752">
        <v>0.06</v>
      </c>
      <c r="F2752">
        <v>0.05</v>
      </c>
      <c r="G2752" t="s">
        <v>92</v>
      </c>
      <c r="H2752">
        <v>0.57999999999999996</v>
      </c>
      <c r="I2752">
        <v>0.62</v>
      </c>
      <c r="J2752">
        <v>1.06</v>
      </c>
      <c r="K2752">
        <v>0.42</v>
      </c>
      <c r="L2752">
        <v>20</v>
      </c>
      <c r="M2752">
        <v>2374.1</v>
      </c>
      <c r="N2752">
        <v>15</v>
      </c>
      <c r="O2752">
        <v>49</v>
      </c>
      <c r="P2752">
        <v>2</v>
      </c>
      <c r="Q2752">
        <v>3</v>
      </c>
      <c r="R2752">
        <v>941</v>
      </c>
      <c r="S2752">
        <v>158</v>
      </c>
      <c r="T2752">
        <v>2</v>
      </c>
      <c r="U2752">
        <v>0.98</v>
      </c>
      <c r="V2752">
        <v>1</v>
      </c>
      <c r="W2752" t="s">
        <v>4</v>
      </c>
      <c r="X2752" t="s">
        <v>103</v>
      </c>
      <c r="Y2752" t="s">
        <v>96</v>
      </c>
      <c r="Z2752" t="s">
        <v>102</v>
      </c>
      <c r="AA2752">
        <v>0.8083999999999999</v>
      </c>
      <c r="AB2752">
        <v>0.8929999999999999</v>
      </c>
      <c r="AC2752">
        <v>0.12501999999999999</v>
      </c>
      <c r="AD2752">
        <v>0.53</v>
      </c>
      <c r="AE2752" t="s">
        <v>25</v>
      </c>
      <c r="AF2752">
        <v>2.968798682512129E-2</v>
      </c>
      <c r="AG2752" t="s">
        <v>7</v>
      </c>
      <c r="AH2752" t="s">
        <v>31</v>
      </c>
      <c r="AI2752" t="s">
        <v>38</v>
      </c>
      <c r="AJ2752">
        <v>16.790648246546226</v>
      </c>
      <c r="AK2752" t="s">
        <v>40</v>
      </c>
      <c r="AL2752">
        <v>47.481999999999999</v>
      </c>
      <c r="AM2752">
        <v>592111.93034199998</v>
      </c>
      <c r="AN2752">
        <v>84.62</v>
      </c>
    </row>
    <row r="2753" spans="1:40" x14ac:dyDescent="0.3">
      <c r="A2753">
        <v>353.36</v>
      </c>
      <c r="B2753">
        <v>4.76</v>
      </c>
      <c r="C2753">
        <v>25</v>
      </c>
      <c r="D2753">
        <v>0.76</v>
      </c>
      <c r="E2753">
        <v>0.08</v>
      </c>
      <c r="F2753">
        <v>0.02</v>
      </c>
      <c r="G2753" t="s">
        <v>92</v>
      </c>
      <c r="H2753">
        <v>4.45</v>
      </c>
      <c r="I2753">
        <v>0.98</v>
      </c>
      <c r="J2753">
        <v>0.82</v>
      </c>
      <c r="K2753">
        <v>0.28000000000000003</v>
      </c>
      <c r="L2753">
        <v>13</v>
      </c>
      <c r="M2753">
        <v>7062.76</v>
      </c>
      <c r="N2753">
        <v>15</v>
      </c>
      <c r="O2753">
        <v>43</v>
      </c>
      <c r="P2753">
        <v>1</v>
      </c>
      <c r="Q2753">
        <v>3</v>
      </c>
      <c r="R2753">
        <v>695</v>
      </c>
      <c r="S2753">
        <v>957</v>
      </c>
      <c r="T2753">
        <v>5</v>
      </c>
      <c r="U2753">
        <v>0.32</v>
      </c>
      <c r="V2753">
        <v>0</v>
      </c>
      <c r="W2753" t="s">
        <v>6</v>
      </c>
      <c r="X2753" t="s">
        <v>103</v>
      </c>
      <c r="Y2753" t="s">
        <v>104</v>
      </c>
      <c r="Z2753" t="s">
        <v>109</v>
      </c>
      <c r="AA2753">
        <v>0.69920000000000004</v>
      </c>
      <c r="AB2753">
        <v>0.90160000000000007</v>
      </c>
      <c r="AC2753">
        <v>0.21638399999999999</v>
      </c>
      <c r="AD2753">
        <v>0.38</v>
      </c>
      <c r="AE2753" t="s">
        <v>24</v>
      </c>
      <c r="AF2753">
        <v>1.3470681458003168E-2</v>
      </c>
      <c r="AG2753" t="s">
        <v>5</v>
      </c>
      <c r="AH2753" t="s">
        <v>32</v>
      </c>
      <c r="AI2753" t="s">
        <v>37</v>
      </c>
      <c r="AJ2753">
        <v>137.69784172661869</v>
      </c>
      <c r="AK2753" t="s">
        <v>42</v>
      </c>
      <c r="AL2753">
        <v>141.2552</v>
      </c>
      <c r="AM2753">
        <v>2745439.2651999998</v>
      </c>
      <c r="AN2753">
        <v>80.75</v>
      </c>
    </row>
    <row r="2754" spans="1:40" x14ac:dyDescent="0.3">
      <c r="A2754">
        <v>166.96</v>
      </c>
      <c r="B2754">
        <v>2.2999999999999998</v>
      </c>
      <c r="C2754">
        <v>19</v>
      </c>
      <c r="D2754">
        <v>0.86</v>
      </c>
      <c r="E2754">
        <v>0.03</v>
      </c>
      <c r="F2754">
        <v>0.05</v>
      </c>
      <c r="G2754" t="s">
        <v>92</v>
      </c>
      <c r="H2754">
        <v>3.17</v>
      </c>
      <c r="I2754">
        <v>0.64</v>
      </c>
      <c r="J2754">
        <v>0.84</v>
      </c>
      <c r="K2754">
        <v>0.7</v>
      </c>
      <c r="L2754">
        <v>27</v>
      </c>
      <c r="M2754">
        <v>5795.38</v>
      </c>
      <c r="N2754">
        <v>15</v>
      </c>
      <c r="O2754">
        <v>51</v>
      </c>
      <c r="P2754">
        <v>0</v>
      </c>
      <c r="Q2754">
        <v>0</v>
      </c>
      <c r="R2754">
        <v>960</v>
      </c>
      <c r="S2754">
        <v>669</v>
      </c>
      <c r="T2754">
        <v>4</v>
      </c>
      <c r="U2754">
        <v>0.69</v>
      </c>
      <c r="V2754">
        <v>1</v>
      </c>
      <c r="W2754" t="s">
        <v>4</v>
      </c>
      <c r="X2754" t="s">
        <v>89</v>
      </c>
      <c r="Y2754" t="s">
        <v>94</v>
      </c>
      <c r="Z2754" t="s">
        <v>105</v>
      </c>
      <c r="AA2754">
        <v>0.83419999999999994</v>
      </c>
      <c r="AB2754">
        <v>0.92149999999999999</v>
      </c>
      <c r="AC2754">
        <v>0.12900999999999999</v>
      </c>
      <c r="AD2754">
        <v>0.77999999999999992</v>
      </c>
      <c r="AE2754" t="s">
        <v>25</v>
      </c>
      <c r="AF2754">
        <v>1.3775754671777669E-2</v>
      </c>
      <c r="AG2754" t="s">
        <v>5</v>
      </c>
      <c r="AH2754" t="s">
        <v>31</v>
      </c>
      <c r="AI2754" t="s">
        <v>37</v>
      </c>
      <c r="AJ2754">
        <v>69.6875</v>
      </c>
      <c r="AK2754" t="s">
        <v>40</v>
      </c>
      <c r="AL2754">
        <v>115.9076</v>
      </c>
      <c r="AM2754">
        <v>1045130.8692480001</v>
      </c>
      <c r="AN2754">
        <v>82.929999999999993</v>
      </c>
    </row>
    <row r="2755" spans="1:40" x14ac:dyDescent="0.3">
      <c r="A2755">
        <v>205.34</v>
      </c>
      <c r="B2755">
        <v>1.84</v>
      </c>
      <c r="C2755">
        <v>3</v>
      </c>
      <c r="D2755">
        <v>0.87</v>
      </c>
      <c r="E2755">
        <v>0.01</v>
      </c>
      <c r="F2755">
        <v>0.04</v>
      </c>
      <c r="G2755" t="s">
        <v>88</v>
      </c>
      <c r="H2755">
        <v>3.15</v>
      </c>
      <c r="I2755">
        <v>0.92</v>
      </c>
      <c r="J2755">
        <v>1.19</v>
      </c>
      <c r="K2755">
        <v>0.54</v>
      </c>
      <c r="L2755">
        <v>23</v>
      </c>
      <c r="M2755">
        <v>3406.31</v>
      </c>
      <c r="N2755">
        <v>90</v>
      </c>
      <c r="O2755">
        <v>48</v>
      </c>
      <c r="P2755">
        <v>3</v>
      </c>
      <c r="Q2755">
        <v>0</v>
      </c>
      <c r="R2755">
        <v>941</v>
      </c>
      <c r="S2755">
        <v>274</v>
      </c>
      <c r="T2755">
        <v>4</v>
      </c>
      <c r="U2755">
        <v>0.92</v>
      </c>
      <c r="V2755">
        <v>1</v>
      </c>
      <c r="W2755" t="s">
        <v>4</v>
      </c>
      <c r="X2755" t="s">
        <v>89</v>
      </c>
      <c r="Y2755" t="s">
        <v>90</v>
      </c>
      <c r="Z2755" t="s">
        <v>105</v>
      </c>
      <c r="AA2755">
        <v>0.86129999999999995</v>
      </c>
      <c r="AB2755">
        <v>0.95039999999999991</v>
      </c>
      <c r="AC2755">
        <v>0.12355200000000001</v>
      </c>
      <c r="AD2755">
        <v>0.59000000000000008</v>
      </c>
      <c r="AE2755" t="s">
        <v>25</v>
      </c>
      <c r="AF2755">
        <v>8.9607480276614401E-3</v>
      </c>
      <c r="AG2755" t="s">
        <v>5</v>
      </c>
      <c r="AH2755" t="s">
        <v>31</v>
      </c>
      <c r="AI2755" t="s">
        <v>37</v>
      </c>
      <c r="AJ2755">
        <v>29.117959617428269</v>
      </c>
      <c r="AK2755" t="s">
        <v>40</v>
      </c>
      <c r="AL2755">
        <v>34.063099999999999</v>
      </c>
      <c r="AM2755">
        <v>734471.27969</v>
      </c>
      <c r="AN2755">
        <v>71.75</v>
      </c>
    </row>
    <row r="2756" spans="1:40" x14ac:dyDescent="0.3">
      <c r="A2756">
        <v>462.87</v>
      </c>
      <c r="B2756">
        <v>1.1499999999999999</v>
      </c>
      <c r="C2756">
        <v>4</v>
      </c>
      <c r="D2756">
        <v>0.92</v>
      </c>
      <c r="E2756">
        <v>0.05</v>
      </c>
      <c r="F2756">
        <v>0</v>
      </c>
      <c r="G2756" t="s">
        <v>99</v>
      </c>
      <c r="H2756">
        <v>0.71</v>
      </c>
      <c r="I2756">
        <v>0.81</v>
      </c>
      <c r="J2756">
        <v>1.2</v>
      </c>
      <c r="K2756">
        <v>0.82</v>
      </c>
      <c r="L2756">
        <v>16</v>
      </c>
      <c r="M2756">
        <v>2686.15</v>
      </c>
      <c r="N2756">
        <v>30</v>
      </c>
      <c r="O2756">
        <v>45</v>
      </c>
      <c r="P2756">
        <v>0</v>
      </c>
      <c r="Q2756">
        <v>0</v>
      </c>
      <c r="R2756">
        <v>436</v>
      </c>
      <c r="S2756">
        <v>104</v>
      </c>
      <c r="T2756">
        <v>12</v>
      </c>
      <c r="U2756">
        <v>0.86</v>
      </c>
      <c r="V2756">
        <v>1</v>
      </c>
      <c r="W2756" t="s">
        <v>4</v>
      </c>
      <c r="X2756" t="s">
        <v>89</v>
      </c>
      <c r="Y2756" t="s">
        <v>94</v>
      </c>
      <c r="Z2756" t="s">
        <v>107</v>
      </c>
      <c r="AA2756">
        <v>0.874</v>
      </c>
      <c r="AB2756">
        <v>0.95</v>
      </c>
      <c r="AC2756">
        <v>7.5999999999999956E-2</v>
      </c>
      <c r="AD2756">
        <v>0.87</v>
      </c>
      <c r="AE2756" t="s">
        <v>25</v>
      </c>
      <c r="AF2756">
        <v>2.4844988873765849E-3</v>
      </c>
      <c r="AG2756" t="s">
        <v>5</v>
      </c>
      <c r="AH2756" t="s">
        <v>32</v>
      </c>
      <c r="AI2756" t="s">
        <v>38</v>
      </c>
      <c r="AJ2756">
        <v>23.853211009174313</v>
      </c>
      <c r="AK2756" t="s">
        <v>40</v>
      </c>
      <c r="AL2756">
        <v>134.3075</v>
      </c>
      <c r="AM2756">
        <v>1305646.0432790003</v>
      </c>
      <c r="AN2756">
        <v>97.789999999999992</v>
      </c>
    </row>
    <row r="2757" spans="1:40" x14ac:dyDescent="0.3">
      <c r="A2757">
        <v>180.73</v>
      </c>
      <c r="B2757">
        <v>8.86</v>
      </c>
      <c r="C2757">
        <v>11</v>
      </c>
      <c r="D2757">
        <v>0.77</v>
      </c>
      <c r="E2757">
        <v>7.0000000000000007E-2</v>
      </c>
      <c r="F2757">
        <v>0.03</v>
      </c>
      <c r="G2757" t="s">
        <v>88</v>
      </c>
      <c r="H2757">
        <v>0.2</v>
      </c>
      <c r="I2757">
        <v>0.77</v>
      </c>
      <c r="J2757">
        <v>1.1000000000000001</v>
      </c>
      <c r="K2757">
        <v>0.72</v>
      </c>
      <c r="L2757">
        <v>31</v>
      </c>
      <c r="M2757">
        <v>9975.5300000000007</v>
      </c>
      <c r="N2757">
        <v>45</v>
      </c>
      <c r="O2757">
        <v>49</v>
      </c>
      <c r="P2757">
        <v>0</v>
      </c>
      <c r="Q2757">
        <v>2</v>
      </c>
      <c r="R2757">
        <v>370</v>
      </c>
      <c r="S2757">
        <v>914</v>
      </c>
      <c r="T2757">
        <v>4</v>
      </c>
      <c r="U2757">
        <v>0.39</v>
      </c>
      <c r="V2757">
        <v>0</v>
      </c>
      <c r="W2757" t="s">
        <v>6</v>
      </c>
      <c r="X2757" t="s">
        <v>93</v>
      </c>
      <c r="Y2757" t="s">
        <v>94</v>
      </c>
      <c r="Z2757" t="s">
        <v>105</v>
      </c>
      <c r="AA2757">
        <v>0.71609999999999996</v>
      </c>
      <c r="AB2757">
        <v>0.9020999999999999</v>
      </c>
      <c r="AC2757">
        <v>0.20748299999999997</v>
      </c>
      <c r="AD2757">
        <v>0.82</v>
      </c>
      <c r="AE2757" t="s">
        <v>25</v>
      </c>
      <c r="AF2757">
        <v>4.9023405079400208E-2</v>
      </c>
      <c r="AG2757" t="s">
        <v>7</v>
      </c>
      <c r="AH2757" t="s">
        <v>31</v>
      </c>
      <c r="AI2757" t="s">
        <v>38</v>
      </c>
      <c r="AJ2757">
        <v>247.02702702702703</v>
      </c>
      <c r="AK2757" t="s">
        <v>42</v>
      </c>
      <c r="AL2757">
        <v>99.755300000000005</v>
      </c>
      <c r="AM2757">
        <v>1983265.76881</v>
      </c>
      <c r="AN2757">
        <v>73.099999999999994</v>
      </c>
    </row>
    <row r="2758" spans="1:40" x14ac:dyDescent="0.3">
      <c r="A2758">
        <v>261.49</v>
      </c>
      <c r="B2758">
        <v>3.13</v>
      </c>
      <c r="C2758">
        <v>15</v>
      </c>
      <c r="D2758">
        <v>0.81</v>
      </c>
      <c r="E2758">
        <v>0.02</v>
      </c>
      <c r="F2758">
        <v>0.03</v>
      </c>
      <c r="G2758" t="s">
        <v>92</v>
      </c>
      <c r="H2758">
        <v>3.51</v>
      </c>
      <c r="I2758">
        <v>0.71</v>
      </c>
      <c r="J2758">
        <v>0.9</v>
      </c>
      <c r="K2758">
        <v>0.13</v>
      </c>
      <c r="L2758">
        <v>12</v>
      </c>
      <c r="M2758">
        <v>7701.89</v>
      </c>
      <c r="N2758">
        <v>15</v>
      </c>
      <c r="O2758">
        <v>10</v>
      </c>
      <c r="P2758">
        <v>2</v>
      </c>
      <c r="Q2758">
        <v>0</v>
      </c>
      <c r="R2758">
        <v>52</v>
      </c>
      <c r="S2758">
        <v>707</v>
      </c>
      <c r="T2758">
        <v>4</v>
      </c>
      <c r="U2758">
        <v>0.31</v>
      </c>
      <c r="V2758">
        <v>0</v>
      </c>
      <c r="W2758" t="s">
        <v>6</v>
      </c>
      <c r="X2758" t="s">
        <v>89</v>
      </c>
      <c r="Y2758" t="s">
        <v>96</v>
      </c>
      <c r="Z2758" t="s">
        <v>105</v>
      </c>
      <c r="AA2758">
        <v>0.79380000000000006</v>
      </c>
      <c r="AB2758">
        <v>0.9506</v>
      </c>
      <c r="AC2758">
        <v>0.18061399999999994</v>
      </c>
      <c r="AD2758">
        <v>0.18</v>
      </c>
      <c r="AE2758" t="s">
        <v>26</v>
      </c>
      <c r="AF2758">
        <v>1.1969865004397872E-2</v>
      </c>
      <c r="AG2758" t="s">
        <v>5</v>
      </c>
      <c r="AH2758" t="s">
        <v>31</v>
      </c>
      <c r="AI2758" t="s">
        <v>37</v>
      </c>
      <c r="AJ2758">
        <v>1359.6153846153848</v>
      </c>
      <c r="AK2758" t="s">
        <v>42</v>
      </c>
      <c r="AL2758">
        <v>154.0378</v>
      </c>
      <c r="AM2758">
        <v>2114837.9713030001</v>
      </c>
      <c r="AN2758">
        <v>83.289999999999992</v>
      </c>
    </row>
    <row r="2759" spans="1:40" x14ac:dyDescent="0.3">
      <c r="A2759">
        <v>450.56</v>
      </c>
      <c r="B2759">
        <v>2.9</v>
      </c>
      <c r="C2759">
        <v>1</v>
      </c>
      <c r="D2759">
        <v>0.81</v>
      </c>
      <c r="E2759">
        <v>0.02</v>
      </c>
      <c r="F2759">
        <v>0.05</v>
      </c>
      <c r="G2759" t="s">
        <v>88</v>
      </c>
      <c r="H2759">
        <v>0.59</v>
      </c>
      <c r="I2759">
        <v>0.94</v>
      </c>
      <c r="J2759">
        <v>1.18</v>
      </c>
      <c r="K2759">
        <v>0.12</v>
      </c>
      <c r="L2759">
        <v>33</v>
      </c>
      <c r="M2759">
        <v>8238.24</v>
      </c>
      <c r="N2759">
        <v>90</v>
      </c>
      <c r="O2759">
        <v>42</v>
      </c>
      <c r="P2759">
        <v>1</v>
      </c>
      <c r="Q2759">
        <v>3</v>
      </c>
      <c r="R2759">
        <v>920</v>
      </c>
      <c r="S2759">
        <v>976</v>
      </c>
      <c r="T2759">
        <v>5</v>
      </c>
      <c r="U2759">
        <v>0.81</v>
      </c>
      <c r="V2759">
        <v>1</v>
      </c>
      <c r="W2759" t="s">
        <v>4</v>
      </c>
      <c r="X2759" t="s">
        <v>103</v>
      </c>
      <c r="Y2759" t="s">
        <v>104</v>
      </c>
      <c r="Z2759" t="s">
        <v>109</v>
      </c>
      <c r="AA2759">
        <v>0.79380000000000006</v>
      </c>
      <c r="AB2759">
        <v>0.93099999999999994</v>
      </c>
      <c r="AC2759">
        <v>0.17688999999999994</v>
      </c>
      <c r="AD2759">
        <v>0.19</v>
      </c>
      <c r="AE2759" t="s">
        <v>26</v>
      </c>
      <c r="AF2759">
        <v>6.436434659090909E-3</v>
      </c>
      <c r="AG2759" t="s">
        <v>5</v>
      </c>
      <c r="AH2759" t="s">
        <v>32</v>
      </c>
      <c r="AI2759" t="s">
        <v>38</v>
      </c>
      <c r="AJ2759">
        <v>106.08695652173914</v>
      </c>
      <c r="AK2759" t="s">
        <v>42</v>
      </c>
      <c r="AL2759">
        <v>82.382400000000004</v>
      </c>
      <c r="AM2759">
        <v>3971736.6124160006</v>
      </c>
      <c r="AN2759">
        <v>73.81</v>
      </c>
    </row>
    <row r="2760" spans="1:40" x14ac:dyDescent="0.3">
      <c r="A2760">
        <v>368.47</v>
      </c>
      <c r="B2760">
        <v>7.62</v>
      </c>
      <c r="C2760">
        <v>9</v>
      </c>
      <c r="D2760">
        <v>0.99</v>
      </c>
      <c r="E2760">
        <v>0.09</v>
      </c>
      <c r="F2760">
        <v>0.02</v>
      </c>
      <c r="G2760" t="s">
        <v>88</v>
      </c>
      <c r="H2760">
        <v>0.63</v>
      </c>
      <c r="I2760">
        <v>0.68</v>
      </c>
      <c r="J2760">
        <v>0.89</v>
      </c>
      <c r="K2760">
        <v>0.9</v>
      </c>
      <c r="L2760">
        <v>38</v>
      </c>
      <c r="M2760">
        <v>361.01</v>
      </c>
      <c r="N2760">
        <v>60</v>
      </c>
      <c r="O2760">
        <v>43</v>
      </c>
      <c r="P2760">
        <v>2</v>
      </c>
      <c r="Q2760">
        <v>0</v>
      </c>
      <c r="R2760">
        <v>303</v>
      </c>
      <c r="S2760">
        <v>426</v>
      </c>
      <c r="T2760">
        <v>2</v>
      </c>
      <c r="U2760">
        <v>0.21</v>
      </c>
      <c r="V2760">
        <v>1</v>
      </c>
      <c r="W2760" t="s">
        <v>4</v>
      </c>
      <c r="X2760" t="s">
        <v>89</v>
      </c>
      <c r="Y2760" t="s">
        <v>96</v>
      </c>
      <c r="Z2760" t="s">
        <v>102</v>
      </c>
      <c r="AA2760">
        <v>0.90090000000000003</v>
      </c>
      <c r="AB2760">
        <v>0.89180000000000004</v>
      </c>
      <c r="AC2760">
        <v>8.9180000000000093E-3</v>
      </c>
      <c r="AD2760">
        <v>1.01</v>
      </c>
      <c r="AE2760" t="s">
        <v>25</v>
      </c>
      <c r="AF2760">
        <v>2.0680109642576057E-2</v>
      </c>
      <c r="AG2760" t="s">
        <v>7</v>
      </c>
      <c r="AH2760" t="s">
        <v>32</v>
      </c>
      <c r="AI2760" t="s">
        <v>38</v>
      </c>
      <c r="AJ2760">
        <v>140.59405940594058</v>
      </c>
      <c r="AK2760" t="s">
        <v>42</v>
      </c>
      <c r="AL2760">
        <v>3.6101000000000001</v>
      </c>
      <c r="AM2760">
        <v>147661.95653899998</v>
      </c>
      <c r="AN2760">
        <v>72.27</v>
      </c>
    </row>
    <row r="2761" spans="1:40" x14ac:dyDescent="0.3">
      <c r="A2761">
        <v>77.989999999999995</v>
      </c>
      <c r="B2761">
        <v>3.88</v>
      </c>
      <c r="C2761">
        <v>11</v>
      </c>
      <c r="D2761">
        <v>0.83</v>
      </c>
      <c r="E2761">
        <v>0.1</v>
      </c>
      <c r="F2761">
        <v>0.03</v>
      </c>
      <c r="G2761" t="s">
        <v>92</v>
      </c>
      <c r="H2761">
        <v>0.94</v>
      </c>
      <c r="I2761">
        <v>0.89</v>
      </c>
      <c r="J2761">
        <v>1.0900000000000001</v>
      </c>
      <c r="K2761">
        <v>0.82</v>
      </c>
      <c r="L2761">
        <v>45</v>
      </c>
      <c r="M2761">
        <v>689.91</v>
      </c>
      <c r="N2761">
        <v>30</v>
      </c>
      <c r="O2761">
        <v>31</v>
      </c>
      <c r="P2761">
        <v>2</v>
      </c>
      <c r="Q2761">
        <v>3</v>
      </c>
      <c r="R2761">
        <v>354</v>
      </c>
      <c r="S2761">
        <v>266</v>
      </c>
      <c r="T2761">
        <v>6</v>
      </c>
      <c r="U2761">
        <v>0.72</v>
      </c>
      <c r="V2761">
        <v>0</v>
      </c>
      <c r="W2761" t="s">
        <v>6</v>
      </c>
      <c r="X2761" t="s">
        <v>103</v>
      </c>
      <c r="Y2761" t="s">
        <v>96</v>
      </c>
      <c r="Z2761" t="s">
        <v>100</v>
      </c>
      <c r="AA2761">
        <v>0.747</v>
      </c>
      <c r="AB2761">
        <v>0.873</v>
      </c>
      <c r="AC2761">
        <v>0.14841000000000004</v>
      </c>
      <c r="AD2761">
        <v>0.95</v>
      </c>
      <c r="AE2761" t="s">
        <v>25</v>
      </c>
      <c r="AF2761">
        <v>4.9749967944608287E-2</v>
      </c>
      <c r="AG2761" t="s">
        <v>7</v>
      </c>
      <c r="AH2761" t="s">
        <v>33</v>
      </c>
      <c r="AI2761" t="s">
        <v>38</v>
      </c>
      <c r="AJ2761">
        <v>75.141242937853107</v>
      </c>
      <c r="AK2761" t="s">
        <v>40</v>
      </c>
      <c r="AL2761">
        <v>13.7982</v>
      </c>
      <c r="AM2761">
        <v>60816.135828999992</v>
      </c>
      <c r="AN2761">
        <v>83.460000000000008</v>
      </c>
    </row>
    <row r="2762" spans="1:40" x14ac:dyDescent="0.3">
      <c r="A2762">
        <v>116.29</v>
      </c>
      <c r="B2762">
        <v>5.55</v>
      </c>
      <c r="C2762">
        <v>19</v>
      </c>
      <c r="D2762">
        <v>0.93</v>
      </c>
      <c r="E2762">
        <v>0.1</v>
      </c>
      <c r="F2762">
        <v>0</v>
      </c>
      <c r="G2762" t="s">
        <v>99</v>
      </c>
      <c r="H2762">
        <v>0.49</v>
      </c>
      <c r="I2762">
        <v>0.78</v>
      </c>
      <c r="J2762">
        <v>0.85</v>
      </c>
      <c r="K2762">
        <v>0.47</v>
      </c>
      <c r="L2762">
        <v>32</v>
      </c>
      <c r="M2762">
        <v>7154.88</v>
      </c>
      <c r="N2762">
        <v>90</v>
      </c>
      <c r="O2762">
        <v>47</v>
      </c>
      <c r="P2762">
        <v>0</v>
      </c>
      <c r="Q2762">
        <v>3</v>
      </c>
      <c r="R2762">
        <v>821</v>
      </c>
      <c r="S2762">
        <v>732</v>
      </c>
      <c r="T2762">
        <v>1</v>
      </c>
      <c r="U2762">
        <v>0.84</v>
      </c>
      <c r="V2762">
        <v>1</v>
      </c>
      <c r="W2762" t="s">
        <v>4</v>
      </c>
      <c r="X2762" t="s">
        <v>103</v>
      </c>
      <c r="Y2762" t="s">
        <v>94</v>
      </c>
      <c r="Z2762" t="s">
        <v>97</v>
      </c>
      <c r="AA2762">
        <v>0.83700000000000008</v>
      </c>
      <c r="AB2762">
        <v>0.9</v>
      </c>
      <c r="AC2762">
        <v>6.2999999999999959E-2</v>
      </c>
      <c r="AD2762">
        <v>0.56999999999999995</v>
      </c>
      <c r="AE2762" t="s">
        <v>25</v>
      </c>
      <c r="AF2762">
        <v>4.7725513801702639E-2</v>
      </c>
      <c r="AG2762" t="s">
        <v>7</v>
      </c>
      <c r="AH2762" t="s">
        <v>33</v>
      </c>
      <c r="AI2762" t="s">
        <v>38</v>
      </c>
      <c r="AJ2762">
        <v>89.159561510353228</v>
      </c>
      <c r="AK2762" t="s">
        <v>41</v>
      </c>
      <c r="AL2762">
        <v>357.74400000000003</v>
      </c>
      <c r="AM2762">
        <v>915603.97836199997</v>
      </c>
      <c r="AN2762">
        <v>96.51</v>
      </c>
    </row>
    <row r="2763" spans="1:40" x14ac:dyDescent="0.3">
      <c r="A2763">
        <v>53.53</v>
      </c>
      <c r="B2763">
        <v>2.46</v>
      </c>
      <c r="C2763">
        <v>13</v>
      </c>
      <c r="D2763">
        <v>0.93</v>
      </c>
      <c r="E2763">
        <v>0.08</v>
      </c>
      <c r="F2763">
        <v>0.02</v>
      </c>
      <c r="G2763" t="s">
        <v>88</v>
      </c>
      <c r="H2763">
        <v>3.13</v>
      </c>
      <c r="I2763">
        <v>1</v>
      </c>
      <c r="J2763">
        <v>1.06</v>
      </c>
      <c r="K2763">
        <v>0.13</v>
      </c>
      <c r="L2763">
        <v>2</v>
      </c>
      <c r="M2763">
        <v>1999.15</v>
      </c>
      <c r="N2763">
        <v>45</v>
      </c>
      <c r="O2763">
        <v>36</v>
      </c>
      <c r="P2763">
        <v>3</v>
      </c>
      <c r="Q2763">
        <v>1</v>
      </c>
      <c r="R2763">
        <v>630</v>
      </c>
      <c r="S2763">
        <v>524</v>
      </c>
      <c r="T2763">
        <v>10</v>
      </c>
      <c r="U2763">
        <v>0.85</v>
      </c>
      <c r="V2763">
        <v>1</v>
      </c>
      <c r="W2763" t="s">
        <v>4</v>
      </c>
      <c r="X2763" t="s">
        <v>101</v>
      </c>
      <c r="Y2763" t="s">
        <v>90</v>
      </c>
      <c r="Z2763" t="s">
        <v>108</v>
      </c>
      <c r="AA2763">
        <v>0.85560000000000003</v>
      </c>
      <c r="AB2763">
        <v>0.90160000000000007</v>
      </c>
      <c r="AC2763">
        <v>6.311199999999996E-2</v>
      </c>
      <c r="AD2763">
        <v>0.23</v>
      </c>
      <c r="AE2763" t="s">
        <v>26</v>
      </c>
      <c r="AF2763">
        <v>4.5955538950121423E-2</v>
      </c>
      <c r="AG2763" t="s">
        <v>7</v>
      </c>
      <c r="AH2763" t="s">
        <v>33</v>
      </c>
      <c r="AI2763" t="s">
        <v>37</v>
      </c>
      <c r="AJ2763">
        <v>83.174603174603178</v>
      </c>
      <c r="AK2763" t="s">
        <v>44</v>
      </c>
      <c r="AL2763">
        <v>19.991500000000002</v>
      </c>
      <c r="AM2763">
        <v>117739.29192800002</v>
      </c>
      <c r="AN2763">
        <v>70.070000000000007</v>
      </c>
    </row>
    <row r="2764" spans="1:40" x14ac:dyDescent="0.3">
      <c r="A2764">
        <v>333.91</v>
      </c>
      <c r="B2764">
        <v>9.64</v>
      </c>
      <c r="C2764">
        <v>26</v>
      </c>
      <c r="D2764">
        <v>0.78</v>
      </c>
      <c r="E2764">
        <v>0.02</v>
      </c>
      <c r="F2764">
        <v>0</v>
      </c>
      <c r="G2764" t="s">
        <v>88</v>
      </c>
      <c r="H2764">
        <v>2.11</v>
      </c>
      <c r="I2764">
        <v>0.84</v>
      </c>
      <c r="J2764">
        <v>1.1000000000000001</v>
      </c>
      <c r="K2764">
        <v>0.9</v>
      </c>
      <c r="L2764">
        <v>49</v>
      </c>
      <c r="M2764">
        <v>4313.99</v>
      </c>
      <c r="N2764">
        <v>45</v>
      </c>
      <c r="O2764">
        <v>7</v>
      </c>
      <c r="P2764">
        <v>0</v>
      </c>
      <c r="Q2764">
        <v>1</v>
      </c>
      <c r="R2764">
        <v>251</v>
      </c>
      <c r="S2764">
        <v>688</v>
      </c>
      <c r="T2764">
        <v>2</v>
      </c>
      <c r="U2764">
        <v>0.01</v>
      </c>
      <c r="V2764">
        <v>0</v>
      </c>
      <c r="W2764" t="s">
        <v>6</v>
      </c>
      <c r="X2764" t="s">
        <v>101</v>
      </c>
      <c r="Y2764" t="s">
        <v>94</v>
      </c>
      <c r="Z2764" t="s">
        <v>102</v>
      </c>
      <c r="AA2764">
        <v>0.76439999999999997</v>
      </c>
      <c r="AB2764">
        <v>0.98</v>
      </c>
      <c r="AC2764">
        <v>0.21559999999999996</v>
      </c>
      <c r="AD2764">
        <v>0.92</v>
      </c>
      <c r="AE2764" t="s">
        <v>25</v>
      </c>
      <c r="AF2764">
        <v>2.8870054805187027E-2</v>
      </c>
      <c r="AG2764" t="s">
        <v>7</v>
      </c>
      <c r="AH2764" t="s">
        <v>32</v>
      </c>
      <c r="AI2764" t="s">
        <v>35</v>
      </c>
      <c r="AJ2764">
        <v>274.1035856573705</v>
      </c>
      <c r="AK2764" t="s">
        <v>42</v>
      </c>
      <c r="AL2764">
        <v>43.139899999999997</v>
      </c>
      <c r="AM2764">
        <v>1469351.3198200001</v>
      </c>
      <c r="AN2764">
        <v>73.290000000000006</v>
      </c>
    </row>
    <row r="2765" spans="1:40" x14ac:dyDescent="0.3">
      <c r="A2765">
        <v>251.45</v>
      </c>
      <c r="B2765">
        <v>8.66</v>
      </c>
      <c r="C2765">
        <v>16</v>
      </c>
      <c r="D2765">
        <v>0.87</v>
      </c>
      <c r="E2765">
        <v>0.02</v>
      </c>
      <c r="F2765">
        <v>0.03</v>
      </c>
      <c r="G2765" t="s">
        <v>92</v>
      </c>
      <c r="H2765">
        <v>1.33</v>
      </c>
      <c r="I2765">
        <v>0.64</v>
      </c>
      <c r="J2765">
        <v>1.1399999999999999</v>
      </c>
      <c r="K2765">
        <v>0.23</v>
      </c>
      <c r="L2765">
        <v>23</v>
      </c>
      <c r="M2765">
        <v>1923.25</v>
      </c>
      <c r="N2765">
        <v>60</v>
      </c>
      <c r="O2765">
        <v>35</v>
      </c>
      <c r="P2765">
        <v>1</v>
      </c>
      <c r="Q2765">
        <v>0</v>
      </c>
      <c r="R2765">
        <v>64</v>
      </c>
      <c r="S2765">
        <v>917</v>
      </c>
      <c r="T2765">
        <v>3</v>
      </c>
      <c r="U2765">
        <v>0.5</v>
      </c>
      <c r="V2765">
        <v>1</v>
      </c>
      <c r="W2765" t="s">
        <v>4</v>
      </c>
      <c r="X2765" t="s">
        <v>89</v>
      </c>
      <c r="Y2765" t="s">
        <v>104</v>
      </c>
      <c r="Z2765" t="s">
        <v>98</v>
      </c>
      <c r="AA2765">
        <v>0.85260000000000002</v>
      </c>
      <c r="AB2765">
        <v>0.9506</v>
      </c>
      <c r="AC2765">
        <v>0.12357800000000001</v>
      </c>
      <c r="AD2765">
        <v>0.28000000000000003</v>
      </c>
      <c r="AE2765" t="s">
        <v>26</v>
      </c>
      <c r="AF2765">
        <v>3.4440246569894611E-2</v>
      </c>
      <c r="AG2765" t="s">
        <v>7</v>
      </c>
      <c r="AH2765" t="s">
        <v>31</v>
      </c>
      <c r="AI2765" t="s">
        <v>36</v>
      </c>
      <c r="AJ2765">
        <v>1432.8125</v>
      </c>
      <c r="AK2765" t="s">
        <v>42</v>
      </c>
      <c r="AL2765">
        <v>38.465000000000003</v>
      </c>
      <c r="AM2765">
        <v>507826.42669500003</v>
      </c>
      <c r="AN2765">
        <v>85.47</v>
      </c>
    </row>
    <row r="2766" spans="1:40" x14ac:dyDescent="0.3">
      <c r="A2766">
        <v>110.42</v>
      </c>
      <c r="B2766">
        <v>8.77</v>
      </c>
      <c r="C2766">
        <v>4</v>
      </c>
      <c r="D2766">
        <v>0.97</v>
      </c>
      <c r="E2766">
        <v>0.03</v>
      </c>
      <c r="F2766">
        <v>0.04</v>
      </c>
      <c r="G2766" t="s">
        <v>99</v>
      </c>
      <c r="H2766">
        <v>2.2000000000000002</v>
      </c>
      <c r="I2766">
        <v>0.77</v>
      </c>
      <c r="J2766">
        <v>1.0900000000000001</v>
      </c>
      <c r="K2766">
        <v>0.04</v>
      </c>
      <c r="L2766">
        <v>32</v>
      </c>
      <c r="M2766">
        <v>1853.01</v>
      </c>
      <c r="N2766">
        <v>15</v>
      </c>
      <c r="O2766">
        <v>22</v>
      </c>
      <c r="P2766">
        <v>3</v>
      </c>
      <c r="Q2766">
        <v>3</v>
      </c>
      <c r="R2766">
        <v>576</v>
      </c>
      <c r="S2766">
        <v>359</v>
      </c>
      <c r="T2766">
        <v>2</v>
      </c>
      <c r="U2766">
        <v>0.36</v>
      </c>
      <c r="V2766">
        <v>1</v>
      </c>
      <c r="W2766" t="s">
        <v>4</v>
      </c>
      <c r="X2766" t="s">
        <v>103</v>
      </c>
      <c r="Y2766" t="s">
        <v>90</v>
      </c>
      <c r="Z2766" t="s">
        <v>102</v>
      </c>
      <c r="AA2766">
        <v>0.94089999999999996</v>
      </c>
      <c r="AB2766">
        <v>0.93119999999999992</v>
      </c>
      <c r="AC2766">
        <v>2.7936000000000023E-2</v>
      </c>
      <c r="AD2766">
        <v>0.11000000000000001</v>
      </c>
      <c r="AE2766" t="s">
        <v>22</v>
      </c>
      <c r="AF2766">
        <v>7.9424017388154314E-2</v>
      </c>
      <c r="AG2766" t="s">
        <v>8</v>
      </c>
      <c r="AH2766" t="s">
        <v>33</v>
      </c>
      <c r="AI2766" t="s">
        <v>35</v>
      </c>
      <c r="AJ2766">
        <v>62.326388888888886</v>
      </c>
      <c r="AK2766" t="s">
        <v>40</v>
      </c>
      <c r="AL2766">
        <v>92.650500000000008</v>
      </c>
      <c r="AM2766">
        <v>219029.528674</v>
      </c>
      <c r="AN2766">
        <v>96.100000000000009</v>
      </c>
    </row>
    <row r="2767" spans="1:40" x14ac:dyDescent="0.3">
      <c r="A2767">
        <v>481.07</v>
      </c>
      <c r="B2767">
        <v>4.66</v>
      </c>
      <c r="C2767">
        <v>1</v>
      </c>
      <c r="D2767">
        <v>0.84</v>
      </c>
      <c r="E2767">
        <v>0.03</v>
      </c>
      <c r="F2767">
        <v>0.01</v>
      </c>
      <c r="G2767" t="s">
        <v>92</v>
      </c>
      <c r="H2767">
        <v>4.22</v>
      </c>
      <c r="I2767">
        <v>0.63</v>
      </c>
      <c r="J2767">
        <v>1.17</v>
      </c>
      <c r="K2767">
        <v>0.92</v>
      </c>
      <c r="L2767">
        <v>15</v>
      </c>
      <c r="M2767">
        <v>1179.8599999999999</v>
      </c>
      <c r="N2767">
        <v>15</v>
      </c>
      <c r="O2767">
        <v>43</v>
      </c>
      <c r="P2767">
        <v>2</v>
      </c>
      <c r="Q2767">
        <v>1</v>
      </c>
      <c r="R2767">
        <v>855</v>
      </c>
      <c r="S2767">
        <v>921</v>
      </c>
      <c r="T2767">
        <v>3</v>
      </c>
      <c r="U2767">
        <v>0.98</v>
      </c>
      <c r="V2767">
        <v>1</v>
      </c>
      <c r="W2767" t="s">
        <v>4</v>
      </c>
      <c r="X2767" t="s">
        <v>101</v>
      </c>
      <c r="Y2767" t="s">
        <v>96</v>
      </c>
      <c r="Z2767" t="s">
        <v>98</v>
      </c>
      <c r="AA2767">
        <v>0.81479999999999997</v>
      </c>
      <c r="AB2767">
        <v>0.96029999999999993</v>
      </c>
      <c r="AC2767">
        <v>0.15364800000000003</v>
      </c>
      <c r="AD2767">
        <v>0.96000000000000008</v>
      </c>
      <c r="AE2767" t="s">
        <v>25</v>
      </c>
      <c r="AF2767">
        <v>9.6867399754713458E-3</v>
      </c>
      <c r="AG2767" t="s">
        <v>5</v>
      </c>
      <c r="AH2767" t="s">
        <v>32</v>
      </c>
      <c r="AI2767" t="s">
        <v>37</v>
      </c>
      <c r="AJ2767">
        <v>107.71929824561404</v>
      </c>
      <c r="AK2767" t="s">
        <v>42</v>
      </c>
      <c r="AL2767">
        <v>23.597199999999997</v>
      </c>
      <c r="AM2767">
        <v>590363.25971599983</v>
      </c>
      <c r="AN2767">
        <v>82.679999999999993</v>
      </c>
    </row>
    <row r="2768" spans="1:40" x14ac:dyDescent="0.3">
      <c r="A2768">
        <v>288.35000000000002</v>
      </c>
      <c r="B2768">
        <v>7.86</v>
      </c>
      <c r="C2768">
        <v>20</v>
      </c>
      <c r="D2768">
        <v>0.98</v>
      </c>
      <c r="E2768">
        <v>0.1</v>
      </c>
      <c r="F2768">
        <v>0.03</v>
      </c>
      <c r="G2768" t="s">
        <v>92</v>
      </c>
      <c r="H2768">
        <v>4.6399999999999997</v>
      </c>
      <c r="I2768">
        <v>0.71</v>
      </c>
      <c r="J2768">
        <v>1.01</v>
      </c>
      <c r="K2768">
        <v>0.81</v>
      </c>
      <c r="L2768">
        <v>40</v>
      </c>
      <c r="M2768">
        <v>5983.18</v>
      </c>
      <c r="N2768">
        <v>90</v>
      </c>
      <c r="O2768">
        <v>43</v>
      </c>
      <c r="P2768">
        <v>1</v>
      </c>
      <c r="Q2768">
        <v>2</v>
      </c>
      <c r="R2768">
        <v>737</v>
      </c>
      <c r="S2768">
        <v>214</v>
      </c>
      <c r="T2768">
        <v>8</v>
      </c>
      <c r="U2768">
        <v>0.54</v>
      </c>
      <c r="V2768">
        <v>1</v>
      </c>
      <c r="W2768" t="s">
        <v>4</v>
      </c>
      <c r="X2768" t="s">
        <v>93</v>
      </c>
      <c r="Y2768" t="s">
        <v>104</v>
      </c>
      <c r="Z2768" t="s">
        <v>110</v>
      </c>
      <c r="AA2768">
        <v>0.88200000000000001</v>
      </c>
      <c r="AB2768">
        <v>0.873</v>
      </c>
      <c r="AC2768">
        <v>1.7460000000000014E-2</v>
      </c>
      <c r="AD2768">
        <v>0.94000000000000006</v>
      </c>
      <c r="AE2768" t="s">
        <v>25</v>
      </c>
      <c r="AF2768">
        <v>2.725853996878793E-2</v>
      </c>
      <c r="AG2768" t="s">
        <v>7</v>
      </c>
      <c r="AH2768" t="s">
        <v>31</v>
      </c>
      <c r="AI2768" t="s">
        <v>37</v>
      </c>
      <c r="AJ2768">
        <v>29.036635006784262</v>
      </c>
      <c r="AK2768" t="s">
        <v>40</v>
      </c>
      <c r="AL2768">
        <v>119.6636</v>
      </c>
      <c r="AM2768">
        <v>1949678.8693700004</v>
      </c>
      <c r="AN2768">
        <v>79.759999999999991</v>
      </c>
    </row>
    <row r="2769" spans="1:40" x14ac:dyDescent="0.3">
      <c r="A2769">
        <v>158.85</v>
      </c>
      <c r="B2769">
        <v>2.29</v>
      </c>
      <c r="C2769">
        <v>13</v>
      </c>
      <c r="D2769">
        <v>0.76</v>
      </c>
      <c r="E2769">
        <v>0.08</v>
      </c>
      <c r="F2769">
        <v>0.01</v>
      </c>
      <c r="G2769" t="s">
        <v>88</v>
      </c>
      <c r="H2769">
        <v>2.44</v>
      </c>
      <c r="I2769">
        <v>0.74</v>
      </c>
      <c r="J2769">
        <v>1.07</v>
      </c>
      <c r="K2769">
        <v>0.69</v>
      </c>
      <c r="L2769">
        <v>41</v>
      </c>
      <c r="M2769">
        <v>7419.08</v>
      </c>
      <c r="N2769">
        <v>90</v>
      </c>
      <c r="O2769">
        <v>13</v>
      </c>
      <c r="P2769">
        <v>1</v>
      </c>
      <c r="Q2769">
        <v>1</v>
      </c>
      <c r="R2769">
        <v>451</v>
      </c>
      <c r="S2769">
        <v>699</v>
      </c>
      <c r="T2769">
        <v>3</v>
      </c>
      <c r="U2769">
        <v>0.43</v>
      </c>
      <c r="V2769">
        <v>1</v>
      </c>
      <c r="W2769" t="s">
        <v>4</v>
      </c>
      <c r="X2769" t="s">
        <v>101</v>
      </c>
      <c r="Y2769" t="s">
        <v>104</v>
      </c>
      <c r="Z2769" t="s">
        <v>98</v>
      </c>
      <c r="AA2769">
        <v>0.69920000000000004</v>
      </c>
      <c r="AB2769">
        <v>0.91080000000000005</v>
      </c>
      <c r="AC2769">
        <v>0.21859199999999998</v>
      </c>
      <c r="AD2769">
        <v>0.77999999999999992</v>
      </c>
      <c r="AE2769" t="s">
        <v>25</v>
      </c>
      <c r="AF2769">
        <v>1.4416115832546428E-2</v>
      </c>
      <c r="AG2769" t="s">
        <v>5</v>
      </c>
      <c r="AH2769" t="s">
        <v>31</v>
      </c>
      <c r="AI2769" t="s">
        <v>35</v>
      </c>
      <c r="AJ2769">
        <v>154.98891352549887</v>
      </c>
      <c r="AK2769" t="s">
        <v>42</v>
      </c>
      <c r="AL2769">
        <v>74.190799999999996</v>
      </c>
      <c r="AM2769">
        <v>1284669.6779000002</v>
      </c>
      <c r="AN2769">
        <v>70.960000000000008</v>
      </c>
    </row>
    <row r="2770" spans="1:40" x14ac:dyDescent="0.3">
      <c r="A2770">
        <v>275.27</v>
      </c>
      <c r="B2770">
        <v>1.08</v>
      </c>
      <c r="C2770">
        <v>1</v>
      </c>
      <c r="D2770">
        <v>0.72</v>
      </c>
      <c r="E2770">
        <v>7.0000000000000007E-2</v>
      </c>
      <c r="F2770">
        <v>0.01</v>
      </c>
      <c r="G2770" t="s">
        <v>99</v>
      </c>
      <c r="H2770">
        <v>2.83</v>
      </c>
      <c r="I2770">
        <v>0.94</v>
      </c>
      <c r="J2770">
        <v>0.95</v>
      </c>
      <c r="K2770">
        <v>0.03</v>
      </c>
      <c r="L2770">
        <v>40</v>
      </c>
      <c r="M2770">
        <v>662.76</v>
      </c>
      <c r="N2770">
        <v>15</v>
      </c>
      <c r="O2770">
        <v>46</v>
      </c>
      <c r="P2770">
        <v>1</v>
      </c>
      <c r="Q2770">
        <v>0</v>
      </c>
      <c r="R2770">
        <v>116</v>
      </c>
      <c r="S2770">
        <v>353</v>
      </c>
      <c r="T2770">
        <v>11</v>
      </c>
      <c r="U2770">
        <v>0.24</v>
      </c>
      <c r="V2770">
        <v>1</v>
      </c>
      <c r="W2770" t="s">
        <v>4</v>
      </c>
      <c r="X2770" t="s">
        <v>89</v>
      </c>
      <c r="Y2770" t="s">
        <v>104</v>
      </c>
      <c r="Z2770" t="s">
        <v>95</v>
      </c>
      <c r="AA2770">
        <v>0.66959999999999997</v>
      </c>
      <c r="AB2770">
        <v>0.92069999999999996</v>
      </c>
      <c r="AC2770">
        <v>0.25779600000000003</v>
      </c>
      <c r="AD2770">
        <v>0.11</v>
      </c>
      <c r="AE2770" t="s">
        <v>22</v>
      </c>
      <c r="AF2770">
        <v>3.9234206415519318E-3</v>
      </c>
      <c r="AG2770" t="s">
        <v>5</v>
      </c>
      <c r="AH2770" t="s">
        <v>31</v>
      </c>
      <c r="AI2770" t="s">
        <v>35</v>
      </c>
      <c r="AJ2770">
        <v>304.31034482758622</v>
      </c>
      <c r="AK2770" t="s">
        <v>42</v>
      </c>
      <c r="AL2770">
        <v>33.137999999999998</v>
      </c>
      <c r="AM2770">
        <v>197081.69909799998</v>
      </c>
      <c r="AN2770">
        <v>94.87</v>
      </c>
    </row>
    <row r="2771" spans="1:40" x14ac:dyDescent="0.3">
      <c r="A2771">
        <v>355.83</v>
      </c>
      <c r="B2771">
        <v>1.18</v>
      </c>
      <c r="C2771">
        <v>5</v>
      </c>
      <c r="D2771">
        <v>0.97</v>
      </c>
      <c r="E2771">
        <v>0.02</v>
      </c>
      <c r="F2771">
        <v>0.03</v>
      </c>
      <c r="G2771" t="s">
        <v>92</v>
      </c>
      <c r="H2771">
        <v>1.29</v>
      </c>
      <c r="I2771">
        <v>0.94</v>
      </c>
      <c r="J2771">
        <v>0.8</v>
      </c>
      <c r="K2771">
        <v>0.53</v>
      </c>
      <c r="L2771">
        <v>8</v>
      </c>
      <c r="M2771">
        <v>2827.96</v>
      </c>
      <c r="N2771">
        <v>15</v>
      </c>
      <c r="O2771">
        <v>57</v>
      </c>
      <c r="P2771">
        <v>1</v>
      </c>
      <c r="Q2771">
        <v>2</v>
      </c>
      <c r="R2771">
        <v>322</v>
      </c>
      <c r="S2771">
        <v>474</v>
      </c>
      <c r="T2771">
        <v>10</v>
      </c>
      <c r="U2771">
        <v>0.85</v>
      </c>
      <c r="V2771">
        <v>1</v>
      </c>
      <c r="W2771" t="s">
        <v>4</v>
      </c>
      <c r="X2771" t="s">
        <v>93</v>
      </c>
      <c r="Y2771" t="s">
        <v>104</v>
      </c>
      <c r="Z2771" t="s">
        <v>108</v>
      </c>
      <c r="AA2771">
        <v>0.9506</v>
      </c>
      <c r="AB2771">
        <v>0.9506</v>
      </c>
      <c r="AC2771">
        <v>2.8518000000000026E-2</v>
      </c>
      <c r="AD2771">
        <v>0.58000000000000007</v>
      </c>
      <c r="AE2771" t="s">
        <v>25</v>
      </c>
      <c r="AF2771">
        <v>3.316190315600146E-3</v>
      </c>
      <c r="AG2771" t="s">
        <v>5</v>
      </c>
      <c r="AH2771" t="s">
        <v>32</v>
      </c>
      <c r="AI2771" t="s">
        <v>36</v>
      </c>
      <c r="AJ2771">
        <v>147.20496894409939</v>
      </c>
      <c r="AK2771" t="s">
        <v>42</v>
      </c>
      <c r="AL2771">
        <v>56.559200000000004</v>
      </c>
      <c r="AM2771">
        <v>1056652.3967540001</v>
      </c>
      <c r="AN2771">
        <v>85.509999999999991</v>
      </c>
    </row>
    <row r="2772" spans="1:40" x14ac:dyDescent="0.3">
      <c r="A2772">
        <v>84.31</v>
      </c>
      <c r="B2772">
        <v>6.28</v>
      </c>
      <c r="C2772">
        <v>5</v>
      </c>
      <c r="D2772">
        <v>0.95</v>
      </c>
      <c r="E2772">
        <v>0.09</v>
      </c>
      <c r="F2772">
        <v>0</v>
      </c>
      <c r="G2772" t="s">
        <v>88</v>
      </c>
      <c r="H2772">
        <v>2.57</v>
      </c>
      <c r="I2772">
        <v>0.6</v>
      </c>
      <c r="J2772">
        <v>1.1000000000000001</v>
      </c>
      <c r="K2772">
        <v>0.65</v>
      </c>
      <c r="L2772">
        <v>43</v>
      </c>
      <c r="M2772">
        <v>6617.85</v>
      </c>
      <c r="N2772">
        <v>90</v>
      </c>
      <c r="O2772">
        <v>39</v>
      </c>
      <c r="P2772">
        <v>0</v>
      </c>
      <c r="Q2772">
        <v>2</v>
      </c>
      <c r="R2772">
        <v>193</v>
      </c>
      <c r="S2772">
        <v>548</v>
      </c>
      <c r="T2772">
        <v>1</v>
      </c>
      <c r="U2772">
        <v>0.32</v>
      </c>
      <c r="V2772">
        <v>0</v>
      </c>
      <c r="W2772" t="s">
        <v>6</v>
      </c>
      <c r="X2772" t="s">
        <v>93</v>
      </c>
      <c r="Y2772" t="s">
        <v>94</v>
      </c>
      <c r="Z2772" t="s">
        <v>97</v>
      </c>
      <c r="AA2772">
        <v>0.86449999999999994</v>
      </c>
      <c r="AB2772">
        <v>0.91</v>
      </c>
      <c r="AC2772">
        <v>4.550000000000004E-2</v>
      </c>
      <c r="AD2772">
        <v>0.74</v>
      </c>
      <c r="AE2772" t="s">
        <v>25</v>
      </c>
      <c r="AF2772">
        <v>7.4487012216818888E-2</v>
      </c>
      <c r="AG2772" t="s">
        <v>8</v>
      </c>
      <c r="AH2772" t="s">
        <v>33</v>
      </c>
      <c r="AI2772" t="s">
        <v>35</v>
      </c>
      <c r="AJ2772">
        <v>283.93782383419688</v>
      </c>
      <c r="AK2772" t="s">
        <v>42</v>
      </c>
      <c r="AL2772">
        <v>66.1785</v>
      </c>
      <c r="AM2772">
        <v>608237.02954900009</v>
      </c>
      <c r="AN2772">
        <v>70.73</v>
      </c>
    </row>
    <row r="2773" spans="1:40" x14ac:dyDescent="0.3">
      <c r="A2773">
        <v>173.62</v>
      </c>
      <c r="B2773">
        <v>5.0999999999999996</v>
      </c>
      <c r="C2773">
        <v>14</v>
      </c>
      <c r="D2773">
        <v>1</v>
      </c>
      <c r="E2773">
        <v>0.08</v>
      </c>
      <c r="F2773">
        <v>0.03</v>
      </c>
      <c r="G2773" t="s">
        <v>92</v>
      </c>
      <c r="H2773">
        <v>3.74</v>
      </c>
      <c r="I2773">
        <v>0.81</v>
      </c>
      <c r="J2773">
        <v>1.1499999999999999</v>
      </c>
      <c r="K2773">
        <v>0.76</v>
      </c>
      <c r="L2773">
        <v>49</v>
      </c>
      <c r="M2773">
        <v>3983.93</v>
      </c>
      <c r="N2773">
        <v>30</v>
      </c>
      <c r="O2773">
        <v>56</v>
      </c>
      <c r="P2773">
        <v>1</v>
      </c>
      <c r="Q2773">
        <v>3</v>
      </c>
      <c r="R2773">
        <v>139</v>
      </c>
      <c r="S2773">
        <v>38</v>
      </c>
      <c r="T2773">
        <v>11</v>
      </c>
      <c r="U2773">
        <v>0.83</v>
      </c>
      <c r="V2773">
        <v>0</v>
      </c>
      <c r="W2773" t="s">
        <v>6</v>
      </c>
      <c r="X2773" t="s">
        <v>103</v>
      </c>
      <c r="Y2773" t="s">
        <v>104</v>
      </c>
      <c r="Z2773" t="s">
        <v>95</v>
      </c>
      <c r="AA2773">
        <v>0.92</v>
      </c>
      <c r="AB2773">
        <v>0.89239999999999997</v>
      </c>
      <c r="AC2773">
        <v>0</v>
      </c>
      <c r="AD2773">
        <v>0.87</v>
      </c>
      <c r="AE2773" t="s">
        <v>25</v>
      </c>
      <c r="AF2773">
        <v>2.9374496025803477E-2</v>
      </c>
      <c r="AG2773" t="s">
        <v>7</v>
      </c>
      <c r="AH2773" t="s">
        <v>31</v>
      </c>
      <c r="AI2773" t="s">
        <v>37</v>
      </c>
      <c r="AJ2773">
        <v>27.338129496402878</v>
      </c>
      <c r="AK2773" t="s">
        <v>40</v>
      </c>
      <c r="AL2773">
        <v>79.678600000000003</v>
      </c>
      <c r="AM2773">
        <v>767868.48390200001</v>
      </c>
      <c r="AN2773">
        <v>81.260000000000005</v>
      </c>
    </row>
    <row r="2774" spans="1:40" x14ac:dyDescent="0.3">
      <c r="A2774">
        <v>413.13</v>
      </c>
      <c r="B2774">
        <v>5.66</v>
      </c>
      <c r="C2774">
        <v>27</v>
      </c>
      <c r="D2774">
        <v>0.9</v>
      </c>
      <c r="E2774">
        <v>0.02</v>
      </c>
      <c r="F2774">
        <v>0</v>
      </c>
      <c r="G2774" t="s">
        <v>88</v>
      </c>
      <c r="H2774">
        <v>2.46</v>
      </c>
      <c r="I2774">
        <v>0.69</v>
      </c>
      <c r="J2774">
        <v>0.87</v>
      </c>
      <c r="K2774">
        <v>0.47</v>
      </c>
      <c r="L2774">
        <v>22</v>
      </c>
      <c r="M2774">
        <v>7076.19</v>
      </c>
      <c r="N2774">
        <v>45</v>
      </c>
      <c r="O2774">
        <v>28</v>
      </c>
      <c r="P2774">
        <v>0</v>
      </c>
      <c r="Q2774">
        <v>3</v>
      </c>
      <c r="R2774">
        <v>508</v>
      </c>
      <c r="S2774">
        <v>648</v>
      </c>
      <c r="T2774">
        <v>8</v>
      </c>
      <c r="U2774">
        <v>0.89</v>
      </c>
      <c r="V2774">
        <v>1</v>
      </c>
      <c r="W2774" t="s">
        <v>4</v>
      </c>
      <c r="X2774" t="s">
        <v>103</v>
      </c>
      <c r="Y2774" t="s">
        <v>94</v>
      </c>
      <c r="Z2774" t="s">
        <v>110</v>
      </c>
      <c r="AA2774">
        <v>0.88200000000000001</v>
      </c>
      <c r="AB2774">
        <v>0.98</v>
      </c>
      <c r="AC2774">
        <v>9.7999999999999976E-2</v>
      </c>
      <c r="AD2774">
        <v>0.49</v>
      </c>
      <c r="AE2774" t="s">
        <v>24</v>
      </c>
      <c r="AF2774">
        <v>1.3700288044925327E-2</v>
      </c>
      <c r="AG2774" t="s">
        <v>5</v>
      </c>
      <c r="AH2774" t="s">
        <v>32</v>
      </c>
      <c r="AI2774" t="s">
        <v>35</v>
      </c>
      <c r="AJ2774">
        <v>127.55905511811024</v>
      </c>
      <c r="AK2774" t="s">
        <v>42</v>
      </c>
      <c r="AL2774">
        <v>70.761899999999997</v>
      </c>
      <c r="AM2774">
        <v>2981945.1900899992</v>
      </c>
      <c r="AN2774">
        <v>72.94</v>
      </c>
    </row>
    <row r="2775" spans="1:40" x14ac:dyDescent="0.3">
      <c r="A2775">
        <v>256.85000000000002</v>
      </c>
      <c r="B2775">
        <v>1.07</v>
      </c>
      <c r="C2775">
        <v>23</v>
      </c>
      <c r="D2775">
        <v>0.98</v>
      </c>
      <c r="E2775">
        <v>0.09</v>
      </c>
      <c r="F2775">
        <v>0.01</v>
      </c>
      <c r="G2775" t="s">
        <v>99</v>
      </c>
      <c r="H2775">
        <v>1.51</v>
      </c>
      <c r="I2775">
        <v>0.73</v>
      </c>
      <c r="J2775">
        <v>0.81</v>
      </c>
      <c r="K2775">
        <v>0.95</v>
      </c>
      <c r="L2775">
        <v>38</v>
      </c>
      <c r="M2775">
        <v>7616.36</v>
      </c>
      <c r="N2775">
        <v>45</v>
      </c>
      <c r="O2775">
        <v>49</v>
      </c>
      <c r="P2775">
        <v>3</v>
      </c>
      <c r="Q2775">
        <v>3</v>
      </c>
      <c r="R2775">
        <v>645</v>
      </c>
      <c r="S2775">
        <v>385</v>
      </c>
      <c r="T2775">
        <v>8</v>
      </c>
      <c r="U2775">
        <v>0.06</v>
      </c>
      <c r="V2775">
        <v>0</v>
      </c>
      <c r="W2775" t="s">
        <v>6</v>
      </c>
      <c r="X2775" t="s">
        <v>103</v>
      </c>
      <c r="Y2775" t="s">
        <v>90</v>
      </c>
      <c r="Z2775" t="s">
        <v>110</v>
      </c>
      <c r="AA2775">
        <v>0.89180000000000004</v>
      </c>
      <c r="AB2775">
        <v>0.90090000000000003</v>
      </c>
      <c r="AC2775">
        <v>1.8018000000000017E-2</v>
      </c>
      <c r="AD2775">
        <v>1.05</v>
      </c>
      <c r="AE2775" t="s">
        <v>25</v>
      </c>
      <c r="AF2775">
        <v>4.1658555577185124E-3</v>
      </c>
      <c r="AG2775" t="s">
        <v>5</v>
      </c>
      <c r="AH2775" t="s">
        <v>31</v>
      </c>
      <c r="AI2775" t="s">
        <v>36</v>
      </c>
      <c r="AJ2775">
        <v>59.689922480620147</v>
      </c>
      <c r="AK2775" t="s">
        <v>40</v>
      </c>
      <c r="AL2775">
        <v>380.81799999999998</v>
      </c>
      <c r="AM2775">
        <v>2152276.8474700004</v>
      </c>
      <c r="AN2775">
        <v>95.59</v>
      </c>
    </row>
    <row r="2776" spans="1:40" x14ac:dyDescent="0.3">
      <c r="A2776">
        <v>295.95999999999998</v>
      </c>
      <c r="B2776">
        <v>4.8</v>
      </c>
      <c r="C2776">
        <v>14</v>
      </c>
      <c r="D2776">
        <v>0.95</v>
      </c>
      <c r="E2776">
        <v>0.03</v>
      </c>
      <c r="F2776">
        <v>0.03</v>
      </c>
      <c r="G2776" t="s">
        <v>92</v>
      </c>
      <c r="H2776">
        <v>2.91</v>
      </c>
      <c r="I2776">
        <v>0.61</v>
      </c>
      <c r="J2776">
        <v>0.87</v>
      </c>
      <c r="K2776">
        <v>0.24</v>
      </c>
      <c r="L2776">
        <v>34</v>
      </c>
      <c r="M2776">
        <v>419.71</v>
      </c>
      <c r="N2776">
        <v>60</v>
      </c>
      <c r="O2776">
        <v>33</v>
      </c>
      <c r="P2776">
        <v>1</v>
      </c>
      <c r="Q2776">
        <v>3</v>
      </c>
      <c r="R2776">
        <v>427</v>
      </c>
      <c r="S2776">
        <v>114</v>
      </c>
      <c r="T2776">
        <v>7</v>
      </c>
      <c r="U2776">
        <v>0.51</v>
      </c>
      <c r="V2776">
        <v>1</v>
      </c>
      <c r="W2776" t="s">
        <v>4</v>
      </c>
      <c r="X2776" t="s">
        <v>103</v>
      </c>
      <c r="Y2776" t="s">
        <v>104</v>
      </c>
      <c r="Z2776" t="s">
        <v>106</v>
      </c>
      <c r="AA2776">
        <v>0.92149999999999999</v>
      </c>
      <c r="AB2776">
        <v>0.94089999999999996</v>
      </c>
      <c r="AC2776">
        <v>4.7045000000000038E-2</v>
      </c>
      <c r="AD2776">
        <v>0.3</v>
      </c>
      <c r="AE2776" t="s">
        <v>26</v>
      </c>
      <c r="AF2776">
        <v>1.621840789295851E-2</v>
      </c>
      <c r="AG2776" t="s">
        <v>5</v>
      </c>
      <c r="AH2776" t="s">
        <v>31</v>
      </c>
      <c r="AI2776" t="s">
        <v>35</v>
      </c>
      <c r="AJ2776">
        <v>26.697892271662766</v>
      </c>
      <c r="AK2776" t="s">
        <v>40</v>
      </c>
      <c r="AL2776">
        <v>8.3941999999999997</v>
      </c>
      <c r="AM2776">
        <v>131696.03296799996</v>
      </c>
      <c r="AN2776">
        <v>83.589999999999989</v>
      </c>
    </row>
    <row r="2777" spans="1:40" x14ac:dyDescent="0.3">
      <c r="A2777">
        <v>244.77</v>
      </c>
      <c r="B2777">
        <v>7.46</v>
      </c>
      <c r="C2777">
        <v>8</v>
      </c>
      <c r="D2777">
        <v>0.95</v>
      </c>
      <c r="E2777">
        <v>0.01</v>
      </c>
      <c r="F2777">
        <v>0.03</v>
      </c>
      <c r="G2777" t="s">
        <v>99</v>
      </c>
      <c r="H2777">
        <v>4.7300000000000004</v>
      </c>
      <c r="I2777">
        <v>0.9</v>
      </c>
      <c r="J2777">
        <v>1.1599999999999999</v>
      </c>
      <c r="K2777">
        <v>7.0000000000000007E-2</v>
      </c>
      <c r="L2777">
        <v>1</v>
      </c>
      <c r="M2777">
        <v>3870.51</v>
      </c>
      <c r="N2777">
        <v>45</v>
      </c>
      <c r="O2777">
        <v>35</v>
      </c>
      <c r="P2777">
        <v>0</v>
      </c>
      <c r="Q2777">
        <v>1</v>
      </c>
      <c r="R2777">
        <v>58</v>
      </c>
      <c r="S2777">
        <v>343</v>
      </c>
      <c r="T2777">
        <v>4</v>
      </c>
      <c r="U2777">
        <v>0.42</v>
      </c>
      <c r="V2777">
        <v>1</v>
      </c>
      <c r="W2777" t="s">
        <v>4</v>
      </c>
      <c r="X2777" t="s">
        <v>101</v>
      </c>
      <c r="Y2777" t="s">
        <v>94</v>
      </c>
      <c r="Z2777" t="s">
        <v>105</v>
      </c>
      <c r="AA2777">
        <v>0.9405</v>
      </c>
      <c r="AB2777">
        <v>0.96029999999999993</v>
      </c>
      <c r="AC2777">
        <v>4.8015000000000044E-2</v>
      </c>
      <c r="AD2777">
        <v>0.11000000000000001</v>
      </c>
      <c r="AE2777" t="s">
        <v>22</v>
      </c>
      <c r="AF2777">
        <v>3.0477591208072884E-2</v>
      </c>
      <c r="AG2777" t="s">
        <v>7</v>
      </c>
      <c r="AH2777" t="s">
        <v>31</v>
      </c>
      <c r="AI2777" t="s">
        <v>37</v>
      </c>
      <c r="AJ2777">
        <v>591.37931034482756</v>
      </c>
      <c r="AK2777" t="s">
        <v>42</v>
      </c>
      <c r="AL2777">
        <v>193.52550000000002</v>
      </c>
      <c r="AM2777">
        <v>985496.80275000003</v>
      </c>
      <c r="AN2777">
        <v>94.37</v>
      </c>
    </row>
    <row r="2778" spans="1:40" x14ac:dyDescent="0.3">
      <c r="A2778">
        <v>69.75</v>
      </c>
      <c r="B2778">
        <v>4.9800000000000004</v>
      </c>
      <c r="C2778">
        <v>4</v>
      </c>
      <c r="D2778">
        <v>0.87</v>
      </c>
      <c r="E2778">
        <v>7.0000000000000007E-2</v>
      </c>
      <c r="F2778">
        <v>0</v>
      </c>
      <c r="G2778" t="s">
        <v>99</v>
      </c>
      <c r="H2778">
        <v>4.4400000000000004</v>
      </c>
      <c r="I2778">
        <v>0.98</v>
      </c>
      <c r="J2778">
        <v>0.92</v>
      </c>
      <c r="K2778">
        <v>0.33</v>
      </c>
      <c r="L2778">
        <v>10</v>
      </c>
      <c r="M2778">
        <v>7318.48</v>
      </c>
      <c r="N2778">
        <v>90</v>
      </c>
      <c r="O2778">
        <v>22</v>
      </c>
      <c r="P2778">
        <v>1</v>
      </c>
      <c r="Q2778">
        <v>0</v>
      </c>
      <c r="R2778">
        <v>329</v>
      </c>
      <c r="S2778">
        <v>78</v>
      </c>
      <c r="T2778">
        <v>12</v>
      </c>
      <c r="U2778">
        <v>0.39</v>
      </c>
      <c r="V2778">
        <v>0</v>
      </c>
      <c r="W2778" t="s">
        <v>6</v>
      </c>
      <c r="X2778" t="s">
        <v>89</v>
      </c>
      <c r="Y2778" t="s">
        <v>104</v>
      </c>
      <c r="Z2778" t="s">
        <v>107</v>
      </c>
      <c r="AA2778">
        <v>0.80909999999999993</v>
      </c>
      <c r="AB2778">
        <v>0.92999999999999994</v>
      </c>
      <c r="AC2778">
        <v>0.12089999999999999</v>
      </c>
      <c r="AD2778">
        <v>0.4</v>
      </c>
      <c r="AE2778" t="s">
        <v>24</v>
      </c>
      <c r="AF2778">
        <v>7.1397849462365603E-2</v>
      </c>
      <c r="AG2778" t="s">
        <v>8</v>
      </c>
      <c r="AH2778" t="s">
        <v>33</v>
      </c>
      <c r="AI2778" t="s">
        <v>37</v>
      </c>
      <c r="AJ2778">
        <v>23.70820668693009</v>
      </c>
      <c r="AK2778" t="s">
        <v>40</v>
      </c>
      <c r="AL2778">
        <v>365.92399999999998</v>
      </c>
      <c r="AM2778">
        <v>546568.57640000002</v>
      </c>
      <c r="AN2778">
        <v>93.46</v>
      </c>
    </row>
    <row r="2779" spans="1:40" x14ac:dyDescent="0.3">
      <c r="A2779">
        <v>124.59</v>
      </c>
      <c r="B2779">
        <v>7.59</v>
      </c>
      <c r="C2779">
        <v>7</v>
      </c>
      <c r="D2779">
        <v>0.81</v>
      </c>
      <c r="E2779">
        <v>7.0000000000000007E-2</v>
      </c>
      <c r="F2779">
        <v>0.03</v>
      </c>
      <c r="G2779" t="s">
        <v>88</v>
      </c>
      <c r="H2779">
        <v>3.85</v>
      </c>
      <c r="I2779">
        <v>0.69</v>
      </c>
      <c r="J2779">
        <v>0.89</v>
      </c>
      <c r="K2779">
        <v>0.66</v>
      </c>
      <c r="L2779">
        <v>40</v>
      </c>
      <c r="M2779">
        <v>3846.32</v>
      </c>
      <c r="N2779">
        <v>30</v>
      </c>
      <c r="O2779">
        <v>27</v>
      </c>
      <c r="P2779">
        <v>3</v>
      </c>
      <c r="Q2779">
        <v>0</v>
      </c>
      <c r="R2779">
        <v>262</v>
      </c>
      <c r="S2779">
        <v>116</v>
      </c>
      <c r="T2779">
        <v>5</v>
      </c>
      <c r="U2779">
        <v>0.37</v>
      </c>
      <c r="V2779">
        <v>0</v>
      </c>
      <c r="W2779" t="s">
        <v>6</v>
      </c>
      <c r="X2779" t="s">
        <v>89</v>
      </c>
      <c r="Y2779" t="s">
        <v>90</v>
      </c>
      <c r="Z2779" t="s">
        <v>109</v>
      </c>
      <c r="AA2779">
        <v>0.75329999999999997</v>
      </c>
      <c r="AB2779">
        <v>0.9020999999999999</v>
      </c>
      <c r="AC2779">
        <v>0.17139899999999994</v>
      </c>
      <c r="AD2779">
        <v>0.76</v>
      </c>
      <c r="AE2779" t="s">
        <v>25</v>
      </c>
      <c r="AF2779">
        <v>6.0919816999759208E-2</v>
      </c>
      <c r="AG2779" t="s">
        <v>8</v>
      </c>
      <c r="AH2779" t="s">
        <v>33</v>
      </c>
      <c r="AI2779" t="s">
        <v>37</v>
      </c>
      <c r="AJ2779">
        <v>44.274809160305345</v>
      </c>
      <c r="AK2779" t="s">
        <v>40</v>
      </c>
      <c r="AL2779">
        <v>38.463200000000001</v>
      </c>
      <c r="AM2779">
        <v>527182.36631000007</v>
      </c>
      <c r="AN2779">
        <v>69.45</v>
      </c>
    </row>
    <row r="2780" spans="1:40" x14ac:dyDescent="0.3">
      <c r="A2780">
        <v>250.49</v>
      </c>
      <c r="B2780">
        <v>3.1</v>
      </c>
      <c r="C2780">
        <v>20</v>
      </c>
      <c r="D2780">
        <v>0.98</v>
      </c>
      <c r="E2780">
        <v>0.01</v>
      </c>
      <c r="F2780">
        <v>0.04</v>
      </c>
      <c r="G2780" t="s">
        <v>92</v>
      </c>
      <c r="H2780">
        <v>1.38</v>
      </c>
      <c r="I2780">
        <v>0.74</v>
      </c>
      <c r="J2780">
        <v>0.81</v>
      </c>
      <c r="K2780">
        <v>0.74</v>
      </c>
      <c r="L2780">
        <v>16</v>
      </c>
      <c r="M2780">
        <v>157.75</v>
      </c>
      <c r="N2780">
        <v>90</v>
      </c>
      <c r="O2780">
        <v>17</v>
      </c>
      <c r="P2780">
        <v>2</v>
      </c>
      <c r="Q2780">
        <v>3</v>
      </c>
      <c r="R2780">
        <v>864</v>
      </c>
      <c r="S2780">
        <v>701</v>
      </c>
      <c r="T2780">
        <v>12</v>
      </c>
      <c r="U2780">
        <v>0.53</v>
      </c>
      <c r="V2780">
        <v>1</v>
      </c>
      <c r="W2780" t="s">
        <v>4</v>
      </c>
      <c r="X2780" t="s">
        <v>103</v>
      </c>
      <c r="Y2780" t="s">
        <v>96</v>
      </c>
      <c r="Z2780" t="s">
        <v>107</v>
      </c>
      <c r="AA2780">
        <v>0.97019999999999995</v>
      </c>
      <c r="AB2780">
        <v>0.95039999999999991</v>
      </c>
      <c r="AC2780">
        <v>1.9008000000000018E-2</v>
      </c>
      <c r="AD2780">
        <v>0.79</v>
      </c>
      <c r="AE2780" t="s">
        <v>25</v>
      </c>
      <c r="AF2780">
        <v>1.2375743542656394E-2</v>
      </c>
      <c r="AG2780" t="s">
        <v>5</v>
      </c>
      <c r="AH2780" t="s">
        <v>31</v>
      </c>
      <c r="AI2780" t="s">
        <v>36</v>
      </c>
      <c r="AJ2780">
        <v>81.134259259259252</v>
      </c>
      <c r="AK2780" t="s">
        <v>44</v>
      </c>
      <c r="AL2780">
        <v>3.1550000000000002</v>
      </c>
      <c r="AM2780">
        <v>41500.605899000002</v>
      </c>
      <c r="AN2780">
        <v>85.52</v>
      </c>
    </row>
    <row r="2781" spans="1:40" x14ac:dyDescent="0.3">
      <c r="A2781">
        <v>144.13</v>
      </c>
      <c r="B2781">
        <v>8.32</v>
      </c>
      <c r="C2781">
        <v>19</v>
      </c>
      <c r="D2781">
        <v>0.83</v>
      </c>
      <c r="E2781">
        <v>0.03</v>
      </c>
      <c r="F2781">
        <v>0.04</v>
      </c>
      <c r="G2781" t="s">
        <v>92</v>
      </c>
      <c r="H2781">
        <v>1.21</v>
      </c>
      <c r="I2781">
        <v>0.68</v>
      </c>
      <c r="J2781">
        <v>0.92</v>
      </c>
      <c r="K2781">
        <v>0.74</v>
      </c>
      <c r="L2781">
        <v>24</v>
      </c>
      <c r="M2781">
        <v>3429.4</v>
      </c>
      <c r="N2781">
        <v>15</v>
      </c>
      <c r="O2781">
        <v>27</v>
      </c>
      <c r="P2781">
        <v>3</v>
      </c>
      <c r="Q2781">
        <v>1</v>
      </c>
      <c r="R2781">
        <v>401</v>
      </c>
      <c r="S2781">
        <v>111</v>
      </c>
      <c r="T2781">
        <v>12</v>
      </c>
      <c r="U2781">
        <v>0.13</v>
      </c>
      <c r="V2781">
        <v>0</v>
      </c>
      <c r="W2781" t="s">
        <v>6</v>
      </c>
      <c r="X2781" t="s">
        <v>101</v>
      </c>
      <c r="Y2781" t="s">
        <v>90</v>
      </c>
      <c r="Z2781" t="s">
        <v>107</v>
      </c>
      <c r="AA2781">
        <v>0.80509999999999993</v>
      </c>
      <c r="AB2781">
        <v>0.93119999999999992</v>
      </c>
      <c r="AC2781">
        <v>0.15830400000000003</v>
      </c>
      <c r="AD2781">
        <v>0.81</v>
      </c>
      <c r="AE2781" t="s">
        <v>25</v>
      </c>
      <c r="AF2781">
        <v>5.7725664330812464E-2</v>
      </c>
      <c r="AG2781" t="s">
        <v>8</v>
      </c>
      <c r="AH2781" t="s">
        <v>33</v>
      </c>
      <c r="AI2781" t="s">
        <v>36</v>
      </c>
      <c r="AJ2781">
        <v>27.680798004987533</v>
      </c>
      <c r="AK2781" t="s">
        <v>40</v>
      </c>
      <c r="AL2781">
        <v>68.588000000000008</v>
      </c>
      <c r="AM2781">
        <v>528951.05748600001</v>
      </c>
      <c r="AN2781">
        <v>85.089999999999989</v>
      </c>
    </row>
    <row r="2782" spans="1:40" x14ac:dyDescent="0.3">
      <c r="A2782">
        <v>72.489999999999995</v>
      </c>
      <c r="B2782">
        <v>6.3</v>
      </c>
      <c r="C2782">
        <v>15</v>
      </c>
      <c r="D2782">
        <v>0.86</v>
      </c>
      <c r="E2782">
        <v>0.1</v>
      </c>
      <c r="F2782">
        <v>0.01</v>
      </c>
      <c r="G2782" t="s">
        <v>88</v>
      </c>
      <c r="H2782">
        <v>4.1900000000000004</v>
      </c>
      <c r="I2782">
        <v>0.97</v>
      </c>
      <c r="J2782">
        <v>1.0900000000000001</v>
      </c>
      <c r="K2782">
        <v>0.11</v>
      </c>
      <c r="L2782">
        <v>46</v>
      </c>
      <c r="M2782">
        <v>8739.26</v>
      </c>
      <c r="N2782">
        <v>15</v>
      </c>
      <c r="O2782">
        <v>15</v>
      </c>
      <c r="P2782">
        <v>2</v>
      </c>
      <c r="Q2782">
        <v>1</v>
      </c>
      <c r="R2782">
        <v>78</v>
      </c>
      <c r="S2782">
        <v>271</v>
      </c>
      <c r="T2782">
        <v>11</v>
      </c>
      <c r="U2782">
        <v>0.87</v>
      </c>
      <c r="V2782">
        <v>0</v>
      </c>
      <c r="W2782" t="s">
        <v>6</v>
      </c>
      <c r="X2782" t="s">
        <v>101</v>
      </c>
      <c r="Y2782" t="s">
        <v>96</v>
      </c>
      <c r="Z2782" t="s">
        <v>95</v>
      </c>
      <c r="AA2782">
        <v>0.77400000000000002</v>
      </c>
      <c r="AB2782">
        <v>0.89100000000000001</v>
      </c>
      <c r="AC2782">
        <v>0.12474000000000003</v>
      </c>
      <c r="AD2782">
        <v>0.22</v>
      </c>
      <c r="AE2782" t="s">
        <v>26</v>
      </c>
      <c r="AF2782">
        <v>8.6908539108842608E-2</v>
      </c>
      <c r="AG2782" t="s">
        <v>8</v>
      </c>
      <c r="AH2782" t="s">
        <v>33</v>
      </c>
      <c r="AI2782" t="s">
        <v>37</v>
      </c>
      <c r="AJ2782">
        <v>347.43589743589746</v>
      </c>
      <c r="AK2782" t="s">
        <v>42</v>
      </c>
      <c r="AL2782">
        <v>87.392600000000002</v>
      </c>
      <c r="AM2782">
        <v>703288.40997599997</v>
      </c>
      <c r="AN2782">
        <v>68.610000000000014</v>
      </c>
    </row>
    <row r="2783" spans="1:40" x14ac:dyDescent="0.3">
      <c r="A2783">
        <v>429.64</v>
      </c>
      <c r="B2783">
        <v>2.9</v>
      </c>
      <c r="C2783">
        <v>22</v>
      </c>
      <c r="D2783">
        <v>0.83</v>
      </c>
      <c r="E2783">
        <v>7.0000000000000007E-2</v>
      </c>
      <c r="F2783">
        <v>0.03</v>
      </c>
      <c r="G2783" t="s">
        <v>88</v>
      </c>
      <c r="H2783">
        <v>0.91</v>
      </c>
      <c r="I2783">
        <v>0.6</v>
      </c>
      <c r="J2783">
        <v>1.18</v>
      </c>
      <c r="K2783">
        <v>0.89</v>
      </c>
      <c r="L2783">
        <v>24</v>
      </c>
      <c r="M2783">
        <v>9524.2000000000007</v>
      </c>
      <c r="N2783">
        <v>45</v>
      </c>
      <c r="O2783">
        <v>33</v>
      </c>
      <c r="P2783">
        <v>0</v>
      </c>
      <c r="Q2783">
        <v>1</v>
      </c>
      <c r="R2783">
        <v>451</v>
      </c>
      <c r="S2783">
        <v>673</v>
      </c>
      <c r="T2783">
        <v>10</v>
      </c>
      <c r="U2783">
        <v>0.56000000000000005</v>
      </c>
      <c r="V2783">
        <v>0</v>
      </c>
      <c r="W2783" t="s">
        <v>6</v>
      </c>
      <c r="X2783" t="s">
        <v>101</v>
      </c>
      <c r="Y2783" t="s">
        <v>94</v>
      </c>
      <c r="Z2783" t="s">
        <v>108</v>
      </c>
      <c r="AA2783">
        <v>0.77189999999999992</v>
      </c>
      <c r="AB2783">
        <v>0.9020999999999999</v>
      </c>
      <c r="AC2783">
        <v>0.15335700000000002</v>
      </c>
      <c r="AD2783">
        <v>0.99</v>
      </c>
      <c r="AE2783" t="s">
        <v>25</v>
      </c>
      <c r="AF2783">
        <v>6.7498370728982402E-3</v>
      </c>
      <c r="AG2783" t="s">
        <v>5</v>
      </c>
      <c r="AH2783" t="s">
        <v>32</v>
      </c>
      <c r="AI2783" t="s">
        <v>38</v>
      </c>
      <c r="AJ2783">
        <v>149.22394678492239</v>
      </c>
      <c r="AK2783" t="s">
        <v>42</v>
      </c>
      <c r="AL2783">
        <v>95.242000000000004</v>
      </c>
      <c r="AM2783">
        <v>4501278.0782480007</v>
      </c>
      <c r="AN2783">
        <v>72.39</v>
      </c>
    </row>
    <row r="2784" spans="1:40" x14ac:dyDescent="0.3">
      <c r="A2784">
        <v>491.54</v>
      </c>
      <c r="B2784">
        <v>3.13</v>
      </c>
      <c r="C2784">
        <v>4</v>
      </c>
      <c r="D2784">
        <v>0.87</v>
      </c>
      <c r="E2784">
        <v>7.0000000000000007E-2</v>
      </c>
      <c r="F2784">
        <v>0.03</v>
      </c>
      <c r="G2784" t="s">
        <v>99</v>
      </c>
      <c r="H2784">
        <v>3.03</v>
      </c>
      <c r="I2784">
        <v>0.83</v>
      </c>
      <c r="J2784">
        <v>0.93</v>
      </c>
      <c r="K2784">
        <v>0.28000000000000003</v>
      </c>
      <c r="L2784">
        <v>48</v>
      </c>
      <c r="M2784">
        <v>5649.11</v>
      </c>
      <c r="N2784">
        <v>30</v>
      </c>
      <c r="O2784">
        <v>45</v>
      </c>
      <c r="P2784">
        <v>3</v>
      </c>
      <c r="Q2784">
        <v>0</v>
      </c>
      <c r="R2784">
        <v>486</v>
      </c>
      <c r="S2784">
        <v>561</v>
      </c>
      <c r="T2784">
        <v>6</v>
      </c>
      <c r="U2784">
        <v>0.35</v>
      </c>
      <c r="V2784">
        <v>1</v>
      </c>
      <c r="W2784" t="s">
        <v>4</v>
      </c>
      <c r="X2784" t="s">
        <v>89</v>
      </c>
      <c r="Y2784" t="s">
        <v>90</v>
      </c>
      <c r="Z2784" t="s">
        <v>100</v>
      </c>
      <c r="AA2784">
        <v>0.80909999999999993</v>
      </c>
      <c r="AB2784">
        <v>0.9020999999999999</v>
      </c>
      <c r="AC2784">
        <v>0.11727299999999999</v>
      </c>
      <c r="AD2784">
        <v>0.38</v>
      </c>
      <c r="AE2784" t="s">
        <v>24</v>
      </c>
      <c r="AF2784">
        <v>6.3677421979899899E-3</v>
      </c>
      <c r="AG2784" t="s">
        <v>5</v>
      </c>
      <c r="AH2784" t="s">
        <v>32</v>
      </c>
      <c r="AI2784" t="s">
        <v>37</v>
      </c>
      <c r="AJ2784">
        <v>115.4320987654321</v>
      </c>
      <c r="AK2784" t="s">
        <v>42</v>
      </c>
      <c r="AL2784">
        <v>282.45549999999997</v>
      </c>
      <c r="AM2784">
        <v>3054752.1251640003</v>
      </c>
      <c r="AN2784">
        <v>94.27</v>
      </c>
    </row>
    <row r="2785" spans="1:40" x14ac:dyDescent="0.3">
      <c r="A2785">
        <v>406.91</v>
      </c>
      <c r="B2785">
        <v>6.65</v>
      </c>
      <c r="C2785">
        <v>19</v>
      </c>
      <c r="D2785">
        <v>0.84</v>
      </c>
      <c r="E2785">
        <v>0.02</v>
      </c>
      <c r="F2785">
        <v>0</v>
      </c>
      <c r="G2785" t="s">
        <v>92</v>
      </c>
      <c r="H2785">
        <v>2.19</v>
      </c>
      <c r="I2785">
        <v>0.95</v>
      </c>
      <c r="J2785">
        <v>0.9</v>
      </c>
      <c r="K2785">
        <v>0.21</v>
      </c>
      <c r="L2785">
        <v>14</v>
      </c>
      <c r="M2785">
        <v>3132.97</v>
      </c>
      <c r="N2785">
        <v>60</v>
      </c>
      <c r="O2785">
        <v>28</v>
      </c>
      <c r="P2785">
        <v>0</v>
      </c>
      <c r="Q2785">
        <v>3</v>
      </c>
      <c r="R2785">
        <v>948</v>
      </c>
      <c r="S2785">
        <v>298</v>
      </c>
      <c r="T2785">
        <v>6</v>
      </c>
      <c r="U2785">
        <v>0.24</v>
      </c>
      <c r="V2785">
        <v>1</v>
      </c>
      <c r="W2785" t="s">
        <v>4</v>
      </c>
      <c r="X2785" t="s">
        <v>103</v>
      </c>
      <c r="Y2785" t="s">
        <v>94</v>
      </c>
      <c r="Z2785" t="s">
        <v>100</v>
      </c>
      <c r="AA2785">
        <v>0.82319999999999993</v>
      </c>
      <c r="AB2785">
        <v>0.98</v>
      </c>
      <c r="AC2785">
        <v>0.15680000000000002</v>
      </c>
      <c r="AD2785">
        <v>0.22999999999999998</v>
      </c>
      <c r="AE2785" t="s">
        <v>26</v>
      </c>
      <c r="AF2785">
        <v>1.6342680199552727E-2</v>
      </c>
      <c r="AG2785" t="s">
        <v>5</v>
      </c>
      <c r="AH2785" t="s">
        <v>32</v>
      </c>
      <c r="AI2785" t="s">
        <v>35</v>
      </c>
      <c r="AJ2785">
        <v>31.434599156118143</v>
      </c>
      <c r="AK2785" t="s">
        <v>40</v>
      </c>
      <c r="AL2785">
        <v>62.659399999999998</v>
      </c>
      <c r="AM2785">
        <v>1300414.041212</v>
      </c>
      <c r="AN2785">
        <v>85.210000000000008</v>
      </c>
    </row>
    <row r="2786" spans="1:40" x14ac:dyDescent="0.3">
      <c r="A2786">
        <v>434.2</v>
      </c>
      <c r="B2786">
        <v>8.4700000000000006</v>
      </c>
      <c r="C2786">
        <v>9</v>
      </c>
      <c r="D2786">
        <v>0.71</v>
      </c>
      <c r="E2786">
        <v>0.01</v>
      </c>
      <c r="F2786">
        <v>0.04</v>
      </c>
      <c r="G2786" t="s">
        <v>92</v>
      </c>
      <c r="H2786">
        <v>2.34</v>
      </c>
      <c r="I2786">
        <v>0.67</v>
      </c>
      <c r="J2786">
        <v>1.1599999999999999</v>
      </c>
      <c r="K2786">
        <v>0.61</v>
      </c>
      <c r="L2786">
        <v>26</v>
      </c>
      <c r="M2786">
        <v>4714.04</v>
      </c>
      <c r="N2786">
        <v>90</v>
      </c>
      <c r="O2786">
        <v>21</v>
      </c>
      <c r="P2786">
        <v>3</v>
      </c>
      <c r="Q2786">
        <v>1</v>
      </c>
      <c r="R2786">
        <v>839</v>
      </c>
      <c r="S2786">
        <v>146</v>
      </c>
      <c r="T2786">
        <v>7</v>
      </c>
      <c r="U2786">
        <v>0.62</v>
      </c>
      <c r="V2786">
        <v>0</v>
      </c>
      <c r="W2786" t="s">
        <v>6</v>
      </c>
      <c r="X2786" t="s">
        <v>101</v>
      </c>
      <c r="Y2786" t="s">
        <v>90</v>
      </c>
      <c r="Z2786" t="s">
        <v>106</v>
      </c>
      <c r="AA2786">
        <v>0.70289999999999997</v>
      </c>
      <c r="AB2786">
        <v>0.95039999999999991</v>
      </c>
      <c r="AC2786">
        <v>0.27561600000000003</v>
      </c>
      <c r="AD2786">
        <v>0.66</v>
      </c>
      <c r="AE2786" t="s">
        <v>25</v>
      </c>
      <c r="AF2786">
        <v>1.9507139567019809E-2</v>
      </c>
      <c r="AG2786" t="s">
        <v>5</v>
      </c>
      <c r="AH2786" t="s">
        <v>32</v>
      </c>
      <c r="AI2786" t="s">
        <v>35</v>
      </c>
      <c r="AJ2786">
        <v>17.401668653158524</v>
      </c>
      <c r="AK2786" t="s">
        <v>40</v>
      </c>
      <c r="AL2786">
        <v>94.280799999999999</v>
      </c>
      <c r="AM2786">
        <v>2149292.5777599998</v>
      </c>
      <c r="AN2786">
        <v>84.559999999999988</v>
      </c>
    </row>
    <row r="2787" spans="1:40" x14ac:dyDescent="0.3">
      <c r="A2787">
        <v>158.88999999999999</v>
      </c>
      <c r="B2787">
        <v>4.74</v>
      </c>
      <c r="C2787">
        <v>21</v>
      </c>
      <c r="D2787">
        <v>0.96</v>
      </c>
      <c r="E2787">
        <v>0.03</v>
      </c>
      <c r="F2787">
        <v>0.05</v>
      </c>
      <c r="G2787" t="s">
        <v>88</v>
      </c>
      <c r="H2787">
        <v>2.27</v>
      </c>
      <c r="I2787">
        <v>0.84</v>
      </c>
      <c r="J2787">
        <v>1.1399999999999999</v>
      </c>
      <c r="K2787">
        <v>0.21</v>
      </c>
      <c r="L2787">
        <v>39</v>
      </c>
      <c r="M2787">
        <v>2438.41</v>
      </c>
      <c r="N2787">
        <v>60</v>
      </c>
      <c r="O2787">
        <v>49</v>
      </c>
      <c r="P2787">
        <v>1</v>
      </c>
      <c r="Q2787">
        <v>1</v>
      </c>
      <c r="R2787">
        <v>386</v>
      </c>
      <c r="S2787">
        <v>499</v>
      </c>
      <c r="T2787">
        <v>4</v>
      </c>
      <c r="U2787">
        <v>0.79</v>
      </c>
      <c r="V2787">
        <v>1</v>
      </c>
      <c r="W2787" t="s">
        <v>4</v>
      </c>
      <c r="X2787" t="s">
        <v>101</v>
      </c>
      <c r="Y2787" t="s">
        <v>104</v>
      </c>
      <c r="Z2787" t="s">
        <v>105</v>
      </c>
      <c r="AA2787">
        <v>0.93119999999999992</v>
      </c>
      <c r="AB2787">
        <v>0.92149999999999999</v>
      </c>
      <c r="AC2787">
        <v>3.6860000000000032E-2</v>
      </c>
      <c r="AD2787">
        <v>0.28999999999999998</v>
      </c>
      <c r="AE2787" t="s">
        <v>26</v>
      </c>
      <c r="AF2787">
        <v>2.9831959217068417E-2</v>
      </c>
      <c r="AG2787" t="s">
        <v>7</v>
      </c>
      <c r="AH2787" t="s">
        <v>31</v>
      </c>
      <c r="AI2787" t="s">
        <v>35</v>
      </c>
      <c r="AJ2787">
        <v>129.27461139896371</v>
      </c>
      <c r="AK2787" t="s">
        <v>42</v>
      </c>
      <c r="AL2787">
        <v>24.3841</v>
      </c>
      <c r="AM2787">
        <v>418465.67979799997</v>
      </c>
      <c r="AN2787">
        <v>71.83</v>
      </c>
    </row>
    <row r="2788" spans="1:40" x14ac:dyDescent="0.3">
      <c r="A2788">
        <v>482.28</v>
      </c>
      <c r="B2788">
        <v>3.32</v>
      </c>
      <c r="C2788">
        <v>13</v>
      </c>
      <c r="D2788">
        <v>0.83</v>
      </c>
      <c r="E2788">
        <v>0.02</v>
      </c>
      <c r="F2788">
        <v>0.04</v>
      </c>
      <c r="G2788" t="s">
        <v>88</v>
      </c>
      <c r="H2788">
        <v>4.5</v>
      </c>
      <c r="I2788">
        <v>0.62</v>
      </c>
      <c r="J2788">
        <v>0.93</v>
      </c>
      <c r="K2788">
        <v>0.51</v>
      </c>
      <c r="L2788">
        <v>18</v>
      </c>
      <c r="M2788">
        <v>1764.44</v>
      </c>
      <c r="N2788">
        <v>60</v>
      </c>
      <c r="O2788">
        <v>29</v>
      </c>
      <c r="P2788">
        <v>2</v>
      </c>
      <c r="Q2788">
        <v>3</v>
      </c>
      <c r="R2788">
        <v>573</v>
      </c>
      <c r="S2788">
        <v>698</v>
      </c>
      <c r="T2788">
        <v>8</v>
      </c>
      <c r="U2788">
        <v>0.44</v>
      </c>
      <c r="V2788">
        <v>1</v>
      </c>
      <c r="W2788" t="s">
        <v>4</v>
      </c>
      <c r="X2788" t="s">
        <v>103</v>
      </c>
      <c r="Y2788" t="s">
        <v>96</v>
      </c>
      <c r="Z2788" t="s">
        <v>110</v>
      </c>
      <c r="AA2788">
        <v>0.8133999999999999</v>
      </c>
      <c r="AB2788">
        <v>0.94079999999999997</v>
      </c>
      <c r="AC2788">
        <v>0.15993600000000002</v>
      </c>
      <c r="AD2788">
        <v>0.57000000000000006</v>
      </c>
      <c r="AE2788" t="s">
        <v>25</v>
      </c>
      <c r="AF2788">
        <v>6.8839678195239283E-3</v>
      </c>
      <c r="AG2788" t="s">
        <v>5</v>
      </c>
      <c r="AH2788" t="s">
        <v>32</v>
      </c>
      <c r="AI2788" t="s">
        <v>37</v>
      </c>
      <c r="AJ2788">
        <v>121.81500872600348</v>
      </c>
      <c r="AK2788" t="s">
        <v>42</v>
      </c>
      <c r="AL2788">
        <v>17.644400000000001</v>
      </c>
      <c r="AM2788">
        <v>902072.42019199999</v>
      </c>
      <c r="AN2788">
        <v>70.100000000000009</v>
      </c>
    </row>
    <row r="2789" spans="1:40" x14ac:dyDescent="0.3">
      <c r="A2789">
        <v>138.62</v>
      </c>
      <c r="B2789">
        <v>8.8000000000000007</v>
      </c>
      <c r="C2789">
        <v>14</v>
      </c>
      <c r="D2789">
        <v>0.88</v>
      </c>
      <c r="E2789">
        <v>0.02</v>
      </c>
      <c r="F2789">
        <v>0.04</v>
      </c>
      <c r="G2789" t="s">
        <v>88</v>
      </c>
      <c r="H2789">
        <v>0.44</v>
      </c>
      <c r="I2789">
        <v>0.93</v>
      </c>
      <c r="J2789">
        <v>0.83</v>
      </c>
      <c r="K2789">
        <v>0.41</v>
      </c>
      <c r="L2789">
        <v>20</v>
      </c>
      <c r="M2789">
        <v>4986</v>
      </c>
      <c r="N2789">
        <v>60</v>
      </c>
      <c r="O2789">
        <v>57</v>
      </c>
      <c r="P2789">
        <v>1</v>
      </c>
      <c r="Q2789">
        <v>1</v>
      </c>
      <c r="R2789">
        <v>554</v>
      </c>
      <c r="S2789">
        <v>76</v>
      </c>
      <c r="T2789">
        <v>2</v>
      </c>
      <c r="U2789">
        <v>0.98</v>
      </c>
      <c r="V2789">
        <v>0</v>
      </c>
      <c r="W2789" t="s">
        <v>6</v>
      </c>
      <c r="X2789" t="s">
        <v>101</v>
      </c>
      <c r="Y2789" t="s">
        <v>104</v>
      </c>
      <c r="Z2789" t="s">
        <v>102</v>
      </c>
      <c r="AA2789">
        <v>0.86239999999999994</v>
      </c>
      <c r="AB2789">
        <v>0.94079999999999997</v>
      </c>
      <c r="AC2789">
        <v>0.112896</v>
      </c>
      <c r="AD2789">
        <v>0.47</v>
      </c>
      <c r="AE2789" t="s">
        <v>24</v>
      </c>
      <c r="AF2789">
        <v>6.3482902900014432E-2</v>
      </c>
      <c r="AG2789" t="s">
        <v>8</v>
      </c>
      <c r="AH2789" t="s">
        <v>33</v>
      </c>
      <c r="AI2789" t="s">
        <v>38</v>
      </c>
      <c r="AJ2789">
        <v>13.718411552346572</v>
      </c>
      <c r="AK2789" t="s">
        <v>40</v>
      </c>
      <c r="AL2789">
        <v>49.86</v>
      </c>
      <c r="AM2789">
        <v>732679.95905600011</v>
      </c>
      <c r="AN2789">
        <v>74.16</v>
      </c>
    </row>
    <row r="2790" spans="1:40" x14ac:dyDescent="0.3">
      <c r="A2790">
        <v>478.14</v>
      </c>
      <c r="B2790">
        <v>7.02</v>
      </c>
      <c r="C2790">
        <v>23</v>
      </c>
      <c r="D2790">
        <v>0.74</v>
      </c>
      <c r="E2790">
        <v>0.02</v>
      </c>
      <c r="F2790">
        <v>0.04</v>
      </c>
      <c r="G2790" t="s">
        <v>92</v>
      </c>
      <c r="H2790">
        <v>3.91</v>
      </c>
      <c r="I2790">
        <v>0.71</v>
      </c>
      <c r="J2790">
        <v>1.2</v>
      </c>
      <c r="K2790">
        <v>0.23</v>
      </c>
      <c r="L2790">
        <v>41</v>
      </c>
      <c r="M2790">
        <v>7393.17</v>
      </c>
      <c r="N2790">
        <v>60</v>
      </c>
      <c r="O2790">
        <v>35</v>
      </c>
      <c r="P2790">
        <v>0</v>
      </c>
      <c r="Q2790">
        <v>0</v>
      </c>
      <c r="R2790">
        <v>541</v>
      </c>
      <c r="S2790">
        <v>160</v>
      </c>
      <c r="T2790">
        <v>9</v>
      </c>
      <c r="U2790">
        <v>0.54</v>
      </c>
      <c r="V2790">
        <v>1</v>
      </c>
      <c r="W2790" t="s">
        <v>4</v>
      </c>
      <c r="X2790" t="s">
        <v>89</v>
      </c>
      <c r="Y2790" t="s">
        <v>94</v>
      </c>
      <c r="Z2790" t="s">
        <v>91</v>
      </c>
      <c r="AA2790">
        <v>0.72519999999999996</v>
      </c>
      <c r="AB2790">
        <v>0.94079999999999997</v>
      </c>
      <c r="AC2790">
        <v>0.24460800000000002</v>
      </c>
      <c r="AD2790">
        <v>0.29000000000000004</v>
      </c>
      <c r="AE2790" t="s">
        <v>26</v>
      </c>
      <c r="AF2790">
        <v>1.4681892332789558E-2</v>
      </c>
      <c r="AG2790" t="s">
        <v>5</v>
      </c>
      <c r="AH2790" t="s">
        <v>32</v>
      </c>
      <c r="AI2790" t="s">
        <v>37</v>
      </c>
      <c r="AJ2790">
        <v>29.57486136783734</v>
      </c>
      <c r="AK2790" t="s">
        <v>40</v>
      </c>
      <c r="AL2790">
        <v>147.86340000000001</v>
      </c>
      <c r="AM2790">
        <v>3747253.7759760004</v>
      </c>
      <c r="AN2790">
        <v>82.69</v>
      </c>
    </row>
    <row r="2791" spans="1:40" x14ac:dyDescent="0.3">
      <c r="A2791">
        <v>497.67</v>
      </c>
      <c r="B2791">
        <v>5.03</v>
      </c>
      <c r="C2791">
        <v>28</v>
      </c>
      <c r="D2791">
        <v>0.7</v>
      </c>
      <c r="E2791">
        <v>0.06</v>
      </c>
      <c r="F2791">
        <v>0.03</v>
      </c>
      <c r="G2791" t="s">
        <v>92</v>
      </c>
      <c r="H2791">
        <v>4.18</v>
      </c>
      <c r="I2791">
        <v>1</v>
      </c>
      <c r="J2791">
        <v>1.07</v>
      </c>
      <c r="K2791">
        <v>0.28999999999999998</v>
      </c>
      <c r="L2791">
        <v>36</v>
      </c>
      <c r="M2791">
        <v>2302.4</v>
      </c>
      <c r="N2791">
        <v>90</v>
      </c>
      <c r="O2791">
        <v>45</v>
      </c>
      <c r="P2791">
        <v>1</v>
      </c>
      <c r="Q2791">
        <v>2</v>
      </c>
      <c r="R2791">
        <v>985</v>
      </c>
      <c r="S2791">
        <v>990</v>
      </c>
      <c r="T2791">
        <v>6</v>
      </c>
      <c r="U2791">
        <v>0.98</v>
      </c>
      <c r="V2791">
        <v>0</v>
      </c>
      <c r="W2791" t="s">
        <v>6</v>
      </c>
      <c r="X2791" t="s">
        <v>93</v>
      </c>
      <c r="Y2791" t="s">
        <v>104</v>
      </c>
      <c r="Z2791" t="s">
        <v>100</v>
      </c>
      <c r="AA2791">
        <v>0.65799999999999992</v>
      </c>
      <c r="AB2791">
        <v>0.91179999999999994</v>
      </c>
      <c r="AC2791">
        <v>0.27354000000000001</v>
      </c>
      <c r="AD2791">
        <v>0.38</v>
      </c>
      <c r="AE2791" t="s">
        <v>24</v>
      </c>
      <c r="AF2791">
        <v>1.0107099081720819E-2</v>
      </c>
      <c r="AG2791" t="s">
        <v>5</v>
      </c>
      <c r="AH2791" t="s">
        <v>32</v>
      </c>
      <c r="AI2791" t="s">
        <v>37</v>
      </c>
      <c r="AJ2791">
        <v>100.50761421319795</v>
      </c>
      <c r="AK2791" t="s">
        <v>42</v>
      </c>
      <c r="AL2791">
        <v>46.048000000000002</v>
      </c>
      <c r="AM2791">
        <v>1249048.2479319999</v>
      </c>
      <c r="AN2791">
        <v>81.42</v>
      </c>
    </row>
    <row r="2792" spans="1:40" x14ac:dyDescent="0.3">
      <c r="A2792">
        <v>370.28</v>
      </c>
      <c r="B2792">
        <v>5.39</v>
      </c>
      <c r="C2792">
        <v>14</v>
      </c>
      <c r="D2792">
        <v>0.77</v>
      </c>
      <c r="E2792">
        <v>0.03</v>
      </c>
      <c r="F2792">
        <v>0.03</v>
      </c>
      <c r="G2792" t="s">
        <v>99</v>
      </c>
      <c r="H2792">
        <v>4.71</v>
      </c>
      <c r="I2792">
        <v>0.97</v>
      </c>
      <c r="J2792">
        <v>1.17</v>
      </c>
      <c r="K2792">
        <v>0.43</v>
      </c>
      <c r="L2792">
        <v>24</v>
      </c>
      <c r="M2792">
        <v>9104.42</v>
      </c>
      <c r="N2792">
        <v>15</v>
      </c>
      <c r="O2792">
        <v>22</v>
      </c>
      <c r="P2792">
        <v>2</v>
      </c>
      <c r="Q2792">
        <v>0</v>
      </c>
      <c r="R2792">
        <v>750</v>
      </c>
      <c r="S2792">
        <v>287</v>
      </c>
      <c r="T2792">
        <v>12</v>
      </c>
      <c r="U2792">
        <v>0.96</v>
      </c>
      <c r="V2792">
        <v>0</v>
      </c>
      <c r="W2792" t="s">
        <v>6</v>
      </c>
      <c r="X2792" t="s">
        <v>89</v>
      </c>
      <c r="Y2792" t="s">
        <v>96</v>
      </c>
      <c r="Z2792" t="s">
        <v>107</v>
      </c>
      <c r="AA2792">
        <v>0.74690000000000001</v>
      </c>
      <c r="AB2792">
        <v>0.94089999999999996</v>
      </c>
      <c r="AC2792">
        <v>0.21640699999999996</v>
      </c>
      <c r="AD2792">
        <v>0.49</v>
      </c>
      <c r="AE2792" t="s">
        <v>24</v>
      </c>
      <c r="AF2792">
        <v>1.4556551798638868E-2</v>
      </c>
      <c r="AG2792" t="s">
        <v>5</v>
      </c>
      <c r="AH2792" t="s">
        <v>32</v>
      </c>
      <c r="AI2792" t="s">
        <v>37</v>
      </c>
      <c r="AJ2792">
        <v>38.266666666666666</v>
      </c>
      <c r="AK2792" t="s">
        <v>40</v>
      </c>
      <c r="AL2792">
        <v>455.221</v>
      </c>
      <c r="AM2792">
        <v>3573945.8172319992</v>
      </c>
      <c r="AN2792">
        <v>93.789999999999992</v>
      </c>
    </row>
    <row r="2793" spans="1:40" x14ac:dyDescent="0.3">
      <c r="A2793">
        <v>491.51</v>
      </c>
      <c r="B2793">
        <v>2.84</v>
      </c>
      <c r="C2793">
        <v>22</v>
      </c>
      <c r="D2793">
        <v>0.91</v>
      </c>
      <c r="E2793">
        <v>0.08</v>
      </c>
      <c r="F2793">
        <v>0.04</v>
      </c>
      <c r="G2793" t="s">
        <v>88</v>
      </c>
      <c r="H2793">
        <v>2.2599999999999998</v>
      </c>
      <c r="I2793">
        <v>0.89</v>
      </c>
      <c r="J2793">
        <v>0.94</v>
      </c>
      <c r="K2793">
        <v>0.35</v>
      </c>
      <c r="L2793">
        <v>26</v>
      </c>
      <c r="M2793">
        <v>1765.45</v>
      </c>
      <c r="N2793">
        <v>90</v>
      </c>
      <c r="O2793">
        <v>9</v>
      </c>
      <c r="P2793">
        <v>2</v>
      </c>
      <c r="Q2793">
        <v>3</v>
      </c>
      <c r="R2793">
        <v>196</v>
      </c>
      <c r="S2793">
        <v>849</v>
      </c>
      <c r="T2793">
        <v>1</v>
      </c>
      <c r="U2793">
        <v>0.6</v>
      </c>
      <c r="V2793">
        <v>0</v>
      </c>
      <c r="W2793" t="s">
        <v>6</v>
      </c>
      <c r="X2793" t="s">
        <v>103</v>
      </c>
      <c r="Y2793" t="s">
        <v>96</v>
      </c>
      <c r="Z2793" t="s">
        <v>97</v>
      </c>
      <c r="AA2793">
        <v>0.83720000000000006</v>
      </c>
      <c r="AB2793">
        <v>0.88319999999999999</v>
      </c>
      <c r="AC2793">
        <v>7.9487999999999975E-2</v>
      </c>
      <c r="AD2793">
        <v>0.47</v>
      </c>
      <c r="AE2793" t="s">
        <v>24</v>
      </c>
      <c r="AF2793">
        <v>5.7781123476633228E-3</v>
      </c>
      <c r="AG2793" t="s">
        <v>5</v>
      </c>
      <c r="AH2793" t="s">
        <v>32</v>
      </c>
      <c r="AI2793" t="s">
        <v>35</v>
      </c>
      <c r="AJ2793">
        <v>433.16326530612247</v>
      </c>
      <c r="AK2793" t="s">
        <v>42</v>
      </c>
      <c r="AL2793">
        <v>17.654500000000002</v>
      </c>
      <c r="AM2793">
        <v>971904.55979199987</v>
      </c>
      <c r="AN2793">
        <v>70.54000000000002</v>
      </c>
    </row>
    <row r="2794" spans="1:40" x14ac:dyDescent="0.3">
      <c r="A2794">
        <v>306.29000000000002</v>
      </c>
      <c r="B2794">
        <v>6.64</v>
      </c>
      <c r="C2794">
        <v>10</v>
      </c>
      <c r="D2794">
        <v>0.73</v>
      </c>
      <c r="E2794">
        <v>0.02</v>
      </c>
      <c r="F2794">
        <v>0.03</v>
      </c>
      <c r="G2794" t="s">
        <v>99</v>
      </c>
      <c r="H2794">
        <v>2.5</v>
      </c>
      <c r="I2794">
        <v>0.8</v>
      </c>
      <c r="J2794">
        <v>1.06</v>
      </c>
      <c r="K2794">
        <v>0.38</v>
      </c>
      <c r="L2794">
        <v>29</v>
      </c>
      <c r="M2794">
        <v>5628.27</v>
      </c>
      <c r="N2794">
        <v>15</v>
      </c>
      <c r="O2794">
        <v>22</v>
      </c>
      <c r="P2794">
        <v>2</v>
      </c>
      <c r="Q2794">
        <v>3</v>
      </c>
      <c r="R2794">
        <v>709</v>
      </c>
      <c r="S2794">
        <v>221</v>
      </c>
      <c r="T2794">
        <v>1</v>
      </c>
      <c r="U2794">
        <v>0.57999999999999996</v>
      </c>
      <c r="V2794">
        <v>1</v>
      </c>
      <c r="W2794" t="s">
        <v>4</v>
      </c>
      <c r="X2794" t="s">
        <v>103</v>
      </c>
      <c r="Y2794" t="s">
        <v>96</v>
      </c>
      <c r="Z2794" t="s">
        <v>97</v>
      </c>
      <c r="AA2794">
        <v>0.71539999999999992</v>
      </c>
      <c r="AB2794">
        <v>0.9506</v>
      </c>
      <c r="AC2794">
        <v>0.256662</v>
      </c>
      <c r="AD2794">
        <v>0.43</v>
      </c>
      <c r="AE2794" t="s">
        <v>24</v>
      </c>
      <c r="AF2794">
        <v>2.1678801136178129E-2</v>
      </c>
      <c r="AG2794" t="s">
        <v>7</v>
      </c>
      <c r="AH2794" t="s">
        <v>32</v>
      </c>
      <c r="AI2794" t="s">
        <v>35</v>
      </c>
      <c r="AJ2794">
        <v>31.170662905500706</v>
      </c>
      <c r="AK2794" t="s">
        <v>40</v>
      </c>
      <c r="AL2794">
        <v>281.41350000000006</v>
      </c>
      <c r="AM2794">
        <v>1810373.6872150002</v>
      </c>
      <c r="AN2794">
        <v>96.299999999999983</v>
      </c>
    </row>
    <row r="2795" spans="1:40" x14ac:dyDescent="0.3">
      <c r="A2795">
        <v>166.79</v>
      </c>
      <c r="B2795">
        <v>4.2300000000000004</v>
      </c>
      <c r="C2795">
        <v>16</v>
      </c>
      <c r="D2795">
        <v>0.97</v>
      </c>
      <c r="E2795">
        <v>0.05</v>
      </c>
      <c r="F2795">
        <v>0.02</v>
      </c>
      <c r="G2795" t="s">
        <v>92</v>
      </c>
      <c r="H2795">
        <v>4.8099999999999996</v>
      </c>
      <c r="I2795">
        <v>0.91</v>
      </c>
      <c r="J2795">
        <v>1.07</v>
      </c>
      <c r="K2795">
        <v>0.74</v>
      </c>
      <c r="L2795">
        <v>48</v>
      </c>
      <c r="M2795">
        <v>7786.19</v>
      </c>
      <c r="N2795">
        <v>15</v>
      </c>
      <c r="O2795">
        <v>14</v>
      </c>
      <c r="P2795">
        <v>2</v>
      </c>
      <c r="Q2795">
        <v>0</v>
      </c>
      <c r="R2795">
        <v>712</v>
      </c>
      <c r="S2795">
        <v>855</v>
      </c>
      <c r="T2795">
        <v>8</v>
      </c>
      <c r="U2795">
        <v>0.11</v>
      </c>
      <c r="V2795">
        <v>1</v>
      </c>
      <c r="W2795" t="s">
        <v>4</v>
      </c>
      <c r="X2795" t="s">
        <v>89</v>
      </c>
      <c r="Y2795" t="s">
        <v>96</v>
      </c>
      <c r="Z2795" t="s">
        <v>110</v>
      </c>
      <c r="AA2795">
        <v>0.92149999999999999</v>
      </c>
      <c r="AB2795">
        <v>0.93099999999999994</v>
      </c>
      <c r="AC2795">
        <v>2.7930000000000024E-2</v>
      </c>
      <c r="AD2795">
        <v>0.81</v>
      </c>
      <c r="AE2795" t="s">
        <v>25</v>
      </c>
      <c r="AF2795">
        <v>2.5361232687811024E-2</v>
      </c>
      <c r="AG2795" t="s">
        <v>7</v>
      </c>
      <c r="AH2795" t="s">
        <v>31</v>
      </c>
      <c r="AI2795" t="s">
        <v>37</v>
      </c>
      <c r="AJ2795">
        <v>120.08426966292134</v>
      </c>
      <c r="AK2795" t="s">
        <v>42</v>
      </c>
      <c r="AL2795">
        <v>155.72379999999998</v>
      </c>
      <c r="AM2795">
        <v>1389736.503205</v>
      </c>
      <c r="AN2795">
        <v>81.289999999999992</v>
      </c>
    </row>
    <row r="2796" spans="1:40" x14ac:dyDescent="0.3">
      <c r="A2796">
        <v>246.65</v>
      </c>
      <c r="B2796">
        <v>9.9600000000000009</v>
      </c>
      <c r="C2796">
        <v>5</v>
      </c>
      <c r="D2796">
        <v>0.76</v>
      </c>
      <c r="E2796">
        <v>0</v>
      </c>
      <c r="F2796">
        <v>0.02</v>
      </c>
      <c r="G2796" t="s">
        <v>99</v>
      </c>
      <c r="H2796">
        <v>2.29</v>
      </c>
      <c r="I2796">
        <v>0.65</v>
      </c>
      <c r="J2796">
        <v>1.1499999999999999</v>
      </c>
      <c r="K2796">
        <v>0.17</v>
      </c>
      <c r="L2796">
        <v>22</v>
      </c>
      <c r="M2796">
        <v>2212.5500000000002</v>
      </c>
      <c r="N2796">
        <v>90</v>
      </c>
      <c r="O2796">
        <v>32</v>
      </c>
      <c r="P2796">
        <v>2</v>
      </c>
      <c r="Q2796">
        <v>2</v>
      </c>
      <c r="R2796">
        <v>121</v>
      </c>
      <c r="S2796">
        <v>359</v>
      </c>
      <c r="T2796">
        <v>10</v>
      </c>
      <c r="U2796">
        <v>0.93</v>
      </c>
      <c r="V2796">
        <v>1</v>
      </c>
      <c r="W2796" t="s">
        <v>4</v>
      </c>
      <c r="X2796" t="s">
        <v>93</v>
      </c>
      <c r="Y2796" t="s">
        <v>96</v>
      </c>
      <c r="Z2796" t="s">
        <v>108</v>
      </c>
      <c r="AA2796">
        <v>0.76</v>
      </c>
      <c r="AB2796">
        <v>0.98</v>
      </c>
      <c r="AC2796">
        <v>0.23519999999999999</v>
      </c>
      <c r="AD2796">
        <v>0.19</v>
      </c>
      <c r="AE2796" t="s">
        <v>26</v>
      </c>
      <c r="AF2796">
        <v>4.0381106831542675E-2</v>
      </c>
      <c r="AG2796" t="s">
        <v>7</v>
      </c>
      <c r="AH2796" t="s">
        <v>31</v>
      </c>
      <c r="AI2796" t="s">
        <v>35</v>
      </c>
      <c r="AJ2796">
        <v>296.69421487603307</v>
      </c>
      <c r="AK2796" t="s">
        <v>42</v>
      </c>
      <c r="AL2796">
        <v>110.62750000000001</v>
      </c>
      <c r="AM2796">
        <v>556761.89072000002</v>
      </c>
      <c r="AN2796">
        <v>97.309999999999988</v>
      </c>
    </row>
    <row r="2797" spans="1:40" x14ac:dyDescent="0.3">
      <c r="A2797">
        <v>317.10000000000002</v>
      </c>
      <c r="B2797">
        <v>5.32</v>
      </c>
      <c r="C2797">
        <v>23</v>
      </c>
      <c r="D2797">
        <v>0.76</v>
      </c>
      <c r="E2797">
        <v>0.05</v>
      </c>
      <c r="F2797">
        <v>0.04</v>
      </c>
      <c r="G2797" t="s">
        <v>99</v>
      </c>
      <c r="H2797">
        <v>2.52</v>
      </c>
      <c r="I2797">
        <v>0.72</v>
      </c>
      <c r="J2797">
        <v>1.2</v>
      </c>
      <c r="K2797">
        <v>0.63</v>
      </c>
      <c r="L2797">
        <v>11</v>
      </c>
      <c r="M2797">
        <v>3034.8</v>
      </c>
      <c r="N2797">
        <v>90</v>
      </c>
      <c r="O2797">
        <v>48</v>
      </c>
      <c r="P2797">
        <v>0</v>
      </c>
      <c r="Q2797">
        <v>3</v>
      </c>
      <c r="R2797">
        <v>193</v>
      </c>
      <c r="S2797">
        <v>637</v>
      </c>
      <c r="T2797">
        <v>10</v>
      </c>
      <c r="U2797">
        <v>0.8</v>
      </c>
      <c r="V2797">
        <v>1</v>
      </c>
      <c r="W2797" t="s">
        <v>4</v>
      </c>
      <c r="X2797" t="s">
        <v>103</v>
      </c>
      <c r="Y2797" t="s">
        <v>94</v>
      </c>
      <c r="Z2797" t="s">
        <v>108</v>
      </c>
      <c r="AA2797">
        <v>0.72199999999999998</v>
      </c>
      <c r="AB2797">
        <v>0.91199999999999992</v>
      </c>
      <c r="AC2797">
        <v>0.21887999999999996</v>
      </c>
      <c r="AD2797">
        <v>0.72</v>
      </c>
      <c r="AE2797" t="s">
        <v>25</v>
      </c>
      <c r="AF2797">
        <v>1.6777041942604855E-2</v>
      </c>
      <c r="AG2797" t="s">
        <v>5</v>
      </c>
      <c r="AH2797" t="s">
        <v>32</v>
      </c>
      <c r="AI2797" t="s">
        <v>35</v>
      </c>
      <c r="AJ2797">
        <v>330.05181347150261</v>
      </c>
      <c r="AK2797" t="s">
        <v>42</v>
      </c>
      <c r="AL2797">
        <v>151.74</v>
      </c>
      <c r="AM2797">
        <v>1049112.9590400001</v>
      </c>
      <c r="AN2797">
        <v>95.179999999999993</v>
      </c>
    </row>
    <row r="2798" spans="1:40" x14ac:dyDescent="0.3">
      <c r="A2798">
        <v>82.89</v>
      </c>
      <c r="B2798">
        <v>5.37</v>
      </c>
      <c r="C2798">
        <v>27</v>
      </c>
      <c r="D2798">
        <v>0.75</v>
      </c>
      <c r="E2798">
        <v>0.01</v>
      </c>
      <c r="F2798">
        <v>0</v>
      </c>
      <c r="G2798" t="s">
        <v>99</v>
      </c>
      <c r="H2798">
        <v>1.66</v>
      </c>
      <c r="I2798">
        <v>0.61</v>
      </c>
      <c r="J2798">
        <v>0.84</v>
      </c>
      <c r="K2798">
        <v>0.68</v>
      </c>
      <c r="L2798">
        <v>41</v>
      </c>
      <c r="M2798">
        <v>609.69000000000005</v>
      </c>
      <c r="N2798">
        <v>90</v>
      </c>
      <c r="O2798">
        <v>15</v>
      </c>
      <c r="P2798">
        <v>1</v>
      </c>
      <c r="Q2798">
        <v>3</v>
      </c>
      <c r="R2798">
        <v>302</v>
      </c>
      <c r="S2798">
        <v>657</v>
      </c>
      <c r="T2798">
        <v>7</v>
      </c>
      <c r="U2798">
        <v>0.5</v>
      </c>
      <c r="V2798">
        <v>1</v>
      </c>
      <c r="W2798" t="s">
        <v>4</v>
      </c>
      <c r="X2798" t="s">
        <v>103</v>
      </c>
      <c r="Y2798" t="s">
        <v>104</v>
      </c>
      <c r="Z2798" t="s">
        <v>106</v>
      </c>
      <c r="AA2798">
        <v>0.74249999999999994</v>
      </c>
      <c r="AB2798">
        <v>0.99</v>
      </c>
      <c r="AC2798">
        <v>0.2475</v>
      </c>
      <c r="AD2798">
        <v>0.69000000000000006</v>
      </c>
      <c r="AE2798" t="s">
        <v>25</v>
      </c>
      <c r="AF2798">
        <v>6.4784654361201593E-2</v>
      </c>
      <c r="AG2798" t="s">
        <v>8</v>
      </c>
      <c r="AH2798" t="s">
        <v>33</v>
      </c>
      <c r="AI2798" t="s">
        <v>36</v>
      </c>
      <c r="AJ2798">
        <v>217.54966887417217</v>
      </c>
      <c r="AK2798" t="s">
        <v>42</v>
      </c>
      <c r="AL2798">
        <v>30.484500000000004</v>
      </c>
      <c r="AM2798">
        <v>51075.812589000001</v>
      </c>
      <c r="AN2798">
        <v>98.04</v>
      </c>
    </row>
    <row r="2799" spans="1:40" x14ac:dyDescent="0.3">
      <c r="A2799">
        <v>330.05</v>
      </c>
      <c r="B2799">
        <v>6.09</v>
      </c>
      <c r="C2799">
        <v>6</v>
      </c>
      <c r="D2799">
        <v>0.7</v>
      </c>
      <c r="E2799">
        <v>0.1</v>
      </c>
      <c r="F2799">
        <v>0.03</v>
      </c>
      <c r="G2799" t="s">
        <v>88</v>
      </c>
      <c r="H2799">
        <v>0.16</v>
      </c>
      <c r="I2799">
        <v>0.86</v>
      </c>
      <c r="J2799">
        <v>1.05</v>
      </c>
      <c r="K2799">
        <v>0.8</v>
      </c>
      <c r="L2799">
        <v>49</v>
      </c>
      <c r="M2799">
        <v>9445.09</v>
      </c>
      <c r="N2799">
        <v>15</v>
      </c>
      <c r="O2799">
        <v>41</v>
      </c>
      <c r="P2799">
        <v>3</v>
      </c>
      <c r="Q2799">
        <v>0</v>
      </c>
      <c r="R2799">
        <v>965</v>
      </c>
      <c r="S2799">
        <v>156</v>
      </c>
      <c r="T2799">
        <v>3</v>
      </c>
      <c r="U2799">
        <v>0.31</v>
      </c>
      <c r="V2799">
        <v>0</v>
      </c>
      <c r="W2799" t="s">
        <v>6</v>
      </c>
      <c r="X2799" t="s">
        <v>89</v>
      </c>
      <c r="Y2799" t="s">
        <v>90</v>
      </c>
      <c r="Z2799" t="s">
        <v>98</v>
      </c>
      <c r="AA2799">
        <v>0.63</v>
      </c>
      <c r="AB2799">
        <v>0.873</v>
      </c>
      <c r="AC2799">
        <v>0.26190000000000008</v>
      </c>
      <c r="AD2799">
        <v>0.93</v>
      </c>
      <c r="AE2799" t="s">
        <v>25</v>
      </c>
      <c r="AF2799">
        <v>1.8451749734888653E-2</v>
      </c>
      <c r="AG2799" t="s">
        <v>5</v>
      </c>
      <c r="AH2799" t="s">
        <v>32</v>
      </c>
      <c r="AI2799" t="s">
        <v>38</v>
      </c>
      <c r="AJ2799">
        <v>16.165803108808291</v>
      </c>
      <c r="AK2799" t="s">
        <v>40</v>
      </c>
      <c r="AL2799">
        <v>94.450900000000004</v>
      </c>
      <c r="AM2799">
        <v>3522703.2156450003</v>
      </c>
      <c r="AN2799">
        <v>72.240000000000009</v>
      </c>
    </row>
    <row r="2800" spans="1:40" x14ac:dyDescent="0.3">
      <c r="A2800">
        <v>491.53</v>
      </c>
      <c r="B2800">
        <v>9.25</v>
      </c>
      <c r="C2800">
        <v>26</v>
      </c>
      <c r="D2800">
        <v>0.93</v>
      </c>
      <c r="E2800">
        <v>0.08</v>
      </c>
      <c r="F2800">
        <v>0.05</v>
      </c>
      <c r="G2800" t="s">
        <v>92</v>
      </c>
      <c r="H2800">
        <v>2.17</v>
      </c>
      <c r="I2800">
        <v>0.92</v>
      </c>
      <c r="J2800">
        <v>0.93</v>
      </c>
      <c r="K2800">
        <v>0.85</v>
      </c>
      <c r="L2800">
        <v>11</v>
      </c>
      <c r="M2800">
        <v>4921.0200000000004</v>
      </c>
      <c r="N2800">
        <v>90</v>
      </c>
      <c r="O2800">
        <v>13</v>
      </c>
      <c r="P2800">
        <v>1</v>
      </c>
      <c r="Q2800">
        <v>2</v>
      </c>
      <c r="R2800">
        <v>883</v>
      </c>
      <c r="S2800">
        <v>374</v>
      </c>
      <c r="T2800">
        <v>8</v>
      </c>
      <c r="U2800">
        <v>0.84</v>
      </c>
      <c r="V2800">
        <v>0</v>
      </c>
      <c r="W2800" t="s">
        <v>6</v>
      </c>
      <c r="X2800" t="s">
        <v>93</v>
      </c>
      <c r="Y2800" t="s">
        <v>104</v>
      </c>
      <c r="Z2800" t="s">
        <v>110</v>
      </c>
      <c r="AA2800">
        <v>0.85560000000000003</v>
      </c>
      <c r="AB2800">
        <v>0.874</v>
      </c>
      <c r="AC2800">
        <v>6.1179999999999957E-2</v>
      </c>
      <c r="AD2800">
        <v>0.98</v>
      </c>
      <c r="AE2800" t="s">
        <v>25</v>
      </c>
      <c r="AF2800">
        <v>1.8818790307814377E-2</v>
      </c>
      <c r="AG2800" t="s">
        <v>5</v>
      </c>
      <c r="AH2800" t="s">
        <v>32</v>
      </c>
      <c r="AI2800" t="s">
        <v>35</v>
      </c>
      <c r="AJ2800">
        <v>42.355605889014726</v>
      </c>
      <c r="AK2800" t="s">
        <v>40</v>
      </c>
      <c r="AL2800">
        <v>98.420400000000015</v>
      </c>
      <c r="AM2800">
        <v>2733396.4782800004</v>
      </c>
      <c r="AN2800">
        <v>82.43</v>
      </c>
    </row>
    <row r="2801" spans="1:40" x14ac:dyDescent="0.3">
      <c r="A2801">
        <v>135.55000000000001</v>
      </c>
      <c r="B2801">
        <v>8.2100000000000009</v>
      </c>
      <c r="C2801">
        <v>2</v>
      </c>
      <c r="D2801">
        <v>0.96</v>
      </c>
      <c r="E2801">
        <v>0.05</v>
      </c>
      <c r="F2801">
        <v>0.04</v>
      </c>
      <c r="G2801" t="s">
        <v>88</v>
      </c>
      <c r="H2801">
        <v>3.28</v>
      </c>
      <c r="I2801">
        <v>0.98</v>
      </c>
      <c r="J2801">
        <v>1.1200000000000001</v>
      </c>
      <c r="K2801">
        <v>0.16</v>
      </c>
      <c r="L2801">
        <v>3</v>
      </c>
      <c r="M2801">
        <v>736.63</v>
      </c>
      <c r="N2801">
        <v>30</v>
      </c>
      <c r="O2801">
        <v>14</v>
      </c>
      <c r="P2801">
        <v>1</v>
      </c>
      <c r="Q2801">
        <v>2</v>
      </c>
      <c r="R2801">
        <v>370</v>
      </c>
      <c r="S2801">
        <v>687</v>
      </c>
      <c r="T2801">
        <v>8</v>
      </c>
      <c r="U2801">
        <v>0.28999999999999998</v>
      </c>
      <c r="V2801">
        <v>1</v>
      </c>
      <c r="W2801" t="s">
        <v>4</v>
      </c>
      <c r="X2801" t="s">
        <v>93</v>
      </c>
      <c r="Y2801" t="s">
        <v>104</v>
      </c>
      <c r="Z2801" t="s">
        <v>110</v>
      </c>
      <c r="AA2801">
        <v>0.91199999999999992</v>
      </c>
      <c r="AB2801">
        <v>0.91199999999999992</v>
      </c>
      <c r="AC2801">
        <v>3.6480000000000033E-2</v>
      </c>
      <c r="AD2801">
        <v>0.25</v>
      </c>
      <c r="AE2801" t="s">
        <v>26</v>
      </c>
      <c r="AF2801">
        <v>6.0568056067871634E-2</v>
      </c>
      <c r="AG2801" t="s">
        <v>8</v>
      </c>
      <c r="AH2801" t="s">
        <v>33</v>
      </c>
      <c r="AI2801" t="s">
        <v>37</v>
      </c>
      <c r="AJ2801">
        <v>185.67567567567568</v>
      </c>
      <c r="AK2801" t="s">
        <v>42</v>
      </c>
      <c r="AL2801">
        <v>7.3662999999999998</v>
      </c>
      <c r="AM2801">
        <v>108852.972565</v>
      </c>
      <c r="AN2801">
        <v>70.42</v>
      </c>
    </row>
    <row r="2802" spans="1:40" x14ac:dyDescent="0.3">
      <c r="A2802">
        <v>406.67</v>
      </c>
      <c r="B2802">
        <v>5.0599999999999996</v>
      </c>
      <c r="C2802">
        <v>13</v>
      </c>
      <c r="D2802">
        <v>0.88</v>
      </c>
      <c r="E2802">
        <v>0.01</v>
      </c>
      <c r="F2802">
        <v>0.05</v>
      </c>
      <c r="G2802" t="s">
        <v>99</v>
      </c>
      <c r="H2802">
        <v>3.45</v>
      </c>
      <c r="I2802">
        <v>0.87</v>
      </c>
      <c r="J2802">
        <v>1.1000000000000001</v>
      </c>
      <c r="K2802">
        <v>0.14000000000000001</v>
      </c>
      <c r="L2802">
        <v>21</v>
      </c>
      <c r="M2802">
        <v>8318.26</v>
      </c>
      <c r="N2802">
        <v>45</v>
      </c>
      <c r="O2802">
        <v>41</v>
      </c>
      <c r="P2802">
        <v>0</v>
      </c>
      <c r="Q2802">
        <v>2</v>
      </c>
      <c r="R2802">
        <v>511</v>
      </c>
      <c r="S2802">
        <v>237</v>
      </c>
      <c r="T2802">
        <v>7</v>
      </c>
      <c r="U2802">
        <v>0.54</v>
      </c>
      <c r="V2802">
        <v>1</v>
      </c>
      <c r="W2802" t="s">
        <v>4</v>
      </c>
      <c r="X2802" t="s">
        <v>93</v>
      </c>
      <c r="Y2802" t="s">
        <v>94</v>
      </c>
      <c r="Z2802" t="s">
        <v>106</v>
      </c>
      <c r="AA2802">
        <v>0.87119999999999997</v>
      </c>
      <c r="AB2802">
        <v>0.9405</v>
      </c>
      <c r="AC2802">
        <v>0.11285999999999999</v>
      </c>
      <c r="AD2802">
        <v>0.2</v>
      </c>
      <c r="AE2802" t="s">
        <v>26</v>
      </c>
      <c r="AF2802">
        <v>1.2442520962942925E-2</v>
      </c>
      <c r="AG2802" t="s">
        <v>5</v>
      </c>
      <c r="AH2802" t="s">
        <v>32</v>
      </c>
      <c r="AI2802" t="s">
        <v>37</v>
      </c>
      <c r="AJ2802">
        <v>46.37964774951076</v>
      </c>
      <c r="AK2802" t="s">
        <v>40</v>
      </c>
      <c r="AL2802">
        <v>415.91300000000001</v>
      </c>
      <c r="AM2802">
        <v>3586197.9750820003</v>
      </c>
      <c r="AN2802">
        <v>95.25</v>
      </c>
    </row>
    <row r="2803" spans="1:40" x14ac:dyDescent="0.3">
      <c r="A2803">
        <v>458.55</v>
      </c>
      <c r="B2803">
        <v>7.47</v>
      </c>
      <c r="C2803">
        <v>29</v>
      </c>
      <c r="D2803">
        <v>0.76</v>
      </c>
      <c r="E2803">
        <v>0.06</v>
      </c>
      <c r="F2803">
        <v>0.03</v>
      </c>
      <c r="G2803" t="s">
        <v>88</v>
      </c>
      <c r="H2803">
        <v>0.03</v>
      </c>
      <c r="I2803">
        <v>0.89</v>
      </c>
      <c r="J2803">
        <v>1.1599999999999999</v>
      </c>
      <c r="K2803">
        <v>0.61</v>
      </c>
      <c r="L2803">
        <v>11</v>
      </c>
      <c r="M2803">
        <v>5736.51</v>
      </c>
      <c r="N2803">
        <v>45</v>
      </c>
      <c r="O2803">
        <v>54</v>
      </c>
      <c r="P2803">
        <v>0</v>
      </c>
      <c r="Q2803">
        <v>3</v>
      </c>
      <c r="R2803">
        <v>993</v>
      </c>
      <c r="S2803">
        <v>655</v>
      </c>
      <c r="T2803">
        <v>5</v>
      </c>
      <c r="U2803">
        <v>0.2</v>
      </c>
      <c r="V2803">
        <v>1</v>
      </c>
      <c r="W2803" t="s">
        <v>4</v>
      </c>
      <c r="X2803" t="s">
        <v>103</v>
      </c>
      <c r="Y2803" t="s">
        <v>94</v>
      </c>
      <c r="Z2803" t="s">
        <v>109</v>
      </c>
      <c r="AA2803">
        <v>0.71439999999999992</v>
      </c>
      <c r="AB2803">
        <v>0.91179999999999994</v>
      </c>
      <c r="AC2803">
        <v>0.21883199999999997</v>
      </c>
      <c r="AD2803">
        <v>0.7</v>
      </c>
      <c r="AE2803" t="s">
        <v>25</v>
      </c>
      <c r="AF2803">
        <v>1.6290480863591757E-2</v>
      </c>
      <c r="AG2803" t="s">
        <v>5</v>
      </c>
      <c r="AH2803" t="s">
        <v>32</v>
      </c>
      <c r="AI2803" t="s">
        <v>38</v>
      </c>
      <c r="AJ2803">
        <v>65.961732124874118</v>
      </c>
      <c r="AK2803" t="s">
        <v>40</v>
      </c>
      <c r="AL2803">
        <v>57.365100000000005</v>
      </c>
      <c r="AM2803">
        <v>2867277.2001750004</v>
      </c>
      <c r="AN2803">
        <v>73.570000000000007</v>
      </c>
    </row>
    <row r="2804" spans="1:40" x14ac:dyDescent="0.3">
      <c r="A2804">
        <v>474.67</v>
      </c>
      <c r="B2804">
        <v>6.28</v>
      </c>
      <c r="C2804">
        <v>13</v>
      </c>
      <c r="D2804">
        <v>0.79</v>
      </c>
      <c r="E2804">
        <v>0.08</v>
      </c>
      <c r="F2804">
        <v>0</v>
      </c>
      <c r="G2804" t="s">
        <v>92</v>
      </c>
      <c r="H2804">
        <v>4.01</v>
      </c>
      <c r="I2804">
        <v>0.96</v>
      </c>
      <c r="J2804">
        <v>0.94</v>
      </c>
      <c r="K2804">
        <v>0.76</v>
      </c>
      <c r="L2804">
        <v>8</v>
      </c>
      <c r="M2804">
        <v>647.32000000000005</v>
      </c>
      <c r="N2804">
        <v>30</v>
      </c>
      <c r="O2804">
        <v>52</v>
      </c>
      <c r="P2804">
        <v>0</v>
      </c>
      <c r="Q2804">
        <v>2</v>
      </c>
      <c r="R2804">
        <v>316</v>
      </c>
      <c r="S2804">
        <v>701</v>
      </c>
      <c r="T2804">
        <v>8</v>
      </c>
      <c r="U2804">
        <v>0.8</v>
      </c>
      <c r="V2804">
        <v>0</v>
      </c>
      <c r="W2804" t="s">
        <v>6</v>
      </c>
      <c r="X2804" t="s">
        <v>93</v>
      </c>
      <c r="Y2804" t="s">
        <v>94</v>
      </c>
      <c r="Z2804" t="s">
        <v>110</v>
      </c>
      <c r="AA2804">
        <v>0.72680000000000011</v>
      </c>
      <c r="AB2804">
        <v>0.92</v>
      </c>
      <c r="AC2804">
        <v>0.19319999999999998</v>
      </c>
      <c r="AD2804">
        <v>0.84</v>
      </c>
      <c r="AE2804" t="s">
        <v>25</v>
      </c>
      <c r="AF2804">
        <v>1.3230244169633641E-2</v>
      </c>
      <c r="AG2804" t="s">
        <v>5</v>
      </c>
      <c r="AH2804" t="s">
        <v>32</v>
      </c>
      <c r="AI2804" t="s">
        <v>37</v>
      </c>
      <c r="AJ2804">
        <v>221.83544303797467</v>
      </c>
      <c r="AK2804" t="s">
        <v>42</v>
      </c>
      <c r="AL2804">
        <v>12.946400000000001</v>
      </c>
      <c r="AM2804">
        <v>331895.4700860001</v>
      </c>
      <c r="AN2804">
        <v>81.589999999999989</v>
      </c>
    </row>
    <row r="2805" spans="1:40" x14ac:dyDescent="0.3">
      <c r="A2805">
        <v>482.06</v>
      </c>
      <c r="B2805">
        <v>5.43</v>
      </c>
      <c r="C2805">
        <v>19</v>
      </c>
      <c r="D2805">
        <v>0.84</v>
      </c>
      <c r="E2805">
        <v>0.02</v>
      </c>
      <c r="F2805">
        <v>0.04</v>
      </c>
      <c r="G2805" t="s">
        <v>92</v>
      </c>
      <c r="H2805">
        <v>2.46</v>
      </c>
      <c r="I2805">
        <v>0.97</v>
      </c>
      <c r="J2805">
        <v>0.87</v>
      </c>
      <c r="K2805">
        <v>0.27</v>
      </c>
      <c r="L2805">
        <v>31</v>
      </c>
      <c r="M2805">
        <v>4563.88</v>
      </c>
      <c r="N2805">
        <v>45</v>
      </c>
      <c r="O2805">
        <v>45</v>
      </c>
      <c r="P2805">
        <v>0</v>
      </c>
      <c r="Q2805">
        <v>0</v>
      </c>
      <c r="R2805">
        <v>806</v>
      </c>
      <c r="S2805">
        <v>299</v>
      </c>
      <c r="T2805">
        <v>5</v>
      </c>
      <c r="U2805">
        <v>0.75</v>
      </c>
      <c r="V2805">
        <v>1</v>
      </c>
      <c r="W2805" t="s">
        <v>4</v>
      </c>
      <c r="X2805" t="s">
        <v>89</v>
      </c>
      <c r="Y2805" t="s">
        <v>94</v>
      </c>
      <c r="Z2805" t="s">
        <v>109</v>
      </c>
      <c r="AA2805">
        <v>0.82319999999999993</v>
      </c>
      <c r="AB2805">
        <v>0.94079999999999997</v>
      </c>
      <c r="AC2805">
        <v>0.15052800000000002</v>
      </c>
      <c r="AD2805">
        <v>0.33</v>
      </c>
      <c r="AE2805" t="s">
        <v>24</v>
      </c>
      <c r="AF2805">
        <v>1.1264157988632119E-2</v>
      </c>
      <c r="AG2805" t="s">
        <v>5</v>
      </c>
      <c r="AH2805" t="s">
        <v>32</v>
      </c>
      <c r="AI2805" t="s">
        <v>35</v>
      </c>
      <c r="AJ2805">
        <v>37.096774193548384</v>
      </c>
      <c r="AK2805" t="s">
        <v>40</v>
      </c>
      <c r="AL2805">
        <v>91.277600000000007</v>
      </c>
      <c r="AM2805">
        <v>2332182.8273200006</v>
      </c>
      <c r="AN2805">
        <v>84.14</v>
      </c>
    </row>
    <row r="2806" spans="1:40" x14ac:dyDescent="0.3">
      <c r="A2806">
        <v>284.66000000000003</v>
      </c>
      <c r="B2806">
        <v>2.73</v>
      </c>
      <c r="C2806">
        <v>18</v>
      </c>
      <c r="D2806">
        <v>0.99</v>
      </c>
      <c r="E2806">
        <v>0.06</v>
      </c>
      <c r="F2806">
        <v>0.01</v>
      </c>
      <c r="G2806" t="s">
        <v>99</v>
      </c>
      <c r="H2806">
        <v>2.6</v>
      </c>
      <c r="I2806">
        <v>0.8</v>
      </c>
      <c r="J2806">
        <v>0.81</v>
      </c>
      <c r="K2806">
        <v>0.53</v>
      </c>
      <c r="L2806">
        <v>10</v>
      </c>
      <c r="M2806">
        <v>4400.59</v>
      </c>
      <c r="N2806">
        <v>15</v>
      </c>
      <c r="O2806">
        <v>42</v>
      </c>
      <c r="P2806">
        <v>1</v>
      </c>
      <c r="Q2806">
        <v>3</v>
      </c>
      <c r="R2806">
        <v>748</v>
      </c>
      <c r="S2806">
        <v>339</v>
      </c>
      <c r="T2806">
        <v>1</v>
      </c>
      <c r="U2806">
        <v>0.28999999999999998</v>
      </c>
      <c r="V2806">
        <v>1</v>
      </c>
      <c r="W2806" t="s">
        <v>4</v>
      </c>
      <c r="X2806" t="s">
        <v>103</v>
      </c>
      <c r="Y2806" t="s">
        <v>104</v>
      </c>
      <c r="Z2806" t="s">
        <v>97</v>
      </c>
      <c r="AA2806">
        <v>0.93059999999999998</v>
      </c>
      <c r="AB2806">
        <v>0.93059999999999998</v>
      </c>
      <c r="AC2806">
        <v>9.306000000000007E-3</v>
      </c>
      <c r="AD2806">
        <v>0.6</v>
      </c>
      <c r="AE2806" t="s">
        <v>25</v>
      </c>
      <c r="AF2806">
        <v>9.5903885336893133E-3</v>
      </c>
      <c r="AG2806" t="s">
        <v>5</v>
      </c>
      <c r="AH2806" t="s">
        <v>31</v>
      </c>
      <c r="AI2806" t="s">
        <v>35</v>
      </c>
      <c r="AJ2806">
        <v>45.320855614973262</v>
      </c>
      <c r="AK2806" t="s">
        <v>40</v>
      </c>
      <c r="AL2806">
        <v>220.02950000000001</v>
      </c>
      <c r="AM2806">
        <v>1340593.8176780001</v>
      </c>
      <c r="AN2806">
        <v>95.399999999999991</v>
      </c>
    </row>
    <row r="2807" spans="1:40" x14ac:dyDescent="0.3">
      <c r="A2807">
        <v>489.79</v>
      </c>
      <c r="B2807">
        <v>5.18</v>
      </c>
      <c r="C2807">
        <v>28</v>
      </c>
      <c r="D2807">
        <v>0.77</v>
      </c>
      <c r="E2807">
        <v>0.08</v>
      </c>
      <c r="F2807">
        <v>0.02</v>
      </c>
      <c r="G2807" t="s">
        <v>99</v>
      </c>
      <c r="H2807">
        <v>4.8099999999999996</v>
      </c>
      <c r="I2807">
        <v>0.64</v>
      </c>
      <c r="J2807">
        <v>0.9</v>
      </c>
      <c r="K2807">
        <v>0.77</v>
      </c>
      <c r="L2807">
        <v>6</v>
      </c>
      <c r="M2807">
        <v>1546.21</v>
      </c>
      <c r="N2807">
        <v>90</v>
      </c>
      <c r="O2807">
        <v>12</v>
      </c>
      <c r="P2807">
        <v>2</v>
      </c>
      <c r="Q2807">
        <v>2</v>
      </c>
      <c r="R2807">
        <v>658</v>
      </c>
      <c r="S2807">
        <v>872</v>
      </c>
      <c r="T2807">
        <v>8</v>
      </c>
      <c r="U2807">
        <v>0.12</v>
      </c>
      <c r="V2807">
        <v>1</v>
      </c>
      <c r="W2807" t="s">
        <v>4</v>
      </c>
      <c r="X2807" t="s">
        <v>93</v>
      </c>
      <c r="Y2807" t="s">
        <v>96</v>
      </c>
      <c r="Z2807" t="s">
        <v>110</v>
      </c>
      <c r="AA2807">
        <v>0.70840000000000003</v>
      </c>
      <c r="AB2807">
        <v>0.90160000000000007</v>
      </c>
      <c r="AC2807">
        <v>0.20736799999999997</v>
      </c>
      <c r="AD2807">
        <v>0.87</v>
      </c>
      <c r="AE2807" t="s">
        <v>25</v>
      </c>
      <c r="AF2807">
        <v>1.057596112619694E-2</v>
      </c>
      <c r="AG2807" t="s">
        <v>5</v>
      </c>
      <c r="AH2807" t="s">
        <v>32</v>
      </c>
      <c r="AI2807" t="s">
        <v>37</v>
      </c>
      <c r="AJ2807">
        <v>132.52279635258358</v>
      </c>
      <c r="AK2807" t="s">
        <v>42</v>
      </c>
      <c r="AL2807">
        <v>77.310500000000005</v>
      </c>
      <c r="AM2807">
        <v>833174.44378800003</v>
      </c>
      <c r="AN2807">
        <v>92.390000000000015</v>
      </c>
    </row>
    <row r="2808" spans="1:40" x14ac:dyDescent="0.3">
      <c r="A2808">
        <v>390.79</v>
      </c>
      <c r="B2808">
        <v>3.21</v>
      </c>
      <c r="C2808">
        <v>19</v>
      </c>
      <c r="D2808">
        <v>0.92</v>
      </c>
      <c r="E2808">
        <v>0.08</v>
      </c>
      <c r="F2808">
        <v>0.02</v>
      </c>
      <c r="G2808" t="s">
        <v>88</v>
      </c>
      <c r="H2808">
        <v>1.42</v>
      </c>
      <c r="I2808">
        <v>0.79</v>
      </c>
      <c r="J2808">
        <v>0.95</v>
      </c>
      <c r="K2808">
        <v>0.77</v>
      </c>
      <c r="L2808">
        <v>17</v>
      </c>
      <c r="M2808">
        <v>4261.6899999999996</v>
      </c>
      <c r="N2808">
        <v>90</v>
      </c>
      <c r="O2808">
        <v>13</v>
      </c>
      <c r="P2808">
        <v>2</v>
      </c>
      <c r="Q2808">
        <v>1</v>
      </c>
      <c r="R2808">
        <v>95</v>
      </c>
      <c r="S2808">
        <v>404</v>
      </c>
      <c r="T2808">
        <v>7</v>
      </c>
      <c r="U2808">
        <v>0.18</v>
      </c>
      <c r="V2808">
        <v>1</v>
      </c>
      <c r="W2808" t="s">
        <v>4</v>
      </c>
      <c r="X2808" t="s">
        <v>101</v>
      </c>
      <c r="Y2808" t="s">
        <v>96</v>
      </c>
      <c r="Z2808" t="s">
        <v>106</v>
      </c>
      <c r="AA2808">
        <v>0.84640000000000004</v>
      </c>
      <c r="AB2808">
        <v>0.90160000000000007</v>
      </c>
      <c r="AC2808">
        <v>7.212799999999997E-2</v>
      </c>
      <c r="AD2808">
        <v>0.87</v>
      </c>
      <c r="AE2808" t="s">
        <v>25</v>
      </c>
      <c r="AF2808">
        <v>8.2141303513395929E-3</v>
      </c>
      <c r="AG2808" t="s">
        <v>5</v>
      </c>
      <c r="AH2808" t="s">
        <v>32</v>
      </c>
      <c r="AI2808" t="s">
        <v>36</v>
      </c>
      <c r="AJ2808">
        <v>425.26315789473682</v>
      </c>
      <c r="AK2808" t="s">
        <v>42</v>
      </c>
      <c r="AL2808">
        <v>42.616899999999994</v>
      </c>
      <c r="AM2808">
        <v>1832022.1339460001</v>
      </c>
      <c r="AN2808">
        <v>71.780000000000015</v>
      </c>
    </row>
    <row r="2809" spans="1:40" x14ac:dyDescent="0.3">
      <c r="A2809">
        <v>122.75</v>
      </c>
      <c r="B2809">
        <v>9.23</v>
      </c>
      <c r="C2809">
        <v>1</v>
      </c>
      <c r="D2809">
        <v>0.83</v>
      </c>
      <c r="E2809">
        <v>0.08</v>
      </c>
      <c r="F2809">
        <v>0.01</v>
      </c>
      <c r="G2809" t="s">
        <v>92</v>
      </c>
      <c r="H2809">
        <v>3.81</v>
      </c>
      <c r="I2809">
        <v>0.82</v>
      </c>
      <c r="J2809">
        <v>1.18</v>
      </c>
      <c r="K2809">
        <v>0.65</v>
      </c>
      <c r="L2809">
        <v>38</v>
      </c>
      <c r="M2809">
        <v>2899.79</v>
      </c>
      <c r="N2809">
        <v>90</v>
      </c>
      <c r="O2809">
        <v>18</v>
      </c>
      <c r="P2809">
        <v>0</v>
      </c>
      <c r="Q2809">
        <v>2</v>
      </c>
      <c r="R2809">
        <v>989</v>
      </c>
      <c r="S2809">
        <v>564</v>
      </c>
      <c r="T2809">
        <v>7</v>
      </c>
      <c r="U2809">
        <v>0.62</v>
      </c>
      <c r="V2809">
        <v>0</v>
      </c>
      <c r="W2809" t="s">
        <v>6</v>
      </c>
      <c r="X2809" t="s">
        <v>93</v>
      </c>
      <c r="Y2809" t="s">
        <v>94</v>
      </c>
      <c r="Z2809" t="s">
        <v>106</v>
      </c>
      <c r="AA2809">
        <v>0.76359999999999995</v>
      </c>
      <c r="AB2809">
        <v>0.91080000000000005</v>
      </c>
      <c r="AC2809">
        <v>0.15483600000000003</v>
      </c>
      <c r="AD2809">
        <v>0.74</v>
      </c>
      <c r="AE2809" t="s">
        <v>25</v>
      </c>
      <c r="AF2809">
        <v>7.5193482688391045E-2</v>
      </c>
      <c r="AG2809" t="s">
        <v>8</v>
      </c>
      <c r="AH2809" t="s">
        <v>33</v>
      </c>
      <c r="AI2809" t="s">
        <v>37</v>
      </c>
      <c r="AJ2809">
        <v>57.027300303336702</v>
      </c>
      <c r="AK2809" t="s">
        <v>40</v>
      </c>
      <c r="AL2809">
        <v>57.995800000000003</v>
      </c>
      <c r="AM2809">
        <v>388052.00187499996</v>
      </c>
      <c r="AN2809">
        <v>81.589999999999989</v>
      </c>
    </row>
    <row r="2810" spans="1:40" x14ac:dyDescent="0.3">
      <c r="A2810">
        <v>264.61</v>
      </c>
      <c r="B2810">
        <v>4.0199999999999996</v>
      </c>
      <c r="C2810">
        <v>8</v>
      </c>
      <c r="D2810">
        <v>0.79</v>
      </c>
      <c r="E2810">
        <v>0.09</v>
      </c>
      <c r="F2810">
        <v>0.02</v>
      </c>
      <c r="G2810" t="s">
        <v>92</v>
      </c>
      <c r="H2810">
        <v>2.87</v>
      </c>
      <c r="I2810">
        <v>0.85</v>
      </c>
      <c r="J2810">
        <v>1</v>
      </c>
      <c r="K2810">
        <v>0.08</v>
      </c>
      <c r="L2810">
        <v>7</v>
      </c>
      <c r="M2810">
        <v>7029.42</v>
      </c>
      <c r="N2810">
        <v>30</v>
      </c>
      <c r="O2810">
        <v>45</v>
      </c>
      <c r="P2810">
        <v>3</v>
      </c>
      <c r="Q2810">
        <v>2</v>
      </c>
      <c r="R2810">
        <v>305</v>
      </c>
      <c r="S2810">
        <v>812</v>
      </c>
      <c r="T2810">
        <v>2</v>
      </c>
      <c r="U2810">
        <v>0.15</v>
      </c>
      <c r="V2810">
        <v>1</v>
      </c>
      <c r="W2810" t="s">
        <v>4</v>
      </c>
      <c r="X2810" t="s">
        <v>93</v>
      </c>
      <c r="Y2810" t="s">
        <v>90</v>
      </c>
      <c r="Z2810" t="s">
        <v>102</v>
      </c>
      <c r="AA2810">
        <v>0.71890000000000009</v>
      </c>
      <c r="AB2810">
        <v>0.89180000000000004</v>
      </c>
      <c r="AC2810">
        <v>0.18727799999999997</v>
      </c>
      <c r="AD2810">
        <v>0.19</v>
      </c>
      <c r="AE2810" t="s">
        <v>26</v>
      </c>
      <c r="AF2810">
        <v>1.5192169608102489E-2</v>
      </c>
      <c r="AG2810" t="s">
        <v>5</v>
      </c>
      <c r="AH2810" t="s">
        <v>31</v>
      </c>
      <c r="AI2810" t="s">
        <v>35</v>
      </c>
      <c r="AJ2810">
        <v>266.22950819672133</v>
      </c>
      <c r="AK2810" t="s">
        <v>42</v>
      </c>
      <c r="AL2810">
        <v>140.58840000000001</v>
      </c>
      <c r="AM2810">
        <v>2064816.6340960001</v>
      </c>
      <c r="AN2810">
        <v>82.029999999999987</v>
      </c>
    </row>
    <row r="2811" spans="1:40" x14ac:dyDescent="0.3">
      <c r="A2811">
        <v>373.25</v>
      </c>
      <c r="B2811">
        <v>9.57</v>
      </c>
      <c r="C2811">
        <v>22</v>
      </c>
      <c r="D2811">
        <v>0.84</v>
      </c>
      <c r="E2811">
        <v>0.09</v>
      </c>
      <c r="F2811">
        <v>0.02</v>
      </c>
      <c r="G2811" t="s">
        <v>88</v>
      </c>
      <c r="H2811">
        <v>3.5</v>
      </c>
      <c r="I2811">
        <v>1</v>
      </c>
      <c r="J2811">
        <v>1.02</v>
      </c>
      <c r="K2811">
        <v>0.05</v>
      </c>
      <c r="L2811">
        <v>32</v>
      </c>
      <c r="M2811">
        <v>154.37</v>
      </c>
      <c r="N2811">
        <v>30</v>
      </c>
      <c r="O2811">
        <v>7</v>
      </c>
      <c r="P2811">
        <v>1</v>
      </c>
      <c r="Q2811">
        <v>3</v>
      </c>
      <c r="R2811">
        <v>461</v>
      </c>
      <c r="S2811">
        <v>148</v>
      </c>
      <c r="T2811">
        <v>11</v>
      </c>
      <c r="U2811">
        <v>0.32</v>
      </c>
      <c r="V2811">
        <v>1</v>
      </c>
      <c r="W2811" t="s">
        <v>4</v>
      </c>
      <c r="X2811" t="s">
        <v>103</v>
      </c>
      <c r="Y2811" t="s">
        <v>104</v>
      </c>
      <c r="Z2811" t="s">
        <v>95</v>
      </c>
      <c r="AA2811">
        <v>0.76439999999999997</v>
      </c>
      <c r="AB2811">
        <v>0.89180000000000004</v>
      </c>
      <c r="AC2811">
        <v>0.14268800000000004</v>
      </c>
      <c r="AD2811">
        <v>0.16</v>
      </c>
      <c r="AE2811" t="s">
        <v>26</v>
      </c>
      <c r="AF2811">
        <v>2.5639651707970529E-2</v>
      </c>
      <c r="AG2811" t="s">
        <v>7</v>
      </c>
      <c r="AH2811" t="s">
        <v>32</v>
      </c>
      <c r="AI2811" t="s">
        <v>37</v>
      </c>
      <c r="AJ2811">
        <v>32.104121475054228</v>
      </c>
      <c r="AK2811" t="s">
        <v>40</v>
      </c>
      <c r="AL2811">
        <v>1.5437000000000001</v>
      </c>
      <c r="AM2811">
        <v>63984.319975000006</v>
      </c>
      <c r="AN2811">
        <v>69.399999999999991</v>
      </c>
    </row>
    <row r="2812" spans="1:40" x14ac:dyDescent="0.3">
      <c r="A2812">
        <v>161.30000000000001</v>
      </c>
      <c r="B2812">
        <v>5.8</v>
      </c>
      <c r="C2812">
        <v>16</v>
      </c>
      <c r="D2812">
        <v>0.72</v>
      </c>
      <c r="E2812">
        <v>0.04</v>
      </c>
      <c r="F2812">
        <v>0.03</v>
      </c>
      <c r="G2812" t="s">
        <v>92</v>
      </c>
      <c r="H2812">
        <v>2.09</v>
      </c>
      <c r="I2812">
        <v>0.97</v>
      </c>
      <c r="J2812">
        <v>1.1499999999999999</v>
      </c>
      <c r="K2812">
        <v>0.39</v>
      </c>
      <c r="L2812">
        <v>13</v>
      </c>
      <c r="M2812">
        <v>1153.1199999999999</v>
      </c>
      <c r="N2812">
        <v>15</v>
      </c>
      <c r="O2812">
        <v>56</v>
      </c>
      <c r="P2812">
        <v>1</v>
      </c>
      <c r="Q2812">
        <v>0</v>
      </c>
      <c r="R2812">
        <v>180</v>
      </c>
      <c r="S2812">
        <v>433</v>
      </c>
      <c r="T2812">
        <v>12</v>
      </c>
      <c r="U2812">
        <v>0.84</v>
      </c>
      <c r="V2812">
        <v>1</v>
      </c>
      <c r="W2812" t="s">
        <v>4</v>
      </c>
      <c r="X2812" t="s">
        <v>89</v>
      </c>
      <c r="Y2812" t="s">
        <v>104</v>
      </c>
      <c r="Z2812" t="s">
        <v>107</v>
      </c>
      <c r="AA2812">
        <v>0.69119999999999993</v>
      </c>
      <c r="AB2812">
        <v>0.93119999999999992</v>
      </c>
      <c r="AC2812">
        <v>0.26073600000000002</v>
      </c>
      <c r="AD2812">
        <v>0.46</v>
      </c>
      <c r="AE2812" t="s">
        <v>24</v>
      </c>
      <c r="AF2812">
        <v>3.5957842529448232E-2</v>
      </c>
      <c r="AG2812" t="s">
        <v>7</v>
      </c>
      <c r="AH2812" t="s">
        <v>31</v>
      </c>
      <c r="AI2812" t="s">
        <v>35</v>
      </c>
      <c r="AJ2812">
        <v>240.55555555555554</v>
      </c>
      <c r="AK2812" t="s">
        <v>42</v>
      </c>
      <c r="AL2812">
        <v>23.062399999999997</v>
      </c>
      <c r="AM2812">
        <v>199047.93865999999</v>
      </c>
      <c r="AN2812">
        <v>84.11</v>
      </c>
    </row>
    <row r="2813" spans="1:40" x14ac:dyDescent="0.3">
      <c r="A2813">
        <v>338.28</v>
      </c>
      <c r="B2813">
        <v>6.68</v>
      </c>
      <c r="C2813">
        <v>29</v>
      </c>
      <c r="D2813">
        <v>0.94</v>
      </c>
      <c r="E2813">
        <v>0.06</v>
      </c>
      <c r="F2813">
        <v>0.04</v>
      </c>
      <c r="G2813" t="s">
        <v>99</v>
      </c>
      <c r="H2813">
        <v>1.4</v>
      </c>
      <c r="I2813">
        <v>0.76</v>
      </c>
      <c r="J2813">
        <v>1.1499999999999999</v>
      </c>
      <c r="K2813">
        <v>0.03</v>
      </c>
      <c r="L2813">
        <v>6</v>
      </c>
      <c r="M2813">
        <v>9194.6200000000008</v>
      </c>
      <c r="N2813">
        <v>30</v>
      </c>
      <c r="O2813">
        <v>49</v>
      </c>
      <c r="P2813">
        <v>3</v>
      </c>
      <c r="Q2813">
        <v>1</v>
      </c>
      <c r="R2813">
        <v>365</v>
      </c>
      <c r="S2813">
        <v>262</v>
      </c>
      <c r="T2813">
        <v>12</v>
      </c>
      <c r="U2813">
        <v>0.08</v>
      </c>
      <c r="V2813">
        <v>0</v>
      </c>
      <c r="W2813" t="s">
        <v>6</v>
      </c>
      <c r="X2813" t="s">
        <v>101</v>
      </c>
      <c r="Y2813" t="s">
        <v>90</v>
      </c>
      <c r="Z2813" t="s">
        <v>107</v>
      </c>
      <c r="AA2813">
        <v>0.88359999999999994</v>
      </c>
      <c r="AB2813">
        <v>0.90239999999999987</v>
      </c>
      <c r="AC2813">
        <v>5.4144000000000046E-2</v>
      </c>
      <c r="AD2813">
        <v>0.13</v>
      </c>
      <c r="AE2813" t="s">
        <v>22</v>
      </c>
      <c r="AF2813">
        <v>1.9746955185053802E-2</v>
      </c>
      <c r="AG2813" t="s">
        <v>5</v>
      </c>
      <c r="AH2813" t="s">
        <v>32</v>
      </c>
      <c r="AI2813" t="s">
        <v>36</v>
      </c>
      <c r="AJ2813">
        <v>71.780821917808225</v>
      </c>
      <c r="AK2813" t="s">
        <v>40</v>
      </c>
      <c r="AL2813">
        <v>459.73100000000005</v>
      </c>
      <c r="AM2813">
        <v>3421860.8618000001</v>
      </c>
      <c r="AN2813">
        <v>95.999999999999986</v>
      </c>
    </row>
    <row r="2814" spans="1:40" x14ac:dyDescent="0.3">
      <c r="A2814">
        <v>349.97</v>
      </c>
      <c r="B2814">
        <v>5.89</v>
      </c>
      <c r="C2814">
        <v>2</v>
      </c>
      <c r="D2814">
        <v>0.77</v>
      </c>
      <c r="E2814">
        <v>0.08</v>
      </c>
      <c r="F2814">
        <v>0.01</v>
      </c>
      <c r="G2814" t="s">
        <v>99</v>
      </c>
      <c r="H2814">
        <v>2.73</v>
      </c>
      <c r="I2814">
        <v>0.65</v>
      </c>
      <c r="J2814">
        <v>1.01</v>
      </c>
      <c r="K2814">
        <v>0.9</v>
      </c>
      <c r="L2814">
        <v>3</v>
      </c>
      <c r="M2814">
        <v>4390</v>
      </c>
      <c r="N2814">
        <v>90</v>
      </c>
      <c r="O2814">
        <v>49</v>
      </c>
      <c r="P2814">
        <v>0</v>
      </c>
      <c r="Q2814">
        <v>3</v>
      </c>
      <c r="R2814">
        <v>469</v>
      </c>
      <c r="S2814">
        <v>425</v>
      </c>
      <c r="T2814">
        <v>12</v>
      </c>
      <c r="U2814">
        <v>0.57999999999999996</v>
      </c>
      <c r="V2814">
        <v>1</v>
      </c>
      <c r="W2814" t="s">
        <v>4</v>
      </c>
      <c r="X2814" t="s">
        <v>103</v>
      </c>
      <c r="Y2814" t="s">
        <v>94</v>
      </c>
      <c r="Z2814" t="s">
        <v>107</v>
      </c>
      <c r="AA2814">
        <v>0.70840000000000003</v>
      </c>
      <c r="AB2814">
        <v>0.91080000000000005</v>
      </c>
      <c r="AC2814">
        <v>0.20948399999999998</v>
      </c>
      <c r="AD2814">
        <v>0.99</v>
      </c>
      <c r="AE2814" t="s">
        <v>25</v>
      </c>
      <c r="AF2814">
        <v>1.68300140012001E-2</v>
      </c>
      <c r="AG2814" t="s">
        <v>5</v>
      </c>
      <c r="AH2814" t="s">
        <v>32</v>
      </c>
      <c r="AI2814" t="s">
        <v>35</v>
      </c>
      <c r="AJ2814">
        <v>90.618336886993603</v>
      </c>
      <c r="AK2814" t="s">
        <v>41</v>
      </c>
      <c r="AL2814">
        <v>219.5</v>
      </c>
      <c r="AM2814">
        <v>1674880.0553619999</v>
      </c>
      <c r="AN2814">
        <v>94.670000000000016</v>
      </c>
    </row>
    <row r="2815" spans="1:40" x14ac:dyDescent="0.3">
      <c r="A2815">
        <v>123.21</v>
      </c>
      <c r="B2815">
        <v>2.16</v>
      </c>
      <c r="C2815">
        <v>8</v>
      </c>
      <c r="D2815">
        <v>0.92</v>
      </c>
      <c r="E2815">
        <v>7.0000000000000007E-2</v>
      </c>
      <c r="F2815">
        <v>0.01</v>
      </c>
      <c r="G2815" t="s">
        <v>88</v>
      </c>
      <c r="H2815">
        <v>1.87</v>
      </c>
      <c r="I2815">
        <v>0.69</v>
      </c>
      <c r="J2815">
        <v>0.85</v>
      </c>
      <c r="K2815">
        <v>0.02</v>
      </c>
      <c r="L2815">
        <v>27</v>
      </c>
      <c r="M2815">
        <v>1844.2</v>
      </c>
      <c r="N2815">
        <v>15</v>
      </c>
      <c r="O2815">
        <v>55</v>
      </c>
      <c r="P2815">
        <v>1</v>
      </c>
      <c r="Q2815">
        <v>2</v>
      </c>
      <c r="R2815">
        <v>288</v>
      </c>
      <c r="S2815">
        <v>954</v>
      </c>
      <c r="T2815">
        <v>3</v>
      </c>
      <c r="U2815">
        <v>0.4</v>
      </c>
      <c r="V2815">
        <v>0</v>
      </c>
      <c r="W2815" t="s">
        <v>6</v>
      </c>
      <c r="X2815" t="s">
        <v>93</v>
      </c>
      <c r="Y2815" t="s">
        <v>104</v>
      </c>
      <c r="Z2815" t="s">
        <v>98</v>
      </c>
      <c r="AA2815">
        <v>0.85560000000000003</v>
      </c>
      <c r="AB2815">
        <v>0.92069999999999996</v>
      </c>
      <c r="AC2815">
        <v>7.3655999999999958E-2</v>
      </c>
      <c r="AD2815">
        <v>0.1</v>
      </c>
      <c r="AE2815" t="s">
        <v>22</v>
      </c>
      <c r="AF2815">
        <v>1.7531044558071588E-2</v>
      </c>
      <c r="AG2815" t="s">
        <v>5</v>
      </c>
      <c r="AH2815" t="s">
        <v>33</v>
      </c>
      <c r="AI2815" t="s">
        <v>36</v>
      </c>
      <c r="AJ2815">
        <v>331.25</v>
      </c>
      <c r="AK2815" t="s">
        <v>42</v>
      </c>
      <c r="AL2815">
        <v>18.442</v>
      </c>
      <c r="AM2815">
        <v>245424.84261399999</v>
      </c>
      <c r="AN2815">
        <v>71.83</v>
      </c>
    </row>
    <row r="2816" spans="1:40" x14ac:dyDescent="0.3">
      <c r="A2816">
        <v>304.29000000000002</v>
      </c>
      <c r="B2816">
        <v>4.38</v>
      </c>
      <c r="C2816">
        <v>6</v>
      </c>
      <c r="D2816">
        <v>0.72</v>
      </c>
      <c r="E2816">
        <v>0.1</v>
      </c>
      <c r="F2816">
        <v>0.03</v>
      </c>
      <c r="G2816" t="s">
        <v>88</v>
      </c>
      <c r="H2816">
        <v>1.1100000000000001</v>
      </c>
      <c r="I2816">
        <v>0.67</v>
      </c>
      <c r="J2816">
        <v>0.91</v>
      </c>
      <c r="K2816">
        <v>0.03</v>
      </c>
      <c r="L2816">
        <v>45</v>
      </c>
      <c r="M2816">
        <v>7952.94</v>
      </c>
      <c r="N2816">
        <v>15</v>
      </c>
      <c r="O2816">
        <v>31</v>
      </c>
      <c r="P2816">
        <v>3</v>
      </c>
      <c r="Q2816">
        <v>3</v>
      </c>
      <c r="R2816">
        <v>880</v>
      </c>
      <c r="S2816">
        <v>516</v>
      </c>
      <c r="T2816">
        <v>12</v>
      </c>
      <c r="U2816">
        <v>0.12</v>
      </c>
      <c r="V2816">
        <v>1</v>
      </c>
      <c r="W2816" t="s">
        <v>4</v>
      </c>
      <c r="X2816" t="s">
        <v>103</v>
      </c>
      <c r="Y2816" t="s">
        <v>90</v>
      </c>
      <c r="Z2816" t="s">
        <v>107</v>
      </c>
      <c r="AA2816">
        <v>0.64800000000000002</v>
      </c>
      <c r="AB2816">
        <v>0.873</v>
      </c>
      <c r="AC2816">
        <v>0.24444000000000005</v>
      </c>
      <c r="AD2816">
        <v>0.16</v>
      </c>
      <c r="AE2816" t="s">
        <v>26</v>
      </c>
      <c r="AF2816">
        <v>1.4394163462486443E-2</v>
      </c>
      <c r="AG2816" t="s">
        <v>5</v>
      </c>
      <c r="AH2816" t="s">
        <v>32</v>
      </c>
      <c r="AI2816" t="s">
        <v>36</v>
      </c>
      <c r="AJ2816">
        <v>58.636363636363633</v>
      </c>
      <c r="AK2816" t="s">
        <v>40</v>
      </c>
      <c r="AL2816">
        <v>79.529399999999995</v>
      </c>
      <c r="AM2816">
        <v>2734686.411876</v>
      </c>
      <c r="AN2816">
        <v>71.290000000000006</v>
      </c>
    </row>
    <row r="2817" spans="1:40" x14ac:dyDescent="0.3">
      <c r="A2817">
        <v>397.23</v>
      </c>
      <c r="B2817">
        <v>1.89</v>
      </c>
      <c r="C2817">
        <v>16</v>
      </c>
      <c r="D2817">
        <v>0.99</v>
      </c>
      <c r="E2817">
        <v>0</v>
      </c>
      <c r="F2817">
        <v>0.03</v>
      </c>
      <c r="G2817" t="s">
        <v>88</v>
      </c>
      <c r="H2817">
        <v>4.2</v>
      </c>
      <c r="I2817">
        <v>0.74</v>
      </c>
      <c r="J2817">
        <v>0.98</v>
      </c>
      <c r="K2817">
        <v>0.17</v>
      </c>
      <c r="L2817">
        <v>42</v>
      </c>
      <c r="M2817">
        <v>8530.77</v>
      </c>
      <c r="N2817">
        <v>90</v>
      </c>
      <c r="O2817">
        <v>18</v>
      </c>
      <c r="P2817">
        <v>2</v>
      </c>
      <c r="Q2817">
        <v>3</v>
      </c>
      <c r="R2817">
        <v>261</v>
      </c>
      <c r="S2817">
        <v>355</v>
      </c>
      <c r="T2817">
        <v>3</v>
      </c>
      <c r="U2817">
        <v>0.51</v>
      </c>
      <c r="V2817">
        <v>1</v>
      </c>
      <c r="W2817" t="s">
        <v>4</v>
      </c>
      <c r="X2817" t="s">
        <v>103</v>
      </c>
      <c r="Y2817" t="s">
        <v>96</v>
      </c>
      <c r="Z2817" t="s">
        <v>98</v>
      </c>
      <c r="AA2817">
        <v>0.99</v>
      </c>
      <c r="AB2817">
        <v>0.97</v>
      </c>
      <c r="AC2817">
        <v>9.700000000000009E-3</v>
      </c>
      <c r="AD2817">
        <v>0.2</v>
      </c>
      <c r="AE2817" t="s">
        <v>26</v>
      </c>
      <c r="AF2817">
        <v>4.7579487954082017E-3</v>
      </c>
      <c r="AG2817" t="s">
        <v>5</v>
      </c>
      <c r="AH2817" t="s">
        <v>32</v>
      </c>
      <c r="AI2817" t="s">
        <v>37</v>
      </c>
      <c r="AJ2817">
        <v>136.01532567049807</v>
      </c>
      <c r="AK2817" t="s">
        <v>42</v>
      </c>
      <c r="AL2817">
        <v>85.307700000000011</v>
      </c>
      <c r="AM2817">
        <v>3490456.7751330002</v>
      </c>
      <c r="AN2817">
        <v>71.2</v>
      </c>
    </row>
    <row r="2818" spans="1:40" x14ac:dyDescent="0.3">
      <c r="A2818">
        <v>274.5</v>
      </c>
      <c r="B2818">
        <v>6.61</v>
      </c>
      <c r="C2818">
        <v>23</v>
      </c>
      <c r="D2818">
        <v>0.76</v>
      </c>
      <c r="E2818">
        <v>0.04</v>
      </c>
      <c r="F2818">
        <v>0.05</v>
      </c>
      <c r="G2818" t="s">
        <v>99</v>
      </c>
      <c r="H2818">
        <v>2.38</v>
      </c>
      <c r="I2818">
        <v>0.95</v>
      </c>
      <c r="J2818">
        <v>1.1000000000000001</v>
      </c>
      <c r="K2818">
        <v>0.63</v>
      </c>
      <c r="L2818">
        <v>26</v>
      </c>
      <c r="M2818">
        <v>2191.02</v>
      </c>
      <c r="N2818">
        <v>60</v>
      </c>
      <c r="O2818">
        <v>33</v>
      </c>
      <c r="P2818">
        <v>3</v>
      </c>
      <c r="Q2818">
        <v>1</v>
      </c>
      <c r="R2818">
        <v>17</v>
      </c>
      <c r="S2818">
        <v>991</v>
      </c>
      <c r="T2818">
        <v>12</v>
      </c>
      <c r="U2818">
        <v>0.52</v>
      </c>
      <c r="V2818">
        <v>1</v>
      </c>
      <c r="W2818" t="s">
        <v>4</v>
      </c>
      <c r="X2818" t="s">
        <v>101</v>
      </c>
      <c r="Y2818" t="s">
        <v>90</v>
      </c>
      <c r="Z2818" t="s">
        <v>107</v>
      </c>
      <c r="AA2818">
        <v>0.72960000000000003</v>
      </c>
      <c r="AB2818">
        <v>0.91199999999999992</v>
      </c>
      <c r="AC2818">
        <v>0.21887999999999999</v>
      </c>
      <c r="AD2818">
        <v>0.72</v>
      </c>
      <c r="AE2818" t="s">
        <v>25</v>
      </c>
      <c r="AF2818">
        <v>2.4080145719489982E-2</v>
      </c>
      <c r="AG2818" t="s">
        <v>7</v>
      </c>
      <c r="AH2818" t="s">
        <v>31</v>
      </c>
      <c r="AI2818" t="s">
        <v>35</v>
      </c>
      <c r="AJ2818">
        <v>5829.4117647058829</v>
      </c>
      <c r="AK2818" t="s">
        <v>42</v>
      </c>
      <c r="AL2818">
        <v>109.551</v>
      </c>
      <c r="AM2818">
        <v>655686.75630000001</v>
      </c>
      <c r="AN2818">
        <v>95.419999999999987</v>
      </c>
    </row>
    <row r="2819" spans="1:40" x14ac:dyDescent="0.3">
      <c r="A2819">
        <v>55.45</v>
      </c>
      <c r="B2819">
        <v>5.0199999999999996</v>
      </c>
      <c r="C2819">
        <v>11</v>
      </c>
      <c r="D2819">
        <v>0.96</v>
      </c>
      <c r="E2819">
        <v>0.03</v>
      </c>
      <c r="F2819">
        <v>0</v>
      </c>
      <c r="G2819" t="s">
        <v>88</v>
      </c>
      <c r="H2819">
        <v>4.24</v>
      </c>
      <c r="I2819">
        <v>0.78</v>
      </c>
      <c r="J2819">
        <v>1.08</v>
      </c>
      <c r="K2819">
        <v>0.54</v>
      </c>
      <c r="L2819">
        <v>4</v>
      </c>
      <c r="M2819">
        <v>7164.64</v>
      </c>
      <c r="N2819">
        <v>90</v>
      </c>
      <c r="O2819">
        <v>29</v>
      </c>
      <c r="P2819">
        <v>3</v>
      </c>
      <c r="Q2819">
        <v>2</v>
      </c>
      <c r="R2819">
        <v>595</v>
      </c>
      <c r="S2819">
        <v>706</v>
      </c>
      <c r="T2819">
        <v>12</v>
      </c>
      <c r="U2819">
        <v>0.38</v>
      </c>
      <c r="V2819">
        <v>1</v>
      </c>
      <c r="W2819" t="s">
        <v>4</v>
      </c>
      <c r="X2819" t="s">
        <v>93</v>
      </c>
      <c r="Y2819" t="s">
        <v>90</v>
      </c>
      <c r="Z2819" t="s">
        <v>107</v>
      </c>
      <c r="AA2819">
        <v>0.93119999999999992</v>
      </c>
      <c r="AB2819">
        <v>0.97</v>
      </c>
      <c r="AC2819">
        <v>3.8800000000000036E-2</v>
      </c>
      <c r="AD2819">
        <v>0.57000000000000006</v>
      </c>
      <c r="AE2819" t="s">
        <v>25</v>
      </c>
      <c r="AF2819">
        <v>9.0532010820559047E-2</v>
      </c>
      <c r="AG2819" t="s">
        <v>8</v>
      </c>
      <c r="AH2819" t="s">
        <v>33</v>
      </c>
      <c r="AI2819" t="s">
        <v>37</v>
      </c>
      <c r="AJ2819">
        <v>118.65546218487395</v>
      </c>
      <c r="AK2819" t="s">
        <v>42</v>
      </c>
      <c r="AL2819">
        <v>71.6464</v>
      </c>
      <c r="AM2819">
        <v>409274.01520000008</v>
      </c>
      <c r="AN2819">
        <v>70.86</v>
      </c>
    </row>
    <row r="2820" spans="1:40" x14ac:dyDescent="0.3">
      <c r="A2820">
        <v>54.07</v>
      </c>
      <c r="B2820">
        <v>8</v>
      </c>
      <c r="C2820">
        <v>17</v>
      </c>
      <c r="D2820">
        <v>0.94</v>
      </c>
      <c r="E2820">
        <v>0.03</v>
      </c>
      <c r="F2820">
        <v>0.04</v>
      </c>
      <c r="G2820" t="s">
        <v>92</v>
      </c>
      <c r="H2820">
        <v>2.37</v>
      </c>
      <c r="I2820">
        <v>0.83</v>
      </c>
      <c r="J2820">
        <v>1.06</v>
      </c>
      <c r="K2820">
        <v>0.66</v>
      </c>
      <c r="L2820">
        <v>37</v>
      </c>
      <c r="M2820">
        <v>6189.84</v>
      </c>
      <c r="N2820">
        <v>15</v>
      </c>
      <c r="O2820">
        <v>25</v>
      </c>
      <c r="P2820">
        <v>0</v>
      </c>
      <c r="Q2820">
        <v>3</v>
      </c>
      <c r="R2820">
        <v>329</v>
      </c>
      <c r="S2820">
        <v>586</v>
      </c>
      <c r="T2820">
        <v>11</v>
      </c>
      <c r="U2820">
        <v>0.06</v>
      </c>
      <c r="V2820">
        <v>1</v>
      </c>
      <c r="W2820" t="s">
        <v>4</v>
      </c>
      <c r="X2820" t="s">
        <v>103</v>
      </c>
      <c r="Y2820" t="s">
        <v>94</v>
      </c>
      <c r="Z2820" t="s">
        <v>95</v>
      </c>
      <c r="AA2820">
        <v>0.91179999999999994</v>
      </c>
      <c r="AB2820">
        <v>0.93119999999999992</v>
      </c>
      <c r="AC2820">
        <v>5.5872000000000047E-2</v>
      </c>
      <c r="AD2820">
        <v>0.73</v>
      </c>
      <c r="AE2820" t="s">
        <v>25</v>
      </c>
      <c r="AF2820">
        <v>0.14795635287590161</v>
      </c>
      <c r="AG2820" t="s">
        <v>9</v>
      </c>
      <c r="AH2820" t="s">
        <v>33</v>
      </c>
      <c r="AI2820" t="s">
        <v>35</v>
      </c>
      <c r="AJ2820">
        <v>178.11550151975683</v>
      </c>
      <c r="AK2820" t="s">
        <v>42</v>
      </c>
      <c r="AL2820">
        <v>123.7968</v>
      </c>
      <c r="AM2820">
        <v>358238.93393399997</v>
      </c>
      <c r="AN2820">
        <v>83.929999999999993</v>
      </c>
    </row>
    <row r="2821" spans="1:40" x14ac:dyDescent="0.3">
      <c r="A2821">
        <v>210.66</v>
      </c>
      <c r="B2821">
        <v>2.98</v>
      </c>
      <c r="C2821">
        <v>23</v>
      </c>
      <c r="D2821">
        <v>0.99</v>
      </c>
      <c r="E2821">
        <v>0.02</v>
      </c>
      <c r="F2821">
        <v>0.03</v>
      </c>
      <c r="G2821" t="s">
        <v>88</v>
      </c>
      <c r="H2821">
        <v>2.78</v>
      </c>
      <c r="I2821">
        <v>0.67</v>
      </c>
      <c r="J2821">
        <v>1.1499999999999999</v>
      </c>
      <c r="K2821">
        <v>0.89</v>
      </c>
      <c r="L2821">
        <v>21</v>
      </c>
      <c r="M2821">
        <v>7476.06</v>
      </c>
      <c r="N2821">
        <v>60</v>
      </c>
      <c r="O2821">
        <v>27</v>
      </c>
      <c r="P2821">
        <v>1</v>
      </c>
      <c r="Q2821">
        <v>0</v>
      </c>
      <c r="R2821">
        <v>160</v>
      </c>
      <c r="S2821">
        <v>825</v>
      </c>
      <c r="T2821">
        <v>10</v>
      </c>
      <c r="U2821">
        <v>0.21</v>
      </c>
      <c r="V2821">
        <v>0</v>
      </c>
      <c r="W2821" t="s">
        <v>6</v>
      </c>
      <c r="X2821" t="s">
        <v>89</v>
      </c>
      <c r="Y2821" t="s">
        <v>104</v>
      </c>
      <c r="Z2821" t="s">
        <v>108</v>
      </c>
      <c r="AA2821">
        <v>0.97019999999999995</v>
      </c>
      <c r="AB2821">
        <v>0.9506</v>
      </c>
      <c r="AC2821">
        <v>9.5060000000000075E-3</v>
      </c>
      <c r="AD2821">
        <v>0.94000000000000006</v>
      </c>
      <c r="AE2821" t="s">
        <v>25</v>
      </c>
      <c r="AF2821">
        <v>1.4146017279027817E-2</v>
      </c>
      <c r="AG2821" t="s">
        <v>5</v>
      </c>
      <c r="AH2821" t="s">
        <v>31</v>
      </c>
      <c r="AI2821" t="s">
        <v>35</v>
      </c>
      <c r="AJ2821">
        <v>515.625</v>
      </c>
      <c r="AK2821" t="s">
        <v>42</v>
      </c>
      <c r="AL2821">
        <v>74.760600000000011</v>
      </c>
      <c r="AM2821">
        <v>1653738.6128760001</v>
      </c>
      <c r="AN2821">
        <v>72.02000000000001</v>
      </c>
    </row>
    <row r="2822" spans="1:40" x14ac:dyDescent="0.3">
      <c r="A2822">
        <v>466.79</v>
      </c>
      <c r="B2822">
        <v>2.48</v>
      </c>
      <c r="C2822">
        <v>19</v>
      </c>
      <c r="D2822">
        <v>0.84</v>
      </c>
      <c r="E2822">
        <v>7.0000000000000007E-2</v>
      </c>
      <c r="F2822">
        <v>0.03</v>
      </c>
      <c r="G2822" t="s">
        <v>92</v>
      </c>
      <c r="H2822">
        <v>4.9800000000000004</v>
      </c>
      <c r="I2822">
        <v>0.8</v>
      </c>
      <c r="J2822">
        <v>1.1200000000000001</v>
      </c>
      <c r="K2822">
        <v>0.45</v>
      </c>
      <c r="L2822">
        <v>28</v>
      </c>
      <c r="M2822">
        <v>7900.19</v>
      </c>
      <c r="N2822">
        <v>90</v>
      </c>
      <c r="O2822">
        <v>56</v>
      </c>
      <c r="P2822">
        <v>3</v>
      </c>
      <c r="Q2822">
        <v>1</v>
      </c>
      <c r="R2822">
        <v>614</v>
      </c>
      <c r="S2822">
        <v>998</v>
      </c>
      <c r="T2822">
        <v>6</v>
      </c>
      <c r="U2822">
        <v>0.4</v>
      </c>
      <c r="V2822">
        <v>1</v>
      </c>
      <c r="W2822" t="s">
        <v>4</v>
      </c>
      <c r="X2822" t="s">
        <v>101</v>
      </c>
      <c r="Y2822" t="s">
        <v>90</v>
      </c>
      <c r="Z2822" t="s">
        <v>100</v>
      </c>
      <c r="AA2822">
        <v>0.78119999999999989</v>
      </c>
      <c r="AB2822">
        <v>0.9020999999999999</v>
      </c>
      <c r="AC2822">
        <v>0.14433600000000002</v>
      </c>
      <c r="AD2822">
        <v>0.55000000000000004</v>
      </c>
      <c r="AE2822" t="s">
        <v>25</v>
      </c>
      <c r="AF2822">
        <v>5.3128815955783108E-3</v>
      </c>
      <c r="AG2822" t="s">
        <v>5</v>
      </c>
      <c r="AH2822" t="s">
        <v>32</v>
      </c>
      <c r="AI2822" t="s">
        <v>37</v>
      </c>
      <c r="AJ2822">
        <v>162.54071661237785</v>
      </c>
      <c r="AK2822" t="s">
        <v>42</v>
      </c>
      <c r="AL2822">
        <v>158.00379999999998</v>
      </c>
      <c r="AM2822">
        <v>4056707.1551939999</v>
      </c>
      <c r="AN2822">
        <v>80.319999999999993</v>
      </c>
    </row>
    <row r="2823" spans="1:40" x14ac:dyDescent="0.3">
      <c r="A2823">
        <v>152.9</v>
      </c>
      <c r="B2823">
        <v>4.66</v>
      </c>
      <c r="C2823">
        <v>11</v>
      </c>
      <c r="D2823">
        <v>0.92</v>
      </c>
      <c r="E2823">
        <v>0.01</v>
      </c>
      <c r="F2823">
        <v>0</v>
      </c>
      <c r="G2823" t="s">
        <v>99</v>
      </c>
      <c r="H2823">
        <v>4.76</v>
      </c>
      <c r="I2823">
        <v>0.95</v>
      </c>
      <c r="J2823">
        <v>1.19</v>
      </c>
      <c r="K2823">
        <v>0.04</v>
      </c>
      <c r="L2823">
        <v>18</v>
      </c>
      <c r="M2823">
        <v>6643.26</v>
      </c>
      <c r="N2823">
        <v>90</v>
      </c>
      <c r="O2823">
        <v>27</v>
      </c>
      <c r="P2823">
        <v>1</v>
      </c>
      <c r="Q2823">
        <v>3</v>
      </c>
      <c r="R2823">
        <v>385</v>
      </c>
      <c r="S2823">
        <v>189</v>
      </c>
      <c r="T2823">
        <v>6</v>
      </c>
      <c r="U2823">
        <v>0.28000000000000003</v>
      </c>
      <c r="V2823">
        <v>0</v>
      </c>
      <c r="W2823" t="s">
        <v>6</v>
      </c>
      <c r="X2823" t="s">
        <v>103</v>
      </c>
      <c r="Y2823" t="s">
        <v>104</v>
      </c>
      <c r="Z2823" t="s">
        <v>100</v>
      </c>
      <c r="AA2823">
        <v>0.91080000000000005</v>
      </c>
      <c r="AB2823">
        <v>0.99</v>
      </c>
      <c r="AC2823">
        <v>7.9199999999999965E-2</v>
      </c>
      <c r="AD2823">
        <v>0.05</v>
      </c>
      <c r="AE2823" t="s">
        <v>22</v>
      </c>
      <c r="AF2823">
        <v>3.0477436232831917E-2</v>
      </c>
      <c r="AG2823" t="s">
        <v>7</v>
      </c>
      <c r="AH2823" t="s">
        <v>31</v>
      </c>
      <c r="AI2823" t="s">
        <v>37</v>
      </c>
      <c r="AJ2823">
        <v>49.090909090909093</v>
      </c>
      <c r="AK2823" t="s">
        <v>40</v>
      </c>
      <c r="AL2823">
        <v>332.16300000000001</v>
      </c>
      <c r="AM2823">
        <v>1026258.71762</v>
      </c>
      <c r="AN2823">
        <v>94.94</v>
      </c>
    </row>
    <row r="2824" spans="1:40" x14ac:dyDescent="0.3">
      <c r="A2824">
        <v>335.46</v>
      </c>
      <c r="B2824">
        <v>9.34</v>
      </c>
      <c r="C2824">
        <v>28</v>
      </c>
      <c r="D2824">
        <v>0.81</v>
      </c>
      <c r="E2824">
        <v>7.0000000000000007E-2</v>
      </c>
      <c r="F2824">
        <v>0.02</v>
      </c>
      <c r="G2824" t="s">
        <v>92</v>
      </c>
      <c r="H2824">
        <v>1.36</v>
      </c>
      <c r="I2824">
        <v>0.91</v>
      </c>
      <c r="J2824">
        <v>1.1599999999999999</v>
      </c>
      <c r="K2824">
        <v>0.76</v>
      </c>
      <c r="L2824">
        <v>32</v>
      </c>
      <c r="M2824">
        <v>9566.5499999999993</v>
      </c>
      <c r="N2824">
        <v>60</v>
      </c>
      <c r="O2824">
        <v>30</v>
      </c>
      <c r="P2824">
        <v>1</v>
      </c>
      <c r="Q2824">
        <v>1</v>
      </c>
      <c r="R2824">
        <v>374</v>
      </c>
      <c r="S2824">
        <v>816</v>
      </c>
      <c r="T2824">
        <v>3</v>
      </c>
      <c r="U2824">
        <v>0.16</v>
      </c>
      <c r="V2824">
        <v>1</v>
      </c>
      <c r="W2824" t="s">
        <v>4</v>
      </c>
      <c r="X2824" t="s">
        <v>101</v>
      </c>
      <c r="Y2824" t="s">
        <v>104</v>
      </c>
      <c r="Z2824" t="s">
        <v>98</v>
      </c>
      <c r="AA2824">
        <v>0.75329999999999997</v>
      </c>
      <c r="AB2824">
        <v>0.91139999999999988</v>
      </c>
      <c r="AC2824">
        <v>0.17316599999999993</v>
      </c>
      <c r="AD2824">
        <v>0.85</v>
      </c>
      <c r="AE2824" t="s">
        <v>25</v>
      </c>
      <c r="AF2824">
        <v>2.7842365706790675E-2</v>
      </c>
      <c r="AG2824" t="s">
        <v>7</v>
      </c>
      <c r="AH2824" t="s">
        <v>32</v>
      </c>
      <c r="AI2824" t="s">
        <v>36</v>
      </c>
      <c r="AJ2824">
        <v>218.18181818181816</v>
      </c>
      <c r="AK2824" t="s">
        <v>42</v>
      </c>
      <c r="AL2824">
        <v>191.33099999999999</v>
      </c>
      <c r="AM2824">
        <v>3498222.8561819992</v>
      </c>
      <c r="AN2824">
        <v>84.139999999999986</v>
      </c>
    </row>
    <row r="2825" spans="1:40" x14ac:dyDescent="0.3">
      <c r="A2825">
        <v>149.93</v>
      </c>
      <c r="B2825">
        <v>7.39</v>
      </c>
      <c r="C2825">
        <v>8</v>
      </c>
      <c r="D2825">
        <v>0.76</v>
      </c>
      <c r="E2825">
        <v>7.0000000000000007E-2</v>
      </c>
      <c r="F2825">
        <v>0.01</v>
      </c>
      <c r="G2825" t="s">
        <v>92</v>
      </c>
      <c r="H2825">
        <v>4.34</v>
      </c>
      <c r="I2825">
        <v>0.63</v>
      </c>
      <c r="J2825">
        <v>0.88</v>
      </c>
      <c r="K2825">
        <v>0.81</v>
      </c>
      <c r="L2825">
        <v>39</v>
      </c>
      <c r="M2825">
        <v>8655.84</v>
      </c>
      <c r="N2825">
        <v>60</v>
      </c>
      <c r="O2825">
        <v>19</v>
      </c>
      <c r="P2825">
        <v>0</v>
      </c>
      <c r="Q2825">
        <v>3</v>
      </c>
      <c r="R2825">
        <v>617</v>
      </c>
      <c r="S2825">
        <v>223</v>
      </c>
      <c r="T2825">
        <v>11</v>
      </c>
      <c r="U2825">
        <v>0.49</v>
      </c>
      <c r="V2825">
        <v>1</v>
      </c>
      <c r="W2825" t="s">
        <v>4</v>
      </c>
      <c r="X2825" t="s">
        <v>103</v>
      </c>
      <c r="Y2825" t="s">
        <v>94</v>
      </c>
      <c r="Z2825" t="s">
        <v>95</v>
      </c>
      <c r="AA2825">
        <v>0.70679999999999998</v>
      </c>
      <c r="AB2825">
        <v>0.92069999999999996</v>
      </c>
      <c r="AC2825">
        <v>0.22096799999999997</v>
      </c>
      <c r="AD2825">
        <v>0.89</v>
      </c>
      <c r="AE2825" t="s">
        <v>25</v>
      </c>
      <c r="AF2825">
        <v>4.9289668511972251E-2</v>
      </c>
      <c r="AG2825" t="s">
        <v>7</v>
      </c>
      <c r="AH2825" t="s">
        <v>33</v>
      </c>
      <c r="AI2825" t="s">
        <v>37</v>
      </c>
      <c r="AJ2825">
        <v>36.142625607779578</v>
      </c>
      <c r="AK2825" t="s">
        <v>40</v>
      </c>
      <c r="AL2825">
        <v>173.11680000000001</v>
      </c>
      <c r="AM2825">
        <v>1401777.8292200002</v>
      </c>
      <c r="AN2825">
        <v>81.359999999999985</v>
      </c>
    </row>
    <row r="2826" spans="1:40" x14ac:dyDescent="0.3">
      <c r="A2826">
        <v>194.75</v>
      </c>
      <c r="B2826">
        <v>4.7699999999999996</v>
      </c>
      <c r="C2826">
        <v>22</v>
      </c>
      <c r="D2826">
        <v>0.83</v>
      </c>
      <c r="E2826">
        <v>0.03</v>
      </c>
      <c r="F2826">
        <v>0.01</v>
      </c>
      <c r="G2826" t="s">
        <v>92</v>
      </c>
      <c r="H2826">
        <v>1.95</v>
      </c>
      <c r="I2826">
        <v>0.94</v>
      </c>
      <c r="J2826">
        <v>0.82</v>
      </c>
      <c r="K2826">
        <v>0.05</v>
      </c>
      <c r="L2826">
        <v>33</v>
      </c>
      <c r="M2826">
        <v>2366.8200000000002</v>
      </c>
      <c r="N2826">
        <v>45</v>
      </c>
      <c r="O2826">
        <v>48</v>
      </c>
      <c r="P2826">
        <v>2</v>
      </c>
      <c r="Q2826">
        <v>3</v>
      </c>
      <c r="R2826">
        <v>449</v>
      </c>
      <c r="S2826">
        <v>447</v>
      </c>
      <c r="T2826">
        <v>5</v>
      </c>
      <c r="U2826">
        <v>0.4</v>
      </c>
      <c r="V2826">
        <v>1</v>
      </c>
      <c r="W2826" t="s">
        <v>4</v>
      </c>
      <c r="X2826" t="s">
        <v>103</v>
      </c>
      <c r="Y2826" t="s">
        <v>96</v>
      </c>
      <c r="Z2826" t="s">
        <v>109</v>
      </c>
      <c r="AA2826">
        <v>0.80509999999999993</v>
      </c>
      <c r="AB2826">
        <v>0.96029999999999993</v>
      </c>
      <c r="AC2826">
        <v>0.16325100000000003</v>
      </c>
      <c r="AD2826">
        <v>0.09</v>
      </c>
      <c r="AE2826" t="s">
        <v>22</v>
      </c>
      <c r="AF2826">
        <v>2.4492939666238764E-2</v>
      </c>
      <c r="AG2826" t="s">
        <v>7</v>
      </c>
      <c r="AH2826" t="s">
        <v>31</v>
      </c>
      <c r="AI2826" t="s">
        <v>36</v>
      </c>
      <c r="AJ2826">
        <v>99.554565701559014</v>
      </c>
      <c r="AK2826" t="s">
        <v>43</v>
      </c>
      <c r="AL2826">
        <v>47.336400000000005</v>
      </c>
      <c r="AM2826">
        <v>479430.65444999997</v>
      </c>
      <c r="AN2826">
        <v>84.949999999999989</v>
      </c>
    </row>
    <row r="2827" spans="1:40" x14ac:dyDescent="0.3">
      <c r="A2827">
        <v>431.62</v>
      </c>
      <c r="B2827">
        <v>5.66</v>
      </c>
      <c r="C2827">
        <v>4</v>
      </c>
      <c r="D2827">
        <v>0.75</v>
      </c>
      <c r="E2827">
        <v>0.03</v>
      </c>
      <c r="F2827">
        <v>0.03</v>
      </c>
      <c r="G2827" t="s">
        <v>99</v>
      </c>
      <c r="H2827">
        <v>0.36</v>
      </c>
      <c r="I2827">
        <v>0.71</v>
      </c>
      <c r="J2827">
        <v>0.97</v>
      </c>
      <c r="K2827">
        <v>0.24</v>
      </c>
      <c r="L2827">
        <v>26</v>
      </c>
      <c r="M2827">
        <v>9144.2999999999993</v>
      </c>
      <c r="N2827">
        <v>60</v>
      </c>
      <c r="O2827">
        <v>57</v>
      </c>
      <c r="P2827">
        <v>1</v>
      </c>
      <c r="Q2827">
        <v>3</v>
      </c>
      <c r="R2827">
        <v>151</v>
      </c>
      <c r="S2827">
        <v>489</v>
      </c>
      <c r="T2827">
        <v>9</v>
      </c>
      <c r="U2827">
        <v>0.66</v>
      </c>
      <c r="V2827">
        <v>1</v>
      </c>
      <c r="W2827" t="s">
        <v>4</v>
      </c>
      <c r="X2827" t="s">
        <v>103</v>
      </c>
      <c r="Y2827" t="s">
        <v>104</v>
      </c>
      <c r="Z2827" t="s">
        <v>91</v>
      </c>
      <c r="AA2827">
        <v>0.72750000000000004</v>
      </c>
      <c r="AB2827">
        <v>0.94089999999999996</v>
      </c>
      <c r="AC2827">
        <v>0.23522499999999999</v>
      </c>
      <c r="AD2827">
        <v>0.3</v>
      </c>
      <c r="AE2827" t="s">
        <v>26</v>
      </c>
      <c r="AF2827">
        <v>1.3113386775404291E-2</v>
      </c>
      <c r="AG2827" t="s">
        <v>5</v>
      </c>
      <c r="AH2827" t="s">
        <v>32</v>
      </c>
      <c r="AI2827" t="s">
        <v>38</v>
      </c>
      <c r="AJ2827">
        <v>323.84105960264901</v>
      </c>
      <c r="AK2827" t="s">
        <v>42</v>
      </c>
      <c r="AL2827">
        <v>457.21499999999997</v>
      </c>
      <c r="AM2827">
        <v>4184134.8546239999</v>
      </c>
      <c r="AN2827">
        <v>98.14</v>
      </c>
    </row>
    <row r="2828" spans="1:40" x14ac:dyDescent="0.3">
      <c r="A2828">
        <v>377.99</v>
      </c>
      <c r="B2828">
        <v>1.76</v>
      </c>
      <c r="C2828">
        <v>11</v>
      </c>
      <c r="D2828">
        <v>0.99</v>
      </c>
      <c r="E2828">
        <v>0.06</v>
      </c>
      <c r="F2828">
        <v>0.04</v>
      </c>
      <c r="G2828" t="s">
        <v>92</v>
      </c>
      <c r="H2828">
        <v>2.88</v>
      </c>
      <c r="I2828">
        <v>0.87</v>
      </c>
      <c r="J2828">
        <v>1.05</v>
      </c>
      <c r="K2828">
        <v>0.77</v>
      </c>
      <c r="L2828">
        <v>17</v>
      </c>
      <c r="M2828">
        <v>3660.01</v>
      </c>
      <c r="N2828">
        <v>30</v>
      </c>
      <c r="O2828">
        <v>42</v>
      </c>
      <c r="P2828">
        <v>0</v>
      </c>
      <c r="Q2828">
        <v>0</v>
      </c>
      <c r="R2828">
        <v>601</v>
      </c>
      <c r="S2828">
        <v>162</v>
      </c>
      <c r="T2828">
        <v>7</v>
      </c>
      <c r="U2828">
        <v>0.56000000000000005</v>
      </c>
      <c r="V2828">
        <v>1</v>
      </c>
      <c r="W2828" t="s">
        <v>4</v>
      </c>
      <c r="X2828" t="s">
        <v>89</v>
      </c>
      <c r="Y2828" t="s">
        <v>94</v>
      </c>
      <c r="Z2828" t="s">
        <v>106</v>
      </c>
      <c r="AA2828">
        <v>0.93059999999999998</v>
      </c>
      <c r="AB2828">
        <v>0.90239999999999987</v>
      </c>
      <c r="AC2828">
        <v>9.024000000000006E-3</v>
      </c>
      <c r="AD2828">
        <v>0.87</v>
      </c>
      <c r="AE2828" t="s">
        <v>25</v>
      </c>
      <c r="AF2828">
        <v>4.6562078361861428E-3</v>
      </c>
      <c r="AG2828" t="s">
        <v>5</v>
      </c>
      <c r="AH2828" t="s">
        <v>32</v>
      </c>
      <c r="AI2828" t="s">
        <v>35</v>
      </c>
      <c r="AJ2828">
        <v>26.955074875207984</v>
      </c>
      <c r="AK2828" t="s">
        <v>40</v>
      </c>
      <c r="AL2828">
        <v>73.200200000000009</v>
      </c>
      <c r="AM2828">
        <v>1521886.8703140002</v>
      </c>
      <c r="AN2828">
        <v>82.52000000000001</v>
      </c>
    </row>
    <row r="2829" spans="1:40" x14ac:dyDescent="0.3">
      <c r="A2829">
        <v>92.93</v>
      </c>
      <c r="B2829">
        <v>9.86</v>
      </c>
      <c r="C2829">
        <v>8</v>
      </c>
      <c r="D2829">
        <v>0.73</v>
      </c>
      <c r="E2829">
        <v>0.08</v>
      </c>
      <c r="F2829">
        <v>0.04</v>
      </c>
      <c r="G2829" t="s">
        <v>92</v>
      </c>
      <c r="H2829">
        <v>4.8899999999999997</v>
      </c>
      <c r="I2829">
        <v>0.66</v>
      </c>
      <c r="J2829">
        <v>1.06</v>
      </c>
      <c r="K2829">
        <v>0.38</v>
      </c>
      <c r="L2829">
        <v>29</v>
      </c>
      <c r="M2829">
        <v>7292.76</v>
      </c>
      <c r="N2829">
        <v>60</v>
      </c>
      <c r="O2829">
        <v>21</v>
      </c>
      <c r="P2829">
        <v>0</v>
      </c>
      <c r="Q2829">
        <v>0</v>
      </c>
      <c r="R2829">
        <v>880</v>
      </c>
      <c r="S2829">
        <v>881</v>
      </c>
      <c r="T2829">
        <v>9</v>
      </c>
      <c r="U2829">
        <v>0.17</v>
      </c>
      <c r="V2829">
        <v>1</v>
      </c>
      <c r="W2829" t="s">
        <v>4</v>
      </c>
      <c r="X2829" t="s">
        <v>89</v>
      </c>
      <c r="Y2829" t="s">
        <v>94</v>
      </c>
      <c r="Z2829" t="s">
        <v>91</v>
      </c>
      <c r="AA2829">
        <v>0.67159999999999997</v>
      </c>
      <c r="AB2829">
        <v>0.88319999999999999</v>
      </c>
      <c r="AC2829">
        <v>0.23846400000000004</v>
      </c>
      <c r="AD2829">
        <v>0.5</v>
      </c>
      <c r="AE2829" t="s">
        <v>24</v>
      </c>
      <c r="AF2829">
        <v>0.10610136662003657</v>
      </c>
      <c r="AG2829" t="s">
        <v>9</v>
      </c>
      <c r="AH2829" t="s">
        <v>33</v>
      </c>
      <c r="AI2829" t="s">
        <v>37</v>
      </c>
      <c r="AJ2829">
        <v>100.11363636363637</v>
      </c>
      <c r="AK2829" t="s">
        <v>42</v>
      </c>
      <c r="AL2829">
        <v>145.8552</v>
      </c>
      <c r="AM2829">
        <v>759197.07296999998</v>
      </c>
      <c r="AN2829">
        <v>79.91</v>
      </c>
    </row>
    <row r="2830" spans="1:40" x14ac:dyDescent="0.3">
      <c r="A2830">
        <v>242.92</v>
      </c>
      <c r="B2830">
        <v>7</v>
      </c>
      <c r="C2830">
        <v>9</v>
      </c>
      <c r="D2830">
        <v>0.88</v>
      </c>
      <c r="E2830">
        <v>0.09</v>
      </c>
      <c r="F2830">
        <v>0.03</v>
      </c>
      <c r="G2830" t="s">
        <v>88</v>
      </c>
      <c r="H2830">
        <v>4.87</v>
      </c>
      <c r="I2830">
        <v>0.87</v>
      </c>
      <c r="J2830">
        <v>0.91</v>
      </c>
      <c r="K2830">
        <v>0.47</v>
      </c>
      <c r="L2830">
        <v>20</v>
      </c>
      <c r="M2830">
        <v>8495.2999999999993</v>
      </c>
      <c r="N2830">
        <v>15</v>
      </c>
      <c r="O2830">
        <v>56</v>
      </c>
      <c r="P2830">
        <v>3</v>
      </c>
      <c r="Q2830">
        <v>0</v>
      </c>
      <c r="R2830">
        <v>761</v>
      </c>
      <c r="S2830">
        <v>950</v>
      </c>
      <c r="T2830">
        <v>2</v>
      </c>
      <c r="U2830">
        <v>0.69</v>
      </c>
      <c r="V2830">
        <v>0</v>
      </c>
      <c r="W2830" t="s">
        <v>6</v>
      </c>
      <c r="X2830" t="s">
        <v>89</v>
      </c>
      <c r="Y2830" t="s">
        <v>90</v>
      </c>
      <c r="Z2830" t="s">
        <v>102</v>
      </c>
      <c r="AA2830">
        <v>0.80080000000000007</v>
      </c>
      <c r="AB2830">
        <v>0.88270000000000004</v>
      </c>
      <c r="AC2830">
        <v>0.105924</v>
      </c>
      <c r="AD2830">
        <v>0.59</v>
      </c>
      <c r="AE2830" t="s">
        <v>25</v>
      </c>
      <c r="AF2830">
        <v>2.8816071134529889E-2</v>
      </c>
      <c r="AG2830" t="s">
        <v>7</v>
      </c>
      <c r="AH2830" t="s">
        <v>31</v>
      </c>
      <c r="AI2830" t="s">
        <v>37</v>
      </c>
      <c r="AJ2830">
        <v>124.83574244415243</v>
      </c>
      <c r="AK2830" t="s">
        <v>42</v>
      </c>
      <c r="AL2830">
        <v>84.952999999999989</v>
      </c>
      <c r="AM2830">
        <v>2311428.2825279995</v>
      </c>
      <c r="AN2830">
        <v>67.83</v>
      </c>
    </row>
    <row r="2831" spans="1:40" x14ac:dyDescent="0.3">
      <c r="A2831">
        <v>63.13</v>
      </c>
      <c r="B2831">
        <v>3.57</v>
      </c>
      <c r="C2831">
        <v>26</v>
      </c>
      <c r="D2831">
        <v>0.89</v>
      </c>
      <c r="E2831">
        <v>0.09</v>
      </c>
      <c r="F2831">
        <v>0.03</v>
      </c>
      <c r="G2831" t="s">
        <v>88</v>
      </c>
      <c r="H2831">
        <v>0.63</v>
      </c>
      <c r="I2831">
        <v>0.61</v>
      </c>
      <c r="J2831">
        <v>1.1399999999999999</v>
      </c>
      <c r="K2831">
        <v>0.82</v>
      </c>
      <c r="L2831">
        <v>30</v>
      </c>
      <c r="M2831">
        <v>4420.07</v>
      </c>
      <c r="N2831">
        <v>60</v>
      </c>
      <c r="O2831">
        <v>7</v>
      </c>
      <c r="P2831">
        <v>1</v>
      </c>
      <c r="Q2831">
        <v>3</v>
      </c>
      <c r="R2831">
        <v>794</v>
      </c>
      <c r="S2831">
        <v>422</v>
      </c>
      <c r="T2831">
        <v>10</v>
      </c>
      <c r="U2831">
        <v>0.47</v>
      </c>
      <c r="V2831">
        <v>1</v>
      </c>
      <c r="W2831" t="s">
        <v>4</v>
      </c>
      <c r="X2831" t="s">
        <v>103</v>
      </c>
      <c r="Y2831" t="s">
        <v>104</v>
      </c>
      <c r="Z2831" t="s">
        <v>108</v>
      </c>
      <c r="AA2831">
        <v>0.80990000000000006</v>
      </c>
      <c r="AB2831">
        <v>0.88270000000000004</v>
      </c>
      <c r="AC2831">
        <v>9.7096999999999989E-2</v>
      </c>
      <c r="AD2831">
        <v>0.94</v>
      </c>
      <c r="AE2831" t="s">
        <v>25</v>
      </c>
      <c r="AF2831">
        <v>5.6549976239505778E-2</v>
      </c>
      <c r="AG2831" t="s">
        <v>8</v>
      </c>
      <c r="AH2831" t="s">
        <v>33</v>
      </c>
      <c r="AI2831" t="s">
        <v>38</v>
      </c>
      <c r="AJ2831">
        <v>53.148614609571787</v>
      </c>
      <c r="AK2831" t="s">
        <v>40</v>
      </c>
      <c r="AL2831">
        <v>44.200699999999998</v>
      </c>
      <c r="AM2831">
        <v>312568.69752999995</v>
      </c>
      <c r="AN2831">
        <v>72.070000000000007</v>
      </c>
    </row>
    <row r="2832" spans="1:40" x14ac:dyDescent="0.3">
      <c r="A2832">
        <v>266.39999999999998</v>
      </c>
      <c r="B2832">
        <v>6.27</v>
      </c>
      <c r="C2832">
        <v>2</v>
      </c>
      <c r="D2832">
        <v>0.86</v>
      </c>
      <c r="E2832">
        <v>0.1</v>
      </c>
      <c r="F2832">
        <v>0.02</v>
      </c>
      <c r="G2832" t="s">
        <v>88</v>
      </c>
      <c r="H2832">
        <v>3.86</v>
      </c>
      <c r="I2832">
        <v>0.84</v>
      </c>
      <c r="J2832">
        <v>0.93</v>
      </c>
      <c r="K2832">
        <v>0.09</v>
      </c>
      <c r="L2832">
        <v>5</v>
      </c>
      <c r="M2832">
        <v>609.92999999999995</v>
      </c>
      <c r="N2832">
        <v>90</v>
      </c>
      <c r="O2832">
        <v>57</v>
      </c>
      <c r="P2832">
        <v>0</v>
      </c>
      <c r="Q2832">
        <v>0</v>
      </c>
      <c r="R2832">
        <v>29</v>
      </c>
      <c r="S2832">
        <v>878</v>
      </c>
      <c r="T2832">
        <v>10</v>
      </c>
      <c r="U2832">
        <v>0.11</v>
      </c>
      <c r="V2832">
        <v>1</v>
      </c>
      <c r="W2832" t="s">
        <v>4</v>
      </c>
      <c r="X2832" t="s">
        <v>89</v>
      </c>
      <c r="Y2832" t="s">
        <v>94</v>
      </c>
      <c r="Z2832" t="s">
        <v>108</v>
      </c>
      <c r="AA2832">
        <v>0.77400000000000002</v>
      </c>
      <c r="AB2832">
        <v>0.88200000000000001</v>
      </c>
      <c r="AC2832">
        <v>0.12348000000000002</v>
      </c>
      <c r="AD2832">
        <v>0.21000000000000002</v>
      </c>
      <c r="AE2832" t="s">
        <v>26</v>
      </c>
      <c r="AF2832">
        <v>2.3536036036036035E-2</v>
      </c>
      <c r="AG2832" t="s">
        <v>7</v>
      </c>
      <c r="AH2832" t="s">
        <v>31</v>
      </c>
      <c r="AI2832" t="s">
        <v>37</v>
      </c>
      <c r="AJ2832">
        <v>3027.5862068965516</v>
      </c>
      <c r="AK2832" t="s">
        <v>42</v>
      </c>
      <c r="AL2832">
        <v>6.0992999999999995</v>
      </c>
      <c r="AM2832">
        <v>182010.25962</v>
      </c>
      <c r="AN2832">
        <v>68.740000000000009</v>
      </c>
    </row>
    <row r="2833" spans="1:40" x14ac:dyDescent="0.3">
      <c r="A2833">
        <v>348.1</v>
      </c>
      <c r="B2833">
        <v>1.99</v>
      </c>
      <c r="C2833">
        <v>16</v>
      </c>
      <c r="D2833">
        <v>0.9</v>
      </c>
      <c r="E2833">
        <v>0.06</v>
      </c>
      <c r="F2833">
        <v>0.05</v>
      </c>
      <c r="G2833" t="s">
        <v>92</v>
      </c>
      <c r="H2833">
        <v>4.01</v>
      </c>
      <c r="I2833">
        <v>0.86</v>
      </c>
      <c r="J2833">
        <v>1.17</v>
      </c>
      <c r="K2833">
        <v>0.68</v>
      </c>
      <c r="L2833">
        <v>6</v>
      </c>
      <c r="M2833">
        <v>9501.65</v>
      </c>
      <c r="N2833">
        <v>30</v>
      </c>
      <c r="O2833">
        <v>40</v>
      </c>
      <c r="P2833">
        <v>2</v>
      </c>
      <c r="Q2833">
        <v>1</v>
      </c>
      <c r="R2833">
        <v>892</v>
      </c>
      <c r="S2833">
        <v>809</v>
      </c>
      <c r="T2833">
        <v>1</v>
      </c>
      <c r="U2833">
        <v>0.02</v>
      </c>
      <c r="V2833">
        <v>0</v>
      </c>
      <c r="W2833" t="s">
        <v>6</v>
      </c>
      <c r="X2833" t="s">
        <v>101</v>
      </c>
      <c r="Y2833" t="s">
        <v>96</v>
      </c>
      <c r="Z2833" t="s">
        <v>97</v>
      </c>
      <c r="AA2833">
        <v>0.84599999999999997</v>
      </c>
      <c r="AB2833">
        <v>0.8929999999999999</v>
      </c>
      <c r="AC2833">
        <v>8.9299999999999963E-2</v>
      </c>
      <c r="AD2833">
        <v>0.79</v>
      </c>
      <c r="AE2833" t="s">
        <v>25</v>
      </c>
      <c r="AF2833">
        <v>5.7167480609020393E-3</v>
      </c>
      <c r="AG2833" t="s">
        <v>5</v>
      </c>
      <c r="AH2833" t="s">
        <v>32</v>
      </c>
      <c r="AI2833" t="s">
        <v>37</v>
      </c>
      <c r="AJ2833">
        <v>90.695067264573993</v>
      </c>
      <c r="AK2833" t="s">
        <v>41</v>
      </c>
      <c r="AL2833">
        <v>190.03299999999999</v>
      </c>
      <c r="AM2833">
        <v>3671569.9957699999</v>
      </c>
      <c r="AN2833">
        <v>81.19</v>
      </c>
    </row>
    <row r="2834" spans="1:40" x14ac:dyDescent="0.3">
      <c r="A2834">
        <v>103.33</v>
      </c>
      <c r="B2834">
        <v>9.69</v>
      </c>
      <c r="C2834">
        <v>6</v>
      </c>
      <c r="D2834">
        <v>0.73</v>
      </c>
      <c r="E2834">
        <v>0.09</v>
      </c>
      <c r="F2834">
        <v>0.03</v>
      </c>
      <c r="G2834" t="s">
        <v>92</v>
      </c>
      <c r="H2834">
        <v>1.84</v>
      </c>
      <c r="I2834">
        <v>0.7</v>
      </c>
      <c r="J2834">
        <v>0.99</v>
      </c>
      <c r="K2834">
        <v>0.21</v>
      </c>
      <c r="L2834">
        <v>42</v>
      </c>
      <c r="M2834">
        <v>817.55</v>
      </c>
      <c r="N2834">
        <v>60</v>
      </c>
      <c r="O2834">
        <v>48</v>
      </c>
      <c r="P2834">
        <v>3</v>
      </c>
      <c r="Q2834">
        <v>0</v>
      </c>
      <c r="R2834">
        <v>21</v>
      </c>
      <c r="S2834">
        <v>132</v>
      </c>
      <c r="T2834">
        <v>2</v>
      </c>
      <c r="U2834">
        <v>0.63</v>
      </c>
      <c r="V2834">
        <v>1</v>
      </c>
      <c r="W2834" t="s">
        <v>4</v>
      </c>
      <c r="X2834" t="s">
        <v>89</v>
      </c>
      <c r="Y2834" t="s">
        <v>90</v>
      </c>
      <c r="Z2834" t="s">
        <v>102</v>
      </c>
      <c r="AA2834">
        <v>0.6643</v>
      </c>
      <c r="AB2834">
        <v>0.88270000000000004</v>
      </c>
      <c r="AC2834">
        <v>0.23832900000000001</v>
      </c>
      <c r="AD2834">
        <v>0.32999999999999996</v>
      </c>
      <c r="AE2834" t="s">
        <v>24</v>
      </c>
      <c r="AF2834">
        <v>9.3777218619955485E-2</v>
      </c>
      <c r="AG2834" t="s">
        <v>8</v>
      </c>
      <c r="AH2834" t="s">
        <v>33</v>
      </c>
      <c r="AI2834" t="s">
        <v>36</v>
      </c>
      <c r="AJ2834">
        <v>628.57142857142856</v>
      </c>
      <c r="AK2834" t="s">
        <v>42</v>
      </c>
      <c r="AL2834">
        <v>16.350999999999999</v>
      </c>
      <c r="AM2834">
        <v>94634.888024000014</v>
      </c>
      <c r="AN2834">
        <v>82.859999999999985</v>
      </c>
    </row>
    <row r="2835" spans="1:40" x14ac:dyDescent="0.3">
      <c r="A2835">
        <v>180</v>
      </c>
      <c r="B2835">
        <v>2.57</v>
      </c>
      <c r="C2835">
        <v>21</v>
      </c>
      <c r="D2835">
        <v>0.87</v>
      </c>
      <c r="E2835">
        <v>0.08</v>
      </c>
      <c r="F2835">
        <v>0.01</v>
      </c>
      <c r="G2835" t="s">
        <v>99</v>
      </c>
      <c r="H2835">
        <v>3.29</v>
      </c>
      <c r="I2835">
        <v>0.97</v>
      </c>
      <c r="J2835">
        <v>0.8</v>
      </c>
      <c r="K2835">
        <v>0.06</v>
      </c>
      <c r="L2835">
        <v>10</v>
      </c>
      <c r="M2835">
        <v>3546.28</v>
      </c>
      <c r="N2835">
        <v>30</v>
      </c>
      <c r="O2835">
        <v>37</v>
      </c>
      <c r="P2835">
        <v>2</v>
      </c>
      <c r="Q2835">
        <v>1</v>
      </c>
      <c r="R2835">
        <v>978</v>
      </c>
      <c r="S2835">
        <v>615</v>
      </c>
      <c r="T2835">
        <v>6</v>
      </c>
      <c r="U2835">
        <v>0.62</v>
      </c>
      <c r="V2835">
        <v>1</v>
      </c>
      <c r="W2835" t="s">
        <v>4</v>
      </c>
      <c r="X2835" t="s">
        <v>101</v>
      </c>
      <c r="Y2835" t="s">
        <v>96</v>
      </c>
      <c r="Z2835" t="s">
        <v>100</v>
      </c>
      <c r="AA2835">
        <v>0.8004</v>
      </c>
      <c r="AB2835">
        <v>0.91080000000000005</v>
      </c>
      <c r="AC2835">
        <v>0.11840400000000001</v>
      </c>
      <c r="AD2835">
        <v>0.15</v>
      </c>
      <c r="AE2835" t="s">
        <v>22</v>
      </c>
      <c r="AF2835">
        <v>1.4277777777777776E-2</v>
      </c>
      <c r="AG2835" t="s">
        <v>5</v>
      </c>
      <c r="AH2835" t="s">
        <v>31</v>
      </c>
      <c r="AI2835" t="s">
        <v>37</v>
      </c>
      <c r="AJ2835">
        <v>62.883435582822088</v>
      </c>
      <c r="AK2835" t="s">
        <v>40</v>
      </c>
      <c r="AL2835">
        <v>177.31400000000002</v>
      </c>
      <c r="AM2835">
        <v>695969.29400000011</v>
      </c>
      <c r="AN2835">
        <v>94.110000000000014</v>
      </c>
    </row>
    <row r="2836" spans="1:40" x14ac:dyDescent="0.3">
      <c r="A2836">
        <v>229.03</v>
      </c>
      <c r="B2836">
        <v>6.83</v>
      </c>
      <c r="C2836">
        <v>21</v>
      </c>
      <c r="D2836">
        <v>0.79</v>
      </c>
      <c r="E2836">
        <v>0.09</v>
      </c>
      <c r="F2836">
        <v>0.01</v>
      </c>
      <c r="G2836" t="s">
        <v>92</v>
      </c>
      <c r="H2836">
        <v>2.44</v>
      </c>
      <c r="I2836">
        <v>0.62</v>
      </c>
      <c r="J2836">
        <v>0.86</v>
      </c>
      <c r="K2836">
        <v>0.66</v>
      </c>
      <c r="L2836">
        <v>6</v>
      </c>
      <c r="M2836">
        <v>6004.83</v>
      </c>
      <c r="N2836">
        <v>45</v>
      </c>
      <c r="O2836">
        <v>56</v>
      </c>
      <c r="P2836">
        <v>0</v>
      </c>
      <c r="Q2836">
        <v>2</v>
      </c>
      <c r="R2836">
        <v>645</v>
      </c>
      <c r="S2836">
        <v>901</v>
      </c>
      <c r="T2836">
        <v>10</v>
      </c>
      <c r="U2836">
        <v>0.82</v>
      </c>
      <c r="V2836">
        <v>1</v>
      </c>
      <c r="W2836" t="s">
        <v>4</v>
      </c>
      <c r="X2836" t="s">
        <v>93</v>
      </c>
      <c r="Y2836" t="s">
        <v>94</v>
      </c>
      <c r="Z2836" t="s">
        <v>108</v>
      </c>
      <c r="AA2836">
        <v>0.71890000000000009</v>
      </c>
      <c r="AB2836">
        <v>0.90090000000000003</v>
      </c>
      <c r="AC2836">
        <v>0.18918899999999997</v>
      </c>
      <c r="AD2836">
        <v>0.76</v>
      </c>
      <c r="AE2836" t="s">
        <v>25</v>
      </c>
      <c r="AF2836">
        <v>2.9821420774571016E-2</v>
      </c>
      <c r="AG2836" t="s">
        <v>7</v>
      </c>
      <c r="AH2836" t="s">
        <v>31</v>
      </c>
      <c r="AI2836" t="s">
        <v>35</v>
      </c>
      <c r="AJ2836">
        <v>139.68992248062017</v>
      </c>
      <c r="AK2836" t="s">
        <v>42</v>
      </c>
      <c r="AL2836">
        <v>120.0966</v>
      </c>
      <c r="AM2836">
        <v>1512946.1096539998</v>
      </c>
      <c r="AN2836">
        <v>82.659999999999982</v>
      </c>
    </row>
    <row r="2837" spans="1:40" x14ac:dyDescent="0.3">
      <c r="A2837">
        <v>463.79</v>
      </c>
      <c r="B2837">
        <v>3.21</v>
      </c>
      <c r="C2837">
        <v>26</v>
      </c>
      <c r="D2837">
        <v>0.98</v>
      </c>
      <c r="E2837">
        <v>0</v>
      </c>
      <c r="F2837">
        <v>0.03</v>
      </c>
      <c r="G2837" t="s">
        <v>92</v>
      </c>
      <c r="H2837">
        <v>1.1399999999999999</v>
      </c>
      <c r="I2837">
        <v>0.96</v>
      </c>
      <c r="J2837">
        <v>0.84</v>
      </c>
      <c r="K2837">
        <v>0.12</v>
      </c>
      <c r="L2837">
        <v>10</v>
      </c>
      <c r="M2837">
        <v>1263.6099999999999</v>
      </c>
      <c r="N2837">
        <v>30</v>
      </c>
      <c r="O2837">
        <v>38</v>
      </c>
      <c r="P2837">
        <v>3</v>
      </c>
      <c r="Q2837">
        <v>2</v>
      </c>
      <c r="R2837">
        <v>131</v>
      </c>
      <c r="S2837">
        <v>900</v>
      </c>
      <c r="T2837">
        <v>7</v>
      </c>
      <c r="U2837">
        <v>0.76</v>
      </c>
      <c r="V2837">
        <v>0</v>
      </c>
      <c r="W2837" t="s">
        <v>6</v>
      </c>
      <c r="X2837" t="s">
        <v>93</v>
      </c>
      <c r="Y2837" t="s">
        <v>90</v>
      </c>
      <c r="Z2837" t="s">
        <v>106</v>
      </c>
      <c r="AA2837">
        <v>0.98</v>
      </c>
      <c r="AB2837">
        <v>0.97</v>
      </c>
      <c r="AC2837">
        <v>1.9400000000000018E-2</v>
      </c>
      <c r="AD2837">
        <v>0.15</v>
      </c>
      <c r="AE2837" t="s">
        <v>22</v>
      </c>
      <c r="AF2837">
        <v>6.9212359041807715E-3</v>
      </c>
      <c r="AG2837" t="s">
        <v>5</v>
      </c>
      <c r="AH2837" t="s">
        <v>32</v>
      </c>
      <c r="AI2837" t="s">
        <v>36</v>
      </c>
      <c r="AJ2837">
        <v>687.02290076335885</v>
      </c>
      <c r="AK2837" t="s">
        <v>42</v>
      </c>
      <c r="AL2837">
        <v>25.272199999999998</v>
      </c>
      <c r="AM2837">
        <v>603667.01896899997</v>
      </c>
      <c r="AN2837">
        <v>86.26</v>
      </c>
    </row>
    <row r="2838" spans="1:40" x14ac:dyDescent="0.3">
      <c r="A2838">
        <v>496.96</v>
      </c>
      <c r="B2838">
        <v>7.46</v>
      </c>
      <c r="C2838">
        <v>27</v>
      </c>
      <c r="D2838">
        <v>0.93</v>
      </c>
      <c r="E2838">
        <v>0.1</v>
      </c>
      <c r="F2838">
        <v>0.03</v>
      </c>
      <c r="G2838" t="s">
        <v>99</v>
      </c>
      <c r="H2838">
        <v>3.81</v>
      </c>
      <c r="I2838">
        <v>0.75</v>
      </c>
      <c r="J2838">
        <v>0.82</v>
      </c>
      <c r="K2838">
        <v>0.75</v>
      </c>
      <c r="L2838">
        <v>42</v>
      </c>
      <c r="M2838">
        <v>8398.24</v>
      </c>
      <c r="N2838">
        <v>90</v>
      </c>
      <c r="O2838">
        <v>42</v>
      </c>
      <c r="P2838">
        <v>1</v>
      </c>
      <c r="Q2838">
        <v>0</v>
      </c>
      <c r="R2838">
        <v>849</v>
      </c>
      <c r="S2838">
        <v>603</v>
      </c>
      <c r="T2838">
        <v>8</v>
      </c>
      <c r="U2838">
        <v>0.88</v>
      </c>
      <c r="V2838">
        <v>0</v>
      </c>
      <c r="W2838" t="s">
        <v>6</v>
      </c>
      <c r="X2838" t="s">
        <v>89</v>
      </c>
      <c r="Y2838" t="s">
        <v>104</v>
      </c>
      <c r="Z2838" t="s">
        <v>110</v>
      </c>
      <c r="AA2838">
        <v>0.83700000000000008</v>
      </c>
      <c r="AB2838">
        <v>0.873</v>
      </c>
      <c r="AC2838">
        <v>6.1109999999999956E-2</v>
      </c>
      <c r="AD2838">
        <v>0.88</v>
      </c>
      <c r="AE2838" t="s">
        <v>25</v>
      </c>
      <c r="AF2838">
        <v>1.5011268512556342E-2</v>
      </c>
      <c r="AG2838" t="s">
        <v>5</v>
      </c>
      <c r="AH2838" t="s">
        <v>32</v>
      </c>
      <c r="AI2838" t="s">
        <v>37</v>
      </c>
      <c r="AJ2838">
        <v>71.024734982332163</v>
      </c>
      <c r="AK2838" t="s">
        <v>40</v>
      </c>
      <c r="AL2838">
        <v>419.91200000000003</v>
      </c>
      <c r="AM2838">
        <v>4716613.7463039998</v>
      </c>
      <c r="AN2838">
        <v>92.59</v>
      </c>
    </row>
    <row r="2839" spans="1:40" x14ac:dyDescent="0.3">
      <c r="A2839">
        <v>70.209999999999994</v>
      </c>
      <c r="B2839">
        <v>7.99</v>
      </c>
      <c r="C2839">
        <v>19</v>
      </c>
      <c r="D2839">
        <v>0.99</v>
      </c>
      <c r="E2839">
        <v>0.05</v>
      </c>
      <c r="F2839">
        <v>0</v>
      </c>
      <c r="G2839" t="s">
        <v>92</v>
      </c>
      <c r="H2839">
        <v>1.31</v>
      </c>
      <c r="I2839">
        <v>0.89</v>
      </c>
      <c r="J2839">
        <v>1.0900000000000001</v>
      </c>
      <c r="K2839">
        <v>0.2</v>
      </c>
      <c r="L2839">
        <v>21</v>
      </c>
      <c r="M2839">
        <v>2113.88</v>
      </c>
      <c r="N2839">
        <v>45</v>
      </c>
      <c r="O2839">
        <v>35</v>
      </c>
      <c r="P2839">
        <v>3</v>
      </c>
      <c r="Q2839">
        <v>0</v>
      </c>
      <c r="R2839">
        <v>434</v>
      </c>
      <c r="S2839">
        <v>629</v>
      </c>
      <c r="T2839">
        <v>11</v>
      </c>
      <c r="U2839">
        <v>0.28999999999999998</v>
      </c>
      <c r="V2839">
        <v>1</v>
      </c>
      <c r="W2839" t="s">
        <v>4</v>
      </c>
      <c r="X2839" t="s">
        <v>89</v>
      </c>
      <c r="Y2839" t="s">
        <v>90</v>
      </c>
      <c r="Z2839" t="s">
        <v>95</v>
      </c>
      <c r="AA2839">
        <v>0.9405</v>
      </c>
      <c r="AB2839">
        <v>0.95</v>
      </c>
      <c r="AC2839">
        <v>9.5000000000000084E-3</v>
      </c>
      <c r="AD2839">
        <v>0.25</v>
      </c>
      <c r="AE2839" t="s">
        <v>26</v>
      </c>
      <c r="AF2839">
        <v>0.11380145278450364</v>
      </c>
      <c r="AG2839" t="s">
        <v>9</v>
      </c>
      <c r="AH2839" t="s">
        <v>33</v>
      </c>
      <c r="AI2839" t="s">
        <v>36</v>
      </c>
      <c r="AJ2839">
        <v>144.93087557603687</v>
      </c>
      <c r="AK2839" t="s">
        <v>42</v>
      </c>
      <c r="AL2839">
        <v>42.2776</v>
      </c>
      <c r="AM2839">
        <v>155880.40764200001</v>
      </c>
      <c r="AN2839">
        <v>85.189999999999984</v>
      </c>
    </row>
    <row r="2840" spans="1:40" x14ac:dyDescent="0.3">
      <c r="A2840">
        <v>392.45</v>
      </c>
      <c r="B2840">
        <v>7.06</v>
      </c>
      <c r="C2840">
        <v>28</v>
      </c>
      <c r="D2840">
        <v>0.71</v>
      </c>
      <c r="E2840">
        <v>0.08</v>
      </c>
      <c r="F2840">
        <v>0.04</v>
      </c>
      <c r="G2840" t="s">
        <v>99</v>
      </c>
      <c r="H2840">
        <v>1.7</v>
      </c>
      <c r="I2840">
        <v>0.86</v>
      </c>
      <c r="J2840">
        <v>0.88</v>
      </c>
      <c r="K2840">
        <v>0.05</v>
      </c>
      <c r="L2840">
        <v>44</v>
      </c>
      <c r="M2840">
        <v>9861.44</v>
      </c>
      <c r="N2840">
        <v>60</v>
      </c>
      <c r="O2840">
        <v>16</v>
      </c>
      <c r="P2840">
        <v>3</v>
      </c>
      <c r="Q2840">
        <v>1</v>
      </c>
      <c r="R2840">
        <v>238</v>
      </c>
      <c r="S2840">
        <v>761</v>
      </c>
      <c r="T2840">
        <v>6</v>
      </c>
      <c r="U2840">
        <v>0.41</v>
      </c>
      <c r="V2840">
        <v>1</v>
      </c>
      <c r="W2840" t="s">
        <v>4</v>
      </c>
      <c r="X2840" t="s">
        <v>101</v>
      </c>
      <c r="Y2840" t="s">
        <v>90</v>
      </c>
      <c r="Z2840" t="s">
        <v>100</v>
      </c>
      <c r="AA2840">
        <v>0.6532</v>
      </c>
      <c r="AB2840">
        <v>0.88319999999999999</v>
      </c>
      <c r="AC2840">
        <v>0.25612800000000002</v>
      </c>
      <c r="AD2840">
        <v>0.16999999999999998</v>
      </c>
      <c r="AE2840" t="s">
        <v>26</v>
      </c>
      <c r="AF2840">
        <v>1.7989552809275066E-2</v>
      </c>
      <c r="AG2840" t="s">
        <v>5</v>
      </c>
      <c r="AH2840" t="s">
        <v>32</v>
      </c>
      <c r="AI2840" t="s">
        <v>36</v>
      </c>
      <c r="AJ2840">
        <v>319.74789915966386</v>
      </c>
      <c r="AK2840" t="s">
        <v>42</v>
      </c>
      <c r="AL2840">
        <v>493.07200000000006</v>
      </c>
      <c r="AM2840">
        <v>4335043.1986600002</v>
      </c>
      <c r="AN2840">
        <v>95.100000000000009</v>
      </c>
    </row>
    <row r="2841" spans="1:40" x14ac:dyDescent="0.3">
      <c r="A2841">
        <v>217.28</v>
      </c>
      <c r="B2841">
        <v>6.53</v>
      </c>
      <c r="C2841">
        <v>8</v>
      </c>
      <c r="D2841">
        <v>0.79</v>
      </c>
      <c r="E2841">
        <v>0.01</v>
      </c>
      <c r="F2841">
        <v>0.04</v>
      </c>
      <c r="G2841" t="s">
        <v>99</v>
      </c>
      <c r="H2841">
        <v>0.95</v>
      </c>
      <c r="I2841">
        <v>0.67</v>
      </c>
      <c r="J2841">
        <v>1.1399999999999999</v>
      </c>
      <c r="K2841">
        <v>0.1</v>
      </c>
      <c r="L2841">
        <v>4</v>
      </c>
      <c r="M2841">
        <v>9172.69</v>
      </c>
      <c r="N2841">
        <v>30</v>
      </c>
      <c r="O2841">
        <v>27</v>
      </c>
      <c r="P2841">
        <v>2</v>
      </c>
      <c r="Q2841">
        <v>3</v>
      </c>
      <c r="R2841">
        <v>606</v>
      </c>
      <c r="S2841">
        <v>588</v>
      </c>
      <c r="T2841">
        <v>6</v>
      </c>
      <c r="U2841">
        <v>0.06</v>
      </c>
      <c r="V2841">
        <v>1</v>
      </c>
      <c r="W2841" t="s">
        <v>4</v>
      </c>
      <c r="X2841" t="s">
        <v>103</v>
      </c>
      <c r="Y2841" t="s">
        <v>96</v>
      </c>
      <c r="Z2841" t="s">
        <v>100</v>
      </c>
      <c r="AA2841">
        <v>0.78210000000000002</v>
      </c>
      <c r="AB2841">
        <v>0.95039999999999991</v>
      </c>
      <c r="AC2841">
        <v>0.19958399999999996</v>
      </c>
      <c r="AD2841">
        <v>0.15000000000000002</v>
      </c>
      <c r="AE2841" t="s">
        <v>26</v>
      </c>
      <c r="AF2841">
        <v>3.005338733431517E-2</v>
      </c>
      <c r="AG2841" t="s">
        <v>7</v>
      </c>
      <c r="AH2841" t="s">
        <v>31</v>
      </c>
      <c r="AI2841" t="s">
        <v>38</v>
      </c>
      <c r="AJ2841">
        <v>97.029702970297024</v>
      </c>
      <c r="AK2841" t="s">
        <v>43</v>
      </c>
      <c r="AL2841">
        <v>458.63450000000006</v>
      </c>
      <c r="AM2841">
        <v>2093156.9501799999</v>
      </c>
      <c r="AN2841">
        <v>97.95</v>
      </c>
    </row>
    <row r="2842" spans="1:40" x14ac:dyDescent="0.3">
      <c r="A2842">
        <v>226.61</v>
      </c>
      <c r="B2842">
        <v>9.0299999999999994</v>
      </c>
      <c r="C2842">
        <v>14</v>
      </c>
      <c r="D2842">
        <v>0.76</v>
      </c>
      <c r="E2842">
        <v>0.04</v>
      </c>
      <c r="F2842">
        <v>0.03</v>
      </c>
      <c r="G2842" t="s">
        <v>88</v>
      </c>
      <c r="H2842">
        <v>3.6</v>
      </c>
      <c r="I2842">
        <v>0.73</v>
      </c>
      <c r="J2842">
        <v>0.91</v>
      </c>
      <c r="K2842">
        <v>0.84</v>
      </c>
      <c r="L2842">
        <v>13</v>
      </c>
      <c r="M2842">
        <v>6085.11</v>
      </c>
      <c r="N2842">
        <v>45</v>
      </c>
      <c r="O2842">
        <v>42</v>
      </c>
      <c r="P2842">
        <v>1</v>
      </c>
      <c r="Q2842">
        <v>1</v>
      </c>
      <c r="R2842">
        <v>937</v>
      </c>
      <c r="S2842">
        <v>789</v>
      </c>
      <c r="T2842">
        <v>3</v>
      </c>
      <c r="U2842">
        <v>0.41</v>
      </c>
      <c r="V2842">
        <v>1</v>
      </c>
      <c r="W2842" t="s">
        <v>4</v>
      </c>
      <c r="X2842" t="s">
        <v>101</v>
      </c>
      <c r="Y2842" t="s">
        <v>104</v>
      </c>
      <c r="Z2842" t="s">
        <v>98</v>
      </c>
      <c r="AA2842">
        <v>0.72960000000000003</v>
      </c>
      <c r="AB2842">
        <v>0.93119999999999992</v>
      </c>
      <c r="AC2842">
        <v>0.22348799999999999</v>
      </c>
      <c r="AD2842">
        <v>0.90999999999999992</v>
      </c>
      <c r="AE2842" t="s">
        <v>25</v>
      </c>
      <c r="AF2842">
        <v>3.9848197343453504E-2</v>
      </c>
      <c r="AG2842" t="s">
        <v>7</v>
      </c>
      <c r="AH2842" t="s">
        <v>31</v>
      </c>
      <c r="AI2842" t="s">
        <v>37</v>
      </c>
      <c r="AJ2842">
        <v>84.204909284951981</v>
      </c>
      <c r="AK2842" t="s">
        <v>44</v>
      </c>
      <c r="AL2842">
        <v>60.851099999999995</v>
      </c>
      <c r="AM2842">
        <v>1475550.2185170001</v>
      </c>
      <c r="AN2842">
        <v>70.599999999999994</v>
      </c>
    </row>
    <row r="2843" spans="1:40" x14ac:dyDescent="0.3">
      <c r="A2843">
        <v>389.42</v>
      </c>
      <c r="B2843">
        <v>1.71</v>
      </c>
      <c r="C2843">
        <v>24</v>
      </c>
      <c r="D2843">
        <v>0.7</v>
      </c>
      <c r="E2843">
        <v>0.03</v>
      </c>
      <c r="F2843">
        <v>0</v>
      </c>
      <c r="G2843" t="s">
        <v>92</v>
      </c>
      <c r="H2843">
        <v>2.29</v>
      </c>
      <c r="I2843">
        <v>0.81</v>
      </c>
      <c r="J2843">
        <v>0.81</v>
      </c>
      <c r="K2843">
        <v>0.37</v>
      </c>
      <c r="L2843">
        <v>10</v>
      </c>
      <c r="M2843">
        <v>6634.1</v>
      </c>
      <c r="N2843">
        <v>60</v>
      </c>
      <c r="O2843">
        <v>30</v>
      </c>
      <c r="P2843">
        <v>0</v>
      </c>
      <c r="Q2843">
        <v>2</v>
      </c>
      <c r="R2843">
        <v>942</v>
      </c>
      <c r="S2843">
        <v>963</v>
      </c>
      <c r="T2843">
        <v>9</v>
      </c>
      <c r="U2843">
        <v>0.22</v>
      </c>
      <c r="V2843">
        <v>0</v>
      </c>
      <c r="W2843" t="s">
        <v>6</v>
      </c>
      <c r="X2843" t="s">
        <v>93</v>
      </c>
      <c r="Y2843" t="s">
        <v>94</v>
      </c>
      <c r="Z2843" t="s">
        <v>91</v>
      </c>
      <c r="AA2843">
        <v>0.67899999999999994</v>
      </c>
      <c r="AB2843">
        <v>0.97</v>
      </c>
      <c r="AC2843">
        <v>0.29100000000000004</v>
      </c>
      <c r="AD2843">
        <v>0.4</v>
      </c>
      <c r="AE2843" t="s">
        <v>24</v>
      </c>
      <c r="AF2843">
        <v>4.3911458065841501E-3</v>
      </c>
      <c r="AG2843" t="s">
        <v>5</v>
      </c>
      <c r="AH2843" t="s">
        <v>32</v>
      </c>
      <c r="AI2843" t="s">
        <v>35</v>
      </c>
      <c r="AJ2843">
        <v>102.22929936305734</v>
      </c>
      <c r="AK2843" t="s">
        <v>42</v>
      </c>
      <c r="AL2843">
        <v>132.68200000000002</v>
      </c>
      <c r="AM2843">
        <v>2661105.2760960003</v>
      </c>
      <c r="AN2843">
        <v>84.809999999999988</v>
      </c>
    </row>
    <row r="2844" spans="1:40" x14ac:dyDescent="0.3">
      <c r="A2844">
        <v>463.29</v>
      </c>
      <c r="B2844">
        <v>3.98</v>
      </c>
      <c r="C2844">
        <v>16</v>
      </c>
      <c r="D2844">
        <v>0.77</v>
      </c>
      <c r="E2844">
        <v>0.03</v>
      </c>
      <c r="F2844">
        <v>0.02</v>
      </c>
      <c r="G2844" t="s">
        <v>88</v>
      </c>
      <c r="H2844">
        <v>2.2200000000000002</v>
      </c>
      <c r="I2844">
        <v>0.94</v>
      </c>
      <c r="J2844">
        <v>1.1299999999999999</v>
      </c>
      <c r="K2844">
        <v>0.3</v>
      </c>
      <c r="L2844">
        <v>16</v>
      </c>
      <c r="M2844">
        <v>5382.7</v>
      </c>
      <c r="N2844">
        <v>60</v>
      </c>
      <c r="O2844">
        <v>33</v>
      </c>
      <c r="P2844">
        <v>2</v>
      </c>
      <c r="Q2844">
        <v>3</v>
      </c>
      <c r="R2844">
        <v>887</v>
      </c>
      <c r="S2844">
        <v>252</v>
      </c>
      <c r="T2844">
        <v>11</v>
      </c>
      <c r="U2844">
        <v>0.81</v>
      </c>
      <c r="V2844">
        <v>1</v>
      </c>
      <c r="W2844" t="s">
        <v>4</v>
      </c>
      <c r="X2844" t="s">
        <v>103</v>
      </c>
      <c r="Y2844" t="s">
        <v>96</v>
      </c>
      <c r="Z2844" t="s">
        <v>95</v>
      </c>
      <c r="AA2844">
        <v>0.74690000000000001</v>
      </c>
      <c r="AB2844">
        <v>0.9506</v>
      </c>
      <c r="AC2844">
        <v>0.21863799999999997</v>
      </c>
      <c r="AD2844">
        <v>0.35</v>
      </c>
      <c r="AE2844" t="s">
        <v>24</v>
      </c>
      <c r="AF2844">
        <v>8.5907315072632686E-3</v>
      </c>
      <c r="AG2844" t="s">
        <v>5</v>
      </c>
      <c r="AH2844" t="s">
        <v>32</v>
      </c>
      <c r="AI2844" t="s">
        <v>35</v>
      </c>
      <c r="AJ2844">
        <v>28.410372040586246</v>
      </c>
      <c r="AK2844" t="s">
        <v>40</v>
      </c>
      <c r="AL2844">
        <v>53.826999999999998</v>
      </c>
      <c r="AM2844">
        <v>2618513.0342260003</v>
      </c>
      <c r="AN2844">
        <v>72.48</v>
      </c>
    </row>
    <row r="2845" spans="1:40" x14ac:dyDescent="0.3">
      <c r="A2845">
        <v>477.92</v>
      </c>
      <c r="B2845">
        <v>3.23</v>
      </c>
      <c r="C2845">
        <v>12</v>
      </c>
      <c r="D2845">
        <v>0.9</v>
      </c>
      <c r="E2845">
        <v>0.01</v>
      </c>
      <c r="F2845">
        <v>0.05</v>
      </c>
      <c r="G2845" t="s">
        <v>92</v>
      </c>
      <c r="H2845">
        <v>3.02</v>
      </c>
      <c r="I2845">
        <v>0.98</v>
      </c>
      <c r="J2845">
        <v>0.99</v>
      </c>
      <c r="K2845">
        <v>0.49</v>
      </c>
      <c r="L2845">
        <v>19</v>
      </c>
      <c r="M2845">
        <v>3971.93</v>
      </c>
      <c r="N2845">
        <v>30</v>
      </c>
      <c r="O2845">
        <v>27</v>
      </c>
      <c r="P2845">
        <v>1</v>
      </c>
      <c r="Q2845">
        <v>1</v>
      </c>
      <c r="R2845">
        <v>795</v>
      </c>
      <c r="S2845">
        <v>797</v>
      </c>
      <c r="T2845">
        <v>2</v>
      </c>
      <c r="U2845">
        <v>0.66</v>
      </c>
      <c r="V2845">
        <v>0</v>
      </c>
      <c r="W2845" t="s">
        <v>6</v>
      </c>
      <c r="X2845" t="s">
        <v>101</v>
      </c>
      <c r="Y2845" t="s">
        <v>104</v>
      </c>
      <c r="Z2845" t="s">
        <v>102</v>
      </c>
      <c r="AA2845">
        <v>0.89100000000000001</v>
      </c>
      <c r="AB2845">
        <v>0.9405</v>
      </c>
      <c r="AC2845">
        <v>9.4049999999999967E-2</v>
      </c>
      <c r="AD2845">
        <v>0.55000000000000004</v>
      </c>
      <c r="AE2845" t="s">
        <v>25</v>
      </c>
      <c r="AF2845">
        <v>6.7584532976230332E-3</v>
      </c>
      <c r="AG2845" t="s">
        <v>5</v>
      </c>
      <c r="AH2845" t="s">
        <v>32</v>
      </c>
      <c r="AI2845" t="s">
        <v>37</v>
      </c>
      <c r="AJ2845">
        <v>100.25157232704403</v>
      </c>
      <c r="AK2845" t="s">
        <v>42</v>
      </c>
      <c r="AL2845">
        <v>79.438599999999994</v>
      </c>
      <c r="AM2845">
        <v>2012268.9777040002</v>
      </c>
      <c r="AN2845">
        <v>83.679999999999993</v>
      </c>
    </row>
    <row r="2846" spans="1:40" x14ac:dyDescent="0.3">
      <c r="A2846">
        <v>309.70999999999998</v>
      </c>
      <c r="B2846">
        <v>9.89</v>
      </c>
      <c r="C2846">
        <v>5</v>
      </c>
      <c r="D2846">
        <v>0.77</v>
      </c>
      <c r="E2846">
        <v>0.08</v>
      </c>
      <c r="F2846">
        <v>0.04</v>
      </c>
      <c r="G2846" t="s">
        <v>88</v>
      </c>
      <c r="H2846">
        <v>0.79</v>
      </c>
      <c r="I2846">
        <v>0.61</v>
      </c>
      <c r="J2846">
        <v>1.04</v>
      </c>
      <c r="K2846">
        <v>0.63</v>
      </c>
      <c r="L2846">
        <v>6</v>
      </c>
      <c r="M2846">
        <v>3581.91</v>
      </c>
      <c r="N2846">
        <v>30</v>
      </c>
      <c r="O2846">
        <v>24</v>
      </c>
      <c r="P2846">
        <v>0</v>
      </c>
      <c r="Q2846">
        <v>0</v>
      </c>
      <c r="R2846">
        <v>38</v>
      </c>
      <c r="S2846">
        <v>315</v>
      </c>
      <c r="T2846">
        <v>11</v>
      </c>
      <c r="U2846">
        <v>0.78</v>
      </c>
      <c r="V2846">
        <v>0</v>
      </c>
      <c r="W2846" t="s">
        <v>6</v>
      </c>
      <c r="X2846" t="s">
        <v>89</v>
      </c>
      <c r="Y2846" t="s">
        <v>94</v>
      </c>
      <c r="Z2846" t="s">
        <v>95</v>
      </c>
      <c r="AA2846">
        <v>0.70840000000000003</v>
      </c>
      <c r="AB2846">
        <v>0.88319999999999999</v>
      </c>
      <c r="AC2846">
        <v>0.20313599999999998</v>
      </c>
      <c r="AD2846">
        <v>0.75</v>
      </c>
      <c r="AE2846" t="s">
        <v>25</v>
      </c>
      <c r="AF2846">
        <v>3.1933098705240387E-2</v>
      </c>
      <c r="AG2846" t="s">
        <v>7</v>
      </c>
      <c r="AH2846" t="s">
        <v>32</v>
      </c>
      <c r="AI2846" t="s">
        <v>38</v>
      </c>
      <c r="AJ2846">
        <v>828.9473684210526</v>
      </c>
      <c r="AK2846" t="s">
        <v>42</v>
      </c>
      <c r="AL2846">
        <v>35.819099999999999</v>
      </c>
      <c r="AM2846">
        <v>1242516.4601499999</v>
      </c>
      <c r="AN2846">
        <v>72.010000000000019</v>
      </c>
    </row>
    <row r="2847" spans="1:40" x14ac:dyDescent="0.3">
      <c r="A2847">
        <v>210.7</v>
      </c>
      <c r="B2847">
        <v>4.5</v>
      </c>
      <c r="C2847">
        <v>24</v>
      </c>
      <c r="D2847">
        <v>0.85</v>
      </c>
      <c r="E2847">
        <v>0</v>
      </c>
      <c r="F2847">
        <v>0.01</v>
      </c>
      <c r="G2847" t="s">
        <v>99</v>
      </c>
      <c r="H2847">
        <v>4.49</v>
      </c>
      <c r="I2847">
        <v>0.74</v>
      </c>
      <c r="J2847">
        <v>0.93</v>
      </c>
      <c r="K2847">
        <v>0.04</v>
      </c>
      <c r="L2847">
        <v>26</v>
      </c>
      <c r="M2847">
        <v>8927.3799999999992</v>
      </c>
      <c r="N2847">
        <v>45</v>
      </c>
      <c r="O2847">
        <v>58</v>
      </c>
      <c r="P2847">
        <v>3</v>
      </c>
      <c r="Q2847">
        <v>2</v>
      </c>
      <c r="R2847">
        <v>144</v>
      </c>
      <c r="S2847">
        <v>145</v>
      </c>
      <c r="T2847">
        <v>5</v>
      </c>
      <c r="U2847">
        <v>0.59</v>
      </c>
      <c r="V2847">
        <v>0</v>
      </c>
      <c r="W2847" t="s">
        <v>6</v>
      </c>
      <c r="X2847" t="s">
        <v>93</v>
      </c>
      <c r="Y2847" t="s">
        <v>90</v>
      </c>
      <c r="Z2847" t="s">
        <v>109</v>
      </c>
      <c r="AA2847">
        <v>0.85</v>
      </c>
      <c r="AB2847">
        <v>0.99</v>
      </c>
      <c r="AC2847">
        <v>0.14850000000000002</v>
      </c>
      <c r="AD2847">
        <v>0.05</v>
      </c>
      <c r="AE2847" t="s">
        <v>22</v>
      </c>
      <c r="AF2847">
        <v>2.1357380161366873E-2</v>
      </c>
      <c r="AG2847" t="s">
        <v>7</v>
      </c>
      <c r="AH2847" t="s">
        <v>31</v>
      </c>
      <c r="AI2847" t="s">
        <v>37</v>
      </c>
      <c r="AJ2847">
        <v>100.69444444444444</v>
      </c>
      <c r="AK2847" t="s">
        <v>42</v>
      </c>
      <c r="AL2847">
        <v>446.36899999999997</v>
      </c>
      <c r="AM2847">
        <v>1900274.2455199996</v>
      </c>
      <c r="AN2847">
        <v>95.309999999999988</v>
      </c>
    </row>
    <row r="2848" spans="1:40" x14ac:dyDescent="0.3">
      <c r="A2848">
        <v>404.4</v>
      </c>
      <c r="B2848">
        <v>7.59</v>
      </c>
      <c r="C2848">
        <v>26</v>
      </c>
      <c r="D2848">
        <v>0.97</v>
      </c>
      <c r="E2848">
        <v>0.03</v>
      </c>
      <c r="F2848">
        <v>0.01</v>
      </c>
      <c r="G2848" t="s">
        <v>99</v>
      </c>
      <c r="H2848">
        <v>2.33</v>
      </c>
      <c r="I2848">
        <v>0.87</v>
      </c>
      <c r="J2848">
        <v>0.82</v>
      </c>
      <c r="K2848">
        <v>0.9</v>
      </c>
      <c r="L2848">
        <v>9</v>
      </c>
      <c r="M2848">
        <v>5808.54</v>
      </c>
      <c r="N2848">
        <v>30</v>
      </c>
      <c r="O2848">
        <v>10</v>
      </c>
      <c r="P2848">
        <v>1</v>
      </c>
      <c r="Q2848">
        <v>2</v>
      </c>
      <c r="R2848">
        <v>561</v>
      </c>
      <c r="S2848">
        <v>168</v>
      </c>
      <c r="T2848">
        <v>3</v>
      </c>
      <c r="U2848">
        <v>0.6</v>
      </c>
      <c r="V2848">
        <v>0</v>
      </c>
      <c r="W2848" t="s">
        <v>6</v>
      </c>
      <c r="X2848" t="s">
        <v>93</v>
      </c>
      <c r="Y2848" t="s">
        <v>104</v>
      </c>
      <c r="Z2848" t="s">
        <v>98</v>
      </c>
      <c r="AA2848">
        <v>0.94089999999999996</v>
      </c>
      <c r="AB2848">
        <v>0.96029999999999993</v>
      </c>
      <c r="AC2848">
        <v>2.8809000000000026E-2</v>
      </c>
      <c r="AD2848">
        <v>0.94000000000000006</v>
      </c>
      <c r="AE2848" t="s">
        <v>25</v>
      </c>
      <c r="AF2848">
        <v>1.8768545994065283E-2</v>
      </c>
      <c r="AG2848" t="s">
        <v>5</v>
      </c>
      <c r="AH2848" t="s">
        <v>32</v>
      </c>
      <c r="AI2848" t="s">
        <v>35</v>
      </c>
      <c r="AJ2848">
        <v>29.946524064171122</v>
      </c>
      <c r="AK2848" t="s">
        <v>40</v>
      </c>
      <c r="AL2848">
        <v>290.42700000000002</v>
      </c>
      <c r="AM2848">
        <v>2443241.7910800003</v>
      </c>
      <c r="AN2848">
        <v>96.57</v>
      </c>
    </row>
    <row r="2849" spans="1:40" x14ac:dyDescent="0.3">
      <c r="A2849">
        <v>162.94999999999999</v>
      </c>
      <c r="B2849">
        <v>7.16</v>
      </c>
      <c r="C2849">
        <v>24</v>
      </c>
      <c r="D2849">
        <v>0.91</v>
      </c>
      <c r="E2849">
        <v>0.02</v>
      </c>
      <c r="F2849">
        <v>0.02</v>
      </c>
      <c r="G2849" t="s">
        <v>99</v>
      </c>
      <c r="H2849">
        <v>1.83</v>
      </c>
      <c r="I2849">
        <v>0.81</v>
      </c>
      <c r="J2849">
        <v>0.95</v>
      </c>
      <c r="K2849">
        <v>0.96</v>
      </c>
      <c r="L2849">
        <v>46</v>
      </c>
      <c r="M2849">
        <v>8250.61</v>
      </c>
      <c r="N2849">
        <v>60</v>
      </c>
      <c r="O2849">
        <v>53</v>
      </c>
      <c r="P2849">
        <v>2</v>
      </c>
      <c r="Q2849">
        <v>0</v>
      </c>
      <c r="R2849">
        <v>110</v>
      </c>
      <c r="S2849">
        <v>161</v>
      </c>
      <c r="T2849">
        <v>1</v>
      </c>
      <c r="U2849">
        <v>0.24</v>
      </c>
      <c r="V2849">
        <v>0</v>
      </c>
      <c r="W2849" t="s">
        <v>6</v>
      </c>
      <c r="X2849" t="s">
        <v>89</v>
      </c>
      <c r="Y2849" t="s">
        <v>96</v>
      </c>
      <c r="Z2849" t="s">
        <v>97</v>
      </c>
      <c r="AA2849">
        <v>0.89180000000000004</v>
      </c>
      <c r="AB2849">
        <v>0.96039999999999992</v>
      </c>
      <c r="AC2849">
        <v>8.6435999999999971E-2</v>
      </c>
      <c r="AD2849">
        <v>1</v>
      </c>
      <c r="AE2849" t="s">
        <v>25</v>
      </c>
      <c r="AF2849">
        <v>4.3939858852408718E-2</v>
      </c>
      <c r="AG2849" t="s">
        <v>7</v>
      </c>
      <c r="AH2849" t="s">
        <v>31</v>
      </c>
      <c r="AI2849" t="s">
        <v>36</v>
      </c>
      <c r="AJ2849">
        <v>146.36363636363637</v>
      </c>
      <c r="AK2849" t="s">
        <v>42</v>
      </c>
      <c r="AL2849">
        <v>412.53050000000007</v>
      </c>
      <c r="AM2849">
        <v>1398632.8699500002</v>
      </c>
      <c r="AN2849">
        <v>97.169999999999987</v>
      </c>
    </row>
    <row r="2850" spans="1:40" x14ac:dyDescent="0.3">
      <c r="A2850">
        <v>303.83</v>
      </c>
      <c r="B2850">
        <v>2.91</v>
      </c>
      <c r="C2850">
        <v>19</v>
      </c>
      <c r="D2850">
        <v>0.82</v>
      </c>
      <c r="E2850">
        <v>0.06</v>
      </c>
      <c r="F2850">
        <v>0.02</v>
      </c>
      <c r="G2850" t="s">
        <v>99</v>
      </c>
      <c r="H2850">
        <v>0.63</v>
      </c>
      <c r="I2850">
        <v>0.98</v>
      </c>
      <c r="J2850">
        <v>1.01</v>
      </c>
      <c r="K2850">
        <v>0.42</v>
      </c>
      <c r="L2850">
        <v>10</v>
      </c>
      <c r="M2850">
        <v>5189.3</v>
      </c>
      <c r="N2850">
        <v>90</v>
      </c>
      <c r="O2850">
        <v>24</v>
      </c>
      <c r="P2850">
        <v>0</v>
      </c>
      <c r="Q2850">
        <v>1</v>
      </c>
      <c r="R2850">
        <v>385</v>
      </c>
      <c r="S2850">
        <v>903</v>
      </c>
      <c r="T2850">
        <v>2</v>
      </c>
      <c r="U2850">
        <v>0.67</v>
      </c>
      <c r="V2850">
        <v>1</v>
      </c>
      <c r="W2850" t="s">
        <v>4</v>
      </c>
      <c r="X2850" t="s">
        <v>101</v>
      </c>
      <c r="Y2850" t="s">
        <v>94</v>
      </c>
      <c r="Z2850" t="s">
        <v>102</v>
      </c>
      <c r="AA2850">
        <v>0.77079999999999993</v>
      </c>
      <c r="AB2850">
        <v>0.92119999999999991</v>
      </c>
      <c r="AC2850">
        <v>0.16581600000000005</v>
      </c>
      <c r="AD2850">
        <v>0.5</v>
      </c>
      <c r="AE2850" t="s">
        <v>24</v>
      </c>
      <c r="AF2850">
        <v>9.5777243853470695E-3</v>
      </c>
      <c r="AG2850" t="s">
        <v>5</v>
      </c>
      <c r="AH2850" t="s">
        <v>32</v>
      </c>
      <c r="AI2850" t="s">
        <v>38</v>
      </c>
      <c r="AJ2850">
        <v>234.54545454545453</v>
      </c>
      <c r="AK2850" t="s">
        <v>42</v>
      </c>
      <c r="AL2850">
        <v>259.46500000000003</v>
      </c>
      <c r="AM2850">
        <v>1703061.5137780001</v>
      </c>
      <c r="AN2850">
        <v>97.169999999999987</v>
      </c>
    </row>
    <row r="2851" spans="1:40" x14ac:dyDescent="0.3">
      <c r="A2851">
        <v>211.36</v>
      </c>
      <c r="B2851">
        <v>3.15</v>
      </c>
      <c r="C2851">
        <v>18</v>
      </c>
      <c r="D2851">
        <v>0.81</v>
      </c>
      <c r="E2851">
        <v>0.03</v>
      </c>
      <c r="F2851">
        <v>0.03</v>
      </c>
      <c r="G2851" t="s">
        <v>92</v>
      </c>
      <c r="H2851">
        <v>0.84</v>
      </c>
      <c r="I2851">
        <v>0.61</v>
      </c>
      <c r="J2851">
        <v>0.8</v>
      </c>
      <c r="K2851">
        <v>0.41</v>
      </c>
      <c r="L2851">
        <v>40</v>
      </c>
      <c r="M2851">
        <v>3139.55</v>
      </c>
      <c r="N2851">
        <v>45</v>
      </c>
      <c r="O2851">
        <v>15</v>
      </c>
      <c r="P2851">
        <v>0</v>
      </c>
      <c r="Q2851">
        <v>0</v>
      </c>
      <c r="R2851">
        <v>655</v>
      </c>
      <c r="S2851">
        <v>918</v>
      </c>
      <c r="T2851">
        <v>6</v>
      </c>
      <c r="U2851">
        <v>0.14000000000000001</v>
      </c>
      <c r="V2851">
        <v>1</v>
      </c>
      <c r="W2851" t="s">
        <v>4</v>
      </c>
      <c r="X2851" t="s">
        <v>89</v>
      </c>
      <c r="Y2851" t="s">
        <v>94</v>
      </c>
      <c r="Z2851" t="s">
        <v>100</v>
      </c>
      <c r="AA2851">
        <v>0.78570000000000007</v>
      </c>
      <c r="AB2851">
        <v>0.94089999999999996</v>
      </c>
      <c r="AC2851">
        <v>0.17877099999999993</v>
      </c>
      <c r="AD2851">
        <v>0.47</v>
      </c>
      <c r="AE2851" t="s">
        <v>24</v>
      </c>
      <c r="AF2851">
        <v>1.490348221044663E-2</v>
      </c>
      <c r="AG2851" t="s">
        <v>5</v>
      </c>
      <c r="AH2851" t="s">
        <v>31</v>
      </c>
      <c r="AI2851" t="s">
        <v>38</v>
      </c>
      <c r="AJ2851">
        <v>140.15267175572518</v>
      </c>
      <c r="AK2851" t="s">
        <v>42</v>
      </c>
      <c r="AL2851">
        <v>62.791000000000004</v>
      </c>
      <c r="AM2851">
        <v>703456.14712800004</v>
      </c>
      <c r="AN2851">
        <v>85.66</v>
      </c>
    </row>
    <row r="2852" spans="1:40" x14ac:dyDescent="0.3">
      <c r="A2852">
        <v>345.48</v>
      </c>
      <c r="B2852">
        <v>3.53</v>
      </c>
      <c r="C2852">
        <v>9</v>
      </c>
      <c r="D2852">
        <v>0.84</v>
      </c>
      <c r="E2852">
        <v>0.03</v>
      </c>
      <c r="F2852">
        <v>0.05</v>
      </c>
      <c r="G2852" t="s">
        <v>92</v>
      </c>
      <c r="H2852">
        <v>4.5999999999999996</v>
      </c>
      <c r="I2852">
        <v>0.78</v>
      </c>
      <c r="J2852">
        <v>1.03</v>
      </c>
      <c r="K2852">
        <v>0.88</v>
      </c>
      <c r="L2852">
        <v>3</v>
      </c>
      <c r="M2852">
        <v>1008.42</v>
      </c>
      <c r="N2852">
        <v>90</v>
      </c>
      <c r="O2852">
        <v>58</v>
      </c>
      <c r="P2852">
        <v>1</v>
      </c>
      <c r="Q2852">
        <v>1</v>
      </c>
      <c r="R2852">
        <v>925</v>
      </c>
      <c r="S2852">
        <v>465</v>
      </c>
      <c r="T2852">
        <v>10</v>
      </c>
      <c r="U2852">
        <v>0.28000000000000003</v>
      </c>
      <c r="V2852">
        <v>1</v>
      </c>
      <c r="W2852" t="s">
        <v>4</v>
      </c>
      <c r="X2852" t="s">
        <v>101</v>
      </c>
      <c r="Y2852" t="s">
        <v>104</v>
      </c>
      <c r="Z2852" t="s">
        <v>108</v>
      </c>
      <c r="AA2852">
        <v>0.81479999999999997</v>
      </c>
      <c r="AB2852">
        <v>0.92149999999999999</v>
      </c>
      <c r="AC2852">
        <v>0.14744000000000002</v>
      </c>
      <c r="AD2852">
        <v>0.96</v>
      </c>
      <c r="AE2852" t="s">
        <v>25</v>
      </c>
      <c r="AF2852">
        <v>1.0217668171818918E-2</v>
      </c>
      <c r="AG2852" t="s">
        <v>5</v>
      </c>
      <c r="AH2852" t="s">
        <v>32</v>
      </c>
      <c r="AI2852" t="s">
        <v>37</v>
      </c>
      <c r="AJ2852">
        <v>50.270270270270267</v>
      </c>
      <c r="AK2852" t="s">
        <v>40</v>
      </c>
      <c r="AL2852">
        <v>20.168399999999998</v>
      </c>
      <c r="AM2852">
        <v>376312.00948800001</v>
      </c>
      <c r="AN2852">
        <v>81.5</v>
      </c>
    </row>
    <row r="2853" spans="1:40" x14ac:dyDescent="0.3">
      <c r="A2853">
        <v>158.18</v>
      </c>
      <c r="B2853">
        <v>4.7</v>
      </c>
      <c r="C2853">
        <v>2</v>
      </c>
      <c r="D2853">
        <v>0.75</v>
      </c>
      <c r="E2853">
        <v>0.05</v>
      </c>
      <c r="F2853">
        <v>0.02</v>
      </c>
      <c r="G2853" t="s">
        <v>88</v>
      </c>
      <c r="H2853">
        <v>2.2799999999999998</v>
      </c>
      <c r="I2853">
        <v>0.87</v>
      </c>
      <c r="J2853">
        <v>1.1599999999999999</v>
      </c>
      <c r="K2853">
        <v>0.43</v>
      </c>
      <c r="L2853">
        <v>49</v>
      </c>
      <c r="M2853">
        <v>3304.6</v>
      </c>
      <c r="N2853">
        <v>90</v>
      </c>
      <c r="O2853">
        <v>55</v>
      </c>
      <c r="P2853">
        <v>1</v>
      </c>
      <c r="Q2853">
        <v>2</v>
      </c>
      <c r="R2853">
        <v>320</v>
      </c>
      <c r="S2853">
        <v>563</v>
      </c>
      <c r="T2853">
        <v>1</v>
      </c>
      <c r="U2853">
        <v>0.18</v>
      </c>
      <c r="V2853">
        <v>1</v>
      </c>
      <c r="W2853" t="s">
        <v>4</v>
      </c>
      <c r="X2853" t="s">
        <v>93</v>
      </c>
      <c r="Y2853" t="s">
        <v>104</v>
      </c>
      <c r="Z2853" t="s">
        <v>97</v>
      </c>
      <c r="AA2853">
        <v>0.71249999999999991</v>
      </c>
      <c r="AB2853">
        <v>0.93099999999999994</v>
      </c>
      <c r="AC2853">
        <v>0.23274999999999998</v>
      </c>
      <c r="AD2853">
        <v>0.5</v>
      </c>
      <c r="AE2853" t="s">
        <v>24</v>
      </c>
      <c r="AF2853">
        <v>2.9712985206726515E-2</v>
      </c>
      <c r="AG2853" t="s">
        <v>7</v>
      </c>
      <c r="AH2853" t="s">
        <v>31</v>
      </c>
      <c r="AI2853" t="s">
        <v>35</v>
      </c>
      <c r="AJ2853">
        <v>175.9375</v>
      </c>
      <c r="AK2853" t="s">
        <v>42</v>
      </c>
      <c r="AL2853">
        <v>33.045999999999999</v>
      </c>
      <c r="AM2853">
        <v>559352.40096800006</v>
      </c>
      <c r="AN2853">
        <v>71.820000000000007</v>
      </c>
    </row>
    <row r="2854" spans="1:40" x14ac:dyDescent="0.3">
      <c r="A2854">
        <v>136.22</v>
      </c>
      <c r="B2854">
        <v>3.11</v>
      </c>
      <c r="C2854">
        <v>25</v>
      </c>
      <c r="D2854">
        <v>0.89</v>
      </c>
      <c r="E2854">
        <v>7.0000000000000007E-2</v>
      </c>
      <c r="F2854">
        <v>0</v>
      </c>
      <c r="G2854" t="s">
        <v>92</v>
      </c>
      <c r="H2854">
        <v>3.61</v>
      </c>
      <c r="I2854">
        <v>0.69</v>
      </c>
      <c r="J2854">
        <v>0.89</v>
      </c>
      <c r="K2854">
        <v>0.86</v>
      </c>
      <c r="L2854">
        <v>19</v>
      </c>
      <c r="M2854">
        <v>8813.16</v>
      </c>
      <c r="N2854">
        <v>60</v>
      </c>
      <c r="O2854">
        <v>36</v>
      </c>
      <c r="P2854">
        <v>3</v>
      </c>
      <c r="Q2854">
        <v>0</v>
      </c>
      <c r="R2854">
        <v>449</v>
      </c>
      <c r="S2854">
        <v>343</v>
      </c>
      <c r="T2854">
        <v>11</v>
      </c>
      <c r="U2854">
        <v>0.95</v>
      </c>
      <c r="V2854">
        <v>0</v>
      </c>
      <c r="W2854" t="s">
        <v>6</v>
      </c>
      <c r="X2854" t="s">
        <v>89</v>
      </c>
      <c r="Y2854" t="s">
        <v>90</v>
      </c>
      <c r="Z2854" t="s">
        <v>95</v>
      </c>
      <c r="AA2854">
        <v>0.82769999999999999</v>
      </c>
      <c r="AB2854">
        <v>0.92999999999999994</v>
      </c>
      <c r="AC2854">
        <v>0.10229999999999997</v>
      </c>
      <c r="AD2854">
        <v>0.92999999999999994</v>
      </c>
      <c r="AE2854" t="s">
        <v>25</v>
      </c>
      <c r="AF2854">
        <v>2.2830715019820879E-2</v>
      </c>
      <c r="AG2854" t="s">
        <v>7</v>
      </c>
      <c r="AH2854" t="s">
        <v>33</v>
      </c>
      <c r="AI2854" t="s">
        <v>37</v>
      </c>
      <c r="AJ2854">
        <v>76.391982182628055</v>
      </c>
      <c r="AK2854" t="s">
        <v>40</v>
      </c>
      <c r="AL2854">
        <v>176.26320000000001</v>
      </c>
      <c r="AM2854">
        <v>1284751.7593479997</v>
      </c>
      <c r="AN2854">
        <v>82.289999999999992</v>
      </c>
    </row>
    <row r="2855" spans="1:40" x14ac:dyDescent="0.3">
      <c r="A2855">
        <v>463.21</v>
      </c>
      <c r="B2855">
        <v>1.18</v>
      </c>
      <c r="C2855">
        <v>20</v>
      </c>
      <c r="D2855">
        <v>0.81</v>
      </c>
      <c r="E2855">
        <v>0.01</v>
      </c>
      <c r="F2855">
        <v>0.04</v>
      </c>
      <c r="G2855" t="s">
        <v>92</v>
      </c>
      <c r="H2855">
        <v>0.4</v>
      </c>
      <c r="I2855">
        <v>0.89</v>
      </c>
      <c r="J2855">
        <v>1.17</v>
      </c>
      <c r="K2855">
        <v>0.03</v>
      </c>
      <c r="L2855">
        <v>35</v>
      </c>
      <c r="M2855">
        <v>7148.42</v>
      </c>
      <c r="N2855">
        <v>90</v>
      </c>
      <c r="O2855">
        <v>41</v>
      </c>
      <c r="P2855">
        <v>0</v>
      </c>
      <c r="Q2855">
        <v>2</v>
      </c>
      <c r="R2855">
        <v>850</v>
      </c>
      <c r="S2855">
        <v>472</v>
      </c>
      <c r="T2855">
        <v>2</v>
      </c>
      <c r="U2855">
        <v>0.9</v>
      </c>
      <c r="V2855">
        <v>1</v>
      </c>
      <c r="W2855" t="s">
        <v>4</v>
      </c>
      <c r="X2855" t="s">
        <v>93</v>
      </c>
      <c r="Y2855" t="s">
        <v>94</v>
      </c>
      <c r="Z2855" t="s">
        <v>102</v>
      </c>
      <c r="AA2855">
        <v>0.80190000000000006</v>
      </c>
      <c r="AB2855">
        <v>0.95039999999999991</v>
      </c>
      <c r="AC2855">
        <v>0.18057599999999993</v>
      </c>
      <c r="AD2855">
        <v>0.08</v>
      </c>
      <c r="AE2855" t="s">
        <v>22</v>
      </c>
      <c r="AF2855">
        <v>2.5474406856501371E-3</v>
      </c>
      <c r="AG2855" t="s">
        <v>5</v>
      </c>
      <c r="AH2855" t="s">
        <v>32</v>
      </c>
      <c r="AI2855" t="s">
        <v>38</v>
      </c>
      <c r="AJ2855">
        <v>55.529411764705884</v>
      </c>
      <c r="AK2855" t="s">
        <v>40</v>
      </c>
      <c r="AL2855">
        <v>142.9684</v>
      </c>
      <c r="AM2855">
        <v>3476927.28369</v>
      </c>
      <c r="AN2855">
        <v>86.499999999999986</v>
      </c>
    </row>
    <row r="2856" spans="1:40" x14ac:dyDescent="0.3">
      <c r="A2856">
        <v>95.81</v>
      </c>
      <c r="B2856">
        <v>8.91</v>
      </c>
      <c r="C2856">
        <v>12</v>
      </c>
      <c r="D2856">
        <v>0.96</v>
      </c>
      <c r="E2856">
        <v>0.02</v>
      </c>
      <c r="F2856">
        <v>0</v>
      </c>
      <c r="G2856" t="s">
        <v>88</v>
      </c>
      <c r="H2856">
        <v>3.22</v>
      </c>
      <c r="I2856">
        <v>0.63</v>
      </c>
      <c r="J2856">
        <v>0.84</v>
      </c>
      <c r="K2856">
        <v>0.49</v>
      </c>
      <c r="L2856">
        <v>46</v>
      </c>
      <c r="M2856">
        <v>7879.72</v>
      </c>
      <c r="N2856">
        <v>15</v>
      </c>
      <c r="O2856">
        <v>51</v>
      </c>
      <c r="P2856">
        <v>3</v>
      </c>
      <c r="Q2856">
        <v>2</v>
      </c>
      <c r="R2856">
        <v>702</v>
      </c>
      <c r="S2856">
        <v>478</v>
      </c>
      <c r="T2856">
        <v>10</v>
      </c>
      <c r="U2856">
        <v>0.87</v>
      </c>
      <c r="V2856">
        <v>1</v>
      </c>
      <c r="W2856" t="s">
        <v>4</v>
      </c>
      <c r="X2856" t="s">
        <v>93</v>
      </c>
      <c r="Y2856" t="s">
        <v>90</v>
      </c>
      <c r="Z2856" t="s">
        <v>108</v>
      </c>
      <c r="AA2856">
        <v>0.94079999999999997</v>
      </c>
      <c r="AB2856">
        <v>0.98</v>
      </c>
      <c r="AC2856">
        <v>3.9200000000000033E-2</v>
      </c>
      <c r="AD2856">
        <v>0.51</v>
      </c>
      <c r="AE2856" t="s">
        <v>25</v>
      </c>
      <c r="AF2856">
        <v>9.2996555683122845E-2</v>
      </c>
      <c r="AG2856" t="s">
        <v>8</v>
      </c>
      <c r="AH2856" t="s">
        <v>33</v>
      </c>
      <c r="AI2856" t="s">
        <v>37</v>
      </c>
      <c r="AJ2856">
        <v>68.091168091168086</v>
      </c>
      <c r="AK2856" t="s">
        <v>40</v>
      </c>
      <c r="AL2856">
        <v>78.797200000000004</v>
      </c>
      <c r="AM2856">
        <v>770140.06002800004</v>
      </c>
      <c r="AN2856">
        <v>72.180000000000007</v>
      </c>
    </row>
    <row r="2857" spans="1:40" x14ac:dyDescent="0.3">
      <c r="A2857">
        <v>277.68</v>
      </c>
      <c r="B2857">
        <v>9.69</v>
      </c>
      <c r="C2857">
        <v>29</v>
      </c>
      <c r="D2857">
        <v>0.93</v>
      </c>
      <c r="E2857">
        <v>0.02</v>
      </c>
      <c r="F2857">
        <v>0.05</v>
      </c>
      <c r="G2857" t="s">
        <v>99</v>
      </c>
      <c r="H2857">
        <v>4.6100000000000003</v>
      </c>
      <c r="I2857">
        <v>0.78</v>
      </c>
      <c r="J2857">
        <v>1.1299999999999999</v>
      </c>
      <c r="K2857">
        <v>0.95</v>
      </c>
      <c r="L2857">
        <v>6</v>
      </c>
      <c r="M2857">
        <v>7757</v>
      </c>
      <c r="N2857">
        <v>45</v>
      </c>
      <c r="O2857">
        <v>36</v>
      </c>
      <c r="P2857">
        <v>3</v>
      </c>
      <c r="Q2857">
        <v>3</v>
      </c>
      <c r="R2857">
        <v>466</v>
      </c>
      <c r="S2857">
        <v>856</v>
      </c>
      <c r="T2857">
        <v>5</v>
      </c>
      <c r="U2857">
        <v>0.96</v>
      </c>
      <c r="V2857">
        <v>1</v>
      </c>
      <c r="W2857" t="s">
        <v>4</v>
      </c>
      <c r="X2857" t="s">
        <v>103</v>
      </c>
      <c r="Y2857" t="s">
        <v>90</v>
      </c>
      <c r="Z2857" t="s">
        <v>109</v>
      </c>
      <c r="AA2857">
        <v>0.91139999999999999</v>
      </c>
      <c r="AB2857">
        <v>0.93099999999999994</v>
      </c>
      <c r="AC2857">
        <v>6.516999999999995E-2</v>
      </c>
      <c r="AD2857">
        <v>1.02</v>
      </c>
      <c r="AE2857" t="s">
        <v>25</v>
      </c>
      <c r="AF2857">
        <v>3.489628349178911E-2</v>
      </c>
      <c r="AG2857" t="s">
        <v>7</v>
      </c>
      <c r="AH2857" t="s">
        <v>31</v>
      </c>
      <c r="AI2857" t="s">
        <v>37</v>
      </c>
      <c r="AJ2857">
        <v>183.69098712446353</v>
      </c>
      <c r="AK2857" t="s">
        <v>42</v>
      </c>
      <c r="AL2857">
        <v>387.85</v>
      </c>
      <c r="AM2857">
        <v>2305154.6752960007</v>
      </c>
      <c r="AN2857">
        <v>93.789999999999978</v>
      </c>
    </row>
    <row r="2858" spans="1:40" x14ac:dyDescent="0.3">
      <c r="A2858">
        <v>149.38</v>
      </c>
      <c r="B2858">
        <v>4.07</v>
      </c>
      <c r="C2858">
        <v>2</v>
      </c>
      <c r="D2858">
        <v>0.88</v>
      </c>
      <c r="E2858">
        <v>0.1</v>
      </c>
      <c r="F2858">
        <v>0.03</v>
      </c>
      <c r="G2858" t="s">
        <v>88</v>
      </c>
      <c r="H2858">
        <v>1.5</v>
      </c>
      <c r="I2858">
        <v>0.87</v>
      </c>
      <c r="J2858">
        <v>1.1399999999999999</v>
      </c>
      <c r="K2858">
        <v>0.25</v>
      </c>
      <c r="L2858">
        <v>29</v>
      </c>
      <c r="M2858">
        <v>1287.73</v>
      </c>
      <c r="N2858">
        <v>60</v>
      </c>
      <c r="O2858">
        <v>45</v>
      </c>
      <c r="P2858">
        <v>2</v>
      </c>
      <c r="Q2858">
        <v>0</v>
      </c>
      <c r="R2858">
        <v>209</v>
      </c>
      <c r="S2858">
        <v>35</v>
      </c>
      <c r="T2858">
        <v>1</v>
      </c>
      <c r="U2858">
        <v>0.61</v>
      </c>
      <c r="V2858">
        <v>0</v>
      </c>
      <c r="W2858" t="s">
        <v>6</v>
      </c>
      <c r="X2858" t="s">
        <v>89</v>
      </c>
      <c r="Y2858" t="s">
        <v>96</v>
      </c>
      <c r="Z2858" t="s">
        <v>97</v>
      </c>
      <c r="AA2858">
        <v>0.79200000000000004</v>
      </c>
      <c r="AB2858">
        <v>0.873</v>
      </c>
      <c r="AC2858">
        <v>0.10475999999999999</v>
      </c>
      <c r="AD2858">
        <v>0.38</v>
      </c>
      <c r="AE2858" t="s">
        <v>24</v>
      </c>
      <c r="AF2858">
        <v>2.7245949926362301E-2</v>
      </c>
      <c r="AG2858" t="s">
        <v>7</v>
      </c>
      <c r="AH2858" t="s">
        <v>33</v>
      </c>
      <c r="AI2858" t="s">
        <v>36</v>
      </c>
      <c r="AJ2858">
        <v>16.746411483253588</v>
      </c>
      <c r="AK2858" t="s">
        <v>40</v>
      </c>
      <c r="AL2858">
        <v>12.8773</v>
      </c>
      <c r="AM2858">
        <v>217385.41006199998</v>
      </c>
      <c r="AN2858">
        <v>70.900000000000006</v>
      </c>
    </row>
    <row r="2859" spans="1:40" x14ac:dyDescent="0.3">
      <c r="A2859">
        <v>67.52</v>
      </c>
      <c r="B2859">
        <v>4.05</v>
      </c>
      <c r="C2859">
        <v>10</v>
      </c>
      <c r="D2859">
        <v>0.81</v>
      </c>
      <c r="E2859">
        <v>0.04</v>
      </c>
      <c r="F2859">
        <v>0.05</v>
      </c>
      <c r="G2859" t="s">
        <v>88</v>
      </c>
      <c r="H2859">
        <v>2.9</v>
      </c>
      <c r="I2859">
        <v>0.71</v>
      </c>
      <c r="J2859">
        <v>0.9</v>
      </c>
      <c r="K2859">
        <v>0.27</v>
      </c>
      <c r="L2859">
        <v>19</v>
      </c>
      <c r="M2859">
        <v>1672.72</v>
      </c>
      <c r="N2859">
        <v>30</v>
      </c>
      <c r="O2859">
        <v>52</v>
      </c>
      <c r="P2859">
        <v>2</v>
      </c>
      <c r="Q2859">
        <v>2</v>
      </c>
      <c r="R2859">
        <v>730</v>
      </c>
      <c r="S2859">
        <v>175</v>
      </c>
      <c r="T2859">
        <v>11</v>
      </c>
      <c r="U2859">
        <v>0.89</v>
      </c>
      <c r="V2859">
        <v>1</v>
      </c>
      <c r="W2859" t="s">
        <v>4</v>
      </c>
      <c r="X2859" t="s">
        <v>93</v>
      </c>
      <c r="Y2859" t="s">
        <v>96</v>
      </c>
      <c r="Z2859" t="s">
        <v>95</v>
      </c>
      <c r="AA2859">
        <v>0.77760000000000007</v>
      </c>
      <c r="AB2859">
        <v>0.91199999999999992</v>
      </c>
      <c r="AC2859">
        <v>0.17327999999999993</v>
      </c>
      <c r="AD2859">
        <v>0.36</v>
      </c>
      <c r="AE2859" t="s">
        <v>24</v>
      </c>
      <c r="AF2859">
        <v>5.9982227488151657E-2</v>
      </c>
      <c r="AG2859" t="s">
        <v>8</v>
      </c>
      <c r="AH2859" t="s">
        <v>33</v>
      </c>
      <c r="AI2859" t="s">
        <v>35</v>
      </c>
      <c r="AJ2859">
        <v>23.972602739726025</v>
      </c>
      <c r="AK2859" t="s">
        <v>40</v>
      </c>
      <c r="AL2859">
        <v>16.7272</v>
      </c>
      <c r="AM2859">
        <v>123127.48265599998</v>
      </c>
      <c r="AN2859">
        <v>70.899999999999991</v>
      </c>
    </row>
    <row r="2860" spans="1:40" x14ac:dyDescent="0.3">
      <c r="A2860">
        <v>66.209999999999994</v>
      </c>
      <c r="B2860">
        <v>1.06</v>
      </c>
      <c r="C2860">
        <v>1</v>
      </c>
      <c r="D2860">
        <v>0.76</v>
      </c>
      <c r="E2860">
        <v>0.06</v>
      </c>
      <c r="F2860">
        <v>0.01</v>
      </c>
      <c r="G2860" t="s">
        <v>99</v>
      </c>
      <c r="H2860">
        <v>4.7</v>
      </c>
      <c r="I2860">
        <v>0.63</v>
      </c>
      <c r="J2860">
        <v>1.18</v>
      </c>
      <c r="K2860">
        <v>0.63</v>
      </c>
      <c r="L2860">
        <v>44</v>
      </c>
      <c r="M2860">
        <v>3240.67</v>
      </c>
      <c r="N2860">
        <v>60</v>
      </c>
      <c r="O2860">
        <v>12</v>
      </c>
      <c r="P2860">
        <v>1</v>
      </c>
      <c r="Q2860">
        <v>1</v>
      </c>
      <c r="R2860">
        <v>609</v>
      </c>
      <c r="S2860">
        <v>375</v>
      </c>
      <c r="T2860">
        <v>11</v>
      </c>
      <c r="U2860">
        <v>0.28999999999999998</v>
      </c>
      <c r="V2860">
        <v>1</v>
      </c>
      <c r="W2860" t="s">
        <v>4</v>
      </c>
      <c r="X2860" t="s">
        <v>101</v>
      </c>
      <c r="Y2860" t="s">
        <v>104</v>
      </c>
      <c r="Z2860" t="s">
        <v>95</v>
      </c>
      <c r="AA2860">
        <v>0.71439999999999992</v>
      </c>
      <c r="AB2860">
        <v>0.93059999999999998</v>
      </c>
      <c r="AC2860">
        <v>0.22334399999999996</v>
      </c>
      <c r="AD2860">
        <v>0.7</v>
      </c>
      <c r="AE2860" t="s">
        <v>25</v>
      </c>
      <c r="AF2860">
        <v>1.6009666213562909E-2</v>
      </c>
      <c r="AG2860" t="s">
        <v>5</v>
      </c>
      <c r="AH2860" t="s">
        <v>33</v>
      </c>
      <c r="AI2860" t="s">
        <v>37</v>
      </c>
      <c r="AJ2860">
        <v>61.576354679802961</v>
      </c>
      <c r="AK2860" t="s">
        <v>40</v>
      </c>
      <c r="AL2860">
        <v>162.0335</v>
      </c>
      <c r="AM2860">
        <v>229752.55118899996</v>
      </c>
      <c r="AN2860">
        <v>93.3</v>
      </c>
    </row>
    <row r="2861" spans="1:40" x14ac:dyDescent="0.3">
      <c r="A2861">
        <v>128.85</v>
      </c>
      <c r="B2861">
        <v>7.12</v>
      </c>
      <c r="C2861">
        <v>4</v>
      </c>
      <c r="D2861">
        <v>0.93</v>
      </c>
      <c r="E2861">
        <v>0.02</v>
      </c>
      <c r="F2861">
        <v>0</v>
      </c>
      <c r="G2861" t="s">
        <v>88</v>
      </c>
      <c r="H2861">
        <v>3.6</v>
      </c>
      <c r="I2861">
        <v>0.98</v>
      </c>
      <c r="J2861">
        <v>0.97</v>
      </c>
      <c r="K2861">
        <v>0.93</v>
      </c>
      <c r="L2861">
        <v>15</v>
      </c>
      <c r="M2861">
        <v>3080.18</v>
      </c>
      <c r="N2861">
        <v>30</v>
      </c>
      <c r="O2861">
        <v>20</v>
      </c>
      <c r="P2861">
        <v>1</v>
      </c>
      <c r="Q2861">
        <v>0</v>
      </c>
      <c r="R2861">
        <v>134</v>
      </c>
      <c r="S2861">
        <v>815</v>
      </c>
      <c r="T2861">
        <v>10</v>
      </c>
      <c r="U2861">
        <v>0.38</v>
      </c>
      <c r="V2861">
        <v>1</v>
      </c>
      <c r="W2861" t="s">
        <v>4</v>
      </c>
      <c r="X2861" t="s">
        <v>89</v>
      </c>
      <c r="Y2861" t="s">
        <v>104</v>
      </c>
      <c r="Z2861" t="s">
        <v>108</v>
      </c>
      <c r="AA2861">
        <v>0.91139999999999999</v>
      </c>
      <c r="AB2861">
        <v>0.98</v>
      </c>
      <c r="AC2861">
        <v>6.8599999999999953E-2</v>
      </c>
      <c r="AD2861">
        <v>0.95000000000000007</v>
      </c>
      <c r="AE2861" t="s">
        <v>25</v>
      </c>
      <c r="AF2861">
        <v>5.5258051998447813E-2</v>
      </c>
      <c r="AG2861" t="s">
        <v>8</v>
      </c>
      <c r="AH2861" t="s">
        <v>33</v>
      </c>
      <c r="AI2861" t="s">
        <v>37</v>
      </c>
      <c r="AJ2861">
        <v>608.20895522388059</v>
      </c>
      <c r="AK2861" t="s">
        <v>42</v>
      </c>
      <c r="AL2861">
        <v>30.8018</v>
      </c>
      <c r="AM2861">
        <v>404858.89585999999</v>
      </c>
      <c r="AN2861">
        <v>71.8</v>
      </c>
    </row>
    <row r="2862" spans="1:40" x14ac:dyDescent="0.3">
      <c r="A2862">
        <v>440.05</v>
      </c>
      <c r="B2862">
        <v>8.43</v>
      </c>
      <c r="C2862">
        <v>25</v>
      </c>
      <c r="D2862">
        <v>0.85</v>
      </c>
      <c r="E2862">
        <v>0.05</v>
      </c>
      <c r="F2862">
        <v>0.02</v>
      </c>
      <c r="G2862" t="s">
        <v>88</v>
      </c>
      <c r="H2862">
        <v>0.31</v>
      </c>
      <c r="I2862">
        <v>0.97</v>
      </c>
      <c r="J2862">
        <v>0.86</v>
      </c>
      <c r="K2862">
        <v>0.2</v>
      </c>
      <c r="L2862">
        <v>38</v>
      </c>
      <c r="M2862">
        <v>754.2</v>
      </c>
      <c r="N2862">
        <v>60</v>
      </c>
      <c r="O2862">
        <v>52</v>
      </c>
      <c r="P2862">
        <v>1</v>
      </c>
      <c r="Q2862">
        <v>1</v>
      </c>
      <c r="R2862">
        <v>480</v>
      </c>
      <c r="S2862">
        <v>448</v>
      </c>
      <c r="T2862">
        <v>4</v>
      </c>
      <c r="U2862">
        <v>0.47</v>
      </c>
      <c r="V2862">
        <v>0</v>
      </c>
      <c r="W2862" t="s">
        <v>6</v>
      </c>
      <c r="X2862" t="s">
        <v>101</v>
      </c>
      <c r="Y2862" t="s">
        <v>104</v>
      </c>
      <c r="Z2862" t="s">
        <v>105</v>
      </c>
      <c r="AA2862">
        <v>0.8075</v>
      </c>
      <c r="AB2862">
        <v>0.93099999999999994</v>
      </c>
      <c r="AC2862">
        <v>0.13965000000000002</v>
      </c>
      <c r="AD2862">
        <v>0.27</v>
      </c>
      <c r="AE2862" t="s">
        <v>26</v>
      </c>
      <c r="AF2862">
        <v>1.9156913987046924E-2</v>
      </c>
      <c r="AG2862" t="s">
        <v>5</v>
      </c>
      <c r="AH2862" t="s">
        <v>32</v>
      </c>
      <c r="AI2862" t="s">
        <v>38</v>
      </c>
      <c r="AJ2862">
        <v>93.333333333333329</v>
      </c>
      <c r="AK2862" t="s">
        <v>41</v>
      </c>
      <c r="AL2862">
        <v>7.5420000000000007</v>
      </c>
      <c r="AM2862">
        <v>355127.98001</v>
      </c>
      <c r="AN2862">
        <v>73.790000000000006</v>
      </c>
    </row>
    <row r="2863" spans="1:40" x14ac:dyDescent="0.3">
      <c r="A2863">
        <v>177.12</v>
      </c>
      <c r="B2863">
        <v>2.3199999999999998</v>
      </c>
      <c r="C2863">
        <v>12</v>
      </c>
      <c r="D2863">
        <v>0.77</v>
      </c>
      <c r="E2863">
        <v>0.01</v>
      </c>
      <c r="F2863">
        <v>0.02</v>
      </c>
      <c r="G2863" t="s">
        <v>88</v>
      </c>
      <c r="H2863">
        <v>1.89</v>
      </c>
      <c r="I2863">
        <v>0.97</v>
      </c>
      <c r="J2863">
        <v>1.04</v>
      </c>
      <c r="K2863">
        <v>0.92</v>
      </c>
      <c r="L2863">
        <v>21</v>
      </c>
      <c r="M2863">
        <v>1619.37</v>
      </c>
      <c r="N2863">
        <v>15</v>
      </c>
      <c r="O2863">
        <v>35</v>
      </c>
      <c r="P2863">
        <v>2</v>
      </c>
      <c r="Q2863">
        <v>1</v>
      </c>
      <c r="R2863">
        <v>938</v>
      </c>
      <c r="S2863">
        <v>106</v>
      </c>
      <c r="T2863">
        <v>5</v>
      </c>
      <c r="U2863">
        <v>0.09</v>
      </c>
      <c r="V2863">
        <v>0</v>
      </c>
      <c r="W2863" t="s">
        <v>6</v>
      </c>
      <c r="X2863" t="s">
        <v>101</v>
      </c>
      <c r="Y2863" t="s">
        <v>96</v>
      </c>
      <c r="Z2863" t="s">
        <v>109</v>
      </c>
      <c r="AA2863">
        <v>0.76229999999999998</v>
      </c>
      <c r="AB2863">
        <v>0.97019999999999995</v>
      </c>
      <c r="AC2863">
        <v>0.22314599999999998</v>
      </c>
      <c r="AD2863">
        <v>0.95000000000000007</v>
      </c>
      <c r="AE2863" t="s">
        <v>25</v>
      </c>
      <c r="AF2863">
        <v>1.3098464317976512E-2</v>
      </c>
      <c r="AG2863" t="s">
        <v>5</v>
      </c>
      <c r="AH2863" t="s">
        <v>31</v>
      </c>
      <c r="AI2863" t="s">
        <v>36</v>
      </c>
      <c r="AJ2863">
        <v>11.300639658848615</v>
      </c>
      <c r="AK2863" t="s">
        <v>40</v>
      </c>
      <c r="AL2863">
        <v>16.1937</v>
      </c>
      <c r="AM2863">
        <v>295450.38766799995</v>
      </c>
      <c r="AN2863">
        <v>73.41</v>
      </c>
    </row>
    <row r="2864" spans="1:40" x14ac:dyDescent="0.3">
      <c r="A2864">
        <v>477.71</v>
      </c>
      <c r="B2864">
        <v>2.44</v>
      </c>
      <c r="C2864">
        <v>9</v>
      </c>
      <c r="D2864">
        <v>0.76</v>
      </c>
      <c r="E2864">
        <v>0</v>
      </c>
      <c r="F2864">
        <v>0.02</v>
      </c>
      <c r="G2864" t="s">
        <v>92</v>
      </c>
      <c r="H2864">
        <v>0.43</v>
      </c>
      <c r="I2864">
        <v>0.99</v>
      </c>
      <c r="J2864">
        <v>1.2</v>
      </c>
      <c r="K2864">
        <v>0.66</v>
      </c>
      <c r="L2864">
        <v>44</v>
      </c>
      <c r="M2864">
        <v>8576.68</v>
      </c>
      <c r="N2864">
        <v>45</v>
      </c>
      <c r="O2864">
        <v>38</v>
      </c>
      <c r="P2864">
        <v>3</v>
      </c>
      <c r="Q2864">
        <v>1</v>
      </c>
      <c r="R2864">
        <v>31</v>
      </c>
      <c r="S2864">
        <v>403</v>
      </c>
      <c r="T2864">
        <v>5</v>
      </c>
      <c r="U2864">
        <v>0.82</v>
      </c>
      <c r="V2864">
        <v>1</v>
      </c>
      <c r="W2864" t="s">
        <v>4</v>
      </c>
      <c r="X2864" t="s">
        <v>101</v>
      </c>
      <c r="Y2864" t="s">
        <v>90</v>
      </c>
      <c r="Z2864" t="s">
        <v>109</v>
      </c>
      <c r="AA2864">
        <v>0.76</v>
      </c>
      <c r="AB2864">
        <v>0.98</v>
      </c>
      <c r="AC2864">
        <v>0.23519999999999999</v>
      </c>
      <c r="AD2864">
        <v>0.68</v>
      </c>
      <c r="AE2864" t="s">
        <v>25</v>
      </c>
      <c r="AF2864">
        <v>5.1077013250716962E-3</v>
      </c>
      <c r="AG2864" t="s">
        <v>5</v>
      </c>
      <c r="AH2864" t="s">
        <v>32</v>
      </c>
      <c r="AI2864" t="s">
        <v>38</v>
      </c>
      <c r="AJ2864">
        <v>1300</v>
      </c>
      <c r="AK2864" t="s">
        <v>42</v>
      </c>
      <c r="AL2864">
        <v>171.53360000000001</v>
      </c>
      <c r="AM2864">
        <v>4179284.7607620005</v>
      </c>
      <c r="AN2864">
        <v>87.17</v>
      </c>
    </row>
    <row r="2865" spans="1:40" x14ac:dyDescent="0.3">
      <c r="A2865">
        <v>311.73</v>
      </c>
      <c r="B2865">
        <v>8.11</v>
      </c>
      <c r="C2865">
        <v>4</v>
      </c>
      <c r="D2865">
        <v>0.75</v>
      </c>
      <c r="E2865">
        <v>0.05</v>
      </c>
      <c r="F2865">
        <v>0.05</v>
      </c>
      <c r="G2865" t="s">
        <v>99</v>
      </c>
      <c r="H2865">
        <v>4.3099999999999996</v>
      </c>
      <c r="I2865">
        <v>0.67</v>
      </c>
      <c r="J2865">
        <v>1.1599999999999999</v>
      </c>
      <c r="K2865">
        <v>0.99</v>
      </c>
      <c r="L2865">
        <v>39</v>
      </c>
      <c r="M2865">
        <v>5931.54</v>
      </c>
      <c r="N2865">
        <v>90</v>
      </c>
      <c r="O2865">
        <v>20</v>
      </c>
      <c r="P2865">
        <v>3</v>
      </c>
      <c r="Q2865">
        <v>0</v>
      </c>
      <c r="R2865">
        <v>59</v>
      </c>
      <c r="S2865">
        <v>476</v>
      </c>
      <c r="T2865">
        <v>5</v>
      </c>
      <c r="U2865">
        <v>0.12</v>
      </c>
      <c r="V2865">
        <v>1</v>
      </c>
      <c r="W2865" t="s">
        <v>4</v>
      </c>
      <c r="X2865" t="s">
        <v>89</v>
      </c>
      <c r="Y2865" t="s">
        <v>90</v>
      </c>
      <c r="Z2865" t="s">
        <v>109</v>
      </c>
      <c r="AA2865">
        <v>0.71249999999999991</v>
      </c>
      <c r="AB2865">
        <v>0.90249999999999997</v>
      </c>
      <c r="AC2865">
        <v>0.22562499999999999</v>
      </c>
      <c r="AD2865">
        <v>1.0900000000000001</v>
      </c>
      <c r="AE2865" t="s">
        <v>25</v>
      </c>
      <c r="AF2865">
        <v>2.6016103679466201E-2</v>
      </c>
      <c r="AG2865" t="s">
        <v>7</v>
      </c>
      <c r="AH2865" t="s">
        <v>32</v>
      </c>
      <c r="AI2865" t="s">
        <v>37</v>
      </c>
      <c r="AJ2865">
        <v>806.77966101694915</v>
      </c>
      <c r="AK2865" t="s">
        <v>42</v>
      </c>
      <c r="AL2865">
        <v>296.577</v>
      </c>
      <c r="AM2865">
        <v>2034266.3087460003</v>
      </c>
      <c r="AN2865">
        <v>93.19</v>
      </c>
    </row>
    <row r="2866" spans="1:40" x14ac:dyDescent="0.3">
      <c r="A2866">
        <v>246.48</v>
      </c>
      <c r="B2866">
        <v>6.55</v>
      </c>
      <c r="C2866">
        <v>9</v>
      </c>
      <c r="D2866">
        <v>0.93</v>
      </c>
      <c r="E2866">
        <v>0.04</v>
      </c>
      <c r="F2866">
        <v>0.04</v>
      </c>
      <c r="G2866" t="s">
        <v>99</v>
      </c>
      <c r="H2866">
        <v>3.11</v>
      </c>
      <c r="I2866">
        <v>0.66</v>
      </c>
      <c r="J2866">
        <v>0.91</v>
      </c>
      <c r="K2866">
        <v>0.74</v>
      </c>
      <c r="L2866">
        <v>23</v>
      </c>
      <c r="M2866">
        <v>3488.6</v>
      </c>
      <c r="N2866">
        <v>60</v>
      </c>
      <c r="O2866">
        <v>26</v>
      </c>
      <c r="P2866">
        <v>2</v>
      </c>
      <c r="Q2866">
        <v>1</v>
      </c>
      <c r="R2866">
        <v>760</v>
      </c>
      <c r="S2866">
        <v>276</v>
      </c>
      <c r="T2866">
        <v>10</v>
      </c>
      <c r="U2866">
        <v>0.8</v>
      </c>
      <c r="V2866">
        <v>1</v>
      </c>
      <c r="W2866" t="s">
        <v>4</v>
      </c>
      <c r="X2866" t="s">
        <v>101</v>
      </c>
      <c r="Y2866" t="s">
        <v>96</v>
      </c>
      <c r="Z2866" t="s">
        <v>108</v>
      </c>
      <c r="AA2866">
        <v>0.89280000000000004</v>
      </c>
      <c r="AB2866">
        <v>0.92159999999999997</v>
      </c>
      <c r="AC2866">
        <v>6.4511999999999958E-2</v>
      </c>
      <c r="AD2866">
        <v>0.82</v>
      </c>
      <c r="AE2866" t="s">
        <v>25</v>
      </c>
      <c r="AF2866">
        <v>2.6574164232392082E-2</v>
      </c>
      <c r="AG2866" t="s">
        <v>7</v>
      </c>
      <c r="AH2866" t="s">
        <v>31</v>
      </c>
      <c r="AI2866" t="s">
        <v>37</v>
      </c>
      <c r="AJ2866">
        <v>36.315789473684212</v>
      </c>
      <c r="AK2866" t="s">
        <v>40</v>
      </c>
      <c r="AL2866">
        <v>174.43</v>
      </c>
      <c r="AM2866">
        <v>928849.49929599999</v>
      </c>
      <c r="AN2866">
        <v>94.889999999999986</v>
      </c>
    </row>
    <row r="2867" spans="1:40" x14ac:dyDescent="0.3">
      <c r="A2867">
        <v>311.04000000000002</v>
      </c>
      <c r="B2867">
        <v>1.4</v>
      </c>
      <c r="C2867">
        <v>28</v>
      </c>
      <c r="D2867">
        <v>0.77</v>
      </c>
      <c r="E2867">
        <v>0.01</v>
      </c>
      <c r="F2867">
        <v>0.03</v>
      </c>
      <c r="G2867" t="s">
        <v>88</v>
      </c>
      <c r="H2867">
        <v>4.78</v>
      </c>
      <c r="I2867">
        <v>0.61</v>
      </c>
      <c r="J2867">
        <v>1.03</v>
      </c>
      <c r="K2867">
        <v>0.67</v>
      </c>
      <c r="L2867">
        <v>20</v>
      </c>
      <c r="M2867">
        <v>5312.13</v>
      </c>
      <c r="N2867">
        <v>45</v>
      </c>
      <c r="O2867">
        <v>56</v>
      </c>
      <c r="P2867">
        <v>1</v>
      </c>
      <c r="Q2867">
        <v>0</v>
      </c>
      <c r="R2867">
        <v>735</v>
      </c>
      <c r="S2867">
        <v>908</v>
      </c>
      <c r="T2867">
        <v>9</v>
      </c>
      <c r="U2867">
        <v>0.92</v>
      </c>
      <c r="V2867">
        <v>0</v>
      </c>
      <c r="W2867" t="s">
        <v>6</v>
      </c>
      <c r="X2867" t="s">
        <v>89</v>
      </c>
      <c r="Y2867" t="s">
        <v>104</v>
      </c>
      <c r="Z2867" t="s">
        <v>91</v>
      </c>
      <c r="AA2867">
        <v>0.76229999999999998</v>
      </c>
      <c r="AB2867">
        <v>0.96029999999999993</v>
      </c>
      <c r="AC2867">
        <v>0.22086899999999998</v>
      </c>
      <c r="AD2867">
        <v>0.71000000000000008</v>
      </c>
      <c r="AE2867" t="s">
        <v>25</v>
      </c>
      <c r="AF2867">
        <v>4.5010288065843616E-3</v>
      </c>
      <c r="AG2867" t="s">
        <v>5</v>
      </c>
      <c r="AH2867" t="s">
        <v>32</v>
      </c>
      <c r="AI2867" t="s">
        <v>37</v>
      </c>
      <c r="AJ2867">
        <v>123.5374149659864</v>
      </c>
      <c r="AK2867" t="s">
        <v>42</v>
      </c>
      <c r="AL2867">
        <v>53.121300000000005</v>
      </c>
      <c r="AM2867">
        <v>1718459.1685320002</v>
      </c>
      <c r="AN2867">
        <v>70.320000000000007</v>
      </c>
    </row>
    <row r="2868" spans="1:40" x14ac:dyDescent="0.3">
      <c r="A2868">
        <v>282.51</v>
      </c>
      <c r="B2868">
        <v>6.6</v>
      </c>
      <c r="C2868">
        <v>6</v>
      </c>
      <c r="D2868">
        <v>0.86</v>
      </c>
      <c r="E2868">
        <v>7.0000000000000007E-2</v>
      </c>
      <c r="F2868">
        <v>0.01</v>
      </c>
      <c r="G2868" t="s">
        <v>92</v>
      </c>
      <c r="H2868">
        <v>0.1</v>
      </c>
      <c r="I2868">
        <v>0.96</v>
      </c>
      <c r="J2868">
        <v>0.85</v>
      </c>
      <c r="K2868">
        <v>0.81</v>
      </c>
      <c r="L2868">
        <v>42</v>
      </c>
      <c r="M2868">
        <v>2687</v>
      </c>
      <c r="N2868">
        <v>45</v>
      </c>
      <c r="O2868">
        <v>15</v>
      </c>
      <c r="P2868">
        <v>1</v>
      </c>
      <c r="Q2868">
        <v>3</v>
      </c>
      <c r="R2868">
        <v>804</v>
      </c>
      <c r="S2868">
        <v>132</v>
      </c>
      <c r="T2868">
        <v>9</v>
      </c>
      <c r="U2868">
        <v>0.56999999999999995</v>
      </c>
      <c r="V2868">
        <v>1</v>
      </c>
      <c r="W2868" t="s">
        <v>4</v>
      </c>
      <c r="X2868" t="s">
        <v>103</v>
      </c>
      <c r="Y2868" t="s">
        <v>104</v>
      </c>
      <c r="Z2868" t="s">
        <v>91</v>
      </c>
      <c r="AA2868">
        <v>0.79979999999999996</v>
      </c>
      <c r="AB2868">
        <v>0.92069999999999996</v>
      </c>
      <c r="AC2868">
        <v>0.12889800000000001</v>
      </c>
      <c r="AD2868">
        <v>0.89</v>
      </c>
      <c r="AE2868" t="s">
        <v>25</v>
      </c>
      <c r="AF2868">
        <v>2.3362004884782839E-2</v>
      </c>
      <c r="AG2868" t="s">
        <v>7</v>
      </c>
      <c r="AH2868" t="s">
        <v>31</v>
      </c>
      <c r="AI2868" t="s">
        <v>38</v>
      </c>
      <c r="AJ2868">
        <v>16.417910447761194</v>
      </c>
      <c r="AK2868" t="s">
        <v>40</v>
      </c>
      <c r="AL2868">
        <v>53.74</v>
      </c>
      <c r="AM2868">
        <v>819887.02462000004</v>
      </c>
      <c r="AN2868">
        <v>85.6</v>
      </c>
    </row>
    <row r="2869" spans="1:40" x14ac:dyDescent="0.3">
      <c r="A2869">
        <v>391.45</v>
      </c>
      <c r="B2869">
        <v>3.78</v>
      </c>
      <c r="C2869">
        <v>1</v>
      </c>
      <c r="D2869">
        <v>0.84</v>
      </c>
      <c r="E2869">
        <v>0.1</v>
      </c>
      <c r="F2869">
        <v>0.04</v>
      </c>
      <c r="G2869" t="s">
        <v>99</v>
      </c>
      <c r="H2869">
        <v>2.12</v>
      </c>
      <c r="I2869">
        <v>0.9</v>
      </c>
      <c r="J2869">
        <v>0.98</v>
      </c>
      <c r="K2869">
        <v>0.18</v>
      </c>
      <c r="L2869">
        <v>2</v>
      </c>
      <c r="M2869">
        <v>5880.04</v>
      </c>
      <c r="N2869">
        <v>45</v>
      </c>
      <c r="O2869">
        <v>18</v>
      </c>
      <c r="P2869">
        <v>3</v>
      </c>
      <c r="Q2869">
        <v>1</v>
      </c>
      <c r="R2869">
        <v>569</v>
      </c>
      <c r="S2869">
        <v>544</v>
      </c>
      <c r="T2869">
        <v>5</v>
      </c>
      <c r="U2869">
        <v>0.17</v>
      </c>
      <c r="V2869">
        <v>0</v>
      </c>
      <c r="W2869" t="s">
        <v>6</v>
      </c>
      <c r="X2869" t="s">
        <v>101</v>
      </c>
      <c r="Y2869" t="s">
        <v>90</v>
      </c>
      <c r="Z2869" t="s">
        <v>109</v>
      </c>
      <c r="AA2869">
        <v>0.75600000000000001</v>
      </c>
      <c r="AB2869">
        <v>0.86399999999999999</v>
      </c>
      <c r="AC2869">
        <v>0.13824000000000003</v>
      </c>
      <c r="AD2869">
        <v>0.32</v>
      </c>
      <c r="AE2869" t="s">
        <v>24</v>
      </c>
      <c r="AF2869">
        <v>9.6564056712223779E-3</v>
      </c>
      <c r="AG2869" t="s">
        <v>5</v>
      </c>
      <c r="AH2869" t="s">
        <v>32</v>
      </c>
      <c r="AI2869" t="s">
        <v>35</v>
      </c>
      <c r="AJ2869">
        <v>95.60632688927943</v>
      </c>
      <c r="AK2869" t="s">
        <v>45</v>
      </c>
      <c r="AL2869">
        <v>294.00200000000001</v>
      </c>
      <c r="AM2869">
        <v>2624296.0895999996</v>
      </c>
      <c r="AN2869">
        <v>94.080000000000013</v>
      </c>
    </row>
    <row r="2870" spans="1:40" x14ac:dyDescent="0.3">
      <c r="A2870">
        <v>177.12</v>
      </c>
      <c r="B2870">
        <v>4.32</v>
      </c>
      <c r="C2870">
        <v>10</v>
      </c>
      <c r="D2870">
        <v>0.87</v>
      </c>
      <c r="E2870">
        <v>0.04</v>
      </c>
      <c r="F2870">
        <v>0.04</v>
      </c>
      <c r="G2870" t="s">
        <v>99</v>
      </c>
      <c r="H2870">
        <v>0.52</v>
      </c>
      <c r="I2870">
        <v>0.85</v>
      </c>
      <c r="J2870">
        <v>1.01</v>
      </c>
      <c r="K2870">
        <v>0.95</v>
      </c>
      <c r="L2870">
        <v>45</v>
      </c>
      <c r="M2870">
        <v>838.85</v>
      </c>
      <c r="N2870">
        <v>45</v>
      </c>
      <c r="O2870">
        <v>20</v>
      </c>
      <c r="P2870">
        <v>0</v>
      </c>
      <c r="Q2870">
        <v>0</v>
      </c>
      <c r="R2870">
        <v>75</v>
      </c>
      <c r="S2870">
        <v>839</v>
      </c>
      <c r="T2870">
        <v>6</v>
      </c>
      <c r="U2870">
        <v>0.44</v>
      </c>
      <c r="V2870">
        <v>1</v>
      </c>
      <c r="W2870" t="s">
        <v>4</v>
      </c>
      <c r="X2870" t="s">
        <v>89</v>
      </c>
      <c r="Y2870" t="s">
        <v>94</v>
      </c>
      <c r="Z2870" t="s">
        <v>100</v>
      </c>
      <c r="AA2870">
        <v>0.83519999999999994</v>
      </c>
      <c r="AB2870">
        <v>0.92159999999999997</v>
      </c>
      <c r="AC2870">
        <v>0.11980799999999998</v>
      </c>
      <c r="AD2870">
        <v>1.03</v>
      </c>
      <c r="AE2870" t="s">
        <v>25</v>
      </c>
      <c r="AF2870">
        <v>2.4390243902439025E-2</v>
      </c>
      <c r="AG2870" t="s">
        <v>7</v>
      </c>
      <c r="AH2870" t="s">
        <v>31</v>
      </c>
      <c r="AI2870" t="s">
        <v>38</v>
      </c>
      <c r="AJ2870">
        <v>1118.6666666666667</v>
      </c>
      <c r="AK2870" t="s">
        <v>42</v>
      </c>
      <c r="AL2870">
        <v>41.942500000000003</v>
      </c>
      <c r="AM2870">
        <v>160507.06550799997</v>
      </c>
      <c r="AN2870">
        <v>97.47999999999999</v>
      </c>
    </row>
    <row r="2871" spans="1:40" x14ac:dyDescent="0.3">
      <c r="A2871">
        <v>208.87</v>
      </c>
      <c r="B2871">
        <v>7.93</v>
      </c>
      <c r="C2871">
        <v>29</v>
      </c>
      <c r="D2871">
        <v>0.96</v>
      </c>
      <c r="E2871">
        <v>0.06</v>
      </c>
      <c r="F2871">
        <v>0.02</v>
      </c>
      <c r="G2871" t="s">
        <v>88</v>
      </c>
      <c r="H2871">
        <v>1.75</v>
      </c>
      <c r="I2871">
        <v>0.97</v>
      </c>
      <c r="J2871">
        <v>0.93</v>
      </c>
      <c r="K2871">
        <v>0.17</v>
      </c>
      <c r="L2871">
        <v>32</v>
      </c>
      <c r="M2871">
        <v>9036.24</v>
      </c>
      <c r="N2871">
        <v>45</v>
      </c>
      <c r="O2871">
        <v>29</v>
      </c>
      <c r="P2871">
        <v>0</v>
      </c>
      <c r="Q2871">
        <v>1</v>
      </c>
      <c r="R2871">
        <v>918</v>
      </c>
      <c r="S2871">
        <v>207</v>
      </c>
      <c r="T2871">
        <v>8</v>
      </c>
      <c r="U2871">
        <v>0.14000000000000001</v>
      </c>
      <c r="V2871">
        <v>0</v>
      </c>
      <c r="W2871" t="s">
        <v>6</v>
      </c>
      <c r="X2871" t="s">
        <v>101</v>
      </c>
      <c r="Y2871" t="s">
        <v>94</v>
      </c>
      <c r="Z2871" t="s">
        <v>110</v>
      </c>
      <c r="AA2871">
        <v>0.90239999999999987</v>
      </c>
      <c r="AB2871">
        <v>0.92119999999999991</v>
      </c>
      <c r="AC2871">
        <v>3.6848000000000027E-2</v>
      </c>
      <c r="AD2871">
        <v>0.25</v>
      </c>
      <c r="AE2871" t="s">
        <v>26</v>
      </c>
      <c r="AF2871">
        <v>3.7966199071192606E-2</v>
      </c>
      <c r="AG2871" t="s">
        <v>7</v>
      </c>
      <c r="AH2871" t="s">
        <v>31</v>
      </c>
      <c r="AI2871" t="s">
        <v>36</v>
      </c>
      <c r="AJ2871">
        <v>22.549019607843139</v>
      </c>
      <c r="AK2871" t="s">
        <v>40</v>
      </c>
      <c r="AL2871">
        <v>90.362399999999994</v>
      </c>
      <c r="AM2871">
        <v>2038489.0775540001</v>
      </c>
      <c r="AN2871">
        <v>72.05</v>
      </c>
    </row>
    <row r="2872" spans="1:40" x14ac:dyDescent="0.3">
      <c r="A2872">
        <v>452.34</v>
      </c>
      <c r="B2872">
        <v>8.3000000000000007</v>
      </c>
      <c r="C2872">
        <v>14</v>
      </c>
      <c r="D2872">
        <v>0.96</v>
      </c>
      <c r="E2872">
        <v>0.1</v>
      </c>
      <c r="F2872">
        <v>0.05</v>
      </c>
      <c r="G2872" t="s">
        <v>88</v>
      </c>
      <c r="H2872">
        <v>0.81</v>
      </c>
      <c r="I2872">
        <v>0.83</v>
      </c>
      <c r="J2872">
        <v>0.99</v>
      </c>
      <c r="K2872">
        <v>0.03</v>
      </c>
      <c r="L2872">
        <v>47</v>
      </c>
      <c r="M2872">
        <v>2480.42</v>
      </c>
      <c r="N2872">
        <v>90</v>
      </c>
      <c r="O2872">
        <v>54</v>
      </c>
      <c r="P2872">
        <v>0</v>
      </c>
      <c r="Q2872">
        <v>2</v>
      </c>
      <c r="R2872">
        <v>139</v>
      </c>
      <c r="S2872">
        <v>50</v>
      </c>
      <c r="T2872">
        <v>12</v>
      </c>
      <c r="U2872">
        <v>0.12</v>
      </c>
      <c r="V2872">
        <v>1</v>
      </c>
      <c r="W2872" t="s">
        <v>4</v>
      </c>
      <c r="X2872" t="s">
        <v>93</v>
      </c>
      <c r="Y2872" t="s">
        <v>94</v>
      </c>
      <c r="Z2872" t="s">
        <v>107</v>
      </c>
      <c r="AA2872">
        <v>0.86399999999999999</v>
      </c>
      <c r="AB2872">
        <v>0.85499999999999998</v>
      </c>
      <c r="AC2872">
        <v>3.4200000000000029E-2</v>
      </c>
      <c r="AD2872">
        <v>0.18000000000000002</v>
      </c>
      <c r="AE2872" t="s">
        <v>26</v>
      </c>
      <c r="AF2872">
        <v>1.8349029491090775E-2</v>
      </c>
      <c r="AG2872" t="s">
        <v>5</v>
      </c>
      <c r="AH2872" t="s">
        <v>32</v>
      </c>
      <c r="AI2872" t="s">
        <v>38</v>
      </c>
      <c r="AJ2872">
        <v>35.97122302158273</v>
      </c>
      <c r="AK2872" t="s">
        <v>40</v>
      </c>
      <c r="AL2872">
        <v>24.804200000000002</v>
      </c>
      <c r="AM2872">
        <v>1290324.2923280001</v>
      </c>
      <c r="AN2872">
        <v>71.190000000000012</v>
      </c>
    </row>
    <row r="2873" spans="1:40" x14ac:dyDescent="0.3">
      <c r="A2873">
        <v>475.91</v>
      </c>
      <c r="B2873">
        <v>4.5999999999999996</v>
      </c>
      <c r="C2873">
        <v>22</v>
      </c>
      <c r="D2873">
        <v>0.84</v>
      </c>
      <c r="E2873">
        <v>0.08</v>
      </c>
      <c r="F2873">
        <v>0.01</v>
      </c>
      <c r="G2873" t="s">
        <v>88</v>
      </c>
      <c r="H2873">
        <v>1.64</v>
      </c>
      <c r="I2873">
        <v>0.65</v>
      </c>
      <c r="J2873">
        <v>1.17</v>
      </c>
      <c r="K2873">
        <v>0.7</v>
      </c>
      <c r="L2873">
        <v>28</v>
      </c>
      <c r="M2873">
        <v>8208.85</v>
      </c>
      <c r="N2873">
        <v>90</v>
      </c>
      <c r="O2873">
        <v>40</v>
      </c>
      <c r="P2873">
        <v>0</v>
      </c>
      <c r="Q2873">
        <v>1</v>
      </c>
      <c r="R2873">
        <v>311</v>
      </c>
      <c r="S2873">
        <v>130</v>
      </c>
      <c r="T2873">
        <v>7</v>
      </c>
      <c r="U2873">
        <v>0.76</v>
      </c>
      <c r="V2873">
        <v>0</v>
      </c>
      <c r="W2873" t="s">
        <v>6</v>
      </c>
      <c r="X2873" t="s">
        <v>101</v>
      </c>
      <c r="Y2873" t="s">
        <v>94</v>
      </c>
      <c r="Z2873" t="s">
        <v>106</v>
      </c>
      <c r="AA2873">
        <v>0.77280000000000004</v>
      </c>
      <c r="AB2873">
        <v>0.91080000000000005</v>
      </c>
      <c r="AC2873">
        <v>0.14572800000000002</v>
      </c>
      <c r="AD2873">
        <v>0.78999999999999992</v>
      </c>
      <c r="AE2873" t="s">
        <v>25</v>
      </c>
      <c r="AF2873">
        <v>9.665693093231913E-3</v>
      </c>
      <c r="AG2873" t="s">
        <v>5</v>
      </c>
      <c r="AH2873" t="s">
        <v>32</v>
      </c>
      <c r="AI2873" t="s">
        <v>36</v>
      </c>
      <c r="AJ2873">
        <v>41.80064308681672</v>
      </c>
      <c r="AK2873" t="s">
        <v>40</v>
      </c>
      <c r="AL2873">
        <v>82.08850000000001</v>
      </c>
      <c r="AM2873">
        <v>4258372.1441630004</v>
      </c>
      <c r="AN2873">
        <v>71.760000000000019</v>
      </c>
    </row>
    <row r="2874" spans="1:40" x14ac:dyDescent="0.3">
      <c r="A2874">
        <v>451.65</v>
      </c>
      <c r="B2874">
        <v>9.52</v>
      </c>
      <c r="C2874">
        <v>25</v>
      </c>
      <c r="D2874">
        <v>0.7</v>
      </c>
      <c r="E2874">
        <v>0.05</v>
      </c>
      <c r="F2874">
        <v>0.01</v>
      </c>
      <c r="G2874" t="s">
        <v>99</v>
      </c>
      <c r="H2874">
        <v>4.0999999999999996</v>
      </c>
      <c r="I2874">
        <v>0.67</v>
      </c>
      <c r="J2874">
        <v>1</v>
      </c>
      <c r="K2874">
        <v>0.18</v>
      </c>
      <c r="L2874">
        <v>4</v>
      </c>
      <c r="M2874">
        <v>6633.99</v>
      </c>
      <c r="N2874">
        <v>60</v>
      </c>
      <c r="O2874">
        <v>22</v>
      </c>
      <c r="P2874">
        <v>1</v>
      </c>
      <c r="Q2874">
        <v>2</v>
      </c>
      <c r="R2874">
        <v>336</v>
      </c>
      <c r="S2874">
        <v>434</v>
      </c>
      <c r="T2874">
        <v>6</v>
      </c>
      <c r="U2874">
        <v>0.39</v>
      </c>
      <c r="V2874">
        <v>0</v>
      </c>
      <c r="W2874" t="s">
        <v>6</v>
      </c>
      <c r="X2874" t="s">
        <v>93</v>
      </c>
      <c r="Y2874" t="s">
        <v>104</v>
      </c>
      <c r="Z2874" t="s">
        <v>100</v>
      </c>
      <c r="AA2874">
        <v>0.66499999999999992</v>
      </c>
      <c r="AB2874">
        <v>0.9405</v>
      </c>
      <c r="AC2874">
        <v>0.28215000000000001</v>
      </c>
      <c r="AD2874">
        <v>0.24</v>
      </c>
      <c r="AE2874" t="s">
        <v>26</v>
      </c>
      <c r="AF2874">
        <v>2.107826857079597E-2</v>
      </c>
      <c r="AG2874" t="s">
        <v>7</v>
      </c>
      <c r="AH2874" t="s">
        <v>32</v>
      </c>
      <c r="AI2874" t="s">
        <v>37</v>
      </c>
      <c r="AJ2874">
        <v>129.16666666666669</v>
      </c>
      <c r="AK2874" t="s">
        <v>42</v>
      </c>
      <c r="AL2874">
        <v>331.6995</v>
      </c>
      <c r="AM2874">
        <v>3176384.8133100001</v>
      </c>
      <c r="AN2874">
        <v>94.2</v>
      </c>
    </row>
    <row r="2875" spans="1:40" x14ac:dyDescent="0.3">
      <c r="A2875">
        <v>238.75</v>
      </c>
      <c r="B2875">
        <v>4.66</v>
      </c>
      <c r="C2875">
        <v>29</v>
      </c>
      <c r="D2875">
        <v>0.83</v>
      </c>
      <c r="E2875">
        <v>7.0000000000000007E-2</v>
      </c>
      <c r="F2875">
        <v>0</v>
      </c>
      <c r="G2875" t="s">
        <v>88</v>
      </c>
      <c r="H2875">
        <v>0.8</v>
      </c>
      <c r="I2875">
        <v>0.65</v>
      </c>
      <c r="J2875">
        <v>1.1299999999999999</v>
      </c>
      <c r="K2875">
        <v>0.76</v>
      </c>
      <c r="L2875">
        <v>7</v>
      </c>
      <c r="M2875">
        <v>5277.77</v>
      </c>
      <c r="N2875">
        <v>30</v>
      </c>
      <c r="O2875">
        <v>24</v>
      </c>
      <c r="P2875">
        <v>2</v>
      </c>
      <c r="Q2875">
        <v>2</v>
      </c>
      <c r="R2875">
        <v>393</v>
      </c>
      <c r="S2875">
        <v>870</v>
      </c>
      <c r="T2875">
        <v>4</v>
      </c>
      <c r="U2875">
        <v>0</v>
      </c>
      <c r="V2875">
        <v>0</v>
      </c>
      <c r="W2875" t="s">
        <v>6</v>
      </c>
      <c r="X2875" t="s">
        <v>93</v>
      </c>
      <c r="Y2875" t="s">
        <v>96</v>
      </c>
      <c r="Z2875" t="s">
        <v>105</v>
      </c>
      <c r="AA2875">
        <v>0.77189999999999992</v>
      </c>
      <c r="AB2875">
        <v>0.92999999999999994</v>
      </c>
      <c r="AC2875">
        <v>0.15810000000000002</v>
      </c>
      <c r="AD2875">
        <v>0.83000000000000007</v>
      </c>
      <c r="AE2875" t="s">
        <v>25</v>
      </c>
      <c r="AF2875">
        <v>1.9518324607329843E-2</v>
      </c>
      <c r="AG2875" t="s">
        <v>5</v>
      </c>
      <c r="AH2875" t="s">
        <v>31</v>
      </c>
      <c r="AI2875" t="s">
        <v>38</v>
      </c>
      <c r="AJ2875">
        <v>221.37404580152671</v>
      </c>
      <c r="AK2875" t="s">
        <v>42</v>
      </c>
      <c r="AL2875">
        <v>52.777700000000003</v>
      </c>
      <c r="AM2875">
        <v>1348328.9163250001</v>
      </c>
      <c r="AN2875">
        <v>73.099999999999994</v>
      </c>
    </row>
    <row r="2876" spans="1:40" x14ac:dyDescent="0.3">
      <c r="A2876">
        <v>401.16</v>
      </c>
      <c r="B2876">
        <v>7.95</v>
      </c>
      <c r="C2876">
        <v>18</v>
      </c>
      <c r="D2876">
        <v>0.88</v>
      </c>
      <c r="E2876">
        <v>0.01</v>
      </c>
      <c r="F2876">
        <v>0.04</v>
      </c>
      <c r="G2876" t="s">
        <v>88</v>
      </c>
      <c r="H2876">
        <v>2.37</v>
      </c>
      <c r="I2876">
        <v>0.72</v>
      </c>
      <c r="J2876">
        <v>0.93</v>
      </c>
      <c r="K2876">
        <v>0.8</v>
      </c>
      <c r="L2876">
        <v>3</v>
      </c>
      <c r="M2876">
        <v>9304.98</v>
      </c>
      <c r="N2876">
        <v>60</v>
      </c>
      <c r="O2876">
        <v>47</v>
      </c>
      <c r="P2876">
        <v>2</v>
      </c>
      <c r="Q2876">
        <v>1</v>
      </c>
      <c r="R2876">
        <v>788</v>
      </c>
      <c r="S2876">
        <v>13</v>
      </c>
      <c r="T2876">
        <v>3</v>
      </c>
      <c r="U2876">
        <v>0.05</v>
      </c>
      <c r="V2876">
        <v>1</v>
      </c>
      <c r="W2876" t="s">
        <v>4</v>
      </c>
      <c r="X2876" t="s">
        <v>101</v>
      </c>
      <c r="Y2876" t="s">
        <v>96</v>
      </c>
      <c r="Z2876" t="s">
        <v>98</v>
      </c>
      <c r="AA2876">
        <v>0.87119999999999997</v>
      </c>
      <c r="AB2876">
        <v>0.95039999999999991</v>
      </c>
      <c r="AC2876">
        <v>0.11404799999999998</v>
      </c>
      <c r="AD2876">
        <v>0.85000000000000009</v>
      </c>
      <c r="AE2876" t="s">
        <v>25</v>
      </c>
      <c r="AF2876">
        <v>1.9817529165420282E-2</v>
      </c>
      <c r="AG2876" t="s">
        <v>5</v>
      </c>
      <c r="AH2876" t="s">
        <v>32</v>
      </c>
      <c r="AI2876" t="s">
        <v>35</v>
      </c>
      <c r="AJ2876">
        <v>1.6497461928934012</v>
      </c>
      <c r="AK2876" t="s">
        <v>40</v>
      </c>
      <c r="AL2876">
        <v>93.049799999999991</v>
      </c>
      <c r="AM2876">
        <v>3919537.1304240003</v>
      </c>
      <c r="AN2876">
        <v>72.53</v>
      </c>
    </row>
    <row r="2877" spans="1:40" x14ac:dyDescent="0.3">
      <c r="A2877">
        <v>264.35000000000002</v>
      </c>
      <c r="B2877">
        <v>5.35</v>
      </c>
      <c r="C2877">
        <v>6</v>
      </c>
      <c r="D2877">
        <v>0.87</v>
      </c>
      <c r="E2877">
        <v>0.05</v>
      </c>
      <c r="F2877">
        <v>0.03</v>
      </c>
      <c r="G2877" t="s">
        <v>88</v>
      </c>
      <c r="H2877">
        <v>4.6100000000000003</v>
      </c>
      <c r="I2877">
        <v>0.75</v>
      </c>
      <c r="J2877">
        <v>1.19</v>
      </c>
      <c r="K2877">
        <v>0.24</v>
      </c>
      <c r="L2877">
        <v>25</v>
      </c>
      <c r="M2877">
        <v>1652.45</v>
      </c>
      <c r="N2877">
        <v>45</v>
      </c>
      <c r="O2877">
        <v>46</v>
      </c>
      <c r="P2877">
        <v>0</v>
      </c>
      <c r="Q2877">
        <v>1</v>
      </c>
      <c r="R2877">
        <v>760</v>
      </c>
      <c r="S2877">
        <v>264</v>
      </c>
      <c r="T2877">
        <v>4</v>
      </c>
      <c r="U2877">
        <v>0.82</v>
      </c>
      <c r="V2877">
        <v>0</v>
      </c>
      <c r="W2877" t="s">
        <v>6</v>
      </c>
      <c r="X2877" t="s">
        <v>101</v>
      </c>
      <c r="Y2877" t="s">
        <v>94</v>
      </c>
      <c r="Z2877" t="s">
        <v>105</v>
      </c>
      <c r="AA2877">
        <v>0.82650000000000001</v>
      </c>
      <c r="AB2877">
        <v>0.92149999999999999</v>
      </c>
      <c r="AC2877">
        <v>0.119795</v>
      </c>
      <c r="AD2877">
        <v>0.32</v>
      </c>
      <c r="AE2877" t="s">
        <v>24</v>
      </c>
      <c r="AF2877">
        <v>2.0238320408549268E-2</v>
      </c>
      <c r="AG2877" t="s">
        <v>7</v>
      </c>
      <c r="AH2877" t="s">
        <v>31</v>
      </c>
      <c r="AI2877" t="s">
        <v>37</v>
      </c>
      <c r="AJ2877">
        <v>34.736842105263158</v>
      </c>
      <c r="AK2877" t="s">
        <v>40</v>
      </c>
      <c r="AL2877">
        <v>16.5245</v>
      </c>
      <c r="AM2877">
        <v>471812.06767000002</v>
      </c>
      <c r="AN2877">
        <v>69.289999999999992</v>
      </c>
    </row>
    <row r="2878" spans="1:40" x14ac:dyDescent="0.3">
      <c r="A2878">
        <v>273.89</v>
      </c>
      <c r="B2878">
        <v>9.08</v>
      </c>
      <c r="C2878">
        <v>18</v>
      </c>
      <c r="D2878">
        <v>0.9</v>
      </c>
      <c r="E2878">
        <v>0.03</v>
      </c>
      <c r="F2878">
        <v>0.02</v>
      </c>
      <c r="G2878" t="s">
        <v>92</v>
      </c>
      <c r="H2878">
        <v>4.99</v>
      </c>
      <c r="I2878">
        <v>0.92</v>
      </c>
      <c r="J2878">
        <v>0.84</v>
      </c>
      <c r="K2878">
        <v>0.09</v>
      </c>
      <c r="L2878">
        <v>48</v>
      </c>
      <c r="M2878">
        <v>1280.8499999999999</v>
      </c>
      <c r="N2878">
        <v>30</v>
      </c>
      <c r="O2878">
        <v>39</v>
      </c>
      <c r="P2878">
        <v>2</v>
      </c>
      <c r="Q2878">
        <v>2</v>
      </c>
      <c r="R2878">
        <v>547</v>
      </c>
      <c r="S2878">
        <v>652</v>
      </c>
      <c r="T2878">
        <v>3</v>
      </c>
      <c r="U2878">
        <v>0.62</v>
      </c>
      <c r="V2878">
        <v>1</v>
      </c>
      <c r="W2878" t="s">
        <v>4</v>
      </c>
      <c r="X2878" t="s">
        <v>93</v>
      </c>
      <c r="Y2878" t="s">
        <v>96</v>
      </c>
      <c r="Z2878" t="s">
        <v>98</v>
      </c>
      <c r="AA2878">
        <v>0.873</v>
      </c>
      <c r="AB2878">
        <v>0.9506</v>
      </c>
      <c r="AC2878">
        <v>9.5059999999999978E-2</v>
      </c>
      <c r="AD2878">
        <v>0.14000000000000001</v>
      </c>
      <c r="AE2878" t="s">
        <v>22</v>
      </c>
      <c r="AF2878">
        <v>3.3151995326590966E-2</v>
      </c>
      <c r="AG2878" t="s">
        <v>7</v>
      </c>
      <c r="AH2878" t="s">
        <v>31</v>
      </c>
      <c r="AI2878" t="s">
        <v>37</v>
      </c>
      <c r="AJ2878">
        <v>119.19561243144423</v>
      </c>
      <c r="AK2878" t="s">
        <v>42</v>
      </c>
      <c r="AL2878">
        <v>25.616999999999997</v>
      </c>
      <c r="AM2878">
        <v>368405.55804699997</v>
      </c>
      <c r="AN2878">
        <v>81.709999999999994</v>
      </c>
    </row>
    <row r="2879" spans="1:40" x14ac:dyDescent="0.3">
      <c r="A2879">
        <v>142.11000000000001</v>
      </c>
      <c r="B2879">
        <v>9.17</v>
      </c>
      <c r="C2879">
        <v>20</v>
      </c>
      <c r="D2879">
        <v>0.75</v>
      </c>
      <c r="E2879">
        <v>0.02</v>
      </c>
      <c r="F2879">
        <v>0.01</v>
      </c>
      <c r="G2879" t="s">
        <v>88</v>
      </c>
      <c r="H2879">
        <v>1.25</v>
      </c>
      <c r="I2879">
        <v>0.68</v>
      </c>
      <c r="J2879">
        <v>1.03</v>
      </c>
      <c r="K2879">
        <v>0.5</v>
      </c>
      <c r="L2879">
        <v>9</v>
      </c>
      <c r="M2879">
        <v>3286.42</v>
      </c>
      <c r="N2879">
        <v>60</v>
      </c>
      <c r="O2879">
        <v>11</v>
      </c>
      <c r="P2879">
        <v>3</v>
      </c>
      <c r="Q2879">
        <v>3</v>
      </c>
      <c r="R2879">
        <v>712</v>
      </c>
      <c r="S2879">
        <v>477</v>
      </c>
      <c r="T2879">
        <v>8</v>
      </c>
      <c r="U2879">
        <v>0.84</v>
      </c>
      <c r="V2879">
        <v>1</v>
      </c>
      <c r="W2879" t="s">
        <v>4</v>
      </c>
      <c r="X2879" t="s">
        <v>103</v>
      </c>
      <c r="Y2879" t="s">
        <v>90</v>
      </c>
      <c r="Z2879" t="s">
        <v>110</v>
      </c>
      <c r="AA2879">
        <v>0.73499999999999999</v>
      </c>
      <c r="AB2879">
        <v>0.97019999999999995</v>
      </c>
      <c r="AC2879">
        <v>0.24254999999999999</v>
      </c>
      <c r="AD2879">
        <v>0.53</v>
      </c>
      <c r="AE2879" t="s">
        <v>25</v>
      </c>
      <c r="AF2879">
        <v>6.4527478713672495E-2</v>
      </c>
      <c r="AG2879" t="s">
        <v>8</v>
      </c>
      <c r="AH2879" t="s">
        <v>33</v>
      </c>
      <c r="AI2879" t="s">
        <v>36</v>
      </c>
      <c r="AJ2879">
        <v>66.99438202247191</v>
      </c>
      <c r="AK2879" t="s">
        <v>40</v>
      </c>
      <c r="AL2879">
        <v>32.864200000000004</v>
      </c>
      <c r="AM2879">
        <v>481080.55753600004</v>
      </c>
      <c r="AN2879">
        <v>73.95</v>
      </c>
    </row>
    <row r="2880" spans="1:40" x14ac:dyDescent="0.3">
      <c r="A2880">
        <v>316.01</v>
      </c>
      <c r="B2880">
        <v>1.79</v>
      </c>
      <c r="C2880">
        <v>16</v>
      </c>
      <c r="D2880">
        <v>0.89</v>
      </c>
      <c r="E2880">
        <v>0.04</v>
      </c>
      <c r="F2880">
        <v>0</v>
      </c>
      <c r="G2880" t="s">
        <v>99</v>
      </c>
      <c r="H2880">
        <v>4.68</v>
      </c>
      <c r="I2880">
        <v>0.89</v>
      </c>
      <c r="J2880">
        <v>1.1200000000000001</v>
      </c>
      <c r="K2880">
        <v>0.89</v>
      </c>
      <c r="L2880">
        <v>23</v>
      </c>
      <c r="M2880">
        <v>8319.19</v>
      </c>
      <c r="N2880">
        <v>30</v>
      </c>
      <c r="O2880">
        <v>45</v>
      </c>
      <c r="P2880">
        <v>0</v>
      </c>
      <c r="Q2880">
        <v>0</v>
      </c>
      <c r="R2880">
        <v>58</v>
      </c>
      <c r="S2880">
        <v>828</v>
      </c>
      <c r="T2880">
        <v>6</v>
      </c>
      <c r="U2880">
        <v>0.27</v>
      </c>
      <c r="V2880">
        <v>0</v>
      </c>
      <c r="W2880" t="s">
        <v>6</v>
      </c>
      <c r="X2880" t="s">
        <v>89</v>
      </c>
      <c r="Y2880" t="s">
        <v>94</v>
      </c>
      <c r="Z2880" t="s">
        <v>100</v>
      </c>
      <c r="AA2880">
        <v>0.85439999999999994</v>
      </c>
      <c r="AB2880">
        <v>0.96</v>
      </c>
      <c r="AC2880">
        <v>0.10559999999999999</v>
      </c>
      <c r="AD2880">
        <v>0.93</v>
      </c>
      <c r="AE2880" t="s">
        <v>25</v>
      </c>
      <c r="AF2880">
        <v>5.6643777095661532E-3</v>
      </c>
      <c r="AG2880" t="s">
        <v>5</v>
      </c>
      <c r="AH2880" t="s">
        <v>32</v>
      </c>
      <c r="AI2880" t="s">
        <v>37</v>
      </c>
      <c r="AJ2880">
        <v>1427.5862068965519</v>
      </c>
      <c r="AK2880" t="s">
        <v>42</v>
      </c>
      <c r="AL2880">
        <v>415.95950000000005</v>
      </c>
      <c r="AM2880">
        <v>2734550.6592120002</v>
      </c>
      <c r="AN2880">
        <v>94.11999999999999</v>
      </c>
    </row>
    <row r="2881" spans="1:40" x14ac:dyDescent="0.3">
      <c r="A2881">
        <v>133.76</v>
      </c>
      <c r="B2881">
        <v>9.43</v>
      </c>
      <c r="C2881">
        <v>15</v>
      </c>
      <c r="D2881">
        <v>0.75</v>
      </c>
      <c r="E2881">
        <v>0.01</v>
      </c>
      <c r="F2881">
        <v>0.01</v>
      </c>
      <c r="G2881" t="s">
        <v>88</v>
      </c>
      <c r="H2881">
        <v>1.31</v>
      </c>
      <c r="I2881">
        <v>0.8</v>
      </c>
      <c r="J2881">
        <v>1.1299999999999999</v>
      </c>
      <c r="K2881">
        <v>0.85</v>
      </c>
      <c r="L2881">
        <v>23</v>
      </c>
      <c r="M2881">
        <v>448.49</v>
      </c>
      <c r="N2881">
        <v>90</v>
      </c>
      <c r="O2881">
        <v>16</v>
      </c>
      <c r="P2881">
        <v>1</v>
      </c>
      <c r="Q2881">
        <v>1</v>
      </c>
      <c r="R2881">
        <v>328</v>
      </c>
      <c r="S2881">
        <v>192</v>
      </c>
      <c r="T2881">
        <v>6</v>
      </c>
      <c r="U2881">
        <v>0.31</v>
      </c>
      <c r="V2881">
        <v>0</v>
      </c>
      <c r="W2881" t="s">
        <v>6</v>
      </c>
      <c r="X2881" t="s">
        <v>101</v>
      </c>
      <c r="Y2881" t="s">
        <v>104</v>
      </c>
      <c r="Z2881" t="s">
        <v>100</v>
      </c>
      <c r="AA2881">
        <v>0.74249999999999994</v>
      </c>
      <c r="AB2881">
        <v>0.98009999999999997</v>
      </c>
      <c r="AC2881">
        <v>0.24502499999999999</v>
      </c>
      <c r="AD2881">
        <v>0.87</v>
      </c>
      <c r="AE2881" t="s">
        <v>25</v>
      </c>
      <c r="AF2881">
        <v>7.0499401913875603E-2</v>
      </c>
      <c r="AG2881" t="s">
        <v>8</v>
      </c>
      <c r="AH2881" t="s">
        <v>33</v>
      </c>
      <c r="AI2881" t="s">
        <v>36</v>
      </c>
      <c r="AJ2881">
        <v>58.536585365853654</v>
      </c>
      <c r="AK2881" t="s">
        <v>40</v>
      </c>
      <c r="AL2881">
        <v>4.4849000000000006</v>
      </c>
      <c r="AM2881">
        <v>61197.812259999992</v>
      </c>
      <c r="AN2881">
        <v>74.19</v>
      </c>
    </row>
    <row r="2882" spans="1:40" x14ac:dyDescent="0.3">
      <c r="A2882">
        <v>199.2</v>
      </c>
      <c r="B2882">
        <v>8.43</v>
      </c>
      <c r="C2882">
        <v>16</v>
      </c>
      <c r="D2882">
        <v>0.93</v>
      </c>
      <c r="E2882">
        <v>7.0000000000000007E-2</v>
      </c>
      <c r="F2882">
        <v>0.02</v>
      </c>
      <c r="G2882" t="s">
        <v>99</v>
      </c>
      <c r="H2882">
        <v>2.0699999999999998</v>
      </c>
      <c r="I2882">
        <v>1</v>
      </c>
      <c r="J2882">
        <v>0.88</v>
      </c>
      <c r="K2882">
        <v>0.12</v>
      </c>
      <c r="L2882">
        <v>49</v>
      </c>
      <c r="M2882">
        <v>2470.12</v>
      </c>
      <c r="N2882">
        <v>45</v>
      </c>
      <c r="O2882">
        <v>28</v>
      </c>
      <c r="P2882">
        <v>0</v>
      </c>
      <c r="Q2882">
        <v>2</v>
      </c>
      <c r="R2882">
        <v>30</v>
      </c>
      <c r="S2882">
        <v>116</v>
      </c>
      <c r="T2882">
        <v>1</v>
      </c>
      <c r="U2882">
        <v>0.62</v>
      </c>
      <c r="V2882">
        <v>0</v>
      </c>
      <c r="W2882" t="s">
        <v>6</v>
      </c>
      <c r="X2882" t="s">
        <v>93</v>
      </c>
      <c r="Y2882" t="s">
        <v>94</v>
      </c>
      <c r="Z2882" t="s">
        <v>97</v>
      </c>
      <c r="AA2882">
        <v>0.8649</v>
      </c>
      <c r="AB2882">
        <v>0.91139999999999988</v>
      </c>
      <c r="AC2882">
        <v>6.3797999999999952E-2</v>
      </c>
      <c r="AD2882">
        <v>0.21000000000000002</v>
      </c>
      <c r="AE2882" t="s">
        <v>26</v>
      </c>
      <c r="AF2882">
        <v>4.2319277108433737E-2</v>
      </c>
      <c r="AG2882" t="s">
        <v>7</v>
      </c>
      <c r="AH2882" t="s">
        <v>31</v>
      </c>
      <c r="AI2882" t="s">
        <v>35</v>
      </c>
      <c r="AJ2882">
        <v>386.66666666666669</v>
      </c>
      <c r="AK2882" t="s">
        <v>42</v>
      </c>
      <c r="AL2882">
        <v>123.506</v>
      </c>
      <c r="AM2882">
        <v>536463.96823999996</v>
      </c>
      <c r="AN2882">
        <v>95.43</v>
      </c>
    </row>
    <row r="2883" spans="1:40" x14ac:dyDescent="0.3">
      <c r="A2883">
        <v>434.76</v>
      </c>
      <c r="B2883">
        <v>8.1199999999999992</v>
      </c>
      <c r="C2883">
        <v>8</v>
      </c>
      <c r="D2883">
        <v>0.8</v>
      </c>
      <c r="E2883">
        <v>0.05</v>
      </c>
      <c r="F2883">
        <v>0.01</v>
      </c>
      <c r="G2883" t="s">
        <v>92</v>
      </c>
      <c r="H2883">
        <v>4.3899999999999997</v>
      </c>
      <c r="I2883">
        <v>0.91</v>
      </c>
      <c r="J2883">
        <v>0.96</v>
      </c>
      <c r="K2883">
        <v>0.96</v>
      </c>
      <c r="L2883">
        <v>26</v>
      </c>
      <c r="M2883">
        <v>4304.55</v>
      </c>
      <c r="N2883">
        <v>30</v>
      </c>
      <c r="O2883">
        <v>49</v>
      </c>
      <c r="P2883">
        <v>3</v>
      </c>
      <c r="Q2883">
        <v>0</v>
      </c>
      <c r="R2883">
        <v>442</v>
      </c>
      <c r="S2883">
        <v>508</v>
      </c>
      <c r="T2883">
        <v>5</v>
      </c>
      <c r="U2883">
        <v>0.67</v>
      </c>
      <c r="V2883">
        <v>1</v>
      </c>
      <c r="W2883" t="s">
        <v>4</v>
      </c>
      <c r="X2883" t="s">
        <v>89</v>
      </c>
      <c r="Y2883" t="s">
        <v>90</v>
      </c>
      <c r="Z2883" t="s">
        <v>109</v>
      </c>
      <c r="AA2883">
        <v>0.76</v>
      </c>
      <c r="AB2883">
        <v>0.9405</v>
      </c>
      <c r="AC2883">
        <v>0.18809999999999993</v>
      </c>
      <c r="AD2883">
        <v>1.02</v>
      </c>
      <c r="AE2883" t="s">
        <v>25</v>
      </c>
      <c r="AF2883">
        <v>1.8676971202502529E-2</v>
      </c>
      <c r="AG2883" t="s">
        <v>5</v>
      </c>
      <c r="AH2883" t="s">
        <v>32</v>
      </c>
      <c r="AI2883" t="s">
        <v>37</v>
      </c>
      <c r="AJ2883">
        <v>114.93212669683257</v>
      </c>
      <c r="AK2883" t="s">
        <v>42</v>
      </c>
      <c r="AL2883">
        <v>86.091000000000008</v>
      </c>
      <c r="AM2883">
        <v>1983857.190408</v>
      </c>
      <c r="AN2883">
        <v>81.91</v>
      </c>
    </row>
    <row r="2884" spans="1:40" x14ac:dyDescent="0.3">
      <c r="A2884">
        <v>143.18</v>
      </c>
      <c r="B2884">
        <v>2.81</v>
      </c>
      <c r="C2884">
        <v>13</v>
      </c>
      <c r="D2884">
        <v>0.91</v>
      </c>
      <c r="E2884">
        <v>0.05</v>
      </c>
      <c r="F2884">
        <v>0.01</v>
      </c>
      <c r="G2884" t="s">
        <v>92</v>
      </c>
      <c r="H2884">
        <v>3.93</v>
      </c>
      <c r="I2884">
        <v>0.99</v>
      </c>
      <c r="J2884">
        <v>1.05</v>
      </c>
      <c r="K2884">
        <v>0.26</v>
      </c>
      <c r="L2884">
        <v>40</v>
      </c>
      <c r="M2884">
        <v>7158.12</v>
      </c>
      <c r="N2884">
        <v>15</v>
      </c>
      <c r="O2884">
        <v>50</v>
      </c>
      <c r="P2884">
        <v>2</v>
      </c>
      <c r="Q2884">
        <v>1</v>
      </c>
      <c r="R2884">
        <v>600</v>
      </c>
      <c r="S2884">
        <v>456</v>
      </c>
      <c r="T2884">
        <v>8</v>
      </c>
      <c r="U2884">
        <v>0.03</v>
      </c>
      <c r="V2884">
        <v>1</v>
      </c>
      <c r="W2884" t="s">
        <v>4</v>
      </c>
      <c r="X2884" t="s">
        <v>101</v>
      </c>
      <c r="Y2884" t="s">
        <v>96</v>
      </c>
      <c r="Z2884" t="s">
        <v>110</v>
      </c>
      <c r="AA2884">
        <v>0.86449999999999994</v>
      </c>
      <c r="AB2884">
        <v>0.9405</v>
      </c>
      <c r="AC2884">
        <v>8.464499999999997E-2</v>
      </c>
      <c r="AD2884">
        <v>0.32</v>
      </c>
      <c r="AE2884" t="s">
        <v>24</v>
      </c>
      <c r="AF2884">
        <v>1.9625646039949714E-2</v>
      </c>
      <c r="AG2884" t="s">
        <v>5</v>
      </c>
      <c r="AH2884" t="s">
        <v>33</v>
      </c>
      <c r="AI2884" t="s">
        <v>37</v>
      </c>
      <c r="AJ2884">
        <v>76</v>
      </c>
      <c r="AK2884" t="s">
        <v>40</v>
      </c>
      <c r="AL2884">
        <v>143.16239999999999</v>
      </c>
      <c r="AM2884">
        <v>1086548.0152440001</v>
      </c>
      <c r="AN2884">
        <v>82.36999999999999</v>
      </c>
    </row>
    <row r="2885" spans="1:40" x14ac:dyDescent="0.3">
      <c r="A2885">
        <v>82.02</v>
      </c>
      <c r="B2885">
        <v>8.25</v>
      </c>
      <c r="C2885">
        <v>23</v>
      </c>
      <c r="D2885">
        <v>0.71</v>
      </c>
      <c r="E2885">
        <v>0.01</v>
      </c>
      <c r="F2885">
        <v>0.04</v>
      </c>
      <c r="G2885" t="s">
        <v>88</v>
      </c>
      <c r="H2885">
        <v>4.29</v>
      </c>
      <c r="I2885">
        <v>0.74</v>
      </c>
      <c r="J2885">
        <v>0.93</v>
      </c>
      <c r="K2885">
        <v>0.35</v>
      </c>
      <c r="L2885">
        <v>18</v>
      </c>
      <c r="M2885">
        <v>3063.2</v>
      </c>
      <c r="N2885">
        <v>45</v>
      </c>
      <c r="O2885">
        <v>39</v>
      </c>
      <c r="P2885">
        <v>2</v>
      </c>
      <c r="Q2885">
        <v>0</v>
      </c>
      <c r="R2885">
        <v>601</v>
      </c>
      <c r="S2885">
        <v>186</v>
      </c>
      <c r="T2885">
        <v>11</v>
      </c>
      <c r="U2885">
        <v>0.91</v>
      </c>
      <c r="V2885">
        <v>0</v>
      </c>
      <c r="W2885" t="s">
        <v>6</v>
      </c>
      <c r="X2885" t="s">
        <v>89</v>
      </c>
      <c r="Y2885" t="s">
        <v>96</v>
      </c>
      <c r="Z2885" t="s">
        <v>95</v>
      </c>
      <c r="AA2885">
        <v>0.70289999999999997</v>
      </c>
      <c r="AB2885">
        <v>0.95039999999999991</v>
      </c>
      <c r="AC2885">
        <v>0.27561600000000003</v>
      </c>
      <c r="AD2885">
        <v>0.39999999999999997</v>
      </c>
      <c r="AE2885" t="s">
        <v>24</v>
      </c>
      <c r="AF2885">
        <v>0.1005852231163131</v>
      </c>
      <c r="AG2885" t="s">
        <v>9</v>
      </c>
      <c r="AH2885" t="s">
        <v>33</v>
      </c>
      <c r="AI2885" t="s">
        <v>37</v>
      </c>
      <c r="AJ2885">
        <v>30.948419301164726</v>
      </c>
      <c r="AK2885" t="s">
        <v>40</v>
      </c>
      <c r="AL2885">
        <v>30.631999999999998</v>
      </c>
      <c r="AM2885">
        <v>263843.51651599992</v>
      </c>
      <c r="AN2885">
        <v>70.61</v>
      </c>
    </row>
    <row r="2886" spans="1:40" x14ac:dyDescent="0.3">
      <c r="A2886">
        <v>81.05</v>
      </c>
      <c r="B2886">
        <v>8.65</v>
      </c>
      <c r="C2886">
        <v>11</v>
      </c>
      <c r="D2886">
        <v>0.82</v>
      </c>
      <c r="E2886">
        <v>0.01</v>
      </c>
      <c r="F2886">
        <v>0.03</v>
      </c>
      <c r="G2886" t="s">
        <v>99</v>
      </c>
      <c r="H2886">
        <v>4</v>
      </c>
      <c r="I2886">
        <v>0.65</v>
      </c>
      <c r="J2886">
        <v>1.06</v>
      </c>
      <c r="K2886">
        <v>0.15</v>
      </c>
      <c r="L2886">
        <v>24</v>
      </c>
      <c r="M2886">
        <v>4536.3100000000004</v>
      </c>
      <c r="N2886">
        <v>90</v>
      </c>
      <c r="O2886">
        <v>37</v>
      </c>
      <c r="P2886">
        <v>2</v>
      </c>
      <c r="Q2886">
        <v>2</v>
      </c>
      <c r="R2886">
        <v>18</v>
      </c>
      <c r="S2886">
        <v>81</v>
      </c>
      <c r="T2886">
        <v>2</v>
      </c>
      <c r="U2886">
        <v>0.8</v>
      </c>
      <c r="V2886">
        <v>1</v>
      </c>
      <c r="W2886" t="s">
        <v>4</v>
      </c>
      <c r="X2886" t="s">
        <v>93</v>
      </c>
      <c r="Y2886" t="s">
        <v>96</v>
      </c>
      <c r="Z2886" t="s">
        <v>102</v>
      </c>
      <c r="AA2886">
        <v>0.81179999999999997</v>
      </c>
      <c r="AB2886">
        <v>0.96029999999999993</v>
      </c>
      <c r="AC2886">
        <v>0.17285400000000004</v>
      </c>
      <c r="AD2886">
        <v>0.19</v>
      </c>
      <c r="AE2886" t="s">
        <v>26</v>
      </c>
      <c r="AF2886">
        <v>0.10672424429364591</v>
      </c>
      <c r="AG2886" t="s">
        <v>9</v>
      </c>
      <c r="AH2886" t="s">
        <v>33</v>
      </c>
      <c r="AI2886" t="s">
        <v>37</v>
      </c>
      <c r="AJ2886">
        <v>450</v>
      </c>
      <c r="AK2886" t="s">
        <v>42</v>
      </c>
      <c r="AL2886">
        <v>226.81550000000004</v>
      </c>
      <c r="AM2886">
        <v>382607.94202000007</v>
      </c>
      <c r="AN2886">
        <v>95.100000000000009</v>
      </c>
    </row>
    <row r="2887" spans="1:40" x14ac:dyDescent="0.3">
      <c r="A2887">
        <v>473.35</v>
      </c>
      <c r="B2887">
        <v>3.6</v>
      </c>
      <c r="C2887">
        <v>28</v>
      </c>
      <c r="D2887">
        <v>0.91</v>
      </c>
      <c r="E2887">
        <v>0.06</v>
      </c>
      <c r="F2887">
        <v>0.04</v>
      </c>
      <c r="G2887" t="s">
        <v>88</v>
      </c>
      <c r="H2887">
        <v>1.18</v>
      </c>
      <c r="I2887">
        <v>0.8</v>
      </c>
      <c r="J2887">
        <v>0.95</v>
      </c>
      <c r="K2887">
        <v>0.38</v>
      </c>
      <c r="L2887">
        <v>27</v>
      </c>
      <c r="M2887">
        <v>3434.82</v>
      </c>
      <c r="N2887">
        <v>90</v>
      </c>
      <c r="O2887">
        <v>12</v>
      </c>
      <c r="P2887">
        <v>1</v>
      </c>
      <c r="Q2887">
        <v>1</v>
      </c>
      <c r="R2887">
        <v>158</v>
      </c>
      <c r="S2887">
        <v>79</v>
      </c>
      <c r="T2887">
        <v>3</v>
      </c>
      <c r="U2887">
        <v>0.13</v>
      </c>
      <c r="V2887">
        <v>0</v>
      </c>
      <c r="W2887" t="s">
        <v>6</v>
      </c>
      <c r="X2887" t="s">
        <v>101</v>
      </c>
      <c r="Y2887" t="s">
        <v>104</v>
      </c>
      <c r="Z2887" t="s">
        <v>98</v>
      </c>
      <c r="AA2887">
        <v>0.85539999999999994</v>
      </c>
      <c r="AB2887">
        <v>0.90239999999999987</v>
      </c>
      <c r="AC2887">
        <v>8.1215999999999969E-2</v>
      </c>
      <c r="AD2887">
        <v>0.48</v>
      </c>
      <c r="AE2887" t="s">
        <v>24</v>
      </c>
      <c r="AF2887">
        <v>7.605366008239146E-3</v>
      </c>
      <c r="AG2887" t="s">
        <v>5</v>
      </c>
      <c r="AH2887" t="s">
        <v>32</v>
      </c>
      <c r="AI2887" t="s">
        <v>36</v>
      </c>
      <c r="AJ2887">
        <v>50</v>
      </c>
      <c r="AK2887" t="s">
        <v>40</v>
      </c>
      <c r="AL2887">
        <v>34.348200000000006</v>
      </c>
      <c r="AM2887">
        <v>1788504.7709600003</v>
      </c>
      <c r="AN2887">
        <v>72.22</v>
      </c>
    </row>
    <row r="2888" spans="1:40" x14ac:dyDescent="0.3">
      <c r="A2888">
        <v>278.11</v>
      </c>
      <c r="B2888">
        <v>9.57</v>
      </c>
      <c r="C2888">
        <v>29</v>
      </c>
      <c r="D2888">
        <v>0.77</v>
      </c>
      <c r="E2888">
        <v>0.1</v>
      </c>
      <c r="F2888">
        <v>0</v>
      </c>
      <c r="G2888" t="s">
        <v>88</v>
      </c>
      <c r="H2888">
        <v>2.79</v>
      </c>
      <c r="I2888">
        <v>0.65</v>
      </c>
      <c r="J2888">
        <v>0.94</v>
      </c>
      <c r="K2888">
        <v>0.64</v>
      </c>
      <c r="L2888">
        <v>45</v>
      </c>
      <c r="M2888">
        <v>1011.4</v>
      </c>
      <c r="N2888">
        <v>60</v>
      </c>
      <c r="O2888">
        <v>42</v>
      </c>
      <c r="P2888">
        <v>0</v>
      </c>
      <c r="Q2888">
        <v>3</v>
      </c>
      <c r="R2888">
        <v>446</v>
      </c>
      <c r="S2888">
        <v>590</v>
      </c>
      <c r="T2888">
        <v>12</v>
      </c>
      <c r="U2888">
        <v>0.01</v>
      </c>
      <c r="V2888">
        <v>0</v>
      </c>
      <c r="W2888" t="s">
        <v>6</v>
      </c>
      <c r="X2888" t="s">
        <v>103</v>
      </c>
      <c r="Y2888" t="s">
        <v>94</v>
      </c>
      <c r="Z2888" t="s">
        <v>107</v>
      </c>
      <c r="AA2888">
        <v>0.69300000000000006</v>
      </c>
      <c r="AB2888">
        <v>0.9</v>
      </c>
      <c r="AC2888">
        <v>0.20699999999999999</v>
      </c>
      <c r="AD2888">
        <v>0.74</v>
      </c>
      <c r="AE2888" t="s">
        <v>25</v>
      </c>
      <c r="AF2888">
        <v>3.4410844629822732E-2</v>
      </c>
      <c r="AG2888" t="s">
        <v>7</v>
      </c>
      <c r="AH2888" t="s">
        <v>31</v>
      </c>
      <c r="AI2888" t="s">
        <v>35</v>
      </c>
      <c r="AJ2888">
        <v>132.28699551569508</v>
      </c>
      <c r="AK2888" t="s">
        <v>42</v>
      </c>
      <c r="AL2888">
        <v>10.114000000000001</v>
      </c>
      <c r="AM2888">
        <v>309434.13193800004</v>
      </c>
      <c r="AN2888">
        <v>70.210000000000022</v>
      </c>
    </row>
    <row r="2889" spans="1:40" x14ac:dyDescent="0.3">
      <c r="A2889">
        <v>234.24</v>
      </c>
      <c r="B2889">
        <v>1.45</v>
      </c>
      <c r="C2889">
        <v>25</v>
      </c>
      <c r="D2889">
        <v>0.94</v>
      </c>
      <c r="E2889">
        <v>0.01</v>
      </c>
      <c r="F2889">
        <v>0.02</v>
      </c>
      <c r="G2889" t="s">
        <v>99</v>
      </c>
      <c r="H2889">
        <v>1.93</v>
      </c>
      <c r="I2889">
        <v>0.8</v>
      </c>
      <c r="J2889">
        <v>0.84</v>
      </c>
      <c r="K2889">
        <v>0.51</v>
      </c>
      <c r="L2889">
        <v>2</v>
      </c>
      <c r="M2889">
        <v>7412.89</v>
      </c>
      <c r="N2889">
        <v>15</v>
      </c>
      <c r="O2889">
        <v>9</v>
      </c>
      <c r="P2889">
        <v>1</v>
      </c>
      <c r="Q2889">
        <v>0</v>
      </c>
      <c r="R2889">
        <v>893</v>
      </c>
      <c r="S2889">
        <v>785</v>
      </c>
      <c r="T2889">
        <v>9</v>
      </c>
      <c r="U2889">
        <v>0.77</v>
      </c>
      <c r="V2889">
        <v>1</v>
      </c>
      <c r="W2889" t="s">
        <v>4</v>
      </c>
      <c r="X2889" t="s">
        <v>89</v>
      </c>
      <c r="Y2889" t="s">
        <v>104</v>
      </c>
      <c r="Z2889" t="s">
        <v>91</v>
      </c>
      <c r="AA2889">
        <v>0.93059999999999998</v>
      </c>
      <c r="AB2889">
        <v>0.97019999999999995</v>
      </c>
      <c r="AC2889">
        <v>5.8212000000000048E-2</v>
      </c>
      <c r="AD2889">
        <v>0.54</v>
      </c>
      <c r="AE2889" t="s">
        <v>25</v>
      </c>
      <c r="AF2889">
        <v>6.1902322404371584E-3</v>
      </c>
      <c r="AG2889" t="s">
        <v>5</v>
      </c>
      <c r="AH2889" t="s">
        <v>31</v>
      </c>
      <c r="AI2889" t="s">
        <v>36</v>
      </c>
      <c r="AJ2889">
        <v>87.905935050391932</v>
      </c>
      <c r="AK2889" t="s">
        <v>41</v>
      </c>
      <c r="AL2889">
        <v>370.64450000000005</v>
      </c>
      <c r="AM2889">
        <v>1788866.9003719999</v>
      </c>
      <c r="AN2889">
        <v>97.37</v>
      </c>
    </row>
    <row r="2890" spans="1:40" x14ac:dyDescent="0.3">
      <c r="A2890">
        <v>414.9</v>
      </c>
      <c r="B2890">
        <v>2.35</v>
      </c>
      <c r="C2890">
        <v>7</v>
      </c>
      <c r="D2890">
        <v>0.89</v>
      </c>
      <c r="E2890">
        <v>0.03</v>
      </c>
      <c r="F2890">
        <v>0.02</v>
      </c>
      <c r="G2890" t="s">
        <v>99</v>
      </c>
      <c r="H2890">
        <v>2.2999999999999998</v>
      </c>
      <c r="I2890">
        <v>0.71</v>
      </c>
      <c r="J2890">
        <v>0.82</v>
      </c>
      <c r="K2890">
        <v>0.83</v>
      </c>
      <c r="L2890">
        <v>1</v>
      </c>
      <c r="M2890">
        <v>4667.66</v>
      </c>
      <c r="N2890">
        <v>30</v>
      </c>
      <c r="O2890">
        <v>10</v>
      </c>
      <c r="P2890">
        <v>3</v>
      </c>
      <c r="Q2890">
        <v>1</v>
      </c>
      <c r="R2890">
        <v>508</v>
      </c>
      <c r="S2890">
        <v>132</v>
      </c>
      <c r="T2890">
        <v>12</v>
      </c>
      <c r="U2890">
        <v>0.9</v>
      </c>
      <c r="V2890">
        <v>0</v>
      </c>
      <c r="W2890" t="s">
        <v>6</v>
      </c>
      <c r="X2890" t="s">
        <v>101</v>
      </c>
      <c r="Y2890" t="s">
        <v>90</v>
      </c>
      <c r="Z2890" t="s">
        <v>107</v>
      </c>
      <c r="AA2890">
        <v>0.86329999999999996</v>
      </c>
      <c r="AB2890">
        <v>0.9506</v>
      </c>
      <c r="AC2890">
        <v>0.10456599999999999</v>
      </c>
      <c r="AD2890">
        <v>0.88</v>
      </c>
      <c r="AE2890" t="s">
        <v>25</v>
      </c>
      <c r="AF2890">
        <v>5.6640154254037119E-3</v>
      </c>
      <c r="AG2890" t="s">
        <v>5</v>
      </c>
      <c r="AH2890" t="s">
        <v>32</v>
      </c>
      <c r="AI2890" t="s">
        <v>35</v>
      </c>
      <c r="AJ2890">
        <v>25.984251968503933</v>
      </c>
      <c r="AK2890" t="s">
        <v>40</v>
      </c>
      <c r="AL2890">
        <v>233.38300000000001</v>
      </c>
      <c r="AM2890">
        <v>2033695.2090999996</v>
      </c>
      <c r="AN2890">
        <v>96.399999999999991</v>
      </c>
    </row>
    <row r="2891" spans="1:40" x14ac:dyDescent="0.3">
      <c r="A2891">
        <v>426.12</v>
      </c>
      <c r="B2891">
        <v>5.84</v>
      </c>
      <c r="C2891">
        <v>17</v>
      </c>
      <c r="D2891">
        <v>0.88</v>
      </c>
      <c r="E2891">
        <v>0.09</v>
      </c>
      <c r="F2891">
        <v>0.01</v>
      </c>
      <c r="G2891" t="s">
        <v>99</v>
      </c>
      <c r="H2891">
        <v>0.77</v>
      </c>
      <c r="I2891">
        <v>0.8</v>
      </c>
      <c r="J2891">
        <v>1.1299999999999999</v>
      </c>
      <c r="K2891">
        <v>0.64</v>
      </c>
      <c r="L2891">
        <v>48</v>
      </c>
      <c r="M2891">
        <v>8143.87</v>
      </c>
      <c r="N2891">
        <v>60</v>
      </c>
      <c r="O2891">
        <v>33</v>
      </c>
      <c r="P2891">
        <v>1</v>
      </c>
      <c r="Q2891">
        <v>0</v>
      </c>
      <c r="R2891">
        <v>897</v>
      </c>
      <c r="S2891">
        <v>401</v>
      </c>
      <c r="T2891">
        <v>4</v>
      </c>
      <c r="U2891">
        <v>0.32</v>
      </c>
      <c r="V2891">
        <v>0</v>
      </c>
      <c r="W2891" t="s">
        <v>6</v>
      </c>
      <c r="X2891" t="s">
        <v>89</v>
      </c>
      <c r="Y2891" t="s">
        <v>104</v>
      </c>
      <c r="Z2891" t="s">
        <v>105</v>
      </c>
      <c r="AA2891">
        <v>0.80080000000000007</v>
      </c>
      <c r="AB2891">
        <v>0.90090000000000003</v>
      </c>
      <c r="AC2891">
        <v>0.10810800000000001</v>
      </c>
      <c r="AD2891">
        <v>0.74</v>
      </c>
      <c r="AE2891" t="s">
        <v>25</v>
      </c>
      <c r="AF2891">
        <v>1.3705059607622265E-2</v>
      </c>
      <c r="AG2891" t="s">
        <v>5</v>
      </c>
      <c r="AH2891" t="s">
        <v>32</v>
      </c>
      <c r="AI2891" t="s">
        <v>38</v>
      </c>
      <c r="AJ2891">
        <v>44.704570791527317</v>
      </c>
      <c r="AK2891" t="s">
        <v>40</v>
      </c>
      <c r="AL2891">
        <v>407.19350000000003</v>
      </c>
      <c r="AM2891">
        <v>3817706.2285879999</v>
      </c>
      <c r="AN2891">
        <v>96.33</v>
      </c>
    </row>
    <row r="2892" spans="1:40" x14ac:dyDescent="0.3">
      <c r="A2892">
        <v>199.49</v>
      </c>
      <c r="B2892">
        <v>6.18</v>
      </c>
      <c r="C2892">
        <v>18</v>
      </c>
      <c r="D2892">
        <v>0.81</v>
      </c>
      <c r="E2892">
        <v>0.01</v>
      </c>
      <c r="F2892">
        <v>0.01</v>
      </c>
      <c r="G2892" t="s">
        <v>99</v>
      </c>
      <c r="H2892">
        <v>1.58</v>
      </c>
      <c r="I2892">
        <v>0.98</v>
      </c>
      <c r="J2892">
        <v>1</v>
      </c>
      <c r="K2892">
        <v>0.26</v>
      </c>
      <c r="L2892">
        <v>16</v>
      </c>
      <c r="M2892">
        <v>6977.46</v>
      </c>
      <c r="N2892">
        <v>90</v>
      </c>
      <c r="O2892">
        <v>44</v>
      </c>
      <c r="P2892">
        <v>0</v>
      </c>
      <c r="Q2892">
        <v>0</v>
      </c>
      <c r="R2892">
        <v>64</v>
      </c>
      <c r="S2892">
        <v>236</v>
      </c>
      <c r="T2892">
        <v>11</v>
      </c>
      <c r="U2892">
        <v>0.32</v>
      </c>
      <c r="V2892">
        <v>1</v>
      </c>
      <c r="W2892" t="s">
        <v>4</v>
      </c>
      <c r="X2892" t="s">
        <v>89</v>
      </c>
      <c r="Y2892" t="s">
        <v>94</v>
      </c>
      <c r="Z2892" t="s">
        <v>95</v>
      </c>
      <c r="AA2892">
        <v>0.80190000000000006</v>
      </c>
      <c r="AB2892">
        <v>0.98009999999999997</v>
      </c>
      <c r="AC2892">
        <v>0.18621899999999994</v>
      </c>
      <c r="AD2892">
        <v>0.28000000000000003</v>
      </c>
      <c r="AE2892" t="s">
        <v>26</v>
      </c>
      <c r="AF2892">
        <v>3.0978996440924354E-2</v>
      </c>
      <c r="AG2892" t="s">
        <v>7</v>
      </c>
      <c r="AH2892" t="s">
        <v>31</v>
      </c>
      <c r="AI2892" t="s">
        <v>36</v>
      </c>
      <c r="AJ2892">
        <v>368.75</v>
      </c>
      <c r="AK2892" t="s">
        <v>42</v>
      </c>
      <c r="AL2892">
        <v>348.87300000000005</v>
      </c>
      <c r="AM2892">
        <v>1420127.3421920002</v>
      </c>
      <c r="AN2892">
        <v>97.92</v>
      </c>
    </row>
    <row r="2893" spans="1:40" x14ac:dyDescent="0.3">
      <c r="A2893">
        <v>362.13</v>
      </c>
      <c r="B2893">
        <v>6.81</v>
      </c>
      <c r="C2893">
        <v>22</v>
      </c>
      <c r="D2893">
        <v>0.84</v>
      </c>
      <c r="E2893">
        <v>0.09</v>
      </c>
      <c r="F2893">
        <v>0.04</v>
      </c>
      <c r="G2893" t="s">
        <v>99</v>
      </c>
      <c r="H2893">
        <v>4.29</v>
      </c>
      <c r="I2893">
        <v>0.72</v>
      </c>
      <c r="J2893">
        <v>1.03</v>
      </c>
      <c r="K2893">
        <v>0.56000000000000005</v>
      </c>
      <c r="L2893">
        <v>43</v>
      </c>
      <c r="M2893">
        <v>672.37</v>
      </c>
      <c r="N2893">
        <v>30</v>
      </c>
      <c r="O2893">
        <v>31</v>
      </c>
      <c r="P2893">
        <v>2</v>
      </c>
      <c r="Q2893">
        <v>1</v>
      </c>
      <c r="R2893">
        <v>306</v>
      </c>
      <c r="S2893">
        <v>924</v>
      </c>
      <c r="T2893">
        <v>10</v>
      </c>
      <c r="U2893">
        <v>0.51</v>
      </c>
      <c r="V2893">
        <v>1</v>
      </c>
      <c r="W2893" t="s">
        <v>4</v>
      </c>
      <c r="X2893" t="s">
        <v>101</v>
      </c>
      <c r="Y2893" t="s">
        <v>96</v>
      </c>
      <c r="Z2893" t="s">
        <v>108</v>
      </c>
      <c r="AA2893">
        <v>0.76439999999999997</v>
      </c>
      <c r="AB2893">
        <v>0.87360000000000004</v>
      </c>
      <c r="AC2893">
        <v>0.13977600000000004</v>
      </c>
      <c r="AD2893">
        <v>0.69000000000000006</v>
      </c>
      <c r="AE2893" t="s">
        <v>25</v>
      </c>
      <c r="AF2893">
        <v>1.8805401375196752E-2</v>
      </c>
      <c r="AG2893" t="s">
        <v>5</v>
      </c>
      <c r="AH2893" t="s">
        <v>32</v>
      </c>
      <c r="AI2893" t="s">
        <v>37</v>
      </c>
      <c r="AJ2893">
        <v>301.96078431372547</v>
      </c>
      <c r="AK2893" t="s">
        <v>42</v>
      </c>
      <c r="AL2893">
        <v>33.618500000000004</v>
      </c>
      <c r="AM2893">
        <v>275203.13260700001</v>
      </c>
      <c r="AN2893">
        <v>92.210000000000008</v>
      </c>
    </row>
    <row r="2894" spans="1:40" x14ac:dyDescent="0.3">
      <c r="A2894">
        <v>397.01</v>
      </c>
      <c r="B2894">
        <v>1.1499999999999999</v>
      </c>
      <c r="C2894">
        <v>23</v>
      </c>
      <c r="D2894">
        <v>0.88</v>
      </c>
      <c r="E2894">
        <v>0.05</v>
      </c>
      <c r="F2894">
        <v>0.05</v>
      </c>
      <c r="G2894" t="s">
        <v>92</v>
      </c>
      <c r="H2894">
        <v>4.49</v>
      </c>
      <c r="I2894">
        <v>1</v>
      </c>
      <c r="J2894">
        <v>0.95</v>
      </c>
      <c r="K2894">
        <v>0.06</v>
      </c>
      <c r="L2894">
        <v>24</v>
      </c>
      <c r="M2894">
        <v>5050.75</v>
      </c>
      <c r="N2894">
        <v>90</v>
      </c>
      <c r="O2894">
        <v>43</v>
      </c>
      <c r="P2894">
        <v>2</v>
      </c>
      <c r="Q2894">
        <v>1</v>
      </c>
      <c r="R2894">
        <v>527</v>
      </c>
      <c r="S2894">
        <v>377</v>
      </c>
      <c r="T2894">
        <v>12</v>
      </c>
      <c r="U2894">
        <v>0.67</v>
      </c>
      <c r="V2894">
        <v>0</v>
      </c>
      <c r="W2894" t="s">
        <v>6</v>
      </c>
      <c r="X2894" t="s">
        <v>101</v>
      </c>
      <c r="Y2894" t="s">
        <v>96</v>
      </c>
      <c r="Z2894" t="s">
        <v>107</v>
      </c>
      <c r="AA2894">
        <v>0.83599999999999997</v>
      </c>
      <c r="AB2894">
        <v>0.90249999999999997</v>
      </c>
      <c r="AC2894">
        <v>0.10829999999999998</v>
      </c>
      <c r="AD2894">
        <v>0.16</v>
      </c>
      <c r="AE2894" t="s">
        <v>26</v>
      </c>
      <c r="AF2894">
        <v>2.8966524772675748E-3</v>
      </c>
      <c r="AG2894" t="s">
        <v>5</v>
      </c>
      <c r="AH2894" t="s">
        <v>32</v>
      </c>
      <c r="AI2894" t="s">
        <v>37</v>
      </c>
      <c r="AJ2894">
        <v>71.537001897533202</v>
      </c>
      <c r="AK2894" t="s">
        <v>40</v>
      </c>
      <c r="AL2894">
        <v>101.015</v>
      </c>
      <c r="AM2894">
        <v>2205854.7497479999</v>
      </c>
      <c r="AN2894">
        <v>81.009999999999991</v>
      </c>
    </row>
    <row r="2895" spans="1:40" x14ac:dyDescent="0.3">
      <c r="A2895">
        <v>344.59</v>
      </c>
      <c r="B2895">
        <v>9.64</v>
      </c>
      <c r="C2895">
        <v>19</v>
      </c>
      <c r="D2895">
        <v>0.84</v>
      </c>
      <c r="E2895">
        <v>0.04</v>
      </c>
      <c r="F2895">
        <v>0</v>
      </c>
      <c r="G2895" t="s">
        <v>92</v>
      </c>
      <c r="H2895">
        <v>3.05</v>
      </c>
      <c r="I2895">
        <v>0.69</v>
      </c>
      <c r="J2895">
        <v>0.85</v>
      </c>
      <c r="K2895">
        <v>0.57999999999999996</v>
      </c>
      <c r="L2895">
        <v>36</v>
      </c>
      <c r="M2895">
        <v>9909.4699999999993</v>
      </c>
      <c r="N2895">
        <v>90</v>
      </c>
      <c r="O2895">
        <v>33</v>
      </c>
      <c r="P2895">
        <v>2</v>
      </c>
      <c r="Q2895">
        <v>1</v>
      </c>
      <c r="R2895">
        <v>778</v>
      </c>
      <c r="S2895">
        <v>467</v>
      </c>
      <c r="T2895">
        <v>5</v>
      </c>
      <c r="U2895">
        <v>0.65</v>
      </c>
      <c r="V2895">
        <v>1</v>
      </c>
      <c r="W2895" t="s">
        <v>4</v>
      </c>
      <c r="X2895" t="s">
        <v>101</v>
      </c>
      <c r="Y2895" t="s">
        <v>96</v>
      </c>
      <c r="Z2895" t="s">
        <v>109</v>
      </c>
      <c r="AA2895">
        <v>0.80639999999999989</v>
      </c>
      <c r="AB2895">
        <v>0.96</v>
      </c>
      <c r="AC2895">
        <v>0.15360000000000001</v>
      </c>
      <c r="AD2895">
        <v>0.62</v>
      </c>
      <c r="AE2895" t="s">
        <v>25</v>
      </c>
      <c r="AF2895">
        <v>2.797527496445051E-2</v>
      </c>
      <c r="AG2895" t="s">
        <v>7</v>
      </c>
      <c r="AH2895" t="s">
        <v>32</v>
      </c>
      <c r="AI2895" t="s">
        <v>37</v>
      </c>
      <c r="AJ2895">
        <v>60.025706940874038</v>
      </c>
      <c r="AK2895" t="s">
        <v>40</v>
      </c>
      <c r="AL2895">
        <v>198.18939999999998</v>
      </c>
      <c r="AM2895">
        <v>3551511.6473819995</v>
      </c>
      <c r="AN2895">
        <v>83.75</v>
      </c>
    </row>
    <row r="2896" spans="1:40" x14ac:dyDescent="0.3">
      <c r="A2896">
        <v>118.22</v>
      </c>
      <c r="B2896">
        <v>1.4</v>
      </c>
      <c r="C2896">
        <v>25</v>
      </c>
      <c r="D2896">
        <v>0.91</v>
      </c>
      <c r="E2896">
        <v>0.03</v>
      </c>
      <c r="F2896">
        <v>0.02</v>
      </c>
      <c r="G2896" t="s">
        <v>92</v>
      </c>
      <c r="H2896">
        <v>2.4900000000000002</v>
      </c>
      <c r="I2896">
        <v>0.68</v>
      </c>
      <c r="J2896">
        <v>0.98</v>
      </c>
      <c r="K2896">
        <v>0.39</v>
      </c>
      <c r="L2896">
        <v>11</v>
      </c>
      <c r="M2896">
        <v>3147.92</v>
      </c>
      <c r="N2896">
        <v>15</v>
      </c>
      <c r="O2896">
        <v>47</v>
      </c>
      <c r="P2896">
        <v>2</v>
      </c>
      <c r="Q2896">
        <v>2</v>
      </c>
      <c r="R2896">
        <v>872</v>
      </c>
      <c r="S2896">
        <v>192</v>
      </c>
      <c r="T2896">
        <v>12</v>
      </c>
      <c r="U2896">
        <v>0.75</v>
      </c>
      <c r="V2896">
        <v>0</v>
      </c>
      <c r="W2896" t="s">
        <v>6</v>
      </c>
      <c r="X2896" t="s">
        <v>93</v>
      </c>
      <c r="Y2896" t="s">
        <v>96</v>
      </c>
      <c r="Z2896" t="s">
        <v>107</v>
      </c>
      <c r="AA2896">
        <v>0.88270000000000004</v>
      </c>
      <c r="AB2896">
        <v>0.9506</v>
      </c>
      <c r="AC2896">
        <v>8.5553999999999963E-2</v>
      </c>
      <c r="AD2896">
        <v>0.44</v>
      </c>
      <c r="AE2896" t="s">
        <v>24</v>
      </c>
      <c r="AF2896">
        <v>1.1842327863305701E-2</v>
      </c>
      <c r="AG2896" t="s">
        <v>5</v>
      </c>
      <c r="AH2896" t="s">
        <v>33</v>
      </c>
      <c r="AI2896" t="s">
        <v>35</v>
      </c>
      <c r="AJ2896">
        <v>22.018348623853214</v>
      </c>
      <c r="AK2896" t="s">
        <v>40</v>
      </c>
      <c r="AL2896">
        <v>62.958400000000005</v>
      </c>
      <c r="AM2896">
        <v>390823.30327600008</v>
      </c>
      <c r="AN2896">
        <v>84.20999999999998</v>
      </c>
    </row>
    <row r="2897" spans="1:40" x14ac:dyDescent="0.3">
      <c r="A2897">
        <v>444.15</v>
      </c>
      <c r="B2897">
        <v>2.29</v>
      </c>
      <c r="C2897">
        <v>13</v>
      </c>
      <c r="D2897">
        <v>0.83</v>
      </c>
      <c r="E2897">
        <v>0.03</v>
      </c>
      <c r="F2897">
        <v>0.05</v>
      </c>
      <c r="G2897" t="s">
        <v>99</v>
      </c>
      <c r="H2897">
        <v>3.56</v>
      </c>
      <c r="I2897">
        <v>0.82</v>
      </c>
      <c r="J2897">
        <v>0.89</v>
      </c>
      <c r="K2897">
        <v>0.1</v>
      </c>
      <c r="L2897">
        <v>26</v>
      </c>
      <c r="M2897">
        <v>4980.29</v>
      </c>
      <c r="N2897">
        <v>45</v>
      </c>
      <c r="O2897">
        <v>42</v>
      </c>
      <c r="P2897">
        <v>1</v>
      </c>
      <c r="Q2897">
        <v>1</v>
      </c>
      <c r="R2897">
        <v>713</v>
      </c>
      <c r="S2897">
        <v>236</v>
      </c>
      <c r="T2897">
        <v>12</v>
      </c>
      <c r="U2897">
        <v>0.11</v>
      </c>
      <c r="V2897">
        <v>1</v>
      </c>
      <c r="W2897" t="s">
        <v>4</v>
      </c>
      <c r="X2897" t="s">
        <v>101</v>
      </c>
      <c r="Y2897" t="s">
        <v>104</v>
      </c>
      <c r="Z2897" t="s">
        <v>107</v>
      </c>
      <c r="AA2897">
        <v>0.80509999999999993</v>
      </c>
      <c r="AB2897">
        <v>0.92149999999999999</v>
      </c>
      <c r="AC2897">
        <v>0.15665500000000004</v>
      </c>
      <c r="AD2897">
        <v>0.18</v>
      </c>
      <c r="AE2897" t="s">
        <v>26</v>
      </c>
      <c r="AF2897">
        <v>5.1559157942136667E-3</v>
      </c>
      <c r="AG2897" t="s">
        <v>5</v>
      </c>
      <c r="AH2897" t="s">
        <v>32</v>
      </c>
      <c r="AI2897" t="s">
        <v>37</v>
      </c>
      <c r="AJ2897">
        <v>33.099579242636743</v>
      </c>
      <c r="AK2897" t="s">
        <v>40</v>
      </c>
      <c r="AL2897">
        <v>249.0145</v>
      </c>
      <c r="AM2897">
        <v>2389236.1057600002</v>
      </c>
      <c r="AN2897">
        <v>94.54</v>
      </c>
    </row>
    <row r="2898" spans="1:40" x14ac:dyDescent="0.3">
      <c r="A2898">
        <v>292.58999999999997</v>
      </c>
      <c r="B2898">
        <v>1.1299999999999999</v>
      </c>
      <c r="C2898">
        <v>15</v>
      </c>
      <c r="D2898">
        <v>0.76</v>
      </c>
      <c r="E2898">
        <v>0.03</v>
      </c>
      <c r="F2898">
        <v>0</v>
      </c>
      <c r="G2898" t="s">
        <v>99</v>
      </c>
      <c r="H2898">
        <v>3.04</v>
      </c>
      <c r="I2898">
        <v>0.94</v>
      </c>
      <c r="J2898">
        <v>1.1399999999999999</v>
      </c>
      <c r="K2898">
        <v>0.31</v>
      </c>
      <c r="L2898">
        <v>6</v>
      </c>
      <c r="M2898">
        <v>6555.12</v>
      </c>
      <c r="N2898">
        <v>30</v>
      </c>
      <c r="O2898">
        <v>52</v>
      </c>
      <c r="P2898">
        <v>0</v>
      </c>
      <c r="Q2898">
        <v>0</v>
      </c>
      <c r="R2898">
        <v>910</v>
      </c>
      <c r="S2898">
        <v>978</v>
      </c>
      <c r="T2898">
        <v>11</v>
      </c>
      <c r="U2898">
        <v>0.52</v>
      </c>
      <c r="V2898">
        <v>0</v>
      </c>
      <c r="W2898" t="s">
        <v>6</v>
      </c>
      <c r="X2898" t="s">
        <v>89</v>
      </c>
      <c r="Y2898" t="s">
        <v>94</v>
      </c>
      <c r="Z2898" t="s">
        <v>95</v>
      </c>
      <c r="AA2898">
        <v>0.73719999999999997</v>
      </c>
      <c r="AB2898">
        <v>0.97</v>
      </c>
      <c r="AC2898">
        <v>0.23279999999999998</v>
      </c>
      <c r="AD2898">
        <v>0.33999999999999997</v>
      </c>
      <c r="AE2898" t="s">
        <v>24</v>
      </c>
      <c r="AF2898">
        <v>3.8620595372364057E-3</v>
      </c>
      <c r="AG2898" t="s">
        <v>5</v>
      </c>
      <c r="AH2898" t="s">
        <v>31</v>
      </c>
      <c r="AI2898" t="s">
        <v>37</v>
      </c>
      <c r="AJ2898">
        <v>107.47252747252747</v>
      </c>
      <c r="AK2898" t="s">
        <v>42</v>
      </c>
      <c r="AL2898">
        <v>327.75600000000003</v>
      </c>
      <c r="AM2898">
        <v>1975846.9830959998</v>
      </c>
      <c r="AN2898">
        <v>96.06</v>
      </c>
    </row>
    <row r="2899" spans="1:40" x14ac:dyDescent="0.3">
      <c r="A2899">
        <v>177.11</v>
      </c>
      <c r="B2899">
        <v>6.1</v>
      </c>
      <c r="C2899">
        <v>23</v>
      </c>
      <c r="D2899">
        <v>0.76</v>
      </c>
      <c r="E2899">
        <v>0.09</v>
      </c>
      <c r="F2899">
        <v>0.03</v>
      </c>
      <c r="G2899" t="s">
        <v>99</v>
      </c>
      <c r="H2899">
        <v>4.92</v>
      </c>
      <c r="I2899">
        <v>0.9</v>
      </c>
      <c r="J2899">
        <v>1.19</v>
      </c>
      <c r="K2899">
        <v>0.9</v>
      </c>
      <c r="L2899">
        <v>26</v>
      </c>
      <c r="M2899">
        <v>2102.4299999999998</v>
      </c>
      <c r="N2899">
        <v>15</v>
      </c>
      <c r="O2899">
        <v>53</v>
      </c>
      <c r="P2899">
        <v>0</v>
      </c>
      <c r="Q2899">
        <v>1</v>
      </c>
      <c r="R2899">
        <v>238</v>
      </c>
      <c r="S2899">
        <v>81</v>
      </c>
      <c r="T2899">
        <v>7</v>
      </c>
      <c r="U2899">
        <v>0.51</v>
      </c>
      <c r="V2899">
        <v>1</v>
      </c>
      <c r="W2899" t="s">
        <v>4</v>
      </c>
      <c r="X2899" t="s">
        <v>101</v>
      </c>
      <c r="Y2899" t="s">
        <v>94</v>
      </c>
      <c r="Z2899" t="s">
        <v>106</v>
      </c>
      <c r="AA2899">
        <v>0.69159999999999999</v>
      </c>
      <c r="AB2899">
        <v>0.88270000000000004</v>
      </c>
      <c r="AC2899">
        <v>0.21184800000000001</v>
      </c>
      <c r="AD2899">
        <v>1.02</v>
      </c>
      <c r="AE2899" t="s">
        <v>25</v>
      </c>
      <c r="AF2899">
        <v>3.4441872282762118E-2</v>
      </c>
      <c r="AG2899" t="s">
        <v>7</v>
      </c>
      <c r="AH2899" t="s">
        <v>31</v>
      </c>
      <c r="AI2899" t="s">
        <v>37</v>
      </c>
      <c r="AJ2899">
        <v>34.033613445378151</v>
      </c>
      <c r="AK2899" t="s">
        <v>40</v>
      </c>
      <c r="AL2899">
        <v>105.1215</v>
      </c>
      <c r="AM2899">
        <v>417167.2917</v>
      </c>
      <c r="AN2899">
        <v>91.78</v>
      </c>
    </row>
    <row r="2900" spans="1:40" x14ac:dyDescent="0.3">
      <c r="A2900">
        <v>241.35</v>
      </c>
      <c r="B2900">
        <v>9.39</v>
      </c>
      <c r="C2900">
        <v>22</v>
      </c>
      <c r="D2900">
        <v>0.7</v>
      </c>
      <c r="E2900">
        <v>7.0000000000000007E-2</v>
      </c>
      <c r="F2900">
        <v>0.05</v>
      </c>
      <c r="G2900" t="s">
        <v>88</v>
      </c>
      <c r="H2900">
        <v>0.95</v>
      </c>
      <c r="I2900">
        <v>0.89</v>
      </c>
      <c r="J2900">
        <v>1.1599999999999999</v>
      </c>
      <c r="K2900">
        <v>0.59</v>
      </c>
      <c r="L2900">
        <v>29</v>
      </c>
      <c r="M2900">
        <v>7054.82</v>
      </c>
      <c r="N2900">
        <v>90</v>
      </c>
      <c r="O2900">
        <v>42</v>
      </c>
      <c r="P2900">
        <v>0</v>
      </c>
      <c r="Q2900">
        <v>2</v>
      </c>
      <c r="R2900">
        <v>256</v>
      </c>
      <c r="S2900">
        <v>521</v>
      </c>
      <c r="T2900">
        <v>5</v>
      </c>
      <c r="U2900">
        <v>0.95</v>
      </c>
      <c r="V2900">
        <v>1</v>
      </c>
      <c r="W2900" t="s">
        <v>4</v>
      </c>
      <c r="X2900" t="s">
        <v>93</v>
      </c>
      <c r="Y2900" t="s">
        <v>94</v>
      </c>
      <c r="Z2900" t="s">
        <v>109</v>
      </c>
      <c r="AA2900">
        <v>0.65099999999999991</v>
      </c>
      <c r="AB2900">
        <v>0.88349999999999995</v>
      </c>
      <c r="AC2900">
        <v>0.26505000000000001</v>
      </c>
      <c r="AD2900">
        <v>0.71</v>
      </c>
      <c r="AE2900" t="s">
        <v>25</v>
      </c>
      <c r="AF2900">
        <v>3.8906152889993786E-2</v>
      </c>
      <c r="AG2900" t="s">
        <v>7</v>
      </c>
      <c r="AH2900" t="s">
        <v>31</v>
      </c>
      <c r="AI2900" t="s">
        <v>38</v>
      </c>
      <c r="AJ2900">
        <v>203.515625</v>
      </c>
      <c r="AK2900" t="s">
        <v>42</v>
      </c>
      <c r="AL2900">
        <v>70.548199999999994</v>
      </c>
      <c r="AM2900">
        <v>1907077.6376899998</v>
      </c>
      <c r="AN2900">
        <v>71.95</v>
      </c>
    </row>
    <row r="2901" spans="1:40" x14ac:dyDescent="0.3">
      <c r="A2901">
        <v>66.91</v>
      </c>
      <c r="B2901">
        <v>6.99</v>
      </c>
      <c r="C2901">
        <v>29</v>
      </c>
      <c r="D2901">
        <v>0.79</v>
      </c>
      <c r="E2901">
        <v>7.0000000000000007E-2</v>
      </c>
      <c r="F2901">
        <v>0.05</v>
      </c>
      <c r="G2901" t="s">
        <v>92</v>
      </c>
      <c r="H2901">
        <v>2.25</v>
      </c>
      <c r="I2901">
        <v>0.71</v>
      </c>
      <c r="J2901">
        <v>1.01</v>
      </c>
      <c r="K2901">
        <v>0.9</v>
      </c>
      <c r="L2901">
        <v>43</v>
      </c>
      <c r="M2901">
        <v>6631.79</v>
      </c>
      <c r="N2901">
        <v>90</v>
      </c>
      <c r="O2901">
        <v>52</v>
      </c>
      <c r="P2901">
        <v>1</v>
      </c>
      <c r="Q2901">
        <v>2</v>
      </c>
      <c r="R2901">
        <v>291</v>
      </c>
      <c r="S2901">
        <v>17</v>
      </c>
      <c r="T2901">
        <v>2</v>
      </c>
      <c r="U2901">
        <v>0.92</v>
      </c>
      <c r="V2901">
        <v>1</v>
      </c>
      <c r="W2901" t="s">
        <v>4</v>
      </c>
      <c r="X2901" t="s">
        <v>93</v>
      </c>
      <c r="Y2901" t="s">
        <v>104</v>
      </c>
      <c r="Z2901" t="s">
        <v>102</v>
      </c>
      <c r="AA2901">
        <v>0.73470000000000002</v>
      </c>
      <c r="AB2901">
        <v>0.88349999999999995</v>
      </c>
      <c r="AC2901">
        <v>0.18553499999999995</v>
      </c>
      <c r="AD2901">
        <v>1.02</v>
      </c>
      <c r="AE2901" t="s">
        <v>25</v>
      </c>
      <c r="AF2901">
        <v>0.104468689284113</v>
      </c>
      <c r="AG2901" t="s">
        <v>9</v>
      </c>
      <c r="AH2901" t="s">
        <v>33</v>
      </c>
      <c r="AI2901" t="s">
        <v>35</v>
      </c>
      <c r="AJ2901">
        <v>5.8419243986254292</v>
      </c>
      <c r="AK2901" t="s">
        <v>40</v>
      </c>
      <c r="AL2901">
        <v>132.63579999999999</v>
      </c>
      <c r="AM2901">
        <v>497116.68391799997</v>
      </c>
      <c r="AN2901">
        <v>82.649999999999991</v>
      </c>
    </row>
    <row r="2902" spans="1:40" x14ac:dyDescent="0.3">
      <c r="A2902">
        <v>107.54</v>
      </c>
      <c r="B2902">
        <v>8.4</v>
      </c>
      <c r="C2902">
        <v>22</v>
      </c>
      <c r="D2902">
        <v>0.92</v>
      </c>
      <c r="E2902">
        <v>0.08</v>
      </c>
      <c r="F2902">
        <v>0.02</v>
      </c>
      <c r="G2902" t="s">
        <v>92</v>
      </c>
      <c r="H2902">
        <v>4.59</v>
      </c>
      <c r="I2902">
        <v>0.61</v>
      </c>
      <c r="J2902">
        <v>1.05</v>
      </c>
      <c r="K2902">
        <v>0.41</v>
      </c>
      <c r="L2902">
        <v>1</v>
      </c>
      <c r="M2902">
        <v>3812.11</v>
      </c>
      <c r="N2902">
        <v>15</v>
      </c>
      <c r="O2902">
        <v>48</v>
      </c>
      <c r="P2902">
        <v>2</v>
      </c>
      <c r="Q2902">
        <v>1</v>
      </c>
      <c r="R2902">
        <v>778</v>
      </c>
      <c r="S2902">
        <v>962</v>
      </c>
      <c r="T2902">
        <v>7</v>
      </c>
      <c r="U2902">
        <v>0.75</v>
      </c>
      <c r="V2902">
        <v>0</v>
      </c>
      <c r="W2902" t="s">
        <v>6</v>
      </c>
      <c r="X2902" t="s">
        <v>101</v>
      </c>
      <c r="Y2902" t="s">
        <v>96</v>
      </c>
      <c r="Z2902" t="s">
        <v>106</v>
      </c>
      <c r="AA2902">
        <v>0.84640000000000004</v>
      </c>
      <c r="AB2902">
        <v>0.90160000000000007</v>
      </c>
      <c r="AC2902">
        <v>7.212799999999997E-2</v>
      </c>
      <c r="AD2902">
        <v>0.51</v>
      </c>
      <c r="AE2902" t="s">
        <v>25</v>
      </c>
      <c r="AF2902">
        <v>7.8110470522596245E-2</v>
      </c>
      <c r="AG2902" t="s">
        <v>8</v>
      </c>
      <c r="AH2902" t="s">
        <v>33</v>
      </c>
      <c r="AI2902" t="s">
        <v>37</v>
      </c>
      <c r="AJ2902">
        <v>123.6503856041131</v>
      </c>
      <c r="AK2902" t="s">
        <v>42</v>
      </c>
      <c r="AL2902">
        <v>76.242200000000011</v>
      </c>
      <c r="AM2902">
        <v>451035.854712</v>
      </c>
      <c r="AN2902">
        <v>80.61</v>
      </c>
    </row>
    <row r="2903" spans="1:40" x14ac:dyDescent="0.3">
      <c r="A2903">
        <v>394.5</v>
      </c>
      <c r="B2903">
        <v>1.1200000000000001</v>
      </c>
      <c r="C2903">
        <v>1</v>
      </c>
      <c r="D2903">
        <v>0.94</v>
      </c>
      <c r="E2903">
        <v>0.03</v>
      </c>
      <c r="F2903">
        <v>0.01</v>
      </c>
      <c r="G2903" t="s">
        <v>88</v>
      </c>
      <c r="H2903">
        <v>4.57</v>
      </c>
      <c r="I2903">
        <v>0.66</v>
      </c>
      <c r="J2903">
        <v>1.18</v>
      </c>
      <c r="K2903">
        <v>0.98</v>
      </c>
      <c r="L2903">
        <v>9</v>
      </c>
      <c r="M2903">
        <v>2915.95</v>
      </c>
      <c r="N2903">
        <v>30</v>
      </c>
      <c r="O2903">
        <v>13</v>
      </c>
      <c r="P2903">
        <v>2</v>
      </c>
      <c r="Q2903">
        <v>0</v>
      </c>
      <c r="R2903">
        <v>266</v>
      </c>
      <c r="S2903">
        <v>81</v>
      </c>
      <c r="T2903">
        <v>11</v>
      </c>
      <c r="U2903">
        <v>0.88</v>
      </c>
      <c r="V2903">
        <v>1</v>
      </c>
      <c r="W2903" t="s">
        <v>4</v>
      </c>
      <c r="X2903" t="s">
        <v>89</v>
      </c>
      <c r="Y2903" t="s">
        <v>96</v>
      </c>
      <c r="Z2903" t="s">
        <v>95</v>
      </c>
      <c r="AA2903">
        <v>0.91179999999999994</v>
      </c>
      <c r="AB2903">
        <v>0.96029999999999993</v>
      </c>
      <c r="AC2903">
        <v>5.7618000000000051E-2</v>
      </c>
      <c r="AD2903">
        <v>1.02</v>
      </c>
      <c r="AE2903" t="s">
        <v>25</v>
      </c>
      <c r="AF2903">
        <v>2.8390367553865654E-3</v>
      </c>
      <c r="AG2903" t="s">
        <v>5</v>
      </c>
      <c r="AH2903" t="s">
        <v>32</v>
      </c>
      <c r="AI2903" t="s">
        <v>37</v>
      </c>
      <c r="AJ2903">
        <v>30.451127819548873</v>
      </c>
      <c r="AK2903" t="s">
        <v>40</v>
      </c>
      <c r="AL2903">
        <v>29.159499999999998</v>
      </c>
      <c r="AM2903">
        <v>1196421.1827999998</v>
      </c>
      <c r="AN2903">
        <v>70.33</v>
      </c>
    </row>
    <row r="2904" spans="1:40" x14ac:dyDescent="0.3">
      <c r="A2904">
        <v>50.01</v>
      </c>
      <c r="B2904">
        <v>5.88</v>
      </c>
      <c r="C2904">
        <v>29</v>
      </c>
      <c r="D2904">
        <v>0.76</v>
      </c>
      <c r="E2904">
        <v>0.06</v>
      </c>
      <c r="F2904">
        <v>0.01</v>
      </c>
      <c r="G2904" t="s">
        <v>88</v>
      </c>
      <c r="H2904">
        <v>2.48</v>
      </c>
      <c r="I2904">
        <v>0.74</v>
      </c>
      <c r="J2904">
        <v>1.02</v>
      </c>
      <c r="K2904">
        <v>0.36</v>
      </c>
      <c r="L2904">
        <v>27</v>
      </c>
      <c r="M2904">
        <v>9199.1200000000008</v>
      </c>
      <c r="N2904">
        <v>90</v>
      </c>
      <c r="O2904">
        <v>36</v>
      </c>
      <c r="P2904">
        <v>0</v>
      </c>
      <c r="Q2904">
        <v>2</v>
      </c>
      <c r="R2904">
        <v>102</v>
      </c>
      <c r="S2904">
        <v>733</v>
      </c>
      <c r="T2904">
        <v>6</v>
      </c>
      <c r="U2904">
        <v>0.75</v>
      </c>
      <c r="V2904">
        <v>0</v>
      </c>
      <c r="W2904" t="s">
        <v>6</v>
      </c>
      <c r="X2904" t="s">
        <v>93</v>
      </c>
      <c r="Y2904" t="s">
        <v>94</v>
      </c>
      <c r="Z2904" t="s">
        <v>100</v>
      </c>
      <c r="AA2904">
        <v>0.71439999999999992</v>
      </c>
      <c r="AB2904">
        <v>0.93059999999999998</v>
      </c>
      <c r="AC2904">
        <v>0.22334399999999996</v>
      </c>
      <c r="AD2904">
        <v>0.43</v>
      </c>
      <c r="AE2904" t="s">
        <v>24</v>
      </c>
      <c r="AF2904">
        <v>0.1175764847030594</v>
      </c>
      <c r="AG2904" t="s">
        <v>9</v>
      </c>
      <c r="AH2904" t="s">
        <v>33</v>
      </c>
      <c r="AI2904" t="s">
        <v>35</v>
      </c>
      <c r="AJ2904">
        <v>718.62745098039215</v>
      </c>
      <c r="AK2904" t="s">
        <v>42</v>
      </c>
      <c r="AL2904">
        <v>91.991200000000006</v>
      </c>
      <c r="AM2904">
        <v>492345.82228000002</v>
      </c>
      <c r="AN2904">
        <v>71.52000000000001</v>
      </c>
    </row>
    <row r="2905" spans="1:40" x14ac:dyDescent="0.3">
      <c r="A2905">
        <v>237.45</v>
      </c>
      <c r="B2905">
        <v>5.14</v>
      </c>
      <c r="C2905">
        <v>16</v>
      </c>
      <c r="D2905">
        <v>0.99</v>
      </c>
      <c r="E2905">
        <v>0.05</v>
      </c>
      <c r="F2905">
        <v>0.04</v>
      </c>
      <c r="G2905" t="s">
        <v>92</v>
      </c>
      <c r="H2905">
        <v>0.67</v>
      </c>
      <c r="I2905">
        <v>0.99</v>
      </c>
      <c r="J2905">
        <v>1.06</v>
      </c>
      <c r="K2905">
        <v>0.76</v>
      </c>
      <c r="L2905">
        <v>7</v>
      </c>
      <c r="M2905">
        <v>1357.53</v>
      </c>
      <c r="N2905">
        <v>30</v>
      </c>
      <c r="O2905">
        <v>56</v>
      </c>
      <c r="P2905">
        <v>2</v>
      </c>
      <c r="Q2905">
        <v>0</v>
      </c>
      <c r="R2905">
        <v>223</v>
      </c>
      <c r="S2905">
        <v>784</v>
      </c>
      <c r="T2905">
        <v>11</v>
      </c>
      <c r="U2905">
        <v>0.72</v>
      </c>
      <c r="V2905">
        <v>0</v>
      </c>
      <c r="W2905" t="s">
        <v>6</v>
      </c>
      <c r="X2905" t="s">
        <v>89</v>
      </c>
      <c r="Y2905" t="s">
        <v>96</v>
      </c>
      <c r="Z2905" t="s">
        <v>95</v>
      </c>
      <c r="AA2905">
        <v>0.9405</v>
      </c>
      <c r="AB2905">
        <v>0.91199999999999992</v>
      </c>
      <c r="AC2905">
        <v>9.1200000000000083E-3</v>
      </c>
      <c r="AD2905">
        <v>0.85</v>
      </c>
      <c r="AE2905" t="s">
        <v>25</v>
      </c>
      <c r="AF2905">
        <v>2.1646662455253738E-2</v>
      </c>
      <c r="AG2905" t="s">
        <v>7</v>
      </c>
      <c r="AH2905" t="s">
        <v>31</v>
      </c>
      <c r="AI2905" t="s">
        <v>38</v>
      </c>
      <c r="AJ2905">
        <v>351.5695067264574</v>
      </c>
      <c r="AK2905" t="s">
        <v>42</v>
      </c>
      <c r="AL2905">
        <v>27.150600000000001</v>
      </c>
      <c r="AM2905">
        <v>351386.92579499999</v>
      </c>
      <c r="AN2905">
        <v>85.03</v>
      </c>
    </row>
    <row r="2906" spans="1:40" x14ac:dyDescent="0.3">
      <c r="A2906">
        <v>285.13</v>
      </c>
      <c r="B2906">
        <v>5.49</v>
      </c>
      <c r="C2906">
        <v>5</v>
      </c>
      <c r="D2906">
        <v>0.85</v>
      </c>
      <c r="E2906">
        <v>0.08</v>
      </c>
      <c r="F2906">
        <v>0.05</v>
      </c>
      <c r="G2906" t="s">
        <v>99</v>
      </c>
      <c r="H2906">
        <v>4.07</v>
      </c>
      <c r="I2906">
        <v>0.97</v>
      </c>
      <c r="J2906">
        <v>1.05</v>
      </c>
      <c r="K2906">
        <v>0.31</v>
      </c>
      <c r="L2906">
        <v>3</v>
      </c>
      <c r="M2906">
        <v>4377.1000000000004</v>
      </c>
      <c r="N2906">
        <v>15</v>
      </c>
      <c r="O2906">
        <v>58</v>
      </c>
      <c r="P2906">
        <v>1</v>
      </c>
      <c r="Q2906">
        <v>3</v>
      </c>
      <c r="R2906">
        <v>815</v>
      </c>
      <c r="S2906">
        <v>55</v>
      </c>
      <c r="T2906">
        <v>9</v>
      </c>
      <c r="U2906">
        <v>0.22</v>
      </c>
      <c r="V2906">
        <v>0</v>
      </c>
      <c r="W2906" t="s">
        <v>6</v>
      </c>
      <c r="X2906" t="s">
        <v>103</v>
      </c>
      <c r="Y2906" t="s">
        <v>104</v>
      </c>
      <c r="Z2906" t="s">
        <v>91</v>
      </c>
      <c r="AA2906">
        <v>0.78200000000000003</v>
      </c>
      <c r="AB2906">
        <v>0.874</v>
      </c>
      <c r="AC2906">
        <v>0.13110000000000002</v>
      </c>
      <c r="AD2906">
        <v>0.44</v>
      </c>
      <c r="AE2906" t="s">
        <v>24</v>
      </c>
      <c r="AF2906">
        <v>1.9254375197278434E-2</v>
      </c>
      <c r="AG2906" t="s">
        <v>5</v>
      </c>
      <c r="AH2906" t="s">
        <v>31</v>
      </c>
      <c r="AI2906" t="s">
        <v>37</v>
      </c>
      <c r="AJ2906">
        <v>6.7484662576687118</v>
      </c>
      <c r="AK2906" t="s">
        <v>40</v>
      </c>
      <c r="AL2906">
        <v>218.85500000000002</v>
      </c>
      <c r="AM2906">
        <v>1410530.1155719999</v>
      </c>
      <c r="AN2906">
        <v>92.530000000000015</v>
      </c>
    </row>
    <row r="2907" spans="1:40" x14ac:dyDescent="0.3">
      <c r="A2907">
        <v>74.59</v>
      </c>
      <c r="B2907">
        <v>1.65</v>
      </c>
      <c r="C2907">
        <v>26</v>
      </c>
      <c r="D2907">
        <v>0.98</v>
      </c>
      <c r="E2907">
        <v>0.03</v>
      </c>
      <c r="F2907">
        <v>0.03</v>
      </c>
      <c r="G2907" t="s">
        <v>92</v>
      </c>
      <c r="H2907">
        <v>2.93</v>
      </c>
      <c r="I2907">
        <v>0.68</v>
      </c>
      <c r="J2907">
        <v>1.08</v>
      </c>
      <c r="K2907">
        <v>0.11</v>
      </c>
      <c r="L2907">
        <v>9</v>
      </c>
      <c r="M2907">
        <v>7693.14</v>
      </c>
      <c r="N2907">
        <v>90</v>
      </c>
      <c r="O2907">
        <v>53</v>
      </c>
      <c r="P2907">
        <v>3</v>
      </c>
      <c r="Q2907">
        <v>2</v>
      </c>
      <c r="R2907">
        <v>562</v>
      </c>
      <c r="S2907">
        <v>159</v>
      </c>
      <c r="T2907">
        <v>2</v>
      </c>
      <c r="U2907">
        <v>0.62</v>
      </c>
      <c r="V2907">
        <v>0</v>
      </c>
      <c r="W2907" t="s">
        <v>6</v>
      </c>
      <c r="X2907" t="s">
        <v>93</v>
      </c>
      <c r="Y2907" t="s">
        <v>90</v>
      </c>
      <c r="Z2907" t="s">
        <v>102</v>
      </c>
      <c r="AA2907">
        <v>0.9506</v>
      </c>
      <c r="AB2907">
        <v>0.94089999999999996</v>
      </c>
      <c r="AC2907">
        <v>1.8818000000000015E-2</v>
      </c>
      <c r="AD2907">
        <v>0.16999999999999998</v>
      </c>
      <c r="AE2907" t="s">
        <v>26</v>
      </c>
      <c r="AF2907">
        <v>2.212092773830272E-2</v>
      </c>
      <c r="AG2907" t="s">
        <v>7</v>
      </c>
      <c r="AH2907" t="s">
        <v>33</v>
      </c>
      <c r="AI2907" t="s">
        <v>35</v>
      </c>
      <c r="AJ2907">
        <v>28.291814946619215</v>
      </c>
      <c r="AK2907" t="s">
        <v>40</v>
      </c>
      <c r="AL2907">
        <v>153.86280000000002</v>
      </c>
      <c r="AM2907">
        <v>608419.42512999999</v>
      </c>
      <c r="AN2907">
        <v>83.57</v>
      </c>
    </row>
    <row r="2908" spans="1:40" x14ac:dyDescent="0.3">
      <c r="A2908">
        <v>487.89</v>
      </c>
      <c r="B2908">
        <v>7.16</v>
      </c>
      <c r="C2908">
        <v>3</v>
      </c>
      <c r="D2908">
        <v>0.91</v>
      </c>
      <c r="E2908">
        <v>0.06</v>
      </c>
      <c r="F2908">
        <v>0.04</v>
      </c>
      <c r="G2908" t="s">
        <v>99</v>
      </c>
      <c r="H2908">
        <v>3.87</v>
      </c>
      <c r="I2908">
        <v>0.89</v>
      </c>
      <c r="J2908">
        <v>1.06</v>
      </c>
      <c r="K2908">
        <v>0.83</v>
      </c>
      <c r="L2908">
        <v>2</v>
      </c>
      <c r="M2908">
        <v>1566.56</v>
      </c>
      <c r="N2908">
        <v>60</v>
      </c>
      <c r="O2908">
        <v>35</v>
      </c>
      <c r="P2908">
        <v>2</v>
      </c>
      <c r="Q2908">
        <v>3</v>
      </c>
      <c r="R2908">
        <v>988</v>
      </c>
      <c r="S2908">
        <v>602</v>
      </c>
      <c r="T2908">
        <v>2</v>
      </c>
      <c r="U2908">
        <v>0.92</v>
      </c>
      <c r="V2908">
        <v>1</v>
      </c>
      <c r="W2908" t="s">
        <v>4</v>
      </c>
      <c r="X2908" t="s">
        <v>103</v>
      </c>
      <c r="Y2908" t="s">
        <v>96</v>
      </c>
      <c r="Z2908" t="s">
        <v>102</v>
      </c>
      <c r="AA2908">
        <v>0.85539999999999994</v>
      </c>
      <c r="AB2908">
        <v>0.90239999999999987</v>
      </c>
      <c r="AC2908">
        <v>8.1215999999999969E-2</v>
      </c>
      <c r="AD2908">
        <v>0.92999999999999994</v>
      </c>
      <c r="AE2908" t="s">
        <v>25</v>
      </c>
      <c r="AF2908">
        <v>1.4675439135870791E-2</v>
      </c>
      <c r="AG2908" t="s">
        <v>5</v>
      </c>
      <c r="AH2908" t="s">
        <v>32</v>
      </c>
      <c r="AI2908" t="s">
        <v>37</v>
      </c>
      <c r="AJ2908">
        <v>60.931174089068833</v>
      </c>
      <c r="AK2908" t="s">
        <v>40</v>
      </c>
      <c r="AL2908">
        <v>78.328000000000003</v>
      </c>
      <c r="AM2908">
        <v>840855.94492599997</v>
      </c>
      <c r="AN2908">
        <v>93.529999999999987</v>
      </c>
    </row>
    <row r="2909" spans="1:40" x14ac:dyDescent="0.3">
      <c r="A2909">
        <v>151.76</v>
      </c>
      <c r="B2909">
        <v>5.53</v>
      </c>
      <c r="C2909">
        <v>23</v>
      </c>
      <c r="D2909">
        <v>0.92</v>
      </c>
      <c r="E2909">
        <v>0.09</v>
      </c>
      <c r="F2909">
        <v>0.04</v>
      </c>
      <c r="G2909" t="s">
        <v>92</v>
      </c>
      <c r="H2909">
        <v>2.31</v>
      </c>
      <c r="I2909">
        <v>0.83</v>
      </c>
      <c r="J2909">
        <v>1.07</v>
      </c>
      <c r="K2909">
        <v>0.76</v>
      </c>
      <c r="L2909">
        <v>10</v>
      </c>
      <c r="M2909">
        <v>9335.98</v>
      </c>
      <c r="N2909">
        <v>60</v>
      </c>
      <c r="O2909">
        <v>46</v>
      </c>
      <c r="P2909">
        <v>3</v>
      </c>
      <c r="Q2909">
        <v>2</v>
      </c>
      <c r="R2909">
        <v>677</v>
      </c>
      <c r="S2909">
        <v>949</v>
      </c>
      <c r="T2909">
        <v>8</v>
      </c>
      <c r="U2909">
        <v>0.75</v>
      </c>
      <c r="V2909">
        <v>0</v>
      </c>
      <c r="W2909" t="s">
        <v>6</v>
      </c>
      <c r="X2909" t="s">
        <v>93</v>
      </c>
      <c r="Y2909" t="s">
        <v>90</v>
      </c>
      <c r="Z2909" t="s">
        <v>110</v>
      </c>
      <c r="AA2909">
        <v>0.83720000000000006</v>
      </c>
      <c r="AB2909">
        <v>0.87360000000000004</v>
      </c>
      <c r="AC2909">
        <v>6.9887999999999964E-2</v>
      </c>
      <c r="AD2909">
        <v>0.89</v>
      </c>
      <c r="AE2909" t="s">
        <v>25</v>
      </c>
      <c r="AF2909">
        <v>3.6439114391143917E-2</v>
      </c>
      <c r="AG2909" t="s">
        <v>7</v>
      </c>
      <c r="AH2909" t="s">
        <v>31</v>
      </c>
      <c r="AI2909" t="s">
        <v>35</v>
      </c>
      <c r="AJ2909">
        <v>140.17725258493351</v>
      </c>
      <c r="AK2909" t="s">
        <v>42</v>
      </c>
      <c r="AL2909">
        <v>186.71959999999999</v>
      </c>
      <c r="AM2909">
        <v>1601209.7379359999</v>
      </c>
      <c r="AN2909">
        <v>82.189999999999984</v>
      </c>
    </row>
    <row r="2910" spans="1:40" x14ac:dyDescent="0.3">
      <c r="A2910">
        <v>186.89</v>
      </c>
      <c r="B2910">
        <v>7.89</v>
      </c>
      <c r="C2910">
        <v>10</v>
      </c>
      <c r="D2910">
        <v>0.73</v>
      </c>
      <c r="E2910">
        <v>0.04</v>
      </c>
      <c r="F2910">
        <v>0.03</v>
      </c>
      <c r="G2910" t="s">
        <v>92</v>
      </c>
      <c r="H2910">
        <v>1.02</v>
      </c>
      <c r="I2910">
        <v>0.62</v>
      </c>
      <c r="J2910">
        <v>1.0900000000000001</v>
      </c>
      <c r="K2910">
        <v>0.82</v>
      </c>
      <c r="L2910">
        <v>17</v>
      </c>
      <c r="M2910">
        <v>5309.9</v>
      </c>
      <c r="N2910">
        <v>90</v>
      </c>
      <c r="O2910">
        <v>47</v>
      </c>
      <c r="P2910">
        <v>3</v>
      </c>
      <c r="Q2910">
        <v>0</v>
      </c>
      <c r="R2910">
        <v>142</v>
      </c>
      <c r="S2910">
        <v>782</v>
      </c>
      <c r="T2910">
        <v>10</v>
      </c>
      <c r="U2910">
        <v>0.6</v>
      </c>
      <c r="V2910">
        <v>1</v>
      </c>
      <c r="W2910" t="s">
        <v>4</v>
      </c>
      <c r="X2910" t="s">
        <v>89</v>
      </c>
      <c r="Y2910" t="s">
        <v>90</v>
      </c>
      <c r="Z2910" t="s">
        <v>108</v>
      </c>
      <c r="AA2910">
        <v>0.70079999999999998</v>
      </c>
      <c r="AB2910">
        <v>0.93119999999999992</v>
      </c>
      <c r="AC2910">
        <v>0.25142399999999998</v>
      </c>
      <c r="AD2910">
        <v>0.8899999999999999</v>
      </c>
      <c r="AE2910" t="s">
        <v>25</v>
      </c>
      <c r="AF2910">
        <v>4.2217347102573709E-2</v>
      </c>
      <c r="AG2910" t="s">
        <v>7</v>
      </c>
      <c r="AH2910" t="s">
        <v>31</v>
      </c>
      <c r="AI2910" t="s">
        <v>36</v>
      </c>
      <c r="AJ2910">
        <v>550.70422535211264</v>
      </c>
      <c r="AK2910" t="s">
        <v>42</v>
      </c>
      <c r="AL2910">
        <v>106.19799999999999</v>
      </c>
      <c r="AM2910">
        <v>1061942.9263259999</v>
      </c>
      <c r="AN2910">
        <v>85.18</v>
      </c>
    </row>
    <row r="2911" spans="1:40" x14ac:dyDescent="0.3">
      <c r="A2911">
        <v>186.77</v>
      </c>
      <c r="B2911">
        <v>5.37</v>
      </c>
      <c r="C2911">
        <v>19</v>
      </c>
      <c r="D2911">
        <v>0.77</v>
      </c>
      <c r="E2911">
        <v>0.01</v>
      </c>
      <c r="F2911">
        <v>0.04</v>
      </c>
      <c r="G2911" t="s">
        <v>88</v>
      </c>
      <c r="H2911">
        <v>0.12</v>
      </c>
      <c r="I2911">
        <v>0.75</v>
      </c>
      <c r="J2911">
        <v>1.1200000000000001</v>
      </c>
      <c r="K2911">
        <v>0.3</v>
      </c>
      <c r="L2911">
        <v>31</v>
      </c>
      <c r="M2911">
        <v>5097.67</v>
      </c>
      <c r="N2911">
        <v>45</v>
      </c>
      <c r="O2911">
        <v>11</v>
      </c>
      <c r="P2911">
        <v>3</v>
      </c>
      <c r="Q2911">
        <v>3</v>
      </c>
      <c r="R2911">
        <v>926</v>
      </c>
      <c r="S2911">
        <v>491</v>
      </c>
      <c r="T2911">
        <v>11</v>
      </c>
      <c r="U2911">
        <v>0.26</v>
      </c>
      <c r="V2911">
        <v>0</v>
      </c>
      <c r="W2911" t="s">
        <v>6</v>
      </c>
      <c r="X2911" t="s">
        <v>103</v>
      </c>
      <c r="Y2911" t="s">
        <v>90</v>
      </c>
      <c r="Z2911" t="s">
        <v>95</v>
      </c>
      <c r="AA2911">
        <v>0.76229999999999998</v>
      </c>
      <c r="AB2911">
        <v>0.95039999999999991</v>
      </c>
      <c r="AC2911">
        <v>0.21859199999999998</v>
      </c>
      <c r="AD2911">
        <v>0.35</v>
      </c>
      <c r="AE2911" t="s">
        <v>24</v>
      </c>
      <c r="AF2911">
        <v>2.875194088986454E-2</v>
      </c>
      <c r="AG2911" t="s">
        <v>7</v>
      </c>
      <c r="AH2911" t="s">
        <v>31</v>
      </c>
      <c r="AI2911" t="s">
        <v>38</v>
      </c>
      <c r="AJ2911">
        <v>53.023758099352051</v>
      </c>
      <c r="AK2911" t="s">
        <v>40</v>
      </c>
      <c r="AL2911">
        <v>50.976700000000001</v>
      </c>
      <c r="AM2911">
        <v>999747.8421430001</v>
      </c>
      <c r="AN2911">
        <v>74.78</v>
      </c>
    </row>
    <row r="2912" spans="1:40" x14ac:dyDescent="0.3">
      <c r="A2912">
        <v>153.69</v>
      </c>
      <c r="B2912">
        <v>2.34</v>
      </c>
      <c r="C2912">
        <v>5</v>
      </c>
      <c r="D2912">
        <v>0.7</v>
      </c>
      <c r="E2912">
        <v>0.05</v>
      </c>
      <c r="F2912">
        <v>0.03</v>
      </c>
      <c r="G2912" t="s">
        <v>88</v>
      </c>
      <c r="H2912">
        <v>2.8</v>
      </c>
      <c r="I2912">
        <v>0.79</v>
      </c>
      <c r="J2912">
        <v>0.96</v>
      </c>
      <c r="K2912">
        <v>0.7</v>
      </c>
      <c r="L2912">
        <v>1</v>
      </c>
      <c r="M2912">
        <v>4300.3500000000004</v>
      </c>
      <c r="N2912">
        <v>90</v>
      </c>
      <c r="O2912">
        <v>12</v>
      </c>
      <c r="P2912">
        <v>2</v>
      </c>
      <c r="Q2912">
        <v>0</v>
      </c>
      <c r="R2912">
        <v>506</v>
      </c>
      <c r="S2912">
        <v>418</v>
      </c>
      <c r="T2912">
        <v>1</v>
      </c>
      <c r="U2912">
        <v>0.68</v>
      </c>
      <c r="V2912">
        <v>1</v>
      </c>
      <c r="W2912" t="s">
        <v>4</v>
      </c>
      <c r="X2912" t="s">
        <v>89</v>
      </c>
      <c r="Y2912" t="s">
        <v>96</v>
      </c>
      <c r="Z2912" t="s">
        <v>97</v>
      </c>
      <c r="AA2912">
        <v>0.66499999999999992</v>
      </c>
      <c r="AB2912">
        <v>0.92149999999999999</v>
      </c>
      <c r="AC2912">
        <v>0.27645000000000003</v>
      </c>
      <c r="AD2912">
        <v>0.77999999999999992</v>
      </c>
      <c r="AE2912" t="s">
        <v>25</v>
      </c>
      <c r="AF2912">
        <v>1.5225453835643178E-2</v>
      </c>
      <c r="AG2912" t="s">
        <v>5</v>
      </c>
      <c r="AH2912" t="s">
        <v>31</v>
      </c>
      <c r="AI2912" t="s">
        <v>35</v>
      </c>
      <c r="AJ2912">
        <v>82.608695652173907</v>
      </c>
      <c r="AK2912" t="s">
        <v>44</v>
      </c>
      <c r="AL2912">
        <v>43.003500000000003</v>
      </c>
      <c r="AM2912">
        <v>713846.06495999999</v>
      </c>
      <c r="AN2912">
        <v>71.099999999999994</v>
      </c>
    </row>
    <row r="2913" spans="1:40" x14ac:dyDescent="0.3">
      <c r="A2913">
        <v>50.66</v>
      </c>
      <c r="B2913">
        <v>6.83</v>
      </c>
      <c r="C2913">
        <v>7</v>
      </c>
      <c r="D2913">
        <v>0.91</v>
      </c>
      <c r="E2913">
        <v>0.03</v>
      </c>
      <c r="F2913">
        <v>0.03</v>
      </c>
      <c r="G2913" t="s">
        <v>99</v>
      </c>
      <c r="H2913">
        <v>0.81</v>
      </c>
      <c r="I2913">
        <v>0.87</v>
      </c>
      <c r="J2913">
        <v>1.1000000000000001</v>
      </c>
      <c r="K2913">
        <v>0.22</v>
      </c>
      <c r="L2913">
        <v>18</v>
      </c>
      <c r="M2913">
        <v>8687.76</v>
      </c>
      <c r="N2913">
        <v>90</v>
      </c>
      <c r="O2913">
        <v>50</v>
      </c>
      <c r="P2913">
        <v>3</v>
      </c>
      <c r="Q2913">
        <v>2</v>
      </c>
      <c r="R2913">
        <v>840</v>
      </c>
      <c r="S2913">
        <v>184</v>
      </c>
      <c r="T2913">
        <v>8</v>
      </c>
      <c r="U2913">
        <v>0.35</v>
      </c>
      <c r="V2913">
        <v>1</v>
      </c>
      <c r="W2913" t="s">
        <v>4</v>
      </c>
      <c r="X2913" t="s">
        <v>93</v>
      </c>
      <c r="Y2913" t="s">
        <v>90</v>
      </c>
      <c r="Z2913" t="s">
        <v>110</v>
      </c>
      <c r="AA2913">
        <v>0.88270000000000004</v>
      </c>
      <c r="AB2913">
        <v>0.94089999999999996</v>
      </c>
      <c r="AC2913">
        <v>8.4680999999999965E-2</v>
      </c>
      <c r="AD2913">
        <v>0.28000000000000003</v>
      </c>
      <c r="AE2913" t="s">
        <v>26</v>
      </c>
      <c r="AF2913">
        <v>0.13482037110146072</v>
      </c>
      <c r="AG2913" t="s">
        <v>9</v>
      </c>
      <c r="AH2913" t="s">
        <v>33</v>
      </c>
      <c r="AI2913" t="s">
        <v>38</v>
      </c>
      <c r="AJ2913">
        <v>21.904761904761905</v>
      </c>
      <c r="AK2913" t="s">
        <v>40</v>
      </c>
      <c r="AL2913">
        <v>434.38800000000003</v>
      </c>
      <c r="AM2913">
        <v>466964.44558799994</v>
      </c>
      <c r="AN2913">
        <v>97.69</v>
      </c>
    </row>
    <row r="2914" spans="1:40" x14ac:dyDescent="0.3">
      <c r="A2914">
        <v>378.21</v>
      </c>
      <c r="B2914">
        <v>2.5499999999999998</v>
      </c>
      <c r="C2914">
        <v>14</v>
      </c>
      <c r="D2914">
        <v>0.8</v>
      </c>
      <c r="E2914">
        <v>7.0000000000000007E-2</v>
      </c>
      <c r="F2914">
        <v>0.01</v>
      </c>
      <c r="G2914" t="s">
        <v>99</v>
      </c>
      <c r="H2914">
        <v>0.94</v>
      </c>
      <c r="I2914">
        <v>0.72</v>
      </c>
      <c r="J2914">
        <v>0.84</v>
      </c>
      <c r="K2914">
        <v>0.01</v>
      </c>
      <c r="L2914">
        <v>6</v>
      </c>
      <c r="M2914">
        <v>9489.57</v>
      </c>
      <c r="N2914">
        <v>90</v>
      </c>
      <c r="O2914">
        <v>13</v>
      </c>
      <c r="P2914">
        <v>2</v>
      </c>
      <c r="Q2914">
        <v>0</v>
      </c>
      <c r="R2914">
        <v>95</v>
      </c>
      <c r="S2914">
        <v>436</v>
      </c>
      <c r="T2914">
        <v>5</v>
      </c>
      <c r="U2914">
        <v>7.0000000000000007E-2</v>
      </c>
      <c r="V2914">
        <v>0</v>
      </c>
      <c r="W2914" t="s">
        <v>6</v>
      </c>
      <c r="X2914" t="s">
        <v>89</v>
      </c>
      <c r="Y2914" t="s">
        <v>96</v>
      </c>
      <c r="Z2914" t="s">
        <v>109</v>
      </c>
      <c r="AA2914">
        <v>0.74399999999999999</v>
      </c>
      <c r="AB2914">
        <v>0.92069999999999996</v>
      </c>
      <c r="AC2914">
        <v>0.18413999999999994</v>
      </c>
      <c r="AD2914">
        <v>0.09</v>
      </c>
      <c r="AE2914" t="s">
        <v>22</v>
      </c>
      <c r="AF2914">
        <v>6.7422860315697625E-3</v>
      </c>
      <c r="AG2914" t="s">
        <v>5</v>
      </c>
      <c r="AH2914" t="s">
        <v>32</v>
      </c>
      <c r="AI2914" t="s">
        <v>38</v>
      </c>
      <c r="AJ2914">
        <v>458.94736842105266</v>
      </c>
      <c r="AK2914" t="s">
        <v>42</v>
      </c>
      <c r="AL2914">
        <v>474.4785</v>
      </c>
      <c r="AM2914">
        <v>3876655.8801239999</v>
      </c>
      <c r="AN2914">
        <v>96.76</v>
      </c>
    </row>
    <row r="2915" spans="1:40" x14ac:dyDescent="0.3">
      <c r="A2915">
        <v>485.08</v>
      </c>
      <c r="B2915">
        <v>8.85</v>
      </c>
      <c r="C2915">
        <v>3</v>
      </c>
      <c r="D2915">
        <v>0.94</v>
      </c>
      <c r="E2915">
        <v>0.1</v>
      </c>
      <c r="F2915">
        <v>0.04</v>
      </c>
      <c r="G2915" t="s">
        <v>92</v>
      </c>
      <c r="H2915">
        <v>2.1800000000000002</v>
      </c>
      <c r="I2915">
        <v>0.97</v>
      </c>
      <c r="J2915">
        <v>1.1499999999999999</v>
      </c>
      <c r="K2915">
        <v>0.87</v>
      </c>
      <c r="L2915">
        <v>38</v>
      </c>
      <c r="M2915">
        <v>3862.67</v>
      </c>
      <c r="N2915">
        <v>15</v>
      </c>
      <c r="O2915">
        <v>45</v>
      </c>
      <c r="P2915">
        <v>0</v>
      </c>
      <c r="Q2915">
        <v>3</v>
      </c>
      <c r="R2915">
        <v>605</v>
      </c>
      <c r="S2915">
        <v>664</v>
      </c>
      <c r="T2915">
        <v>1</v>
      </c>
      <c r="U2915">
        <v>0.24</v>
      </c>
      <c r="V2915">
        <v>1</v>
      </c>
      <c r="W2915" t="s">
        <v>4</v>
      </c>
      <c r="X2915" t="s">
        <v>103</v>
      </c>
      <c r="Y2915" t="s">
        <v>94</v>
      </c>
      <c r="Z2915" t="s">
        <v>97</v>
      </c>
      <c r="AA2915">
        <v>0.84599999999999997</v>
      </c>
      <c r="AB2915">
        <v>0.86399999999999999</v>
      </c>
      <c r="AC2915">
        <v>5.1840000000000046E-2</v>
      </c>
      <c r="AD2915">
        <v>1.01</v>
      </c>
      <c r="AE2915" t="s">
        <v>25</v>
      </c>
      <c r="AF2915">
        <v>1.8244413292652757E-2</v>
      </c>
      <c r="AG2915" t="s">
        <v>5</v>
      </c>
      <c r="AH2915" t="s">
        <v>32</v>
      </c>
      <c r="AI2915" t="s">
        <v>35</v>
      </c>
      <c r="AJ2915">
        <v>109.75206611570248</v>
      </c>
      <c r="AK2915" t="s">
        <v>42</v>
      </c>
      <c r="AL2915">
        <v>77.253399999999999</v>
      </c>
      <c r="AM2915">
        <v>2136120.9213919998</v>
      </c>
      <c r="AN2915">
        <v>82.02000000000001</v>
      </c>
    </row>
    <row r="2916" spans="1:40" x14ac:dyDescent="0.3">
      <c r="A2916">
        <v>150.93</v>
      </c>
      <c r="B2916">
        <v>6.52</v>
      </c>
      <c r="C2916">
        <v>13</v>
      </c>
      <c r="D2916">
        <v>0.8</v>
      </c>
      <c r="E2916">
        <v>0.05</v>
      </c>
      <c r="F2916">
        <v>0.02</v>
      </c>
      <c r="G2916" t="s">
        <v>88</v>
      </c>
      <c r="H2916">
        <v>2.21</v>
      </c>
      <c r="I2916">
        <v>0.78</v>
      </c>
      <c r="J2916">
        <v>0.92</v>
      </c>
      <c r="K2916">
        <v>0.52</v>
      </c>
      <c r="L2916">
        <v>41</v>
      </c>
      <c r="M2916">
        <v>5469.7</v>
      </c>
      <c r="N2916">
        <v>90</v>
      </c>
      <c r="O2916">
        <v>38</v>
      </c>
      <c r="P2916">
        <v>1</v>
      </c>
      <c r="Q2916">
        <v>1</v>
      </c>
      <c r="R2916">
        <v>405</v>
      </c>
      <c r="S2916">
        <v>713</v>
      </c>
      <c r="T2916">
        <v>10</v>
      </c>
      <c r="U2916">
        <v>0.39</v>
      </c>
      <c r="V2916">
        <v>0</v>
      </c>
      <c r="W2916" t="s">
        <v>6</v>
      </c>
      <c r="X2916" t="s">
        <v>101</v>
      </c>
      <c r="Y2916" t="s">
        <v>104</v>
      </c>
      <c r="Z2916" t="s">
        <v>108</v>
      </c>
      <c r="AA2916">
        <v>0.76</v>
      </c>
      <c r="AB2916">
        <v>0.93099999999999994</v>
      </c>
      <c r="AC2916">
        <v>0.18619999999999995</v>
      </c>
      <c r="AD2916">
        <v>0.59000000000000008</v>
      </c>
      <c r="AE2916" t="s">
        <v>25</v>
      </c>
      <c r="AF2916">
        <v>4.3198833896508311E-2</v>
      </c>
      <c r="AG2916" t="s">
        <v>7</v>
      </c>
      <c r="AH2916" t="s">
        <v>31</v>
      </c>
      <c r="AI2916" t="s">
        <v>35</v>
      </c>
      <c r="AJ2916">
        <v>176.04938271604937</v>
      </c>
      <c r="AK2916" t="s">
        <v>42</v>
      </c>
      <c r="AL2916">
        <v>54.697000000000003</v>
      </c>
      <c r="AM2916">
        <v>883391.116576</v>
      </c>
      <c r="AN2916">
        <v>71.89</v>
      </c>
    </row>
    <row r="2917" spans="1:40" x14ac:dyDescent="0.3">
      <c r="A2917">
        <v>348.37</v>
      </c>
      <c r="B2917">
        <v>2.41</v>
      </c>
      <c r="C2917">
        <v>13</v>
      </c>
      <c r="D2917">
        <v>0.95</v>
      </c>
      <c r="E2917">
        <v>0.05</v>
      </c>
      <c r="F2917">
        <v>0.01</v>
      </c>
      <c r="G2917" t="s">
        <v>99</v>
      </c>
      <c r="H2917">
        <v>1.37</v>
      </c>
      <c r="I2917">
        <v>0.7</v>
      </c>
      <c r="J2917">
        <v>0.96</v>
      </c>
      <c r="K2917">
        <v>0.98</v>
      </c>
      <c r="L2917">
        <v>42</v>
      </c>
      <c r="M2917">
        <v>3222.69</v>
      </c>
      <c r="N2917">
        <v>90</v>
      </c>
      <c r="O2917">
        <v>21</v>
      </c>
      <c r="P2917">
        <v>3</v>
      </c>
      <c r="Q2917">
        <v>1</v>
      </c>
      <c r="R2917">
        <v>911</v>
      </c>
      <c r="S2917">
        <v>680</v>
      </c>
      <c r="T2917">
        <v>11</v>
      </c>
      <c r="U2917">
        <v>1</v>
      </c>
      <c r="V2917">
        <v>1</v>
      </c>
      <c r="W2917" t="s">
        <v>4</v>
      </c>
      <c r="X2917" t="s">
        <v>101</v>
      </c>
      <c r="Y2917" t="s">
        <v>90</v>
      </c>
      <c r="Z2917" t="s">
        <v>95</v>
      </c>
      <c r="AA2917">
        <v>0.90249999999999997</v>
      </c>
      <c r="AB2917">
        <v>0.9405</v>
      </c>
      <c r="AC2917">
        <v>4.7025000000000039E-2</v>
      </c>
      <c r="AD2917">
        <v>1.04</v>
      </c>
      <c r="AE2917" t="s">
        <v>25</v>
      </c>
      <c r="AF2917">
        <v>6.9179320837041078E-3</v>
      </c>
      <c r="AG2917" t="s">
        <v>5</v>
      </c>
      <c r="AH2917" t="s">
        <v>32</v>
      </c>
      <c r="AI2917" t="s">
        <v>36</v>
      </c>
      <c r="AJ2917">
        <v>74.643249176728858</v>
      </c>
      <c r="AK2917" t="s">
        <v>40</v>
      </c>
      <c r="AL2917">
        <v>161.1345</v>
      </c>
      <c r="AM2917">
        <v>1190220.506056</v>
      </c>
      <c r="AN2917">
        <v>96.93</v>
      </c>
    </row>
    <row r="2918" spans="1:40" x14ac:dyDescent="0.3">
      <c r="A2918">
        <v>383.85</v>
      </c>
      <c r="B2918">
        <v>9.66</v>
      </c>
      <c r="C2918">
        <v>10</v>
      </c>
      <c r="D2918">
        <v>0.74</v>
      </c>
      <c r="E2918">
        <v>7.0000000000000007E-2</v>
      </c>
      <c r="F2918">
        <v>0.04</v>
      </c>
      <c r="G2918" t="s">
        <v>99</v>
      </c>
      <c r="H2918">
        <v>0.66</v>
      </c>
      <c r="I2918">
        <v>0.73</v>
      </c>
      <c r="J2918">
        <v>1.1200000000000001</v>
      </c>
      <c r="K2918">
        <v>0.39</v>
      </c>
      <c r="L2918">
        <v>47</v>
      </c>
      <c r="M2918">
        <v>3743.37</v>
      </c>
      <c r="N2918">
        <v>15</v>
      </c>
      <c r="O2918">
        <v>57</v>
      </c>
      <c r="P2918">
        <v>3</v>
      </c>
      <c r="Q2918">
        <v>2</v>
      </c>
      <c r="R2918">
        <v>934</v>
      </c>
      <c r="S2918">
        <v>246</v>
      </c>
      <c r="T2918">
        <v>1</v>
      </c>
      <c r="U2918">
        <v>0.76</v>
      </c>
      <c r="V2918">
        <v>0</v>
      </c>
      <c r="W2918" t="s">
        <v>6</v>
      </c>
      <c r="X2918" t="s">
        <v>93</v>
      </c>
      <c r="Y2918" t="s">
        <v>90</v>
      </c>
      <c r="Z2918" t="s">
        <v>97</v>
      </c>
      <c r="AA2918">
        <v>0.68819999999999992</v>
      </c>
      <c r="AB2918">
        <v>0.89279999999999993</v>
      </c>
      <c r="AC2918">
        <v>0.23212799999999997</v>
      </c>
      <c r="AD2918">
        <v>0.5</v>
      </c>
      <c r="AE2918" t="s">
        <v>24</v>
      </c>
      <c r="AF2918">
        <v>2.5166080500195389E-2</v>
      </c>
      <c r="AG2918" t="s">
        <v>7</v>
      </c>
      <c r="AH2918" t="s">
        <v>32</v>
      </c>
      <c r="AI2918" t="s">
        <v>38</v>
      </c>
      <c r="AJ2918">
        <v>26.33832976445396</v>
      </c>
      <c r="AK2918" t="s">
        <v>40</v>
      </c>
      <c r="AL2918">
        <v>187.16849999999999</v>
      </c>
      <c r="AM2918">
        <v>1595142.9930150001</v>
      </c>
      <c r="AN2918">
        <v>96.44</v>
      </c>
    </row>
    <row r="2919" spans="1:40" x14ac:dyDescent="0.3">
      <c r="A2919">
        <v>431.79</v>
      </c>
      <c r="B2919">
        <v>5.67</v>
      </c>
      <c r="C2919">
        <v>2</v>
      </c>
      <c r="D2919">
        <v>0.75</v>
      </c>
      <c r="E2919">
        <v>0.01</v>
      </c>
      <c r="F2919">
        <v>0.03</v>
      </c>
      <c r="G2919" t="s">
        <v>99</v>
      </c>
      <c r="H2919">
        <v>4.72</v>
      </c>
      <c r="I2919">
        <v>0.9</v>
      </c>
      <c r="J2919">
        <v>1.05</v>
      </c>
      <c r="K2919">
        <v>0.96</v>
      </c>
      <c r="L2919">
        <v>4</v>
      </c>
      <c r="M2919">
        <v>380.5</v>
      </c>
      <c r="N2919">
        <v>90</v>
      </c>
      <c r="O2919">
        <v>19</v>
      </c>
      <c r="P2919">
        <v>0</v>
      </c>
      <c r="Q2919">
        <v>1</v>
      </c>
      <c r="R2919">
        <v>886</v>
      </c>
      <c r="S2919">
        <v>604</v>
      </c>
      <c r="T2919">
        <v>6</v>
      </c>
      <c r="U2919">
        <v>0.28000000000000003</v>
      </c>
      <c r="V2919">
        <v>0</v>
      </c>
      <c r="W2919" t="s">
        <v>6</v>
      </c>
      <c r="X2919" t="s">
        <v>101</v>
      </c>
      <c r="Y2919" t="s">
        <v>94</v>
      </c>
      <c r="Z2919" t="s">
        <v>100</v>
      </c>
      <c r="AA2919">
        <v>0.74249999999999994</v>
      </c>
      <c r="AB2919">
        <v>0.96029999999999993</v>
      </c>
      <c r="AC2919">
        <v>0.24007499999999998</v>
      </c>
      <c r="AD2919">
        <v>1</v>
      </c>
      <c r="AE2919" t="s">
        <v>25</v>
      </c>
      <c r="AF2919">
        <v>1.3131383311331896E-2</v>
      </c>
      <c r="AG2919" t="s">
        <v>5</v>
      </c>
      <c r="AH2919" t="s">
        <v>32</v>
      </c>
      <c r="AI2919" t="s">
        <v>37</v>
      </c>
      <c r="AJ2919">
        <v>68.171557562076742</v>
      </c>
      <c r="AK2919" t="s">
        <v>40</v>
      </c>
      <c r="AL2919">
        <v>19.025000000000002</v>
      </c>
      <c r="AM2919">
        <v>170927.72477599999</v>
      </c>
      <c r="AN2919">
        <v>94.38</v>
      </c>
    </row>
    <row r="2920" spans="1:40" x14ac:dyDescent="0.3">
      <c r="A2920">
        <v>240.18</v>
      </c>
      <c r="B2920">
        <v>1.66</v>
      </c>
      <c r="C2920">
        <v>6</v>
      </c>
      <c r="D2920">
        <v>0.8</v>
      </c>
      <c r="E2920">
        <v>0.03</v>
      </c>
      <c r="F2920">
        <v>0.05</v>
      </c>
      <c r="G2920" t="s">
        <v>92</v>
      </c>
      <c r="H2920">
        <v>0.66</v>
      </c>
      <c r="I2920">
        <v>0.86</v>
      </c>
      <c r="J2920">
        <v>0.92</v>
      </c>
      <c r="K2920">
        <v>0.62</v>
      </c>
      <c r="L2920">
        <v>40</v>
      </c>
      <c r="M2920">
        <v>7880.76</v>
      </c>
      <c r="N2920">
        <v>60</v>
      </c>
      <c r="O2920">
        <v>24</v>
      </c>
      <c r="P2920">
        <v>1</v>
      </c>
      <c r="Q2920">
        <v>2</v>
      </c>
      <c r="R2920">
        <v>769</v>
      </c>
      <c r="S2920">
        <v>821</v>
      </c>
      <c r="T2920">
        <v>12</v>
      </c>
      <c r="U2920">
        <v>0.76</v>
      </c>
      <c r="V2920">
        <v>0</v>
      </c>
      <c r="W2920" t="s">
        <v>6</v>
      </c>
      <c r="X2920" t="s">
        <v>93</v>
      </c>
      <c r="Y2920" t="s">
        <v>104</v>
      </c>
      <c r="Z2920" t="s">
        <v>107</v>
      </c>
      <c r="AA2920">
        <v>0.77600000000000002</v>
      </c>
      <c r="AB2920">
        <v>0.92149999999999999</v>
      </c>
      <c r="AC2920">
        <v>0.18429999999999994</v>
      </c>
      <c r="AD2920">
        <v>0.7</v>
      </c>
      <c r="AE2920" t="s">
        <v>25</v>
      </c>
      <c r="AF2920">
        <v>6.9114830543758844E-3</v>
      </c>
      <c r="AG2920" t="s">
        <v>5</v>
      </c>
      <c r="AH2920" t="s">
        <v>31</v>
      </c>
      <c r="AI2920" t="s">
        <v>38</v>
      </c>
      <c r="AJ2920">
        <v>106.76202860858257</v>
      </c>
      <c r="AK2920" t="s">
        <v>42</v>
      </c>
      <c r="AL2920">
        <v>157.61520000000002</v>
      </c>
      <c r="AM2920">
        <v>2044385.7973199999</v>
      </c>
      <c r="AN2920">
        <v>85.44</v>
      </c>
    </row>
    <row r="2921" spans="1:40" x14ac:dyDescent="0.3">
      <c r="A2921">
        <v>186.32</v>
      </c>
      <c r="B2921">
        <v>6.64</v>
      </c>
      <c r="C2921">
        <v>8</v>
      </c>
      <c r="D2921">
        <v>0.82</v>
      </c>
      <c r="E2921">
        <v>0.09</v>
      </c>
      <c r="F2921">
        <v>0.01</v>
      </c>
      <c r="G2921" t="s">
        <v>99</v>
      </c>
      <c r="H2921">
        <v>1.75</v>
      </c>
      <c r="I2921">
        <v>0.9</v>
      </c>
      <c r="J2921">
        <v>0.89</v>
      </c>
      <c r="K2921">
        <v>0.51</v>
      </c>
      <c r="L2921">
        <v>4</v>
      </c>
      <c r="M2921">
        <v>9696.4</v>
      </c>
      <c r="N2921">
        <v>60</v>
      </c>
      <c r="O2921">
        <v>16</v>
      </c>
      <c r="P2921">
        <v>0</v>
      </c>
      <c r="Q2921">
        <v>0</v>
      </c>
      <c r="R2921">
        <v>881</v>
      </c>
      <c r="S2921">
        <v>696</v>
      </c>
      <c r="T2921">
        <v>10</v>
      </c>
      <c r="U2921">
        <v>0.36</v>
      </c>
      <c r="V2921">
        <v>1</v>
      </c>
      <c r="W2921" t="s">
        <v>4</v>
      </c>
      <c r="X2921" t="s">
        <v>89</v>
      </c>
      <c r="Y2921" t="s">
        <v>94</v>
      </c>
      <c r="Z2921" t="s">
        <v>108</v>
      </c>
      <c r="AA2921">
        <v>0.74619999999999997</v>
      </c>
      <c r="AB2921">
        <v>0.90090000000000003</v>
      </c>
      <c r="AC2921">
        <v>0.16216200000000006</v>
      </c>
      <c r="AD2921">
        <v>0.61</v>
      </c>
      <c r="AE2921" t="s">
        <v>25</v>
      </c>
      <c r="AF2921">
        <v>3.5637612709317305E-2</v>
      </c>
      <c r="AG2921" t="s">
        <v>7</v>
      </c>
      <c r="AH2921" t="s">
        <v>31</v>
      </c>
      <c r="AI2921" t="s">
        <v>36</v>
      </c>
      <c r="AJ2921">
        <v>79.001135073779793</v>
      </c>
      <c r="AK2921" t="s">
        <v>40</v>
      </c>
      <c r="AL2921">
        <v>484.82</v>
      </c>
      <c r="AM2921">
        <v>1987787.9140000001</v>
      </c>
      <c r="AN2921">
        <v>95.35</v>
      </c>
    </row>
    <row r="2922" spans="1:40" x14ac:dyDescent="0.3">
      <c r="A2922">
        <v>196.38</v>
      </c>
      <c r="B2922">
        <v>3.28</v>
      </c>
      <c r="C2922">
        <v>4</v>
      </c>
      <c r="D2922">
        <v>0.8</v>
      </c>
      <c r="E2922">
        <v>7.0000000000000007E-2</v>
      </c>
      <c r="F2922">
        <v>0.03</v>
      </c>
      <c r="G2922" t="s">
        <v>99</v>
      </c>
      <c r="H2922">
        <v>1.52</v>
      </c>
      <c r="I2922">
        <v>0.72</v>
      </c>
      <c r="J2922">
        <v>1.18</v>
      </c>
      <c r="K2922">
        <v>0.3</v>
      </c>
      <c r="L2922">
        <v>35</v>
      </c>
      <c r="M2922">
        <v>7718.31</v>
      </c>
      <c r="N2922">
        <v>90</v>
      </c>
      <c r="O2922">
        <v>46</v>
      </c>
      <c r="P2922">
        <v>1</v>
      </c>
      <c r="Q2922">
        <v>0</v>
      </c>
      <c r="R2922">
        <v>966</v>
      </c>
      <c r="S2922">
        <v>149</v>
      </c>
      <c r="T2922">
        <v>11</v>
      </c>
      <c r="U2922">
        <v>0.61</v>
      </c>
      <c r="V2922">
        <v>1</v>
      </c>
      <c r="W2922" t="s">
        <v>4</v>
      </c>
      <c r="X2922" t="s">
        <v>89</v>
      </c>
      <c r="Y2922" t="s">
        <v>104</v>
      </c>
      <c r="Z2922" t="s">
        <v>95</v>
      </c>
      <c r="AA2922">
        <v>0.74399999999999999</v>
      </c>
      <c r="AB2922">
        <v>0.9020999999999999</v>
      </c>
      <c r="AC2922">
        <v>0.18041999999999994</v>
      </c>
      <c r="AD2922">
        <v>0.4</v>
      </c>
      <c r="AE2922" t="s">
        <v>24</v>
      </c>
      <c r="AF2922">
        <v>1.6702311844383338E-2</v>
      </c>
      <c r="AG2922" t="s">
        <v>5</v>
      </c>
      <c r="AH2922" t="s">
        <v>31</v>
      </c>
      <c r="AI2922" t="s">
        <v>36</v>
      </c>
      <c r="AJ2922">
        <v>15.424430641821946</v>
      </c>
      <c r="AK2922" t="s">
        <v>40</v>
      </c>
      <c r="AL2922">
        <v>385.91550000000007</v>
      </c>
      <c r="AM2922">
        <v>1667685.7750319999</v>
      </c>
      <c r="AN2922">
        <v>95.78</v>
      </c>
    </row>
    <row r="2923" spans="1:40" x14ac:dyDescent="0.3">
      <c r="A2923">
        <v>370.68</v>
      </c>
      <c r="B2923">
        <v>8.23</v>
      </c>
      <c r="C2923">
        <v>25</v>
      </c>
      <c r="D2923">
        <v>0.93</v>
      </c>
      <c r="E2923">
        <v>0</v>
      </c>
      <c r="F2923">
        <v>0.01</v>
      </c>
      <c r="G2923" t="s">
        <v>88</v>
      </c>
      <c r="H2923">
        <v>4.33</v>
      </c>
      <c r="I2923">
        <v>0.73</v>
      </c>
      <c r="J2923">
        <v>0.84</v>
      </c>
      <c r="K2923">
        <v>0.83</v>
      </c>
      <c r="L2923">
        <v>4</v>
      </c>
      <c r="M2923">
        <v>5230.29</v>
      </c>
      <c r="N2923">
        <v>15</v>
      </c>
      <c r="O2923">
        <v>17</v>
      </c>
      <c r="P2923">
        <v>3</v>
      </c>
      <c r="Q2923">
        <v>3</v>
      </c>
      <c r="R2923">
        <v>556</v>
      </c>
      <c r="S2923">
        <v>73</v>
      </c>
      <c r="T2923">
        <v>2</v>
      </c>
      <c r="U2923">
        <v>0.76</v>
      </c>
      <c r="V2923">
        <v>1</v>
      </c>
      <c r="W2923" t="s">
        <v>4</v>
      </c>
      <c r="X2923" t="s">
        <v>103</v>
      </c>
      <c r="Y2923" t="s">
        <v>90</v>
      </c>
      <c r="Z2923" t="s">
        <v>102</v>
      </c>
      <c r="AA2923">
        <v>0.93</v>
      </c>
      <c r="AB2923">
        <v>0.99</v>
      </c>
      <c r="AC2923">
        <v>6.9299999999999945E-2</v>
      </c>
      <c r="AD2923">
        <v>0.84</v>
      </c>
      <c r="AE2923" t="s">
        <v>25</v>
      </c>
      <c r="AF2923">
        <v>2.2202438761195643E-2</v>
      </c>
      <c r="AG2923" t="s">
        <v>7</v>
      </c>
      <c r="AH2923" t="s">
        <v>32</v>
      </c>
      <c r="AI2923" t="s">
        <v>37</v>
      </c>
      <c r="AJ2923">
        <v>13.129496402877697</v>
      </c>
      <c r="AK2923" t="s">
        <v>40</v>
      </c>
      <c r="AL2923">
        <v>52.302900000000001</v>
      </c>
      <c r="AM2923">
        <v>1958235.9399600001</v>
      </c>
      <c r="AN2923">
        <v>71.47</v>
      </c>
    </row>
    <row r="2924" spans="1:40" x14ac:dyDescent="0.3">
      <c r="A2924">
        <v>417.55</v>
      </c>
      <c r="B2924">
        <v>8.36</v>
      </c>
      <c r="C2924">
        <v>12</v>
      </c>
      <c r="D2924">
        <v>0.73</v>
      </c>
      <c r="E2924">
        <v>0.02</v>
      </c>
      <c r="F2924">
        <v>0.05</v>
      </c>
      <c r="G2924" t="s">
        <v>88</v>
      </c>
      <c r="H2924">
        <v>2.0499999999999998</v>
      </c>
      <c r="I2924">
        <v>0.76</v>
      </c>
      <c r="J2924">
        <v>0.8</v>
      </c>
      <c r="K2924">
        <v>0.83</v>
      </c>
      <c r="L2924">
        <v>1</v>
      </c>
      <c r="M2924">
        <v>8292.35</v>
      </c>
      <c r="N2924">
        <v>90</v>
      </c>
      <c r="O2924">
        <v>46</v>
      </c>
      <c r="P2924">
        <v>1</v>
      </c>
      <c r="Q2924">
        <v>3</v>
      </c>
      <c r="R2924">
        <v>258</v>
      </c>
      <c r="S2924">
        <v>288</v>
      </c>
      <c r="T2924">
        <v>2</v>
      </c>
      <c r="U2924">
        <v>0.74</v>
      </c>
      <c r="V2924">
        <v>1</v>
      </c>
      <c r="W2924" t="s">
        <v>4</v>
      </c>
      <c r="X2924" t="s">
        <v>103</v>
      </c>
      <c r="Y2924" t="s">
        <v>104</v>
      </c>
      <c r="Z2924" t="s">
        <v>102</v>
      </c>
      <c r="AA2924">
        <v>0.71539999999999992</v>
      </c>
      <c r="AB2924">
        <v>0.93099999999999994</v>
      </c>
      <c r="AC2924">
        <v>0.25136999999999998</v>
      </c>
      <c r="AD2924">
        <v>0.89999999999999991</v>
      </c>
      <c r="AE2924" t="s">
        <v>25</v>
      </c>
      <c r="AF2924">
        <v>2.0021554304873665E-2</v>
      </c>
      <c r="AG2924" t="s">
        <v>7</v>
      </c>
      <c r="AH2924" t="s">
        <v>32</v>
      </c>
      <c r="AI2924" t="s">
        <v>35</v>
      </c>
      <c r="AJ2924">
        <v>111.62790697674419</v>
      </c>
      <c r="AK2924" t="s">
        <v>42</v>
      </c>
      <c r="AL2924">
        <v>82.923500000000004</v>
      </c>
      <c r="AM2924">
        <v>3704943.7375250002</v>
      </c>
      <c r="AN2924">
        <v>72.350000000000009</v>
      </c>
    </row>
    <row r="2925" spans="1:40" x14ac:dyDescent="0.3">
      <c r="A2925">
        <v>131.72999999999999</v>
      </c>
      <c r="B2925">
        <v>9.81</v>
      </c>
      <c r="C2925">
        <v>28</v>
      </c>
      <c r="D2925">
        <v>0.81</v>
      </c>
      <c r="E2925">
        <v>7.0000000000000007E-2</v>
      </c>
      <c r="F2925">
        <v>0</v>
      </c>
      <c r="G2925" t="s">
        <v>88</v>
      </c>
      <c r="H2925">
        <v>0.62</v>
      </c>
      <c r="I2925">
        <v>0.68</v>
      </c>
      <c r="J2925">
        <v>1.07</v>
      </c>
      <c r="K2925">
        <v>0.42</v>
      </c>
      <c r="L2925">
        <v>41</v>
      </c>
      <c r="M2925">
        <v>8593</v>
      </c>
      <c r="N2925">
        <v>90</v>
      </c>
      <c r="O2925">
        <v>46</v>
      </c>
      <c r="P2925">
        <v>0</v>
      </c>
      <c r="Q2925">
        <v>1</v>
      </c>
      <c r="R2925">
        <v>852</v>
      </c>
      <c r="S2925">
        <v>59</v>
      </c>
      <c r="T2925">
        <v>1</v>
      </c>
      <c r="U2925">
        <v>0.14000000000000001</v>
      </c>
      <c r="V2925">
        <v>0</v>
      </c>
      <c r="W2925" t="s">
        <v>6</v>
      </c>
      <c r="X2925" t="s">
        <v>101</v>
      </c>
      <c r="Y2925" t="s">
        <v>94</v>
      </c>
      <c r="Z2925" t="s">
        <v>97</v>
      </c>
      <c r="AA2925">
        <v>0.75329999999999997</v>
      </c>
      <c r="AB2925">
        <v>0.92999999999999994</v>
      </c>
      <c r="AC2925">
        <v>0.17669999999999994</v>
      </c>
      <c r="AD2925">
        <v>0.49</v>
      </c>
      <c r="AE2925" t="s">
        <v>24</v>
      </c>
      <c r="AF2925">
        <v>7.44705078569802E-2</v>
      </c>
      <c r="AG2925" t="s">
        <v>8</v>
      </c>
      <c r="AH2925" t="s">
        <v>33</v>
      </c>
      <c r="AI2925" t="s">
        <v>38</v>
      </c>
      <c r="AJ2925">
        <v>6.924882629107981</v>
      </c>
      <c r="AK2925" t="s">
        <v>40</v>
      </c>
      <c r="AL2925">
        <v>85.93</v>
      </c>
      <c r="AM2925">
        <v>1211280.3657519999</v>
      </c>
      <c r="AN2925">
        <v>73.28</v>
      </c>
    </row>
    <row r="2926" spans="1:40" x14ac:dyDescent="0.3">
      <c r="A2926">
        <v>216.92</v>
      </c>
      <c r="B2926">
        <v>5.52</v>
      </c>
      <c r="C2926">
        <v>15</v>
      </c>
      <c r="D2926">
        <v>0.95</v>
      </c>
      <c r="E2926">
        <v>0.08</v>
      </c>
      <c r="F2926">
        <v>0.03</v>
      </c>
      <c r="G2926" t="s">
        <v>92</v>
      </c>
      <c r="H2926">
        <v>0.05</v>
      </c>
      <c r="I2926">
        <v>0.88</v>
      </c>
      <c r="J2926">
        <v>1.05</v>
      </c>
      <c r="K2926">
        <v>0.73</v>
      </c>
      <c r="L2926">
        <v>43</v>
      </c>
      <c r="M2926">
        <v>5490.77</v>
      </c>
      <c r="N2926">
        <v>30</v>
      </c>
      <c r="O2926">
        <v>53</v>
      </c>
      <c r="P2926">
        <v>3</v>
      </c>
      <c r="Q2926">
        <v>0</v>
      </c>
      <c r="R2926">
        <v>646</v>
      </c>
      <c r="S2926">
        <v>224</v>
      </c>
      <c r="T2926">
        <v>1</v>
      </c>
      <c r="U2926">
        <v>0.83</v>
      </c>
      <c r="V2926">
        <v>1</v>
      </c>
      <c r="W2926" t="s">
        <v>4</v>
      </c>
      <c r="X2926" t="s">
        <v>89</v>
      </c>
      <c r="Y2926" t="s">
        <v>90</v>
      </c>
      <c r="Z2926" t="s">
        <v>97</v>
      </c>
      <c r="AA2926">
        <v>0.874</v>
      </c>
      <c r="AB2926">
        <v>0.89239999999999997</v>
      </c>
      <c r="AC2926">
        <v>4.4620000000000042E-2</v>
      </c>
      <c r="AD2926">
        <v>0.84</v>
      </c>
      <c r="AE2926" t="s">
        <v>25</v>
      </c>
      <c r="AF2926">
        <v>2.5447169463396643E-2</v>
      </c>
      <c r="AG2926" t="s">
        <v>7</v>
      </c>
      <c r="AH2926" t="s">
        <v>31</v>
      </c>
      <c r="AI2926" t="s">
        <v>38</v>
      </c>
      <c r="AJ2926">
        <v>34.674922600619198</v>
      </c>
      <c r="AK2926" t="s">
        <v>40</v>
      </c>
      <c r="AL2926">
        <v>109.81540000000001</v>
      </c>
      <c r="AM2926">
        <v>1322184.2218439998</v>
      </c>
      <c r="AN2926">
        <v>84.95</v>
      </c>
    </row>
    <row r="2927" spans="1:40" x14ac:dyDescent="0.3">
      <c r="A2927">
        <v>455.87</v>
      </c>
      <c r="B2927">
        <v>5.09</v>
      </c>
      <c r="C2927">
        <v>8</v>
      </c>
      <c r="D2927">
        <v>0.72</v>
      </c>
      <c r="E2927">
        <v>0.08</v>
      </c>
      <c r="F2927">
        <v>0.04</v>
      </c>
      <c r="G2927" t="s">
        <v>88</v>
      </c>
      <c r="H2927">
        <v>3.61</v>
      </c>
      <c r="I2927">
        <v>0.73</v>
      </c>
      <c r="J2927">
        <v>1.1000000000000001</v>
      </c>
      <c r="K2927">
        <v>0.45</v>
      </c>
      <c r="L2927">
        <v>31</v>
      </c>
      <c r="M2927">
        <v>9377.86</v>
      </c>
      <c r="N2927">
        <v>45</v>
      </c>
      <c r="O2927">
        <v>8</v>
      </c>
      <c r="P2927">
        <v>0</v>
      </c>
      <c r="Q2927">
        <v>3</v>
      </c>
      <c r="R2927">
        <v>573</v>
      </c>
      <c r="S2927">
        <v>646</v>
      </c>
      <c r="T2927">
        <v>4</v>
      </c>
      <c r="U2927">
        <v>0.92</v>
      </c>
      <c r="V2927">
        <v>1</v>
      </c>
      <c r="W2927" t="s">
        <v>4</v>
      </c>
      <c r="X2927" t="s">
        <v>103</v>
      </c>
      <c r="Y2927" t="s">
        <v>94</v>
      </c>
      <c r="Z2927" t="s">
        <v>105</v>
      </c>
      <c r="AA2927">
        <v>0.66239999999999999</v>
      </c>
      <c r="AB2927">
        <v>0.88319999999999999</v>
      </c>
      <c r="AC2927">
        <v>0.24729600000000004</v>
      </c>
      <c r="AD2927">
        <v>0.57000000000000006</v>
      </c>
      <c r="AE2927" t="s">
        <v>25</v>
      </c>
      <c r="AF2927">
        <v>1.1165463838374974E-2</v>
      </c>
      <c r="AG2927" t="s">
        <v>5</v>
      </c>
      <c r="AH2927" t="s">
        <v>32</v>
      </c>
      <c r="AI2927" t="s">
        <v>37</v>
      </c>
      <c r="AJ2927">
        <v>112.73996509598602</v>
      </c>
      <c r="AK2927" t="s">
        <v>42</v>
      </c>
      <c r="AL2927">
        <v>93.778600000000012</v>
      </c>
      <c r="AM2927">
        <v>4788221.9351979997</v>
      </c>
      <c r="AN2927">
        <v>69.190000000000012</v>
      </c>
    </row>
    <row r="2928" spans="1:40" x14ac:dyDescent="0.3">
      <c r="A2928">
        <v>413.01</v>
      </c>
      <c r="B2928">
        <v>7.78</v>
      </c>
      <c r="C2928">
        <v>7</v>
      </c>
      <c r="D2928">
        <v>0.98</v>
      </c>
      <c r="E2928">
        <v>0.03</v>
      </c>
      <c r="F2928">
        <v>0.02</v>
      </c>
      <c r="G2928" t="s">
        <v>88</v>
      </c>
      <c r="H2928">
        <v>3.57</v>
      </c>
      <c r="I2928">
        <v>0.73</v>
      </c>
      <c r="J2928">
        <v>1.0900000000000001</v>
      </c>
      <c r="K2928">
        <v>0.74</v>
      </c>
      <c r="L2928">
        <v>19</v>
      </c>
      <c r="M2928">
        <v>398.68</v>
      </c>
      <c r="N2928">
        <v>15</v>
      </c>
      <c r="O2928">
        <v>33</v>
      </c>
      <c r="P2928">
        <v>3</v>
      </c>
      <c r="Q2928">
        <v>1</v>
      </c>
      <c r="R2928">
        <v>298</v>
      </c>
      <c r="S2928">
        <v>45</v>
      </c>
      <c r="T2928">
        <v>5</v>
      </c>
      <c r="U2928">
        <v>0.23</v>
      </c>
      <c r="V2928">
        <v>1</v>
      </c>
      <c r="W2928" t="s">
        <v>4</v>
      </c>
      <c r="X2928" t="s">
        <v>101</v>
      </c>
      <c r="Y2928" t="s">
        <v>90</v>
      </c>
      <c r="Z2928" t="s">
        <v>109</v>
      </c>
      <c r="AA2928">
        <v>0.9506</v>
      </c>
      <c r="AB2928">
        <v>0.9506</v>
      </c>
      <c r="AC2928">
        <v>1.9012000000000018E-2</v>
      </c>
      <c r="AD2928">
        <v>0.79</v>
      </c>
      <c r="AE2928" t="s">
        <v>25</v>
      </c>
      <c r="AF2928">
        <v>1.883731628774122E-2</v>
      </c>
      <c r="AG2928" t="s">
        <v>5</v>
      </c>
      <c r="AH2928" t="s">
        <v>32</v>
      </c>
      <c r="AI2928" t="s">
        <v>37</v>
      </c>
      <c r="AJ2928">
        <v>15.100671140939598</v>
      </c>
      <c r="AK2928" t="s">
        <v>40</v>
      </c>
      <c r="AL2928">
        <v>3.9868000000000001</v>
      </c>
      <c r="AM2928">
        <v>172925.24385400003</v>
      </c>
      <c r="AN2928">
        <v>71.13000000000001</v>
      </c>
    </row>
    <row r="2929" spans="1:40" x14ac:dyDescent="0.3">
      <c r="A2929">
        <v>493.19</v>
      </c>
      <c r="B2929">
        <v>2.19</v>
      </c>
      <c r="C2929">
        <v>14</v>
      </c>
      <c r="D2929">
        <v>1</v>
      </c>
      <c r="E2929">
        <v>0.09</v>
      </c>
      <c r="F2929">
        <v>0.05</v>
      </c>
      <c r="G2929" t="s">
        <v>88</v>
      </c>
      <c r="H2929">
        <v>2.09</v>
      </c>
      <c r="I2929">
        <v>0.71</v>
      </c>
      <c r="J2929">
        <v>1.1499999999999999</v>
      </c>
      <c r="K2929">
        <v>0.99</v>
      </c>
      <c r="L2929">
        <v>21</v>
      </c>
      <c r="M2929">
        <v>199.95</v>
      </c>
      <c r="N2929">
        <v>45</v>
      </c>
      <c r="O2929">
        <v>58</v>
      </c>
      <c r="P2929">
        <v>2</v>
      </c>
      <c r="Q2929">
        <v>2</v>
      </c>
      <c r="R2929">
        <v>418</v>
      </c>
      <c r="S2929">
        <v>660</v>
      </c>
      <c r="T2929">
        <v>4</v>
      </c>
      <c r="U2929">
        <v>0.33</v>
      </c>
      <c r="V2929">
        <v>1</v>
      </c>
      <c r="W2929" t="s">
        <v>4</v>
      </c>
      <c r="X2929" t="s">
        <v>93</v>
      </c>
      <c r="Y2929" t="s">
        <v>96</v>
      </c>
      <c r="Z2929" t="s">
        <v>105</v>
      </c>
      <c r="AA2929">
        <v>0.91</v>
      </c>
      <c r="AB2929">
        <v>0.86449999999999994</v>
      </c>
      <c r="AC2929">
        <v>0</v>
      </c>
      <c r="AD2929">
        <v>1.1299999999999999</v>
      </c>
      <c r="AE2929" t="s">
        <v>25</v>
      </c>
      <c r="AF2929">
        <v>4.4404793284535367E-3</v>
      </c>
      <c r="AG2929" t="s">
        <v>5</v>
      </c>
      <c r="AH2929" t="s">
        <v>32</v>
      </c>
      <c r="AI2929" t="s">
        <v>35</v>
      </c>
      <c r="AJ2929">
        <v>157.89473684210526</v>
      </c>
      <c r="AK2929" t="s">
        <v>42</v>
      </c>
      <c r="AL2929">
        <v>1.9994999999999998</v>
      </c>
      <c r="AM2929">
        <v>112441.82301200001</v>
      </c>
      <c r="AN2929">
        <v>70.209999999999994</v>
      </c>
    </row>
    <row r="2930" spans="1:40" x14ac:dyDescent="0.3">
      <c r="A2930">
        <v>389.41</v>
      </c>
      <c r="B2930">
        <v>5.92</v>
      </c>
      <c r="C2930">
        <v>23</v>
      </c>
      <c r="D2930">
        <v>0.73</v>
      </c>
      <c r="E2930">
        <v>0.06</v>
      </c>
      <c r="F2930">
        <v>0.04</v>
      </c>
      <c r="G2930" t="s">
        <v>88</v>
      </c>
      <c r="H2930">
        <v>0.63</v>
      </c>
      <c r="I2930">
        <v>0.78</v>
      </c>
      <c r="J2930">
        <v>1.17</v>
      </c>
      <c r="K2930">
        <v>0.26</v>
      </c>
      <c r="L2930">
        <v>30</v>
      </c>
      <c r="M2930">
        <v>906.45</v>
      </c>
      <c r="N2930">
        <v>30</v>
      </c>
      <c r="O2930">
        <v>51</v>
      </c>
      <c r="P2930">
        <v>3</v>
      </c>
      <c r="Q2930">
        <v>3</v>
      </c>
      <c r="R2930">
        <v>791</v>
      </c>
      <c r="S2930">
        <v>607</v>
      </c>
      <c r="T2930">
        <v>6</v>
      </c>
      <c r="U2930">
        <v>0.94</v>
      </c>
      <c r="V2930">
        <v>0</v>
      </c>
      <c r="W2930" t="s">
        <v>6</v>
      </c>
      <c r="X2930" t="s">
        <v>103</v>
      </c>
      <c r="Y2930" t="s">
        <v>90</v>
      </c>
      <c r="Z2930" t="s">
        <v>100</v>
      </c>
      <c r="AA2930">
        <v>0.68619999999999992</v>
      </c>
      <c r="AB2930">
        <v>0.90239999999999987</v>
      </c>
      <c r="AC2930">
        <v>0.243648</v>
      </c>
      <c r="AD2930">
        <v>0.36</v>
      </c>
      <c r="AE2930" t="s">
        <v>24</v>
      </c>
      <c r="AF2930">
        <v>1.5202485811869237E-2</v>
      </c>
      <c r="AG2930" t="s">
        <v>5</v>
      </c>
      <c r="AH2930" t="s">
        <v>32</v>
      </c>
      <c r="AI2930" t="s">
        <v>38</v>
      </c>
      <c r="AJ2930">
        <v>76.738305941845766</v>
      </c>
      <c r="AK2930" t="s">
        <v>40</v>
      </c>
      <c r="AL2930">
        <v>9.0645000000000007</v>
      </c>
      <c r="AM2930">
        <v>388292.73501600005</v>
      </c>
      <c r="AN2930">
        <v>72.77</v>
      </c>
    </row>
    <row r="2931" spans="1:40" x14ac:dyDescent="0.3">
      <c r="A2931">
        <v>226.94</v>
      </c>
      <c r="B2931">
        <v>5.92</v>
      </c>
      <c r="C2931">
        <v>19</v>
      </c>
      <c r="D2931">
        <v>0.79</v>
      </c>
      <c r="E2931">
        <v>7.0000000000000007E-2</v>
      </c>
      <c r="F2931">
        <v>0.01</v>
      </c>
      <c r="G2931" t="s">
        <v>99</v>
      </c>
      <c r="H2931">
        <v>1.86</v>
      </c>
      <c r="I2931">
        <v>0.91</v>
      </c>
      <c r="J2931">
        <v>1.1100000000000001</v>
      </c>
      <c r="K2931">
        <v>0.63</v>
      </c>
      <c r="L2931">
        <v>7</v>
      </c>
      <c r="M2931">
        <v>672.79</v>
      </c>
      <c r="N2931">
        <v>45</v>
      </c>
      <c r="O2931">
        <v>56</v>
      </c>
      <c r="P2931">
        <v>1</v>
      </c>
      <c r="Q2931">
        <v>3</v>
      </c>
      <c r="R2931">
        <v>742</v>
      </c>
      <c r="S2931">
        <v>440</v>
      </c>
      <c r="T2931">
        <v>8</v>
      </c>
      <c r="U2931">
        <v>0.98</v>
      </c>
      <c r="V2931">
        <v>1</v>
      </c>
      <c r="W2931" t="s">
        <v>4</v>
      </c>
      <c r="X2931" t="s">
        <v>103</v>
      </c>
      <c r="Y2931" t="s">
        <v>104</v>
      </c>
      <c r="Z2931" t="s">
        <v>110</v>
      </c>
      <c r="AA2931">
        <v>0.73470000000000002</v>
      </c>
      <c r="AB2931">
        <v>0.92069999999999996</v>
      </c>
      <c r="AC2931">
        <v>0.19334699999999994</v>
      </c>
      <c r="AD2931">
        <v>0.71</v>
      </c>
      <c r="AE2931" t="s">
        <v>25</v>
      </c>
      <c r="AF2931">
        <v>2.6086190182427072E-2</v>
      </c>
      <c r="AG2931" t="s">
        <v>7</v>
      </c>
      <c r="AH2931" t="s">
        <v>31</v>
      </c>
      <c r="AI2931" t="s">
        <v>36</v>
      </c>
      <c r="AJ2931">
        <v>59.299191374663074</v>
      </c>
      <c r="AK2931" t="s">
        <v>40</v>
      </c>
      <c r="AL2931">
        <v>33.639499999999998</v>
      </c>
      <c r="AM2931">
        <v>164939.68127599999</v>
      </c>
      <c r="AN2931">
        <v>95.84</v>
      </c>
    </row>
    <row r="2932" spans="1:40" x14ac:dyDescent="0.3">
      <c r="A2932">
        <v>315.79000000000002</v>
      </c>
      <c r="B2932">
        <v>1.81</v>
      </c>
      <c r="C2932">
        <v>14</v>
      </c>
      <c r="D2932">
        <v>0.81</v>
      </c>
      <c r="E2932">
        <v>0.06</v>
      </c>
      <c r="F2932">
        <v>0</v>
      </c>
      <c r="G2932" t="s">
        <v>92</v>
      </c>
      <c r="H2932">
        <v>2.95</v>
      </c>
      <c r="I2932">
        <v>0.93</v>
      </c>
      <c r="J2932">
        <v>0.89</v>
      </c>
      <c r="K2932">
        <v>0.38</v>
      </c>
      <c r="L2932">
        <v>5</v>
      </c>
      <c r="M2932">
        <v>4303.6499999999996</v>
      </c>
      <c r="N2932">
        <v>90</v>
      </c>
      <c r="O2932">
        <v>50</v>
      </c>
      <c r="P2932">
        <v>1</v>
      </c>
      <c r="Q2932">
        <v>1</v>
      </c>
      <c r="R2932">
        <v>318</v>
      </c>
      <c r="S2932">
        <v>514</v>
      </c>
      <c r="T2932">
        <v>11</v>
      </c>
      <c r="U2932">
        <v>0.45</v>
      </c>
      <c r="V2932">
        <v>1</v>
      </c>
      <c r="W2932" t="s">
        <v>4</v>
      </c>
      <c r="X2932" t="s">
        <v>101</v>
      </c>
      <c r="Y2932" t="s">
        <v>104</v>
      </c>
      <c r="Z2932" t="s">
        <v>95</v>
      </c>
      <c r="AA2932">
        <v>0.76139999999999997</v>
      </c>
      <c r="AB2932">
        <v>0.94</v>
      </c>
      <c r="AC2932">
        <v>0.17859999999999995</v>
      </c>
      <c r="AD2932">
        <v>0.44</v>
      </c>
      <c r="AE2932" t="s">
        <v>24</v>
      </c>
      <c r="AF2932">
        <v>5.7316571139048103E-3</v>
      </c>
      <c r="AG2932" t="s">
        <v>5</v>
      </c>
      <c r="AH2932" t="s">
        <v>32</v>
      </c>
      <c r="AI2932" t="s">
        <v>35</v>
      </c>
      <c r="AJ2932">
        <v>161.63522012578616</v>
      </c>
      <c r="AK2932" t="s">
        <v>42</v>
      </c>
      <c r="AL2932">
        <v>86.072999999999993</v>
      </c>
      <c r="AM2932">
        <v>1440697.3161200001</v>
      </c>
      <c r="AN2932">
        <v>83.25</v>
      </c>
    </row>
    <row r="2933" spans="1:40" x14ac:dyDescent="0.3">
      <c r="A2933">
        <v>347.46</v>
      </c>
      <c r="B2933">
        <v>4.76</v>
      </c>
      <c r="C2933">
        <v>22</v>
      </c>
      <c r="D2933">
        <v>0.93</v>
      </c>
      <c r="E2933">
        <v>0.01</v>
      </c>
      <c r="F2933">
        <v>0.01</v>
      </c>
      <c r="G2933" t="s">
        <v>99</v>
      </c>
      <c r="H2933">
        <v>3.52</v>
      </c>
      <c r="I2933">
        <v>0.92</v>
      </c>
      <c r="J2933">
        <v>0.99</v>
      </c>
      <c r="K2933">
        <v>0.55000000000000004</v>
      </c>
      <c r="L2933">
        <v>2</v>
      </c>
      <c r="M2933">
        <v>9409.18</v>
      </c>
      <c r="N2933">
        <v>60</v>
      </c>
      <c r="O2933">
        <v>14</v>
      </c>
      <c r="P2933">
        <v>1</v>
      </c>
      <c r="Q2933">
        <v>3</v>
      </c>
      <c r="R2933">
        <v>70</v>
      </c>
      <c r="S2933">
        <v>577</v>
      </c>
      <c r="T2933">
        <v>11</v>
      </c>
      <c r="U2933">
        <v>0.03</v>
      </c>
      <c r="V2933">
        <v>0</v>
      </c>
      <c r="W2933" t="s">
        <v>6</v>
      </c>
      <c r="X2933" t="s">
        <v>103</v>
      </c>
      <c r="Y2933" t="s">
        <v>104</v>
      </c>
      <c r="Z2933" t="s">
        <v>95</v>
      </c>
      <c r="AA2933">
        <v>0.92070000000000007</v>
      </c>
      <c r="AB2933">
        <v>0.98009999999999997</v>
      </c>
      <c r="AC2933">
        <v>6.8606999999999946E-2</v>
      </c>
      <c r="AD2933">
        <v>0.57000000000000006</v>
      </c>
      <c r="AE2933" t="s">
        <v>25</v>
      </c>
      <c r="AF2933">
        <v>1.3699418638116618E-2</v>
      </c>
      <c r="AG2933" t="s">
        <v>5</v>
      </c>
      <c r="AH2933" t="s">
        <v>32</v>
      </c>
      <c r="AI2933" t="s">
        <v>37</v>
      </c>
      <c r="AJ2933">
        <v>824.28571428571422</v>
      </c>
      <c r="AK2933" t="s">
        <v>42</v>
      </c>
      <c r="AL2933">
        <v>470.45900000000006</v>
      </c>
      <c r="AM2933">
        <v>3335194.8766400004</v>
      </c>
      <c r="AN2933">
        <v>95.98</v>
      </c>
    </row>
    <row r="2934" spans="1:40" x14ac:dyDescent="0.3">
      <c r="A2934">
        <v>85.31</v>
      </c>
      <c r="B2934">
        <v>8.68</v>
      </c>
      <c r="C2934">
        <v>13</v>
      </c>
      <c r="D2934">
        <v>0.88</v>
      </c>
      <c r="E2934">
        <v>0.1</v>
      </c>
      <c r="F2934">
        <v>0.01</v>
      </c>
      <c r="G2934" t="s">
        <v>99</v>
      </c>
      <c r="H2934">
        <v>0.39</v>
      </c>
      <c r="I2934">
        <v>0.85</v>
      </c>
      <c r="J2934">
        <v>1.06</v>
      </c>
      <c r="K2934">
        <v>0.87</v>
      </c>
      <c r="L2934">
        <v>3</v>
      </c>
      <c r="M2934">
        <v>6784.71</v>
      </c>
      <c r="N2934">
        <v>15</v>
      </c>
      <c r="O2934">
        <v>55</v>
      </c>
      <c r="P2934">
        <v>1</v>
      </c>
      <c r="Q2934">
        <v>1</v>
      </c>
      <c r="R2934">
        <v>513</v>
      </c>
      <c r="S2934">
        <v>258</v>
      </c>
      <c r="T2934">
        <v>2</v>
      </c>
      <c r="U2934">
        <v>0.93</v>
      </c>
      <c r="V2934">
        <v>1</v>
      </c>
      <c r="W2934" t="s">
        <v>4</v>
      </c>
      <c r="X2934" t="s">
        <v>101</v>
      </c>
      <c r="Y2934" t="s">
        <v>104</v>
      </c>
      <c r="Z2934" t="s">
        <v>102</v>
      </c>
      <c r="AA2934">
        <v>0.79200000000000004</v>
      </c>
      <c r="AB2934">
        <v>0.89100000000000001</v>
      </c>
      <c r="AC2934">
        <v>0.10692</v>
      </c>
      <c r="AD2934">
        <v>0.98</v>
      </c>
      <c r="AE2934" t="s">
        <v>25</v>
      </c>
      <c r="AF2934">
        <v>0.10174657132809752</v>
      </c>
      <c r="AG2934" t="s">
        <v>9</v>
      </c>
      <c r="AH2934" t="s">
        <v>33</v>
      </c>
      <c r="AI2934" t="s">
        <v>38</v>
      </c>
      <c r="AJ2934">
        <v>50.292397660818708</v>
      </c>
      <c r="AK2934" t="s">
        <v>40</v>
      </c>
      <c r="AL2934">
        <v>339.2355</v>
      </c>
      <c r="AM2934">
        <v>642811.90812899999</v>
      </c>
      <c r="AN2934">
        <v>96.410000000000011</v>
      </c>
    </row>
    <row r="2935" spans="1:40" x14ac:dyDescent="0.3">
      <c r="A2935">
        <v>295.02</v>
      </c>
      <c r="B2935">
        <v>8.7100000000000009</v>
      </c>
      <c r="C2935">
        <v>29</v>
      </c>
      <c r="D2935">
        <v>0.89</v>
      </c>
      <c r="E2935">
        <v>0.01</v>
      </c>
      <c r="F2935">
        <v>0.04</v>
      </c>
      <c r="G2935" t="s">
        <v>92</v>
      </c>
      <c r="H2935">
        <v>2.78</v>
      </c>
      <c r="I2935">
        <v>0.71</v>
      </c>
      <c r="J2935">
        <v>1.02</v>
      </c>
      <c r="K2935">
        <v>0.35</v>
      </c>
      <c r="L2935">
        <v>15</v>
      </c>
      <c r="M2935">
        <v>6628.58</v>
      </c>
      <c r="N2935">
        <v>15</v>
      </c>
      <c r="O2935">
        <v>44</v>
      </c>
      <c r="P2935">
        <v>1</v>
      </c>
      <c r="Q2935">
        <v>3</v>
      </c>
      <c r="R2935">
        <v>790</v>
      </c>
      <c r="S2935">
        <v>743</v>
      </c>
      <c r="T2935">
        <v>1</v>
      </c>
      <c r="U2935">
        <v>0.03</v>
      </c>
      <c r="V2935">
        <v>0</v>
      </c>
      <c r="W2935" t="s">
        <v>6</v>
      </c>
      <c r="X2935" t="s">
        <v>103</v>
      </c>
      <c r="Y2935" t="s">
        <v>104</v>
      </c>
      <c r="Z2935" t="s">
        <v>97</v>
      </c>
      <c r="AA2935">
        <v>0.88109999999999999</v>
      </c>
      <c r="AB2935">
        <v>0.95039999999999991</v>
      </c>
      <c r="AC2935">
        <v>0.10454399999999998</v>
      </c>
      <c r="AD2935">
        <v>0.39999999999999997</v>
      </c>
      <c r="AE2935" t="s">
        <v>24</v>
      </c>
      <c r="AF2935">
        <v>2.9523422140871811E-2</v>
      </c>
      <c r="AG2935" t="s">
        <v>7</v>
      </c>
      <c r="AH2935" t="s">
        <v>31</v>
      </c>
      <c r="AI2935" t="s">
        <v>35</v>
      </c>
      <c r="AJ2935">
        <v>94.050632911392412</v>
      </c>
      <c r="AK2935" t="s">
        <v>41</v>
      </c>
      <c r="AL2935">
        <v>132.57159999999999</v>
      </c>
      <c r="AM2935">
        <v>2053490.8298919997</v>
      </c>
      <c r="AN2935">
        <v>84.11999999999999</v>
      </c>
    </row>
    <row r="2936" spans="1:40" x14ac:dyDescent="0.3">
      <c r="A2936">
        <v>369.19</v>
      </c>
      <c r="B2936">
        <v>1.89</v>
      </c>
      <c r="C2936">
        <v>21</v>
      </c>
      <c r="D2936">
        <v>0.93</v>
      </c>
      <c r="E2936">
        <v>0.03</v>
      </c>
      <c r="F2936">
        <v>0.05</v>
      </c>
      <c r="G2936" t="s">
        <v>99</v>
      </c>
      <c r="H2936">
        <v>1.38</v>
      </c>
      <c r="I2936">
        <v>0.89</v>
      </c>
      <c r="J2936">
        <v>0.86</v>
      </c>
      <c r="K2936">
        <v>7.0000000000000007E-2</v>
      </c>
      <c r="L2936">
        <v>39</v>
      </c>
      <c r="M2936">
        <v>3910.37</v>
      </c>
      <c r="N2936">
        <v>90</v>
      </c>
      <c r="O2936">
        <v>22</v>
      </c>
      <c r="P2936">
        <v>2</v>
      </c>
      <c r="Q2936">
        <v>0</v>
      </c>
      <c r="R2936">
        <v>536</v>
      </c>
      <c r="S2936">
        <v>846</v>
      </c>
      <c r="T2936">
        <v>2</v>
      </c>
      <c r="U2936">
        <v>0.33</v>
      </c>
      <c r="V2936">
        <v>1</v>
      </c>
      <c r="W2936" t="s">
        <v>4</v>
      </c>
      <c r="X2936" t="s">
        <v>89</v>
      </c>
      <c r="Y2936" t="s">
        <v>96</v>
      </c>
      <c r="Z2936" t="s">
        <v>102</v>
      </c>
      <c r="AA2936">
        <v>0.90210000000000001</v>
      </c>
      <c r="AB2936">
        <v>0.92149999999999999</v>
      </c>
      <c r="AC2936">
        <v>6.4504999999999951E-2</v>
      </c>
      <c r="AD2936">
        <v>0.15000000000000002</v>
      </c>
      <c r="AE2936" t="s">
        <v>26</v>
      </c>
      <c r="AF2936">
        <v>5.1193152577263734E-3</v>
      </c>
      <c r="AG2936" t="s">
        <v>5</v>
      </c>
      <c r="AH2936" t="s">
        <v>32</v>
      </c>
      <c r="AI2936" t="s">
        <v>36</v>
      </c>
      <c r="AJ2936">
        <v>157.8358208955224</v>
      </c>
      <c r="AK2936" t="s">
        <v>42</v>
      </c>
      <c r="AL2936">
        <v>195.51850000000002</v>
      </c>
      <c r="AM2936">
        <v>1559368.768468</v>
      </c>
      <c r="AN2936">
        <v>96.72</v>
      </c>
    </row>
    <row r="2937" spans="1:40" x14ac:dyDescent="0.3">
      <c r="A2937">
        <v>125.29</v>
      </c>
      <c r="B2937">
        <v>1.82</v>
      </c>
      <c r="C2937">
        <v>1</v>
      </c>
      <c r="D2937">
        <v>0.74</v>
      </c>
      <c r="E2937">
        <v>0.08</v>
      </c>
      <c r="F2937">
        <v>0</v>
      </c>
      <c r="G2937" t="s">
        <v>88</v>
      </c>
      <c r="H2937">
        <v>3.09</v>
      </c>
      <c r="I2937">
        <v>0.62</v>
      </c>
      <c r="J2937">
        <v>1.04</v>
      </c>
      <c r="K2937">
        <v>0.8</v>
      </c>
      <c r="L2937">
        <v>37</v>
      </c>
      <c r="M2937">
        <v>5384.29</v>
      </c>
      <c r="N2937">
        <v>45</v>
      </c>
      <c r="O2937">
        <v>30</v>
      </c>
      <c r="P2937">
        <v>3</v>
      </c>
      <c r="Q2937">
        <v>0</v>
      </c>
      <c r="R2937">
        <v>320</v>
      </c>
      <c r="S2937">
        <v>814</v>
      </c>
      <c r="T2937">
        <v>10</v>
      </c>
      <c r="U2937">
        <v>0.09</v>
      </c>
      <c r="V2937">
        <v>1</v>
      </c>
      <c r="W2937" t="s">
        <v>4</v>
      </c>
      <c r="X2937" t="s">
        <v>89</v>
      </c>
      <c r="Y2937" t="s">
        <v>90</v>
      </c>
      <c r="Z2937" t="s">
        <v>108</v>
      </c>
      <c r="AA2937">
        <v>0.68080000000000007</v>
      </c>
      <c r="AB2937">
        <v>0.92</v>
      </c>
      <c r="AC2937">
        <v>0.23920000000000002</v>
      </c>
      <c r="AD2937">
        <v>0.88</v>
      </c>
      <c r="AE2937" t="s">
        <v>25</v>
      </c>
      <c r="AF2937">
        <v>1.4526298986351664E-2</v>
      </c>
      <c r="AG2937" t="s">
        <v>5</v>
      </c>
      <c r="AH2937" t="s">
        <v>33</v>
      </c>
      <c r="AI2937" t="s">
        <v>37</v>
      </c>
      <c r="AJ2937">
        <v>254.37500000000003</v>
      </c>
      <c r="AK2937" t="s">
        <v>42</v>
      </c>
      <c r="AL2937">
        <v>53.8429</v>
      </c>
      <c r="AM2937">
        <v>728627.09545000014</v>
      </c>
      <c r="AN2937">
        <v>70.510000000000019</v>
      </c>
    </row>
    <row r="2938" spans="1:40" x14ac:dyDescent="0.3">
      <c r="A2938">
        <v>401.28</v>
      </c>
      <c r="B2938">
        <v>3.36</v>
      </c>
      <c r="C2938">
        <v>27</v>
      </c>
      <c r="D2938">
        <v>0.95</v>
      </c>
      <c r="E2938">
        <v>0.06</v>
      </c>
      <c r="F2938">
        <v>0.02</v>
      </c>
      <c r="G2938" t="s">
        <v>92</v>
      </c>
      <c r="H2938">
        <v>3.24</v>
      </c>
      <c r="I2938">
        <v>0.92</v>
      </c>
      <c r="J2938">
        <v>1.1499999999999999</v>
      </c>
      <c r="K2938">
        <v>0.56000000000000005</v>
      </c>
      <c r="L2938">
        <v>10</v>
      </c>
      <c r="M2938">
        <v>3111.33</v>
      </c>
      <c r="N2938">
        <v>15</v>
      </c>
      <c r="O2938">
        <v>29</v>
      </c>
      <c r="P2938">
        <v>3</v>
      </c>
      <c r="Q2938">
        <v>0</v>
      </c>
      <c r="R2938">
        <v>702</v>
      </c>
      <c r="S2938">
        <v>477</v>
      </c>
      <c r="T2938">
        <v>11</v>
      </c>
      <c r="U2938">
        <v>0.51</v>
      </c>
      <c r="V2938">
        <v>1</v>
      </c>
      <c r="W2938" t="s">
        <v>4</v>
      </c>
      <c r="X2938" t="s">
        <v>89</v>
      </c>
      <c r="Y2938" t="s">
        <v>90</v>
      </c>
      <c r="Z2938" t="s">
        <v>95</v>
      </c>
      <c r="AA2938">
        <v>0.8929999999999999</v>
      </c>
      <c r="AB2938">
        <v>0.92119999999999991</v>
      </c>
      <c r="AC2938">
        <v>4.6060000000000038E-2</v>
      </c>
      <c r="AD2938">
        <v>0.64</v>
      </c>
      <c r="AE2938" t="s">
        <v>25</v>
      </c>
      <c r="AF2938">
        <v>8.3732057416267946E-3</v>
      </c>
      <c r="AG2938" t="s">
        <v>5</v>
      </c>
      <c r="AH2938" t="s">
        <v>32</v>
      </c>
      <c r="AI2938" t="s">
        <v>37</v>
      </c>
      <c r="AJ2938">
        <v>67.948717948717956</v>
      </c>
      <c r="AK2938" t="s">
        <v>40</v>
      </c>
      <c r="AL2938">
        <v>62.226599999999998</v>
      </c>
      <c r="AM2938">
        <v>1348483.8921359999</v>
      </c>
      <c r="AN2938">
        <v>82.56</v>
      </c>
    </row>
    <row r="2939" spans="1:40" x14ac:dyDescent="0.3">
      <c r="A2939">
        <v>312.7</v>
      </c>
      <c r="B2939">
        <v>8.8699999999999992</v>
      </c>
      <c r="C2939">
        <v>19</v>
      </c>
      <c r="D2939">
        <v>0.91</v>
      </c>
      <c r="E2939">
        <v>0.08</v>
      </c>
      <c r="F2939">
        <v>0.03</v>
      </c>
      <c r="G2939" t="s">
        <v>99</v>
      </c>
      <c r="H2939">
        <v>4.55</v>
      </c>
      <c r="I2939">
        <v>0.91</v>
      </c>
      <c r="J2939">
        <v>0.97</v>
      </c>
      <c r="K2939">
        <v>0.45</v>
      </c>
      <c r="L2939">
        <v>9</v>
      </c>
      <c r="M2939">
        <v>5226.59</v>
      </c>
      <c r="N2939">
        <v>30</v>
      </c>
      <c r="O2939">
        <v>20</v>
      </c>
      <c r="P2939">
        <v>2</v>
      </c>
      <c r="Q2939">
        <v>3</v>
      </c>
      <c r="R2939">
        <v>209</v>
      </c>
      <c r="S2939">
        <v>770</v>
      </c>
      <c r="T2939">
        <v>6</v>
      </c>
      <c r="U2939">
        <v>0.04</v>
      </c>
      <c r="V2939">
        <v>0</v>
      </c>
      <c r="W2939" t="s">
        <v>6</v>
      </c>
      <c r="X2939" t="s">
        <v>103</v>
      </c>
      <c r="Y2939" t="s">
        <v>96</v>
      </c>
      <c r="Z2939" t="s">
        <v>100</v>
      </c>
      <c r="AA2939">
        <v>0.83720000000000006</v>
      </c>
      <c r="AB2939">
        <v>0.89239999999999997</v>
      </c>
      <c r="AC2939">
        <v>8.0315999999999971E-2</v>
      </c>
      <c r="AD2939">
        <v>0.56000000000000005</v>
      </c>
      <c r="AE2939" t="s">
        <v>25</v>
      </c>
      <c r="AF2939">
        <v>2.8365845858650464E-2</v>
      </c>
      <c r="AG2939" t="s">
        <v>7</v>
      </c>
      <c r="AH2939" t="s">
        <v>32</v>
      </c>
      <c r="AI2939" t="s">
        <v>37</v>
      </c>
      <c r="AJ2939">
        <v>368.42105263157896</v>
      </c>
      <c r="AK2939" t="s">
        <v>42</v>
      </c>
      <c r="AL2939">
        <v>261.3295</v>
      </c>
      <c r="AM2939">
        <v>1814423.4944300002</v>
      </c>
      <c r="AN2939">
        <v>92.450000000000017</v>
      </c>
    </row>
    <row r="2940" spans="1:40" x14ac:dyDescent="0.3">
      <c r="A2940">
        <v>478.5</v>
      </c>
      <c r="B2940">
        <v>2.16</v>
      </c>
      <c r="C2940">
        <v>29</v>
      </c>
      <c r="D2940">
        <v>0.87</v>
      </c>
      <c r="E2940">
        <v>0.05</v>
      </c>
      <c r="F2940">
        <v>0</v>
      </c>
      <c r="G2940" t="s">
        <v>99</v>
      </c>
      <c r="H2940">
        <v>2.0499999999999998</v>
      </c>
      <c r="I2940">
        <v>0.87</v>
      </c>
      <c r="J2940">
        <v>1.07</v>
      </c>
      <c r="K2940">
        <v>0.18</v>
      </c>
      <c r="L2940">
        <v>23</v>
      </c>
      <c r="M2940">
        <v>7491.94</v>
      </c>
      <c r="N2940">
        <v>30</v>
      </c>
      <c r="O2940">
        <v>33</v>
      </c>
      <c r="P2940">
        <v>2</v>
      </c>
      <c r="Q2940">
        <v>1</v>
      </c>
      <c r="R2940">
        <v>824</v>
      </c>
      <c r="S2940">
        <v>519</v>
      </c>
      <c r="T2940">
        <v>11</v>
      </c>
      <c r="U2940">
        <v>0.23</v>
      </c>
      <c r="V2940">
        <v>0</v>
      </c>
      <c r="W2940" t="s">
        <v>6</v>
      </c>
      <c r="X2940" t="s">
        <v>101</v>
      </c>
      <c r="Y2940" t="s">
        <v>96</v>
      </c>
      <c r="Z2940" t="s">
        <v>95</v>
      </c>
      <c r="AA2940">
        <v>0.82650000000000001</v>
      </c>
      <c r="AB2940">
        <v>0.95</v>
      </c>
      <c r="AC2940">
        <v>0.1235</v>
      </c>
      <c r="AD2940">
        <v>0.22999999999999998</v>
      </c>
      <c r="AE2940" t="s">
        <v>26</v>
      </c>
      <c r="AF2940">
        <v>4.5141065830721005E-3</v>
      </c>
      <c r="AG2940" t="s">
        <v>5</v>
      </c>
      <c r="AH2940" t="s">
        <v>32</v>
      </c>
      <c r="AI2940" t="s">
        <v>35</v>
      </c>
      <c r="AJ2940">
        <v>62.985436893203882</v>
      </c>
      <c r="AK2940" t="s">
        <v>40</v>
      </c>
      <c r="AL2940">
        <v>374.59699999999998</v>
      </c>
      <c r="AM2940">
        <v>3764532.17</v>
      </c>
      <c r="AN2940">
        <v>96.45</v>
      </c>
    </row>
    <row r="2941" spans="1:40" x14ac:dyDescent="0.3">
      <c r="A2941">
        <v>69.09</v>
      </c>
      <c r="B2941">
        <v>7.48</v>
      </c>
      <c r="C2941">
        <v>28</v>
      </c>
      <c r="D2941">
        <v>0.97</v>
      </c>
      <c r="E2941">
        <v>0.04</v>
      </c>
      <c r="F2941">
        <v>0.02</v>
      </c>
      <c r="G2941" t="s">
        <v>88</v>
      </c>
      <c r="H2941">
        <v>2.69</v>
      </c>
      <c r="I2941">
        <v>0.64</v>
      </c>
      <c r="J2941">
        <v>1.05</v>
      </c>
      <c r="K2941">
        <v>0.09</v>
      </c>
      <c r="L2941">
        <v>14</v>
      </c>
      <c r="M2941">
        <v>5631.06</v>
      </c>
      <c r="N2941">
        <v>45</v>
      </c>
      <c r="O2941">
        <v>16</v>
      </c>
      <c r="P2941">
        <v>1</v>
      </c>
      <c r="Q2941">
        <v>0</v>
      </c>
      <c r="R2941">
        <v>950</v>
      </c>
      <c r="S2941">
        <v>403</v>
      </c>
      <c r="T2941">
        <v>4</v>
      </c>
      <c r="U2941">
        <v>0.46</v>
      </c>
      <c r="V2941">
        <v>0</v>
      </c>
      <c r="W2941" t="s">
        <v>6</v>
      </c>
      <c r="X2941" t="s">
        <v>89</v>
      </c>
      <c r="Y2941" t="s">
        <v>104</v>
      </c>
      <c r="Z2941" t="s">
        <v>105</v>
      </c>
      <c r="AA2941">
        <v>0.93119999999999992</v>
      </c>
      <c r="AB2941">
        <v>0.94079999999999997</v>
      </c>
      <c r="AC2941">
        <v>2.8224000000000023E-2</v>
      </c>
      <c r="AD2941">
        <v>0.15</v>
      </c>
      <c r="AE2941" t="s">
        <v>22</v>
      </c>
      <c r="AF2941">
        <v>0.10826458242871617</v>
      </c>
      <c r="AG2941" t="s">
        <v>9</v>
      </c>
      <c r="AH2941" t="s">
        <v>33</v>
      </c>
      <c r="AI2941" t="s">
        <v>35</v>
      </c>
      <c r="AJ2941">
        <v>42.421052631578945</v>
      </c>
      <c r="AK2941" t="s">
        <v>40</v>
      </c>
      <c r="AL2941">
        <v>56.310600000000008</v>
      </c>
      <c r="AM2941">
        <v>412452.95916600007</v>
      </c>
      <c r="AN2941">
        <v>71.710000000000008</v>
      </c>
    </row>
    <row r="2942" spans="1:40" x14ac:dyDescent="0.3">
      <c r="A2942">
        <v>169.4</v>
      </c>
      <c r="B2942">
        <v>1.91</v>
      </c>
      <c r="C2942">
        <v>1</v>
      </c>
      <c r="D2942">
        <v>0.91</v>
      </c>
      <c r="E2942">
        <v>0.09</v>
      </c>
      <c r="F2942">
        <v>0.02</v>
      </c>
      <c r="G2942" t="s">
        <v>99</v>
      </c>
      <c r="H2942">
        <v>1.34</v>
      </c>
      <c r="I2942">
        <v>1</v>
      </c>
      <c r="J2942">
        <v>0.95</v>
      </c>
      <c r="K2942">
        <v>0.28000000000000003</v>
      </c>
      <c r="L2942">
        <v>45</v>
      </c>
      <c r="M2942">
        <v>4246.83</v>
      </c>
      <c r="N2942">
        <v>30</v>
      </c>
      <c r="O2942">
        <v>34</v>
      </c>
      <c r="P2942">
        <v>0</v>
      </c>
      <c r="Q2942">
        <v>2</v>
      </c>
      <c r="R2942">
        <v>362</v>
      </c>
      <c r="S2942">
        <v>449</v>
      </c>
      <c r="T2942">
        <v>7</v>
      </c>
      <c r="U2942">
        <v>7.0000000000000007E-2</v>
      </c>
      <c r="V2942">
        <v>1</v>
      </c>
      <c r="W2942" t="s">
        <v>4</v>
      </c>
      <c r="X2942" t="s">
        <v>93</v>
      </c>
      <c r="Y2942" t="s">
        <v>94</v>
      </c>
      <c r="Z2942" t="s">
        <v>106</v>
      </c>
      <c r="AA2942">
        <v>0.82810000000000006</v>
      </c>
      <c r="AB2942">
        <v>0.89180000000000004</v>
      </c>
      <c r="AC2942">
        <v>8.0261999999999972E-2</v>
      </c>
      <c r="AD2942">
        <v>0.39</v>
      </c>
      <c r="AE2942" t="s">
        <v>24</v>
      </c>
      <c r="AF2942">
        <v>1.127508854781582E-2</v>
      </c>
      <c r="AG2942" t="s">
        <v>5</v>
      </c>
      <c r="AH2942" t="s">
        <v>31</v>
      </c>
      <c r="AI2942" t="s">
        <v>36</v>
      </c>
      <c r="AJ2942">
        <v>124.03314917127074</v>
      </c>
      <c r="AK2942" t="s">
        <v>42</v>
      </c>
      <c r="AL2942">
        <v>212.3415</v>
      </c>
      <c r="AM2942">
        <v>798765.31363999995</v>
      </c>
      <c r="AN2942">
        <v>95.56</v>
      </c>
    </row>
    <row r="2943" spans="1:40" x14ac:dyDescent="0.3">
      <c r="A2943">
        <v>320.7</v>
      </c>
      <c r="B2943">
        <v>6.61</v>
      </c>
      <c r="C2943">
        <v>4</v>
      </c>
      <c r="D2943">
        <v>0.76</v>
      </c>
      <c r="E2943">
        <v>0</v>
      </c>
      <c r="F2943">
        <v>0.03</v>
      </c>
      <c r="G2943" t="s">
        <v>99</v>
      </c>
      <c r="H2943">
        <v>1.43</v>
      </c>
      <c r="I2943">
        <v>0.9</v>
      </c>
      <c r="J2943">
        <v>1.03</v>
      </c>
      <c r="K2943">
        <v>0.72</v>
      </c>
      <c r="L2943">
        <v>33</v>
      </c>
      <c r="M2943">
        <v>8464.73</v>
      </c>
      <c r="N2943">
        <v>60</v>
      </c>
      <c r="O2943">
        <v>31</v>
      </c>
      <c r="P2943">
        <v>0</v>
      </c>
      <c r="Q2943">
        <v>3</v>
      </c>
      <c r="R2943">
        <v>84</v>
      </c>
      <c r="S2943">
        <v>735</v>
      </c>
      <c r="T2943">
        <v>2</v>
      </c>
      <c r="U2943">
        <v>0.48</v>
      </c>
      <c r="V2943">
        <v>1</v>
      </c>
      <c r="W2943" t="s">
        <v>4</v>
      </c>
      <c r="X2943" t="s">
        <v>103</v>
      </c>
      <c r="Y2943" t="s">
        <v>94</v>
      </c>
      <c r="Z2943" t="s">
        <v>102</v>
      </c>
      <c r="AA2943">
        <v>0.76</v>
      </c>
      <c r="AB2943">
        <v>0.97</v>
      </c>
      <c r="AC2943">
        <v>0.23279999999999998</v>
      </c>
      <c r="AD2943">
        <v>0.75</v>
      </c>
      <c r="AE2943" t="s">
        <v>25</v>
      </c>
      <c r="AF2943">
        <v>2.0611163080760837E-2</v>
      </c>
      <c r="AG2943" t="s">
        <v>7</v>
      </c>
      <c r="AH2943" t="s">
        <v>32</v>
      </c>
      <c r="AI2943" t="s">
        <v>36</v>
      </c>
      <c r="AJ2943">
        <v>875</v>
      </c>
      <c r="AK2943" t="s">
        <v>42</v>
      </c>
      <c r="AL2943">
        <v>423.23649999999998</v>
      </c>
      <c r="AM2943">
        <v>2796510.48685</v>
      </c>
      <c r="AN2943">
        <v>97.969999999999985</v>
      </c>
    </row>
    <row r="2944" spans="1:40" x14ac:dyDescent="0.3">
      <c r="A2944">
        <v>183.45</v>
      </c>
      <c r="B2944">
        <v>4.2</v>
      </c>
      <c r="C2944">
        <v>10</v>
      </c>
      <c r="D2944">
        <v>0.83</v>
      </c>
      <c r="E2944">
        <v>0.09</v>
      </c>
      <c r="F2944">
        <v>0.03</v>
      </c>
      <c r="G2944" t="s">
        <v>99</v>
      </c>
      <c r="H2944">
        <v>0.23</v>
      </c>
      <c r="I2944">
        <v>0.89</v>
      </c>
      <c r="J2944">
        <v>0.88</v>
      </c>
      <c r="K2944">
        <v>0.41</v>
      </c>
      <c r="L2944">
        <v>16</v>
      </c>
      <c r="M2944">
        <v>2945.68</v>
      </c>
      <c r="N2944">
        <v>90</v>
      </c>
      <c r="O2944">
        <v>8</v>
      </c>
      <c r="P2944">
        <v>1</v>
      </c>
      <c r="Q2944">
        <v>1</v>
      </c>
      <c r="R2944">
        <v>969</v>
      </c>
      <c r="S2944">
        <v>819</v>
      </c>
      <c r="T2944">
        <v>1</v>
      </c>
      <c r="U2944">
        <v>0.27</v>
      </c>
      <c r="V2944">
        <v>0</v>
      </c>
      <c r="W2944" t="s">
        <v>6</v>
      </c>
      <c r="X2944" t="s">
        <v>101</v>
      </c>
      <c r="Y2944" t="s">
        <v>104</v>
      </c>
      <c r="Z2944" t="s">
        <v>97</v>
      </c>
      <c r="AA2944">
        <v>0.75529999999999997</v>
      </c>
      <c r="AB2944">
        <v>0.88270000000000004</v>
      </c>
      <c r="AC2944">
        <v>0.15005900000000003</v>
      </c>
      <c r="AD2944">
        <v>0.53</v>
      </c>
      <c r="AE2944" t="s">
        <v>25</v>
      </c>
      <c r="AF2944">
        <v>2.2894521668029438E-2</v>
      </c>
      <c r="AG2944" t="s">
        <v>7</v>
      </c>
      <c r="AH2944" t="s">
        <v>31</v>
      </c>
      <c r="AI2944" t="s">
        <v>38</v>
      </c>
      <c r="AJ2944">
        <v>84.520123839009287</v>
      </c>
      <c r="AK2944" t="s">
        <v>44</v>
      </c>
      <c r="AL2944">
        <v>147.28399999999999</v>
      </c>
      <c r="AM2944">
        <v>605379.3233899998</v>
      </c>
      <c r="AN2944">
        <v>96.47</v>
      </c>
    </row>
    <row r="2945" spans="1:40" x14ac:dyDescent="0.3">
      <c r="A2945">
        <v>371.49</v>
      </c>
      <c r="B2945">
        <v>8.1</v>
      </c>
      <c r="C2945">
        <v>3</v>
      </c>
      <c r="D2945">
        <v>0.85</v>
      </c>
      <c r="E2945">
        <v>0.02</v>
      </c>
      <c r="F2945">
        <v>0.04</v>
      </c>
      <c r="G2945" t="s">
        <v>92</v>
      </c>
      <c r="H2945">
        <v>1.43</v>
      </c>
      <c r="I2945">
        <v>0.63</v>
      </c>
      <c r="J2945">
        <v>1.02</v>
      </c>
      <c r="K2945">
        <v>0.56999999999999995</v>
      </c>
      <c r="L2945">
        <v>20</v>
      </c>
      <c r="M2945">
        <v>4866.72</v>
      </c>
      <c r="N2945">
        <v>15</v>
      </c>
      <c r="O2945">
        <v>51</v>
      </c>
      <c r="P2945">
        <v>2</v>
      </c>
      <c r="Q2945">
        <v>3</v>
      </c>
      <c r="R2945">
        <v>765</v>
      </c>
      <c r="S2945">
        <v>167</v>
      </c>
      <c r="T2945">
        <v>5</v>
      </c>
      <c r="U2945">
        <v>0.27</v>
      </c>
      <c r="V2945">
        <v>1</v>
      </c>
      <c r="W2945" t="s">
        <v>4</v>
      </c>
      <c r="X2945" t="s">
        <v>103</v>
      </c>
      <c r="Y2945" t="s">
        <v>96</v>
      </c>
      <c r="Z2945" t="s">
        <v>109</v>
      </c>
      <c r="AA2945">
        <v>0.83299999999999996</v>
      </c>
      <c r="AB2945">
        <v>0.94079999999999997</v>
      </c>
      <c r="AC2945">
        <v>0.14112000000000002</v>
      </c>
      <c r="AD2945">
        <v>0.62999999999999989</v>
      </c>
      <c r="AE2945" t="s">
        <v>25</v>
      </c>
      <c r="AF2945">
        <v>2.1804086247274489E-2</v>
      </c>
      <c r="AG2945" t="s">
        <v>7</v>
      </c>
      <c r="AH2945" t="s">
        <v>32</v>
      </c>
      <c r="AI2945" t="s">
        <v>36</v>
      </c>
      <c r="AJ2945">
        <v>21.830065359477125</v>
      </c>
      <c r="AK2945" t="s">
        <v>40</v>
      </c>
      <c r="AL2945">
        <v>97.334400000000002</v>
      </c>
      <c r="AM2945">
        <v>1916522.0405820003</v>
      </c>
      <c r="AN2945">
        <v>85.17</v>
      </c>
    </row>
    <row r="2946" spans="1:40" x14ac:dyDescent="0.3">
      <c r="A2946">
        <v>391.55</v>
      </c>
      <c r="B2946">
        <v>3.1</v>
      </c>
      <c r="C2946">
        <v>27</v>
      </c>
      <c r="D2946">
        <v>0.72</v>
      </c>
      <c r="E2946">
        <v>0.08</v>
      </c>
      <c r="F2946">
        <v>0.01</v>
      </c>
      <c r="G2946" t="s">
        <v>92</v>
      </c>
      <c r="H2946">
        <v>0.32</v>
      </c>
      <c r="I2946">
        <v>0.76</v>
      </c>
      <c r="J2946">
        <v>1.1200000000000001</v>
      </c>
      <c r="K2946">
        <v>0.08</v>
      </c>
      <c r="L2946">
        <v>8</v>
      </c>
      <c r="M2946">
        <v>9783.66</v>
      </c>
      <c r="N2946">
        <v>90</v>
      </c>
      <c r="O2946">
        <v>39</v>
      </c>
      <c r="P2946">
        <v>3</v>
      </c>
      <c r="Q2946">
        <v>1</v>
      </c>
      <c r="R2946">
        <v>280</v>
      </c>
      <c r="S2946">
        <v>103</v>
      </c>
      <c r="T2946">
        <v>9</v>
      </c>
      <c r="U2946">
        <v>0.94</v>
      </c>
      <c r="V2946">
        <v>0</v>
      </c>
      <c r="W2946" t="s">
        <v>6</v>
      </c>
      <c r="X2946" t="s">
        <v>101</v>
      </c>
      <c r="Y2946" t="s">
        <v>90</v>
      </c>
      <c r="Z2946" t="s">
        <v>91</v>
      </c>
      <c r="AA2946">
        <v>0.66239999999999999</v>
      </c>
      <c r="AB2946">
        <v>0.91080000000000005</v>
      </c>
      <c r="AC2946">
        <v>0.25502400000000003</v>
      </c>
      <c r="AD2946">
        <v>0.16999999999999998</v>
      </c>
      <c r="AE2946" t="s">
        <v>26</v>
      </c>
      <c r="AF2946">
        <v>7.9172519473885844E-3</v>
      </c>
      <c r="AG2946" t="s">
        <v>5</v>
      </c>
      <c r="AH2946" t="s">
        <v>32</v>
      </c>
      <c r="AI2946" t="s">
        <v>38</v>
      </c>
      <c r="AJ2946">
        <v>36.785714285714292</v>
      </c>
      <c r="AK2946" t="s">
        <v>40</v>
      </c>
      <c r="AL2946">
        <v>195.67320000000001</v>
      </c>
      <c r="AM2946">
        <v>4175761.5386899998</v>
      </c>
      <c r="AN2946">
        <v>85.08</v>
      </c>
    </row>
    <row r="2947" spans="1:40" x14ac:dyDescent="0.3">
      <c r="A2947">
        <v>96.13</v>
      </c>
      <c r="B2947">
        <v>6.75</v>
      </c>
      <c r="C2947">
        <v>20</v>
      </c>
      <c r="D2947">
        <v>0.99</v>
      </c>
      <c r="E2947">
        <v>0.01</v>
      </c>
      <c r="F2947">
        <v>0.04</v>
      </c>
      <c r="G2947" t="s">
        <v>99</v>
      </c>
      <c r="H2947">
        <v>4.82</v>
      </c>
      <c r="I2947">
        <v>0.63</v>
      </c>
      <c r="J2947">
        <v>1.1000000000000001</v>
      </c>
      <c r="K2947">
        <v>0.12</v>
      </c>
      <c r="L2947">
        <v>49</v>
      </c>
      <c r="M2947">
        <v>9676.48</v>
      </c>
      <c r="N2947">
        <v>45</v>
      </c>
      <c r="O2947">
        <v>56</v>
      </c>
      <c r="P2947">
        <v>0</v>
      </c>
      <c r="Q2947">
        <v>1</v>
      </c>
      <c r="R2947">
        <v>30</v>
      </c>
      <c r="S2947">
        <v>799</v>
      </c>
      <c r="T2947">
        <v>6</v>
      </c>
      <c r="U2947">
        <v>0.69</v>
      </c>
      <c r="V2947">
        <v>0</v>
      </c>
      <c r="W2947" t="s">
        <v>6</v>
      </c>
      <c r="X2947" t="s">
        <v>101</v>
      </c>
      <c r="Y2947" t="s">
        <v>94</v>
      </c>
      <c r="Z2947" t="s">
        <v>100</v>
      </c>
      <c r="AA2947">
        <v>0.98009999999999997</v>
      </c>
      <c r="AB2947">
        <v>0.95039999999999991</v>
      </c>
      <c r="AC2947">
        <v>9.504000000000009E-3</v>
      </c>
      <c r="AD2947">
        <v>0.16999999999999998</v>
      </c>
      <c r="AE2947" t="s">
        <v>26</v>
      </c>
      <c r="AF2947">
        <v>7.0217413918651828E-2</v>
      </c>
      <c r="AG2947" t="s">
        <v>8</v>
      </c>
      <c r="AH2947" t="s">
        <v>33</v>
      </c>
      <c r="AI2947" t="s">
        <v>37</v>
      </c>
      <c r="AJ2947">
        <v>2663.3333333333335</v>
      </c>
      <c r="AK2947" t="s">
        <v>42</v>
      </c>
      <c r="AL2947">
        <v>483.82400000000001</v>
      </c>
      <c r="AM2947">
        <v>977203.11445199989</v>
      </c>
      <c r="AN2947">
        <v>94.08</v>
      </c>
    </row>
    <row r="2948" spans="1:40" x14ac:dyDescent="0.3">
      <c r="A2948">
        <v>281.23</v>
      </c>
      <c r="B2948">
        <v>3.12</v>
      </c>
      <c r="C2948">
        <v>9</v>
      </c>
      <c r="D2948">
        <v>0.74</v>
      </c>
      <c r="E2948">
        <v>0.06</v>
      </c>
      <c r="F2948">
        <v>0.03</v>
      </c>
      <c r="G2948" t="s">
        <v>99</v>
      </c>
      <c r="H2948">
        <v>3.12</v>
      </c>
      <c r="I2948">
        <v>0.74</v>
      </c>
      <c r="J2948">
        <v>0.94</v>
      </c>
      <c r="K2948">
        <v>0.01</v>
      </c>
      <c r="L2948">
        <v>38</v>
      </c>
      <c r="M2948">
        <v>162.22</v>
      </c>
      <c r="N2948">
        <v>90</v>
      </c>
      <c r="O2948">
        <v>52</v>
      </c>
      <c r="P2948">
        <v>0</v>
      </c>
      <c r="Q2948">
        <v>3</v>
      </c>
      <c r="R2948">
        <v>45</v>
      </c>
      <c r="S2948">
        <v>495</v>
      </c>
      <c r="T2948">
        <v>6</v>
      </c>
      <c r="U2948">
        <v>0.93</v>
      </c>
      <c r="V2948">
        <v>1</v>
      </c>
      <c r="W2948" t="s">
        <v>4</v>
      </c>
      <c r="X2948" t="s">
        <v>103</v>
      </c>
      <c r="Y2948" t="s">
        <v>94</v>
      </c>
      <c r="Z2948" t="s">
        <v>100</v>
      </c>
      <c r="AA2948">
        <v>0.6956</v>
      </c>
      <c r="AB2948">
        <v>0.91179999999999994</v>
      </c>
      <c r="AC2948">
        <v>0.237068</v>
      </c>
      <c r="AD2948">
        <v>9.9999999999999992E-2</v>
      </c>
      <c r="AE2948" t="s">
        <v>22</v>
      </c>
      <c r="AF2948">
        <v>1.1094122248693239E-2</v>
      </c>
      <c r="AG2948" t="s">
        <v>5</v>
      </c>
      <c r="AH2948" t="s">
        <v>31</v>
      </c>
      <c r="AI2948" t="s">
        <v>37</v>
      </c>
      <c r="AJ2948">
        <v>1100</v>
      </c>
      <c r="AK2948" t="s">
        <v>42</v>
      </c>
      <c r="AL2948">
        <v>8.1110000000000007</v>
      </c>
      <c r="AM2948">
        <v>49752.692106000002</v>
      </c>
      <c r="AN2948">
        <v>94.47999999999999</v>
      </c>
    </row>
    <row r="2949" spans="1:40" x14ac:dyDescent="0.3">
      <c r="A2949">
        <v>279</v>
      </c>
      <c r="B2949">
        <v>7.42</v>
      </c>
      <c r="C2949">
        <v>3</v>
      </c>
      <c r="D2949">
        <v>0.91</v>
      </c>
      <c r="E2949">
        <v>0.09</v>
      </c>
      <c r="F2949">
        <v>0.04</v>
      </c>
      <c r="G2949" t="s">
        <v>88</v>
      </c>
      <c r="H2949">
        <v>0.87</v>
      </c>
      <c r="I2949">
        <v>0.83</v>
      </c>
      <c r="J2949">
        <v>0.84</v>
      </c>
      <c r="K2949">
        <v>0.67</v>
      </c>
      <c r="L2949">
        <v>34</v>
      </c>
      <c r="M2949">
        <v>5369.11</v>
      </c>
      <c r="N2949">
        <v>15</v>
      </c>
      <c r="O2949">
        <v>41</v>
      </c>
      <c r="P2949">
        <v>2</v>
      </c>
      <c r="Q2949">
        <v>2</v>
      </c>
      <c r="R2949">
        <v>207</v>
      </c>
      <c r="S2949">
        <v>448</v>
      </c>
      <c r="T2949">
        <v>1</v>
      </c>
      <c r="U2949">
        <v>0.57999999999999996</v>
      </c>
      <c r="V2949">
        <v>1</v>
      </c>
      <c r="W2949" t="s">
        <v>4</v>
      </c>
      <c r="X2949" t="s">
        <v>93</v>
      </c>
      <c r="Y2949" t="s">
        <v>96</v>
      </c>
      <c r="Z2949" t="s">
        <v>97</v>
      </c>
      <c r="AA2949">
        <v>0.82810000000000006</v>
      </c>
      <c r="AB2949">
        <v>0.87360000000000004</v>
      </c>
      <c r="AC2949">
        <v>7.8623999999999972E-2</v>
      </c>
      <c r="AD2949">
        <v>0.8</v>
      </c>
      <c r="AE2949" t="s">
        <v>25</v>
      </c>
      <c r="AF2949">
        <v>2.6594982078853045E-2</v>
      </c>
      <c r="AG2949" t="s">
        <v>7</v>
      </c>
      <c r="AH2949" t="s">
        <v>31</v>
      </c>
      <c r="AI2949" t="s">
        <v>38</v>
      </c>
      <c r="AJ2949">
        <v>216.42512077294685</v>
      </c>
      <c r="AK2949" t="s">
        <v>42</v>
      </c>
      <c r="AL2949">
        <v>53.691099999999999</v>
      </c>
      <c r="AM2949">
        <v>1692777.8553999998</v>
      </c>
      <c r="AN2949">
        <v>71.63000000000001</v>
      </c>
    </row>
    <row r="2950" spans="1:40" x14ac:dyDescent="0.3">
      <c r="A2950">
        <v>216.18</v>
      </c>
      <c r="B2950">
        <v>8.86</v>
      </c>
      <c r="C2950">
        <v>28</v>
      </c>
      <c r="D2950">
        <v>0.85</v>
      </c>
      <c r="E2950">
        <v>0.05</v>
      </c>
      <c r="F2950">
        <v>0.02</v>
      </c>
      <c r="G2950" t="s">
        <v>92</v>
      </c>
      <c r="H2950">
        <v>0.57999999999999996</v>
      </c>
      <c r="I2950">
        <v>0.95</v>
      </c>
      <c r="J2950">
        <v>1.1200000000000001</v>
      </c>
      <c r="K2950">
        <v>0.26</v>
      </c>
      <c r="L2950">
        <v>31</v>
      </c>
      <c r="M2950">
        <v>3435.5</v>
      </c>
      <c r="N2950">
        <v>15</v>
      </c>
      <c r="O2950">
        <v>53</v>
      </c>
      <c r="P2950">
        <v>1</v>
      </c>
      <c r="Q2950">
        <v>2</v>
      </c>
      <c r="R2950">
        <v>162</v>
      </c>
      <c r="S2950">
        <v>175</v>
      </c>
      <c r="T2950">
        <v>1</v>
      </c>
      <c r="U2950">
        <v>0.91</v>
      </c>
      <c r="V2950">
        <v>0</v>
      </c>
      <c r="W2950" t="s">
        <v>6</v>
      </c>
      <c r="X2950" t="s">
        <v>93</v>
      </c>
      <c r="Y2950" t="s">
        <v>104</v>
      </c>
      <c r="Z2950" t="s">
        <v>97</v>
      </c>
      <c r="AA2950">
        <v>0.8075</v>
      </c>
      <c r="AB2950">
        <v>0.93099999999999994</v>
      </c>
      <c r="AC2950">
        <v>0.13965000000000002</v>
      </c>
      <c r="AD2950">
        <v>0.33</v>
      </c>
      <c r="AE2950" t="s">
        <v>24</v>
      </c>
      <c r="AF2950">
        <v>4.0984364881117584E-2</v>
      </c>
      <c r="AG2950" t="s">
        <v>7</v>
      </c>
      <c r="AH2950" t="s">
        <v>31</v>
      </c>
      <c r="AI2950" t="s">
        <v>38</v>
      </c>
      <c r="AJ2950">
        <v>108.02469135802468</v>
      </c>
      <c r="AK2950" t="s">
        <v>42</v>
      </c>
      <c r="AL2950">
        <v>68.710000000000008</v>
      </c>
      <c r="AM2950">
        <v>794745.65498799994</v>
      </c>
      <c r="AN2950">
        <v>85.52</v>
      </c>
    </row>
    <row r="2951" spans="1:40" x14ac:dyDescent="0.3">
      <c r="A2951">
        <v>469.82</v>
      </c>
      <c r="B2951">
        <v>2.14</v>
      </c>
      <c r="C2951">
        <v>6</v>
      </c>
      <c r="D2951">
        <v>0.71</v>
      </c>
      <c r="E2951">
        <v>7.0000000000000007E-2</v>
      </c>
      <c r="F2951">
        <v>0.04</v>
      </c>
      <c r="G2951" t="s">
        <v>92</v>
      </c>
      <c r="H2951">
        <v>1.85</v>
      </c>
      <c r="I2951">
        <v>0.71</v>
      </c>
      <c r="J2951">
        <v>0.91</v>
      </c>
      <c r="K2951">
        <v>0.97</v>
      </c>
      <c r="L2951">
        <v>45</v>
      </c>
      <c r="M2951">
        <v>2983.12</v>
      </c>
      <c r="N2951">
        <v>45</v>
      </c>
      <c r="O2951">
        <v>47</v>
      </c>
      <c r="P2951">
        <v>3</v>
      </c>
      <c r="Q2951">
        <v>3</v>
      </c>
      <c r="R2951">
        <v>53</v>
      </c>
      <c r="S2951">
        <v>65</v>
      </c>
      <c r="T2951">
        <v>4</v>
      </c>
      <c r="U2951">
        <v>0.84</v>
      </c>
      <c r="V2951">
        <v>0</v>
      </c>
      <c r="W2951" t="s">
        <v>6</v>
      </c>
      <c r="X2951" t="s">
        <v>103</v>
      </c>
      <c r="Y2951" t="s">
        <v>90</v>
      </c>
      <c r="Z2951" t="s">
        <v>105</v>
      </c>
      <c r="AA2951">
        <v>0.66029999999999989</v>
      </c>
      <c r="AB2951">
        <v>0.89279999999999993</v>
      </c>
      <c r="AC2951">
        <v>0.25891199999999998</v>
      </c>
      <c r="AD2951">
        <v>1.08</v>
      </c>
      <c r="AE2951" t="s">
        <v>25</v>
      </c>
      <c r="AF2951">
        <v>4.5549359329104767E-3</v>
      </c>
      <c r="AG2951" t="s">
        <v>5</v>
      </c>
      <c r="AH2951" t="s">
        <v>32</v>
      </c>
      <c r="AI2951" t="s">
        <v>36</v>
      </c>
      <c r="AJ2951">
        <v>122.64150943396226</v>
      </c>
      <c r="AK2951" t="s">
        <v>42</v>
      </c>
      <c r="AL2951">
        <v>59.662399999999998</v>
      </c>
      <c r="AM2951">
        <v>1555774.7223639998</v>
      </c>
      <c r="AN2951">
        <v>83.249999999999986</v>
      </c>
    </row>
    <row r="2952" spans="1:40" x14ac:dyDescent="0.3">
      <c r="A2952">
        <v>422.38</v>
      </c>
      <c r="B2952">
        <v>8.8000000000000007</v>
      </c>
      <c r="C2952">
        <v>6</v>
      </c>
      <c r="D2952">
        <v>0.98</v>
      </c>
      <c r="E2952">
        <v>0.08</v>
      </c>
      <c r="F2952">
        <v>0.04</v>
      </c>
      <c r="G2952" t="s">
        <v>92</v>
      </c>
      <c r="H2952">
        <v>1.54</v>
      </c>
      <c r="I2952">
        <v>0.85</v>
      </c>
      <c r="J2952">
        <v>0.82</v>
      </c>
      <c r="K2952">
        <v>0.31</v>
      </c>
      <c r="L2952">
        <v>8</v>
      </c>
      <c r="M2952">
        <v>6002.9</v>
      </c>
      <c r="N2952">
        <v>15</v>
      </c>
      <c r="O2952">
        <v>19</v>
      </c>
      <c r="P2952">
        <v>1</v>
      </c>
      <c r="Q2952">
        <v>0</v>
      </c>
      <c r="R2952">
        <v>650</v>
      </c>
      <c r="S2952">
        <v>464</v>
      </c>
      <c r="T2952">
        <v>2</v>
      </c>
      <c r="U2952">
        <v>1</v>
      </c>
      <c r="V2952">
        <v>1</v>
      </c>
      <c r="W2952" t="s">
        <v>4</v>
      </c>
      <c r="X2952" t="s">
        <v>89</v>
      </c>
      <c r="Y2952" t="s">
        <v>104</v>
      </c>
      <c r="Z2952" t="s">
        <v>102</v>
      </c>
      <c r="AA2952">
        <v>0.90160000000000007</v>
      </c>
      <c r="AB2952">
        <v>0.88319999999999999</v>
      </c>
      <c r="AC2952">
        <v>1.7664000000000016E-2</v>
      </c>
      <c r="AD2952">
        <v>0.43</v>
      </c>
      <c r="AE2952" t="s">
        <v>24</v>
      </c>
      <c r="AF2952">
        <v>2.0834319806809037E-2</v>
      </c>
      <c r="AG2952" t="s">
        <v>7</v>
      </c>
      <c r="AH2952" t="s">
        <v>32</v>
      </c>
      <c r="AI2952" t="s">
        <v>36</v>
      </c>
      <c r="AJ2952">
        <v>71.384615384615387</v>
      </c>
      <c r="AK2952" t="s">
        <v>40</v>
      </c>
      <c r="AL2952">
        <v>120.05799999999999</v>
      </c>
      <c r="AM2952">
        <v>2839898.557544</v>
      </c>
      <c r="AN2952">
        <v>83.26</v>
      </c>
    </row>
    <row r="2953" spans="1:40" x14ac:dyDescent="0.3">
      <c r="A2953">
        <v>363.74</v>
      </c>
      <c r="B2953">
        <v>6.34</v>
      </c>
      <c r="C2953">
        <v>23</v>
      </c>
      <c r="D2953">
        <v>0.96</v>
      </c>
      <c r="E2953">
        <v>7.0000000000000007E-2</v>
      </c>
      <c r="F2953">
        <v>0.02</v>
      </c>
      <c r="G2953" t="s">
        <v>99</v>
      </c>
      <c r="H2953">
        <v>1.4</v>
      </c>
      <c r="I2953">
        <v>0.67</v>
      </c>
      <c r="J2953">
        <v>0.98</v>
      </c>
      <c r="K2953">
        <v>0.36</v>
      </c>
      <c r="L2953">
        <v>25</v>
      </c>
      <c r="M2953">
        <v>4518.41</v>
      </c>
      <c r="N2953">
        <v>30</v>
      </c>
      <c r="O2953">
        <v>11</v>
      </c>
      <c r="P2953">
        <v>1</v>
      </c>
      <c r="Q2953">
        <v>0</v>
      </c>
      <c r="R2953">
        <v>563</v>
      </c>
      <c r="S2953">
        <v>379</v>
      </c>
      <c r="T2953">
        <v>3</v>
      </c>
      <c r="U2953">
        <v>0.5</v>
      </c>
      <c r="V2953">
        <v>1</v>
      </c>
      <c r="W2953" t="s">
        <v>4</v>
      </c>
      <c r="X2953" t="s">
        <v>89</v>
      </c>
      <c r="Y2953" t="s">
        <v>104</v>
      </c>
      <c r="Z2953" t="s">
        <v>98</v>
      </c>
      <c r="AA2953">
        <v>0.89279999999999993</v>
      </c>
      <c r="AB2953">
        <v>0.91139999999999988</v>
      </c>
      <c r="AC2953">
        <v>3.645600000000003E-2</v>
      </c>
      <c r="AD2953">
        <v>0.45</v>
      </c>
      <c r="AE2953" t="s">
        <v>24</v>
      </c>
      <c r="AF2953">
        <v>1.7430032440754382E-2</v>
      </c>
      <c r="AG2953" t="s">
        <v>5</v>
      </c>
      <c r="AH2953" t="s">
        <v>32</v>
      </c>
      <c r="AI2953" t="s">
        <v>36</v>
      </c>
      <c r="AJ2953">
        <v>67.317939609236234</v>
      </c>
      <c r="AK2953" t="s">
        <v>40</v>
      </c>
      <c r="AL2953">
        <v>225.9205</v>
      </c>
      <c r="AM2953">
        <v>1791679.939426</v>
      </c>
      <c r="AN2953">
        <v>96.1</v>
      </c>
    </row>
    <row r="2954" spans="1:40" x14ac:dyDescent="0.3">
      <c r="A2954">
        <v>371.45</v>
      </c>
      <c r="B2954">
        <v>2.14</v>
      </c>
      <c r="C2954">
        <v>25</v>
      </c>
      <c r="D2954">
        <v>0.86</v>
      </c>
      <c r="E2954">
        <v>0.09</v>
      </c>
      <c r="F2954">
        <v>0.02</v>
      </c>
      <c r="G2954" t="s">
        <v>88</v>
      </c>
      <c r="H2954">
        <v>2.34</v>
      </c>
      <c r="I2954">
        <v>0.74</v>
      </c>
      <c r="J2954">
        <v>1.1000000000000001</v>
      </c>
      <c r="K2954">
        <v>0.47</v>
      </c>
      <c r="L2954">
        <v>41</v>
      </c>
      <c r="M2954">
        <v>7355.14</v>
      </c>
      <c r="N2954">
        <v>90</v>
      </c>
      <c r="O2954">
        <v>11</v>
      </c>
      <c r="P2954">
        <v>1</v>
      </c>
      <c r="Q2954">
        <v>1</v>
      </c>
      <c r="R2954">
        <v>964</v>
      </c>
      <c r="S2954">
        <v>387</v>
      </c>
      <c r="T2954">
        <v>11</v>
      </c>
      <c r="U2954">
        <v>0.7</v>
      </c>
      <c r="V2954">
        <v>0</v>
      </c>
      <c r="W2954" t="s">
        <v>6</v>
      </c>
      <c r="X2954" t="s">
        <v>101</v>
      </c>
      <c r="Y2954" t="s">
        <v>104</v>
      </c>
      <c r="Z2954" t="s">
        <v>95</v>
      </c>
      <c r="AA2954">
        <v>0.78259999999999996</v>
      </c>
      <c r="AB2954">
        <v>0.89180000000000004</v>
      </c>
      <c r="AC2954">
        <v>0.124852</v>
      </c>
      <c r="AD2954">
        <v>0.57999999999999996</v>
      </c>
      <c r="AE2954" t="s">
        <v>25</v>
      </c>
      <c r="AF2954">
        <v>5.7612060842643703E-3</v>
      </c>
      <c r="AG2954" t="s">
        <v>5</v>
      </c>
      <c r="AH2954" t="s">
        <v>32</v>
      </c>
      <c r="AI2954" t="s">
        <v>35</v>
      </c>
      <c r="AJ2954">
        <v>40.145228215767638</v>
      </c>
      <c r="AK2954" t="s">
        <v>40</v>
      </c>
      <c r="AL2954">
        <v>73.551400000000001</v>
      </c>
      <c r="AM2954">
        <v>3032685.0310900002</v>
      </c>
      <c r="AN2954">
        <v>70.56</v>
      </c>
    </row>
    <row r="2955" spans="1:40" x14ac:dyDescent="0.3">
      <c r="A2955">
        <v>257.77</v>
      </c>
      <c r="B2955">
        <v>4.8499999999999996</v>
      </c>
      <c r="C2955">
        <v>12</v>
      </c>
      <c r="D2955">
        <v>0.77</v>
      </c>
      <c r="E2955">
        <v>0.04</v>
      </c>
      <c r="F2955">
        <v>0.05</v>
      </c>
      <c r="G2955" t="s">
        <v>88</v>
      </c>
      <c r="H2955">
        <v>4.5599999999999996</v>
      </c>
      <c r="I2955">
        <v>0.98</v>
      </c>
      <c r="J2955">
        <v>1.1200000000000001</v>
      </c>
      <c r="K2955">
        <v>0.32</v>
      </c>
      <c r="L2955">
        <v>13</v>
      </c>
      <c r="M2955">
        <v>368.63</v>
      </c>
      <c r="N2955">
        <v>60</v>
      </c>
      <c r="O2955">
        <v>28</v>
      </c>
      <c r="P2955">
        <v>1</v>
      </c>
      <c r="Q2955">
        <v>0</v>
      </c>
      <c r="R2955">
        <v>554</v>
      </c>
      <c r="S2955">
        <v>941</v>
      </c>
      <c r="T2955">
        <v>6</v>
      </c>
      <c r="U2955">
        <v>0.16</v>
      </c>
      <c r="V2955">
        <v>1</v>
      </c>
      <c r="W2955" t="s">
        <v>4</v>
      </c>
      <c r="X2955" t="s">
        <v>89</v>
      </c>
      <c r="Y2955" t="s">
        <v>104</v>
      </c>
      <c r="Z2955" t="s">
        <v>100</v>
      </c>
      <c r="AA2955">
        <v>0.73919999999999997</v>
      </c>
      <c r="AB2955">
        <v>0.91199999999999992</v>
      </c>
      <c r="AC2955">
        <v>0.20975999999999995</v>
      </c>
      <c r="AD2955">
        <v>0.41000000000000003</v>
      </c>
      <c r="AE2955" t="s">
        <v>24</v>
      </c>
      <c r="AF2955">
        <v>1.8815222873103929E-2</v>
      </c>
      <c r="AG2955" t="s">
        <v>5</v>
      </c>
      <c r="AH2955" t="s">
        <v>31</v>
      </c>
      <c r="AI2955" t="s">
        <v>37</v>
      </c>
      <c r="AJ2955">
        <v>169.85559566787003</v>
      </c>
      <c r="AK2955" t="s">
        <v>42</v>
      </c>
      <c r="AL2955">
        <v>3.6863000000000001</v>
      </c>
      <c r="AM2955">
        <v>103600.907983</v>
      </c>
      <c r="AN2955">
        <v>69.239999999999995</v>
      </c>
    </row>
    <row r="2956" spans="1:40" x14ac:dyDescent="0.3">
      <c r="A2956">
        <v>464.45</v>
      </c>
      <c r="B2956">
        <v>2.4500000000000002</v>
      </c>
      <c r="C2956">
        <v>23</v>
      </c>
      <c r="D2956">
        <v>0.74</v>
      </c>
      <c r="E2956">
        <v>0.02</v>
      </c>
      <c r="F2956">
        <v>0.04</v>
      </c>
      <c r="G2956" t="s">
        <v>99</v>
      </c>
      <c r="H2956">
        <v>2.84</v>
      </c>
      <c r="I2956">
        <v>0.9</v>
      </c>
      <c r="J2956">
        <v>1.19</v>
      </c>
      <c r="K2956">
        <v>0.82</v>
      </c>
      <c r="L2956">
        <v>18</v>
      </c>
      <c r="M2956">
        <v>9276.2199999999993</v>
      </c>
      <c r="N2956">
        <v>60</v>
      </c>
      <c r="O2956">
        <v>40</v>
      </c>
      <c r="P2956">
        <v>0</v>
      </c>
      <c r="Q2956">
        <v>3</v>
      </c>
      <c r="R2956">
        <v>880</v>
      </c>
      <c r="S2956">
        <v>855</v>
      </c>
      <c r="T2956">
        <v>10</v>
      </c>
      <c r="U2956">
        <v>0.94</v>
      </c>
      <c r="V2956">
        <v>0</v>
      </c>
      <c r="W2956" t="s">
        <v>6</v>
      </c>
      <c r="X2956" t="s">
        <v>103</v>
      </c>
      <c r="Y2956" t="s">
        <v>94</v>
      </c>
      <c r="Z2956" t="s">
        <v>108</v>
      </c>
      <c r="AA2956">
        <v>0.72519999999999996</v>
      </c>
      <c r="AB2956">
        <v>0.94079999999999997</v>
      </c>
      <c r="AC2956">
        <v>0.24460800000000002</v>
      </c>
      <c r="AD2956">
        <v>0.87999999999999989</v>
      </c>
      <c r="AE2956" t="s">
        <v>25</v>
      </c>
      <c r="AF2956">
        <v>5.2750565184626983E-3</v>
      </c>
      <c r="AG2956" t="s">
        <v>5</v>
      </c>
      <c r="AH2956" t="s">
        <v>32</v>
      </c>
      <c r="AI2956" t="s">
        <v>35</v>
      </c>
      <c r="AJ2956">
        <v>97.159090909090907</v>
      </c>
      <c r="AK2956" t="s">
        <v>43</v>
      </c>
      <c r="AL2956">
        <v>463.81099999999998</v>
      </c>
      <c r="AM2956">
        <v>4567330.9934999989</v>
      </c>
      <c r="AN2956">
        <v>95.759999999999991</v>
      </c>
    </row>
    <row r="2957" spans="1:40" x14ac:dyDescent="0.3">
      <c r="A2957">
        <v>362.57</v>
      </c>
      <c r="B2957">
        <v>7.3</v>
      </c>
      <c r="C2957">
        <v>1</v>
      </c>
      <c r="D2957">
        <v>0.81</v>
      </c>
      <c r="E2957">
        <v>0</v>
      </c>
      <c r="F2957">
        <v>0.05</v>
      </c>
      <c r="G2957" t="s">
        <v>99</v>
      </c>
      <c r="H2957">
        <v>2.61</v>
      </c>
      <c r="I2957">
        <v>0.82</v>
      </c>
      <c r="J2957">
        <v>0.88</v>
      </c>
      <c r="K2957">
        <v>0.88</v>
      </c>
      <c r="L2957">
        <v>41</v>
      </c>
      <c r="M2957">
        <v>5719.17</v>
      </c>
      <c r="N2957">
        <v>60</v>
      </c>
      <c r="O2957">
        <v>7</v>
      </c>
      <c r="P2957">
        <v>2</v>
      </c>
      <c r="Q2957">
        <v>3</v>
      </c>
      <c r="R2957">
        <v>519</v>
      </c>
      <c r="S2957">
        <v>404</v>
      </c>
      <c r="T2957">
        <v>1</v>
      </c>
      <c r="U2957">
        <v>0.4</v>
      </c>
      <c r="V2957">
        <v>1</v>
      </c>
      <c r="W2957" t="s">
        <v>4</v>
      </c>
      <c r="X2957" t="s">
        <v>103</v>
      </c>
      <c r="Y2957" t="s">
        <v>96</v>
      </c>
      <c r="Z2957" t="s">
        <v>97</v>
      </c>
      <c r="AA2957">
        <v>0.81</v>
      </c>
      <c r="AB2957">
        <v>0.95</v>
      </c>
      <c r="AC2957">
        <v>0.18049999999999994</v>
      </c>
      <c r="AD2957">
        <v>0.93</v>
      </c>
      <c r="AE2957" t="s">
        <v>25</v>
      </c>
      <c r="AF2957">
        <v>2.0134043081336019E-2</v>
      </c>
      <c r="AG2957" t="s">
        <v>7</v>
      </c>
      <c r="AH2957" t="s">
        <v>32</v>
      </c>
      <c r="AI2957" t="s">
        <v>35</v>
      </c>
      <c r="AJ2957">
        <v>77.842003853564549</v>
      </c>
      <c r="AK2957" t="s">
        <v>40</v>
      </c>
      <c r="AL2957">
        <v>285.95850000000002</v>
      </c>
      <c r="AM2957">
        <v>2177584.3248990001</v>
      </c>
      <c r="AN2957">
        <v>96.389999999999986</v>
      </c>
    </row>
    <row r="2958" spans="1:40" x14ac:dyDescent="0.3">
      <c r="A2958">
        <v>378.04</v>
      </c>
      <c r="B2958">
        <v>7.83</v>
      </c>
      <c r="C2958">
        <v>16</v>
      </c>
      <c r="D2958">
        <v>0.78</v>
      </c>
      <c r="E2958">
        <v>0.02</v>
      </c>
      <c r="F2958">
        <v>0.04</v>
      </c>
      <c r="G2958" t="s">
        <v>88</v>
      </c>
      <c r="H2958">
        <v>4.03</v>
      </c>
      <c r="I2958">
        <v>0.7</v>
      </c>
      <c r="J2958">
        <v>0.92</v>
      </c>
      <c r="K2958">
        <v>0.01</v>
      </c>
      <c r="L2958">
        <v>34</v>
      </c>
      <c r="M2958">
        <v>6872.26</v>
      </c>
      <c r="N2958">
        <v>45</v>
      </c>
      <c r="O2958">
        <v>23</v>
      </c>
      <c r="P2958">
        <v>3</v>
      </c>
      <c r="Q2958">
        <v>2</v>
      </c>
      <c r="R2958">
        <v>425</v>
      </c>
      <c r="S2958">
        <v>400</v>
      </c>
      <c r="T2958">
        <v>11</v>
      </c>
      <c r="U2958">
        <v>0.92</v>
      </c>
      <c r="V2958">
        <v>0</v>
      </c>
      <c r="W2958" t="s">
        <v>6</v>
      </c>
      <c r="X2958" t="s">
        <v>93</v>
      </c>
      <c r="Y2958" t="s">
        <v>90</v>
      </c>
      <c r="Z2958" t="s">
        <v>95</v>
      </c>
      <c r="AA2958">
        <v>0.76439999999999997</v>
      </c>
      <c r="AB2958">
        <v>0.94079999999999997</v>
      </c>
      <c r="AC2958">
        <v>0.20697599999999997</v>
      </c>
      <c r="AD2958">
        <v>6.9999999999999993E-2</v>
      </c>
      <c r="AE2958" t="s">
        <v>22</v>
      </c>
      <c r="AF2958">
        <v>2.0712093958311289E-2</v>
      </c>
      <c r="AG2958" t="s">
        <v>7</v>
      </c>
      <c r="AH2958" t="s">
        <v>32</v>
      </c>
      <c r="AI2958" t="s">
        <v>37</v>
      </c>
      <c r="AJ2958">
        <v>94.117647058823522</v>
      </c>
      <c r="AK2958" t="s">
        <v>41</v>
      </c>
      <c r="AL2958">
        <v>68.7226</v>
      </c>
      <c r="AM2958">
        <v>2753967.713248</v>
      </c>
      <c r="AN2958">
        <v>70.569999999999993</v>
      </c>
    </row>
    <row r="2959" spans="1:40" x14ac:dyDescent="0.3">
      <c r="A2959">
        <v>437.76</v>
      </c>
      <c r="B2959">
        <v>1.95</v>
      </c>
      <c r="C2959">
        <v>24</v>
      </c>
      <c r="D2959">
        <v>0.85</v>
      </c>
      <c r="E2959">
        <v>0.01</v>
      </c>
      <c r="F2959">
        <v>0.03</v>
      </c>
      <c r="G2959" t="s">
        <v>88</v>
      </c>
      <c r="H2959">
        <v>0.02</v>
      </c>
      <c r="I2959">
        <v>0.75</v>
      </c>
      <c r="J2959">
        <v>1.04</v>
      </c>
      <c r="K2959">
        <v>0.65</v>
      </c>
      <c r="L2959">
        <v>36</v>
      </c>
      <c r="M2959">
        <v>6085.41</v>
      </c>
      <c r="N2959">
        <v>60</v>
      </c>
      <c r="O2959">
        <v>57</v>
      </c>
      <c r="P2959">
        <v>0</v>
      </c>
      <c r="Q2959">
        <v>0</v>
      </c>
      <c r="R2959">
        <v>971</v>
      </c>
      <c r="S2959">
        <v>361</v>
      </c>
      <c r="T2959">
        <v>12</v>
      </c>
      <c r="U2959">
        <v>0.1</v>
      </c>
      <c r="V2959">
        <v>1</v>
      </c>
      <c r="W2959" t="s">
        <v>4</v>
      </c>
      <c r="X2959" t="s">
        <v>89</v>
      </c>
      <c r="Y2959" t="s">
        <v>94</v>
      </c>
      <c r="Z2959" t="s">
        <v>107</v>
      </c>
      <c r="AA2959">
        <v>0.84150000000000003</v>
      </c>
      <c r="AB2959">
        <v>0.96029999999999993</v>
      </c>
      <c r="AC2959">
        <v>0.14404500000000001</v>
      </c>
      <c r="AD2959">
        <v>0.69000000000000006</v>
      </c>
      <c r="AE2959" t="s">
        <v>25</v>
      </c>
      <c r="AF2959">
        <v>4.4544956140350877E-3</v>
      </c>
      <c r="AG2959" t="s">
        <v>5</v>
      </c>
      <c r="AH2959" t="s">
        <v>32</v>
      </c>
      <c r="AI2959" t="s">
        <v>38</v>
      </c>
      <c r="AJ2959">
        <v>37.178166838311022</v>
      </c>
      <c r="AK2959" t="s">
        <v>40</v>
      </c>
      <c r="AL2959">
        <v>60.854100000000003</v>
      </c>
      <c r="AM2959">
        <v>2770568.0740680001</v>
      </c>
      <c r="AN2959">
        <v>75.08</v>
      </c>
    </row>
    <row r="2960" spans="1:40" x14ac:dyDescent="0.3">
      <c r="A2960">
        <v>173.33</v>
      </c>
      <c r="B2960">
        <v>5.56</v>
      </c>
      <c r="C2960">
        <v>5</v>
      </c>
      <c r="D2960">
        <v>0.99</v>
      </c>
      <c r="E2960">
        <v>0.06</v>
      </c>
      <c r="F2960">
        <v>0.01</v>
      </c>
      <c r="G2960" t="s">
        <v>92</v>
      </c>
      <c r="H2960">
        <v>0.99</v>
      </c>
      <c r="I2960">
        <v>0.66</v>
      </c>
      <c r="J2960">
        <v>1.1200000000000001</v>
      </c>
      <c r="K2960">
        <v>0.69</v>
      </c>
      <c r="L2960">
        <v>17</v>
      </c>
      <c r="M2960">
        <v>9892.4</v>
      </c>
      <c r="N2960">
        <v>90</v>
      </c>
      <c r="O2960">
        <v>55</v>
      </c>
      <c r="P2960">
        <v>3</v>
      </c>
      <c r="Q2960">
        <v>0</v>
      </c>
      <c r="R2960">
        <v>418</v>
      </c>
      <c r="S2960">
        <v>91</v>
      </c>
      <c r="T2960">
        <v>12</v>
      </c>
      <c r="U2960">
        <v>0.52</v>
      </c>
      <c r="V2960">
        <v>1</v>
      </c>
      <c r="W2960" t="s">
        <v>4</v>
      </c>
      <c r="X2960" t="s">
        <v>89</v>
      </c>
      <c r="Y2960" t="s">
        <v>90</v>
      </c>
      <c r="Z2960" t="s">
        <v>107</v>
      </c>
      <c r="AA2960">
        <v>0.93059999999999998</v>
      </c>
      <c r="AB2960">
        <v>0.93059999999999998</v>
      </c>
      <c r="AC2960">
        <v>9.306000000000007E-3</v>
      </c>
      <c r="AD2960">
        <v>0.7599999999999999</v>
      </c>
      <c r="AE2960" t="s">
        <v>25</v>
      </c>
      <c r="AF2960">
        <v>3.2077539952691393E-2</v>
      </c>
      <c r="AG2960" t="s">
        <v>7</v>
      </c>
      <c r="AH2960" t="s">
        <v>31</v>
      </c>
      <c r="AI2960" t="s">
        <v>38</v>
      </c>
      <c r="AJ2960">
        <v>21.770334928229666</v>
      </c>
      <c r="AK2960" t="s">
        <v>40</v>
      </c>
      <c r="AL2960">
        <v>197.84799999999998</v>
      </c>
      <c r="AM2960">
        <v>1834876.450374</v>
      </c>
      <c r="AN2960">
        <v>85.01</v>
      </c>
    </row>
    <row r="2961" spans="1:40" x14ac:dyDescent="0.3">
      <c r="A2961">
        <v>413.18</v>
      </c>
      <c r="B2961">
        <v>8.33</v>
      </c>
      <c r="C2961">
        <v>9</v>
      </c>
      <c r="D2961">
        <v>0.87</v>
      </c>
      <c r="E2961">
        <v>0.02</v>
      </c>
      <c r="F2961">
        <v>0.01</v>
      </c>
      <c r="G2961" t="s">
        <v>99</v>
      </c>
      <c r="H2961">
        <v>2.48</v>
      </c>
      <c r="I2961">
        <v>0.74</v>
      </c>
      <c r="J2961">
        <v>0.89</v>
      </c>
      <c r="K2961">
        <v>0.96</v>
      </c>
      <c r="L2961">
        <v>12</v>
      </c>
      <c r="M2961">
        <v>9864.35</v>
      </c>
      <c r="N2961">
        <v>15</v>
      </c>
      <c r="O2961">
        <v>15</v>
      </c>
      <c r="P2961">
        <v>3</v>
      </c>
      <c r="Q2961">
        <v>1</v>
      </c>
      <c r="R2961">
        <v>305</v>
      </c>
      <c r="S2961">
        <v>555</v>
      </c>
      <c r="T2961">
        <v>11</v>
      </c>
      <c r="U2961">
        <v>0</v>
      </c>
      <c r="V2961">
        <v>1</v>
      </c>
      <c r="W2961" t="s">
        <v>4</v>
      </c>
      <c r="X2961" t="s">
        <v>101</v>
      </c>
      <c r="Y2961" t="s">
        <v>90</v>
      </c>
      <c r="Z2961" t="s">
        <v>95</v>
      </c>
      <c r="AA2961">
        <v>0.85260000000000002</v>
      </c>
      <c r="AB2961">
        <v>0.97019999999999995</v>
      </c>
      <c r="AC2961">
        <v>0.12612600000000002</v>
      </c>
      <c r="AD2961">
        <v>0.99</v>
      </c>
      <c r="AE2961" t="s">
        <v>25</v>
      </c>
      <c r="AF2961">
        <v>2.0160704777578781E-2</v>
      </c>
      <c r="AG2961" t="s">
        <v>7</v>
      </c>
      <c r="AH2961" t="s">
        <v>32</v>
      </c>
      <c r="AI2961" t="s">
        <v>35</v>
      </c>
      <c r="AJ2961">
        <v>181.96721311475409</v>
      </c>
      <c r="AK2961" t="s">
        <v>42</v>
      </c>
      <c r="AL2961">
        <v>493.21750000000003</v>
      </c>
      <c r="AM2961">
        <v>4198538.4082180001</v>
      </c>
      <c r="AN2961">
        <v>96.72</v>
      </c>
    </row>
    <row r="2962" spans="1:40" x14ac:dyDescent="0.3">
      <c r="A2962">
        <v>137.86000000000001</v>
      </c>
      <c r="B2962">
        <v>9.43</v>
      </c>
      <c r="C2962">
        <v>10</v>
      </c>
      <c r="D2962">
        <v>0.97</v>
      </c>
      <c r="E2962">
        <v>0</v>
      </c>
      <c r="F2962">
        <v>0.05</v>
      </c>
      <c r="G2962" t="s">
        <v>92</v>
      </c>
      <c r="H2962">
        <v>3.53</v>
      </c>
      <c r="I2962">
        <v>0.66</v>
      </c>
      <c r="J2962">
        <v>0.96</v>
      </c>
      <c r="K2962">
        <v>0.37</v>
      </c>
      <c r="L2962">
        <v>16</v>
      </c>
      <c r="M2962">
        <v>6137.93</v>
      </c>
      <c r="N2962">
        <v>30</v>
      </c>
      <c r="O2962">
        <v>16</v>
      </c>
      <c r="P2962">
        <v>0</v>
      </c>
      <c r="Q2962">
        <v>3</v>
      </c>
      <c r="R2962">
        <v>963</v>
      </c>
      <c r="S2962">
        <v>72</v>
      </c>
      <c r="T2962">
        <v>10</v>
      </c>
      <c r="U2962">
        <v>0.42</v>
      </c>
      <c r="V2962">
        <v>1</v>
      </c>
      <c r="W2962" t="s">
        <v>4</v>
      </c>
      <c r="X2962" t="s">
        <v>103</v>
      </c>
      <c r="Y2962" t="s">
        <v>94</v>
      </c>
      <c r="Z2962" t="s">
        <v>108</v>
      </c>
      <c r="AA2962">
        <v>0.97</v>
      </c>
      <c r="AB2962">
        <v>0.95</v>
      </c>
      <c r="AC2962">
        <v>2.8500000000000025E-2</v>
      </c>
      <c r="AD2962">
        <v>0.42</v>
      </c>
      <c r="AE2962" t="s">
        <v>24</v>
      </c>
      <c r="AF2962">
        <v>6.8402727404613367E-2</v>
      </c>
      <c r="AG2962" t="s">
        <v>8</v>
      </c>
      <c r="AH2962" t="s">
        <v>33</v>
      </c>
      <c r="AI2962" t="s">
        <v>37</v>
      </c>
      <c r="AJ2962">
        <v>7.4766355140186906</v>
      </c>
      <c r="AK2962" t="s">
        <v>40</v>
      </c>
      <c r="AL2962">
        <v>122.7586</v>
      </c>
      <c r="AM2962">
        <v>888616.27280600008</v>
      </c>
      <c r="AN2962">
        <v>83.47</v>
      </c>
    </row>
    <row r="2963" spans="1:40" x14ac:dyDescent="0.3">
      <c r="A2963">
        <v>205.4</v>
      </c>
      <c r="B2963">
        <v>5.62</v>
      </c>
      <c r="C2963">
        <v>13</v>
      </c>
      <c r="D2963">
        <v>0.9</v>
      </c>
      <c r="E2963">
        <v>0</v>
      </c>
      <c r="F2963">
        <v>0.02</v>
      </c>
      <c r="G2963" t="s">
        <v>88</v>
      </c>
      <c r="H2963">
        <v>2.4300000000000002</v>
      </c>
      <c r="I2963">
        <v>0.92</v>
      </c>
      <c r="J2963">
        <v>0.96</v>
      </c>
      <c r="K2963">
        <v>0.2</v>
      </c>
      <c r="L2963">
        <v>13</v>
      </c>
      <c r="M2963">
        <v>6871.24</v>
      </c>
      <c r="N2963">
        <v>60</v>
      </c>
      <c r="O2963">
        <v>21</v>
      </c>
      <c r="P2963">
        <v>0</v>
      </c>
      <c r="Q2963">
        <v>3</v>
      </c>
      <c r="R2963">
        <v>874</v>
      </c>
      <c r="S2963">
        <v>523</v>
      </c>
      <c r="T2963">
        <v>2</v>
      </c>
      <c r="U2963">
        <v>0.08</v>
      </c>
      <c r="V2963">
        <v>1</v>
      </c>
      <c r="W2963" t="s">
        <v>4</v>
      </c>
      <c r="X2963" t="s">
        <v>103</v>
      </c>
      <c r="Y2963" t="s">
        <v>94</v>
      </c>
      <c r="Z2963" t="s">
        <v>102</v>
      </c>
      <c r="AA2963">
        <v>0.9</v>
      </c>
      <c r="AB2963">
        <v>0.98</v>
      </c>
      <c r="AC2963">
        <v>9.7999999999999976E-2</v>
      </c>
      <c r="AD2963">
        <v>0.22</v>
      </c>
      <c r="AE2963" t="s">
        <v>26</v>
      </c>
      <c r="AF2963">
        <v>2.7361246348588119E-2</v>
      </c>
      <c r="AG2963" t="s">
        <v>7</v>
      </c>
      <c r="AH2963" t="s">
        <v>31</v>
      </c>
      <c r="AI2963" t="s">
        <v>35</v>
      </c>
      <c r="AJ2963">
        <v>59.839816933638446</v>
      </c>
      <c r="AK2963" t="s">
        <v>40</v>
      </c>
      <c r="AL2963">
        <v>68.712400000000002</v>
      </c>
      <c r="AM2963">
        <v>1439658.4447600001</v>
      </c>
      <c r="AN2963">
        <v>73.17</v>
      </c>
    </row>
    <row r="2964" spans="1:40" x14ac:dyDescent="0.3">
      <c r="A2964">
        <v>201.02</v>
      </c>
      <c r="B2964">
        <v>9.5500000000000007</v>
      </c>
      <c r="C2964">
        <v>15</v>
      </c>
      <c r="D2964">
        <v>0.84</v>
      </c>
      <c r="E2964">
        <v>0.08</v>
      </c>
      <c r="F2964">
        <v>0</v>
      </c>
      <c r="G2964" t="s">
        <v>92</v>
      </c>
      <c r="H2964">
        <v>0.82</v>
      </c>
      <c r="I2964">
        <v>0.63</v>
      </c>
      <c r="J2964">
        <v>1.1100000000000001</v>
      </c>
      <c r="K2964">
        <v>0.52</v>
      </c>
      <c r="L2964">
        <v>11</v>
      </c>
      <c r="M2964">
        <v>6223.84</v>
      </c>
      <c r="N2964">
        <v>60</v>
      </c>
      <c r="O2964">
        <v>51</v>
      </c>
      <c r="P2964">
        <v>3</v>
      </c>
      <c r="Q2964">
        <v>3</v>
      </c>
      <c r="R2964">
        <v>636</v>
      </c>
      <c r="S2964">
        <v>711</v>
      </c>
      <c r="T2964">
        <v>4</v>
      </c>
      <c r="U2964">
        <v>0.45</v>
      </c>
      <c r="V2964">
        <v>0</v>
      </c>
      <c r="W2964" t="s">
        <v>6</v>
      </c>
      <c r="X2964" t="s">
        <v>103</v>
      </c>
      <c r="Y2964" t="s">
        <v>90</v>
      </c>
      <c r="Z2964" t="s">
        <v>105</v>
      </c>
      <c r="AA2964">
        <v>0.77280000000000004</v>
      </c>
      <c r="AB2964">
        <v>0.92</v>
      </c>
      <c r="AC2964">
        <v>0.14720000000000003</v>
      </c>
      <c r="AD2964">
        <v>0.6</v>
      </c>
      <c r="AE2964" t="s">
        <v>25</v>
      </c>
      <c r="AF2964">
        <v>4.7507710675554669E-2</v>
      </c>
      <c r="AG2964" t="s">
        <v>7</v>
      </c>
      <c r="AH2964" t="s">
        <v>31</v>
      </c>
      <c r="AI2964" t="s">
        <v>38</v>
      </c>
      <c r="AJ2964">
        <v>111.79245283018868</v>
      </c>
      <c r="AK2964" t="s">
        <v>42</v>
      </c>
      <c r="AL2964">
        <v>124.47680000000001</v>
      </c>
      <c r="AM2964">
        <v>1351333.3956720002</v>
      </c>
      <c r="AN2964">
        <v>84.78</v>
      </c>
    </row>
    <row r="2965" spans="1:40" x14ac:dyDescent="0.3">
      <c r="A2965">
        <v>490.34</v>
      </c>
      <c r="B2965">
        <v>5.82</v>
      </c>
      <c r="C2965">
        <v>12</v>
      </c>
      <c r="D2965">
        <v>0.96</v>
      </c>
      <c r="E2965">
        <v>0.06</v>
      </c>
      <c r="F2965">
        <v>0.04</v>
      </c>
      <c r="G2965" t="s">
        <v>88</v>
      </c>
      <c r="H2965">
        <v>4.6500000000000004</v>
      </c>
      <c r="I2965">
        <v>0.68</v>
      </c>
      <c r="J2965">
        <v>0.9</v>
      </c>
      <c r="K2965">
        <v>0.45</v>
      </c>
      <c r="L2965">
        <v>14</v>
      </c>
      <c r="M2965">
        <v>3175.74</v>
      </c>
      <c r="N2965">
        <v>60</v>
      </c>
      <c r="O2965">
        <v>35</v>
      </c>
      <c r="P2965">
        <v>3</v>
      </c>
      <c r="Q2965">
        <v>2</v>
      </c>
      <c r="R2965">
        <v>879</v>
      </c>
      <c r="S2965">
        <v>912</v>
      </c>
      <c r="T2965">
        <v>6</v>
      </c>
      <c r="U2965">
        <v>0.56000000000000005</v>
      </c>
      <c r="V2965">
        <v>1</v>
      </c>
      <c r="W2965" t="s">
        <v>4</v>
      </c>
      <c r="X2965" t="s">
        <v>93</v>
      </c>
      <c r="Y2965" t="s">
        <v>90</v>
      </c>
      <c r="Z2965" t="s">
        <v>100</v>
      </c>
      <c r="AA2965">
        <v>0.90239999999999987</v>
      </c>
      <c r="AB2965">
        <v>0.90239999999999987</v>
      </c>
      <c r="AC2965">
        <v>3.6096000000000024E-2</v>
      </c>
      <c r="AD2965">
        <v>0.55000000000000004</v>
      </c>
      <c r="AE2965" t="s">
        <v>25</v>
      </c>
      <c r="AF2965">
        <v>1.1869315169066363E-2</v>
      </c>
      <c r="AG2965" t="s">
        <v>5</v>
      </c>
      <c r="AH2965" t="s">
        <v>32</v>
      </c>
      <c r="AI2965" t="s">
        <v>37</v>
      </c>
      <c r="AJ2965">
        <v>103.75426621160409</v>
      </c>
      <c r="AK2965" t="s">
        <v>42</v>
      </c>
      <c r="AL2965">
        <v>31.757399999999997</v>
      </c>
      <c r="AM2965">
        <v>1712988.9457799997</v>
      </c>
      <c r="AN2965">
        <v>68.75</v>
      </c>
    </row>
    <row r="2966" spans="1:40" x14ac:dyDescent="0.3">
      <c r="A2966">
        <v>435.44</v>
      </c>
      <c r="B2966">
        <v>4.55</v>
      </c>
      <c r="C2966">
        <v>5</v>
      </c>
      <c r="D2966">
        <v>0.84</v>
      </c>
      <c r="E2966">
        <v>0.04</v>
      </c>
      <c r="F2966">
        <v>0.04</v>
      </c>
      <c r="G2966" t="s">
        <v>88</v>
      </c>
      <c r="H2966">
        <v>1.64</v>
      </c>
      <c r="I2966">
        <v>0.88</v>
      </c>
      <c r="J2966">
        <v>1.19</v>
      </c>
      <c r="K2966">
        <v>0.79</v>
      </c>
      <c r="L2966">
        <v>42</v>
      </c>
      <c r="M2966">
        <v>2006.87</v>
      </c>
      <c r="N2966">
        <v>30</v>
      </c>
      <c r="O2966">
        <v>59</v>
      </c>
      <c r="P2966">
        <v>2</v>
      </c>
      <c r="Q2966">
        <v>2</v>
      </c>
      <c r="R2966">
        <v>212</v>
      </c>
      <c r="S2966">
        <v>564</v>
      </c>
      <c r="T2966">
        <v>3</v>
      </c>
      <c r="U2966">
        <v>0.85</v>
      </c>
      <c r="V2966">
        <v>1</v>
      </c>
      <c r="W2966" t="s">
        <v>4</v>
      </c>
      <c r="X2966" t="s">
        <v>93</v>
      </c>
      <c r="Y2966" t="s">
        <v>96</v>
      </c>
      <c r="Z2966" t="s">
        <v>98</v>
      </c>
      <c r="AA2966">
        <v>0.80639999999999989</v>
      </c>
      <c r="AB2966">
        <v>0.92159999999999997</v>
      </c>
      <c r="AC2966">
        <v>0.147456</v>
      </c>
      <c r="AD2966">
        <v>0.87</v>
      </c>
      <c r="AE2966" t="s">
        <v>25</v>
      </c>
      <c r="AF2966">
        <v>1.0449200808377733E-2</v>
      </c>
      <c r="AG2966" t="s">
        <v>5</v>
      </c>
      <c r="AH2966" t="s">
        <v>32</v>
      </c>
      <c r="AI2966" t="s">
        <v>36</v>
      </c>
      <c r="AJ2966">
        <v>266.03773584905662</v>
      </c>
      <c r="AK2966" t="s">
        <v>42</v>
      </c>
      <c r="AL2966">
        <v>20.0687</v>
      </c>
      <c r="AM2966">
        <v>943815.5417559999</v>
      </c>
      <c r="AN2966">
        <v>72.36</v>
      </c>
    </row>
    <row r="2967" spans="1:40" x14ac:dyDescent="0.3">
      <c r="A2967">
        <v>365.53</v>
      </c>
      <c r="B2967">
        <v>8.6300000000000008</v>
      </c>
      <c r="C2967">
        <v>5</v>
      </c>
      <c r="D2967">
        <v>0.96</v>
      </c>
      <c r="E2967">
        <v>0.09</v>
      </c>
      <c r="F2967">
        <v>0.01</v>
      </c>
      <c r="G2967" t="s">
        <v>92</v>
      </c>
      <c r="H2967">
        <v>3.94</v>
      </c>
      <c r="I2967">
        <v>0.96</v>
      </c>
      <c r="J2967">
        <v>1</v>
      </c>
      <c r="K2967">
        <v>0.9</v>
      </c>
      <c r="L2967">
        <v>28</v>
      </c>
      <c r="M2967">
        <v>4087.36</v>
      </c>
      <c r="N2967">
        <v>90</v>
      </c>
      <c r="O2967">
        <v>31</v>
      </c>
      <c r="P2967">
        <v>0</v>
      </c>
      <c r="Q2967">
        <v>2</v>
      </c>
      <c r="R2967">
        <v>585</v>
      </c>
      <c r="S2967">
        <v>616</v>
      </c>
      <c r="T2967">
        <v>9</v>
      </c>
      <c r="U2967">
        <v>0.3</v>
      </c>
      <c r="V2967">
        <v>0</v>
      </c>
      <c r="W2967" t="s">
        <v>6</v>
      </c>
      <c r="X2967" t="s">
        <v>93</v>
      </c>
      <c r="Y2967" t="s">
        <v>94</v>
      </c>
      <c r="Z2967" t="s">
        <v>91</v>
      </c>
      <c r="AA2967">
        <v>0.87360000000000004</v>
      </c>
      <c r="AB2967">
        <v>0.90090000000000003</v>
      </c>
      <c r="AC2967">
        <v>3.6036000000000033E-2</v>
      </c>
      <c r="AD2967">
        <v>1</v>
      </c>
      <c r="AE2967" t="s">
        <v>25</v>
      </c>
      <c r="AF2967">
        <v>2.3609553251443115E-2</v>
      </c>
      <c r="AG2967" t="s">
        <v>7</v>
      </c>
      <c r="AH2967" t="s">
        <v>32</v>
      </c>
      <c r="AI2967" t="s">
        <v>37</v>
      </c>
      <c r="AJ2967">
        <v>105.29914529914531</v>
      </c>
      <c r="AK2967" t="s">
        <v>42</v>
      </c>
      <c r="AL2967">
        <v>81.747200000000007</v>
      </c>
      <c r="AM2967">
        <v>1643568.5218440003</v>
      </c>
      <c r="AN2967">
        <v>81.159999999999982</v>
      </c>
    </row>
    <row r="2968" spans="1:40" x14ac:dyDescent="0.3">
      <c r="A2968">
        <v>377.18</v>
      </c>
      <c r="B2968">
        <v>5.44</v>
      </c>
      <c r="C2968">
        <v>28</v>
      </c>
      <c r="D2968">
        <v>0.79</v>
      </c>
      <c r="E2968">
        <v>0.01</v>
      </c>
      <c r="F2968">
        <v>0.01</v>
      </c>
      <c r="G2968" t="s">
        <v>99</v>
      </c>
      <c r="H2968">
        <v>4.46</v>
      </c>
      <c r="I2968">
        <v>0.99</v>
      </c>
      <c r="J2968">
        <v>0.91</v>
      </c>
      <c r="K2968">
        <v>0.09</v>
      </c>
      <c r="L2968">
        <v>24</v>
      </c>
      <c r="M2968">
        <v>6859.29</v>
      </c>
      <c r="N2968">
        <v>60</v>
      </c>
      <c r="O2968">
        <v>27</v>
      </c>
      <c r="P2968">
        <v>0</v>
      </c>
      <c r="Q2968">
        <v>3</v>
      </c>
      <c r="R2968">
        <v>924</v>
      </c>
      <c r="S2968">
        <v>795</v>
      </c>
      <c r="T2968">
        <v>10</v>
      </c>
      <c r="U2968">
        <v>0.56999999999999995</v>
      </c>
      <c r="V2968">
        <v>1</v>
      </c>
      <c r="W2968" t="s">
        <v>4</v>
      </c>
      <c r="X2968" t="s">
        <v>103</v>
      </c>
      <c r="Y2968" t="s">
        <v>94</v>
      </c>
      <c r="Z2968" t="s">
        <v>108</v>
      </c>
      <c r="AA2968">
        <v>0.78210000000000002</v>
      </c>
      <c r="AB2968">
        <v>0.98009999999999997</v>
      </c>
      <c r="AC2968">
        <v>0.20582099999999998</v>
      </c>
      <c r="AD2968">
        <v>0.11</v>
      </c>
      <c r="AE2968" t="s">
        <v>22</v>
      </c>
      <c r="AF2968">
        <v>1.4422821994803542E-2</v>
      </c>
      <c r="AG2968" t="s">
        <v>5</v>
      </c>
      <c r="AH2968" t="s">
        <v>32</v>
      </c>
      <c r="AI2968" t="s">
        <v>37</v>
      </c>
      <c r="AJ2968">
        <v>86.038961038961034</v>
      </c>
      <c r="AK2968" t="s">
        <v>41</v>
      </c>
      <c r="AL2968">
        <v>342.96450000000004</v>
      </c>
      <c r="AM2968">
        <v>2639307.3511999995</v>
      </c>
      <c r="AN2968">
        <v>95.04</v>
      </c>
    </row>
    <row r="2969" spans="1:40" x14ac:dyDescent="0.3">
      <c r="A2969">
        <v>302.93</v>
      </c>
      <c r="B2969">
        <v>5.25</v>
      </c>
      <c r="C2969">
        <v>28</v>
      </c>
      <c r="D2969">
        <v>0.74</v>
      </c>
      <c r="E2969">
        <v>0.1</v>
      </c>
      <c r="F2969">
        <v>0.02</v>
      </c>
      <c r="G2969" t="s">
        <v>92</v>
      </c>
      <c r="H2969">
        <v>1.73</v>
      </c>
      <c r="I2969">
        <v>0.93</v>
      </c>
      <c r="J2969">
        <v>0.91</v>
      </c>
      <c r="K2969">
        <v>0.85</v>
      </c>
      <c r="L2969">
        <v>17</v>
      </c>
      <c r="M2969">
        <v>654.17999999999995</v>
      </c>
      <c r="N2969">
        <v>15</v>
      </c>
      <c r="O2969">
        <v>23</v>
      </c>
      <c r="P2969">
        <v>3</v>
      </c>
      <c r="Q2969">
        <v>3</v>
      </c>
      <c r="R2969">
        <v>994</v>
      </c>
      <c r="S2969">
        <v>157</v>
      </c>
      <c r="T2969">
        <v>4</v>
      </c>
      <c r="U2969">
        <v>7.0000000000000007E-2</v>
      </c>
      <c r="V2969">
        <v>0</v>
      </c>
      <c r="W2969" t="s">
        <v>6</v>
      </c>
      <c r="X2969" t="s">
        <v>103</v>
      </c>
      <c r="Y2969" t="s">
        <v>90</v>
      </c>
      <c r="Z2969" t="s">
        <v>105</v>
      </c>
      <c r="AA2969">
        <v>0.66600000000000004</v>
      </c>
      <c r="AB2969">
        <v>0.88200000000000001</v>
      </c>
      <c r="AC2969">
        <v>0.22932</v>
      </c>
      <c r="AD2969">
        <v>0.97</v>
      </c>
      <c r="AE2969" t="s">
        <v>25</v>
      </c>
      <c r="AF2969">
        <v>1.7330736473772819E-2</v>
      </c>
      <c r="AG2969" t="s">
        <v>5</v>
      </c>
      <c r="AH2969" t="s">
        <v>32</v>
      </c>
      <c r="AI2969" t="s">
        <v>36</v>
      </c>
      <c r="AJ2969">
        <v>15.794768611670021</v>
      </c>
      <c r="AK2969" t="s">
        <v>40</v>
      </c>
      <c r="AL2969">
        <v>13.083599999999999</v>
      </c>
      <c r="AM2969">
        <v>221974.802066</v>
      </c>
      <c r="AN2969">
        <v>82.87</v>
      </c>
    </row>
    <row r="2970" spans="1:40" x14ac:dyDescent="0.3">
      <c r="A2970">
        <v>476.19</v>
      </c>
      <c r="B2970">
        <v>5.41</v>
      </c>
      <c r="C2970">
        <v>18</v>
      </c>
      <c r="D2970">
        <v>0.96</v>
      </c>
      <c r="E2970">
        <v>0.06</v>
      </c>
      <c r="F2970">
        <v>0</v>
      </c>
      <c r="G2970" t="s">
        <v>92</v>
      </c>
      <c r="H2970">
        <v>4.2300000000000004</v>
      </c>
      <c r="I2970">
        <v>0.68</v>
      </c>
      <c r="J2970">
        <v>0.81</v>
      </c>
      <c r="K2970">
        <v>0.91</v>
      </c>
      <c r="L2970">
        <v>9</v>
      </c>
      <c r="M2970">
        <v>5191.62</v>
      </c>
      <c r="N2970">
        <v>45</v>
      </c>
      <c r="O2970">
        <v>33</v>
      </c>
      <c r="P2970">
        <v>3</v>
      </c>
      <c r="Q2970">
        <v>0</v>
      </c>
      <c r="R2970">
        <v>805</v>
      </c>
      <c r="S2970">
        <v>528</v>
      </c>
      <c r="T2970">
        <v>7</v>
      </c>
      <c r="U2970">
        <v>0.91</v>
      </c>
      <c r="V2970">
        <v>1</v>
      </c>
      <c r="W2970" t="s">
        <v>4</v>
      </c>
      <c r="X2970" t="s">
        <v>89</v>
      </c>
      <c r="Y2970" t="s">
        <v>90</v>
      </c>
      <c r="Z2970" t="s">
        <v>106</v>
      </c>
      <c r="AA2970">
        <v>0.90239999999999987</v>
      </c>
      <c r="AB2970">
        <v>0.94</v>
      </c>
      <c r="AC2970">
        <v>3.7600000000000029E-2</v>
      </c>
      <c r="AD2970">
        <v>0.97</v>
      </c>
      <c r="AE2970" t="s">
        <v>25</v>
      </c>
      <c r="AF2970">
        <v>1.1361011361011362E-2</v>
      </c>
      <c r="AG2970" t="s">
        <v>5</v>
      </c>
      <c r="AH2970" t="s">
        <v>32</v>
      </c>
      <c r="AI2970" t="s">
        <v>37</v>
      </c>
      <c r="AJ2970">
        <v>65.590062111801245</v>
      </c>
      <c r="AK2970" t="s">
        <v>40</v>
      </c>
      <c r="AL2970">
        <v>103.83240000000001</v>
      </c>
      <c r="AM2970">
        <v>2620673.4975420004</v>
      </c>
      <c r="AN2970">
        <v>81.97</v>
      </c>
    </row>
    <row r="2971" spans="1:40" x14ac:dyDescent="0.3">
      <c r="A2971">
        <v>273.32</v>
      </c>
      <c r="B2971">
        <v>8.6199999999999992</v>
      </c>
      <c r="C2971">
        <v>12</v>
      </c>
      <c r="D2971">
        <v>0.88</v>
      </c>
      <c r="E2971">
        <v>0.02</v>
      </c>
      <c r="F2971">
        <v>0.04</v>
      </c>
      <c r="G2971" t="s">
        <v>99</v>
      </c>
      <c r="H2971">
        <v>3.55</v>
      </c>
      <c r="I2971">
        <v>0.71</v>
      </c>
      <c r="J2971">
        <v>1.08</v>
      </c>
      <c r="K2971">
        <v>0.92</v>
      </c>
      <c r="L2971">
        <v>46</v>
      </c>
      <c r="M2971">
        <v>4143.13</v>
      </c>
      <c r="N2971">
        <v>30</v>
      </c>
      <c r="O2971">
        <v>34</v>
      </c>
      <c r="P2971">
        <v>1</v>
      </c>
      <c r="Q2971">
        <v>3</v>
      </c>
      <c r="R2971">
        <v>979</v>
      </c>
      <c r="S2971">
        <v>735</v>
      </c>
      <c r="T2971">
        <v>11</v>
      </c>
      <c r="U2971">
        <v>0.45</v>
      </c>
      <c r="V2971">
        <v>1</v>
      </c>
      <c r="W2971" t="s">
        <v>4</v>
      </c>
      <c r="X2971" t="s">
        <v>103</v>
      </c>
      <c r="Y2971" t="s">
        <v>104</v>
      </c>
      <c r="Z2971" t="s">
        <v>95</v>
      </c>
      <c r="AA2971">
        <v>0.86239999999999994</v>
      </c>
      <c r="AB2971">
        <v>0.94079999999999997</v>
      </c>
      <c r="AC2971">
        <v>0.112896</v>
      </c>
      <c r="AD2971">
        <v>0.98</v>
      </c>
      <c r="AE2971" t="s">
        <v>25</v>
      </c>
      <c r="AF2971">
        <v>3.1538123810917605E-2</v>
      </c>
      <c r="AG2971" t="s">
        <v>7</v>
      </c>
      <c r="AH2971" t="s">
        <v>31</v>
      </c>
      <c r="AI2971" t="s">
        <v>37</v>
      </c>
      <c r="AJ2971">
        <v>75.076608784473947</v>
      </c>
      <c r="AK2971" t="s">
        <v>40</v>
      </c>
      <c r="AL2971">
        <v>207.15650000000002</v>
      </c>
      <c r="AM2971">
        <v>1200570.8713160001</v>
      </c>
      <c r="AN2971">
        <v>95.049999999999983</v>
      </c>
    </row>
    <row r="2972" spans="1:40" x14ac:dyDescent="0.3">
      <c r="A2972">
        <v>221.23</v>
      </c>
      <c r="B2972">
        <v>8.49</v>
      </c>
      <c r="C2972">
        <v>27</v>
      </c>
      <c r="D2972">
        <v>0.97</v>
      </c>
      <c r="E2972">
        <v>7.0000000000000007E-2</v>
      </c>
      <c r="F2972">
        <v>0.02</v>
      </c>
      <c r="G2972" t="s">
        <v>99</v>
      </c>
      <c r="H2972">
        <v>4.5199999999999996</v>
      </c>
      <c r="I2972">
        <v>0.95</v>
      </c>
      <c r="J2972">
        <v>1.1100000000000001</v>
      </c>
      <c r="K2972">
        <v>0.76</v>
      </c>
      <c r="L2972">
        <v>30</v>
      </c>
      <c r="M2972">
        <v>5322.1</v>
      </c>
      <c r="N2972">
        <v>90</v>
      </c>
      <c r="O2972">
        <v>29</v>
      </c>
      <c r="P2972">
        <v>3</v>
      </c>
      <c r="Q2972">
        <v>3</v>
      </c>
      <c r="R2972">
        <v>744</v>
      </c>
      <c r="S2972">
        <v>317</v>
      </c>
      <c r="T2972">
        <v>5</v>
      </c>
      <c r="U2972">
        <v>0.25</v>
      </c>
      <c r="V2972">
        <v>0</v>
      </c>
      <c r="W2972" t="s">
        <v>6</v>
      </c>
      <c r="X2972" t="s">
        <v>103</v>
      </c>
      <c r="Y2972" t="s">
        <v>90</v>
      </c>
      <c r="Z2972" t="s">
        <v>109</v>
      </c>
      <c r="AA2972">
        <v>0.9020999999999999</v>
      </c>
      <c r="AB2972">
        <v>0.91139999999999988</v>
      </c>
      <c r="AC2972">
        <v>2.7342000000000023E-2</v>
      </c>
      <c r="AD2972">
        <v>0.85</v>
      </c>
      <c r="AE2972" t="s">
        <v>25</v>
      </c>
      <c r="AF2972">
        <v>3.837635040455635E-2</v>
      </c>
      <c r="AG2972" t="s">
        <v>7</v>
      </c>
      <c r="AH2972" t="s">
        <v>31</v>
      </c>
      <c r="AI2972" t="s">
        <v>37</v>
      </c>
      <c r="AJ2972">
        <v>42.607526881720432</v>
      </c>
      <c r="AK2972" t="s">
        <v>40</v>
      </c>
      <c r="AL2972">
        <v>266.10500000000002</v>
      </c>
      <c r="AM2972">
        <v>1283661.023662</v>
      </c>
      <c r="AN2972">
        <v>92.97999999999999</v>
      </c>
    </row>
    <row r="2973" spans="1:40" x14ac:dyDescent="0.3">
      <c r="A2973">
        <v>123.37</v>
      </c>
      <c r="B2973">
        <v>4.63</v>
      </c>
      <c r="C2973">
        <v>3</v>
      </c>
      <c r="D2973">
        <v>0.98</v>
      </c>
      <c r="E2973">
        <v>0.08</v>
      </c>
      <c r="F2973">
        <v>0.04</v>
      </c>
      <c r="G2973" t="s">
        <v>92</v>
      </c>
      <c r="H2973">
        <v>1.26</v>
      </c>
      <c r="I2973">
        <v>0.96</v>
      </c>
      <c r="J2973">
        <v>0.81</v>
      </c>
      <c r="K2973">
        <v>0.74</v>
      </c>
      <c r="L2973">
        <v>37</v>
      </c>
      <c r="M2973">
        <v>8616.24</v>
      </c>
      <c r="N2973">
        <v>15</v>
      </c>
      <c r="O2973">
        <v>45</v>
      </c>
      <c r="P2973">
        <v>3</v>
      </c>
      <c r="Q2973">
        <v>2</v>
      </c>
      <c r="R2973">
        <v>857</v>
      </c>
      <c r="S2973">
        <v>514</v>
      </c>
      <c r="T2973">
        <v>6</v>
      </c>
      <c r="U2973">
        <v>0.46</v>
      </c>
      <c r="V2973">
        <v>0</v>
      </c>
      <c r="W2973" t="s">
        <v>6</v>
      </c>
      <c r="X2973" t="s">
        <v>93</v>
      </c>
      <c r="Y2973" t="s">
        <v>90</v>
      </c>
      <c r="Z2973" t="s">
        <v>100</v>
      </c>
      <c r="AA2973">
        <v>0.90160000000000007</v>
      </c>
      <c r="AB2973">
        <v>0.88319999999999999</v>
      </c>
      <c r="AC2973">
        <v>1.7664000000000016E-2</v>
      </c>
      <c r="AD2973">
        <v>0.86</v>
      </c>
      <c r="AE2973" t="s">
        <v>25</v>
      </c>
      <c r="AF2973">
        <v>3.7529383156358918E-2</v>
      </c>
      <c r="AG2973" t="s">
        <v>7</v>
      </c>
      <c r="AH2973" t="s">
        <v>33</v>
      </c>
      <c r="AI2973" t="s">
        <v>36</v>
      </c>
      <c r="AJ2973">
        <v>59.976662777129519</v>
      </c>
      <c r="AK2973" t="s">
        <v>40</v>
      </c>
      <c r="AL2973">
        <v>172.32480000000001</v>
      </c>
      <c r="AM2973">
        <v>1190719.2259800001</v>
      </c>
      <c r="AN2973">
        <v>83.54</v>
      </c>
    </row>
    <row r="2974" spans="1:40" x14ac:dyDescent="0.3">
      <c r="A2974">
        <v>403.79</v>
      </c>
      <c r="B2974">
        <v>4</v>
      </c>
      <c r="C2974">
        <v>26</v>
      </c>
      <c r="D2974">
        <v>0.72</v>
      </c>
      <c r="E2974">
        <v>0.04</v>
      </c>
      <c r="F2974">
        <v>0.04</v>
      </c>
      <c r="G2974" t="s">
        <v>88</v>
      </c>
      <c r="H2974">
        <v>4.66</v>
      </c>
      <c r="I2974">
        <v>0.86</v>
      </c>
      <c r="J2974">
        <v>1.03</v>
      </c>
      <c r="K2974">
        <v>0.01</v>
      </c>
      <c r="L2974">
        <v>3</v>
      </c>
      <c r="M2974">
        <v>571.34</v>
      </c>
      <c r="N2974">
        <v>30</v>
      </c>
      <c r="O2974">
        <v>42</v>
      </c>
      <c r="P2974">
        <v>2</v>
      </c>
      <c r="Q2974">
        <v>0</v>
      </c>
      <c r="R2974">
        <v>377</v>
      </c>
      <c r="S2974">
        <v>814</v>
      </c>
      <c r="T2974">
        <v>9</v>
      </c>
      <c r="U2974">
        <v>0.48</v>
      </c>
      <c r="V2974">
        <v>1</v>
      </c>
      <c r="W2974" t="s">
        <v>4</v>
      </c>
      <c r="X2974" t="s">
        <v>89</v>
      </c>
      <c r="Y2974" t="s">
        <v>96</v>
      </c>
      <c r="Z2974" t="s">
        <v>91</v>
      </c>
      <c r="AA2974">
        <v>0.69119999999999993</v>
      </c>
      <c r="AB2974">
        <v>0.92159999999999997</v>
      </c>
      <c r="AC2974">
        <v>0.25804800000000006</v>
      </c>
      <c r="AD2974">
        <v>0.09</v>
      </c>
      <c r="AE2974" t="s">
        <v>22</v>
      </c>
      <c r="AF2974">
        <v>9.9061393298496732E-3</v>
      </c>
      <c r="AG2974" t="s">
        <v>5</v>
      </c>
      <c r="AH2974" t="s">
        <v>32</v>
      </c>
      <c r="AI2974" t="s">
        <v>37</v>
      </c>
      <c r="AJ2974">
        <v>215.91511936339523</v>
      </c>
      <c r="AK2974" t="s">
        <v>42</v>
      </c>
      <c r="AL2974">
        <v>5.7134</v>
      </c>
      <c r="AM2974">
        <v>249200.83551600005</v>
      </c>
      <c r="AN2974">
        <v>69.34</v>
      </c>
    </row>
    <row r="2975" spans="1:40" x14ac:dyDescent="0.3">
      <c r="A2975">
        <v>380.5</v>
      </c>
      <c r="B2975">
        <v>5.43</v>
      </c>
      <c r="C2975">
        <v>25</v>
      </c>
      <c r="D2975">
        <v>0.85</v>
      </c>
      <c r="E2975">
        <v>0.09</v>
      </c>
      <c r="F2975">
        <v>0.03</v>
      </c>
      <c r="G2975" t="s">
        <v>92</v>
      </c>
      <c r="H2975">
        <v>0.33</v>
      </c>
      <c r="I2975">
        <v>0.73</v>
      </c>
      <c r="J2975">
        <v>1.1100000000000001</v>
      </c>
      <c r="K2975">
        <v>0.92</v>
      </c>
      <c r="L2975">
        <v>8</v>
      </c>
      <c r="M2975">
        <v>7659.88</v>
      </c>
      <c r="N2975">
        <v>30</v>
      </c>
      <c r="O2975">
        <v>9</v>
      </c>
      <c r="P2975">
        <v>3</v>
      </c>
      <c r="Q2975">
        <v>3</v>
      </c>
      <c r="R2975">
        <v>435</v>
      </c>
      <c r="S2975">
        <v>107</v>
      </c>
      <c r="T2975">
        <v>9</v>
      </c>
      <c r="U2975">
        <v>0.74</v>
      </c>
      <c r="V2975">
        <v>1</v>
      </c>
      <c r="W2975" t="s">
        <v>4</v>
      </c>
      <c r="X2975" t="s">
        <v>103</v>
      </c>
      <c r="Y2975" t="s">
        <v>90</v>
      </c>
      <c r="Z2975" t="s">
        <v>91</v>
      </c>
      <c r="AA2975">
        <v>0.77349999999999997</v>
      </c>
      <c r="AB2975">
        <v>0.88270000000000004</v>
      </c>
      <c r="AC2975">
        <v>0.13240500000000002</v>
      </c>
      <c r="AD2975">
        <v>1.04</v>
      </c>
      <c r="AE2975" t="s">
        <v>25</v>
      </c>
      <c r="AF2975">
        <v>1.4270696452036793E-2</v>
      </c>
      <c r="AG2975" t="s">
        <v>5</v>
      </c>
      <c r="AH2975" t="s">
        <v>32</v>
      </c>
      <c r="AI2975" t="s">
        <v>38</v>
      </c>
      <c r="AJ2975">
        <v>24.597701149425287</v>
      </c>
      <c r="AK2975" t="s">
        <v>40</v>
      </c>
      <c r="AL2975">
        <v>153.19759999999999</v>
      </c>
      <c r="AM2975">
        <v>3264490.1697</v>
      </c>
      <c r="AN2975">
        <v>84.36999999999999</v>
      </c>
    </row>
    <row r="2976" spans="1:40" x14ac:dyDescent="0.3">
      <c r="A2976">
        <v>222.96</v>
      </c>
      <c r="B2976">
        <v>6.15</v>
      </c>
      <c r="C2976">
        <v>7</v>
      </c>
      <c r="D2976">
        <v>0.81</v>
      </c>
      <c r="E2976">
        <v>0.02</v>
      </c>
      <c r="F2976">
        <v>0.02</v>
      </c>
      <c r="G2976" t="s">
        <v>88</v>
      </c>
      <c r="H2976">
        <v>3.97</v>
      </c>
      <c r="I2976">
        <v>0.69</v>
      </c>
      <c r="J2976">
        <v>0.95</v>
      </c>
      <c r="K2976">
        <v>0.35</v>
      </c>
      <c r="L2976">
        <v>18</v>
      </c>
      <c r="M2976">
        <v>6702.41</v>
      </c>
      <c r="N2976">
        <v>45</v>
      </c>
      <c r="O2976">
        <v>39</v>
      </c>
      <c r="P2976">
        <v>1</v>
      </c>
      <c r="Q2976">
        <v>1</v>
      </c>
      <c r="R2976">
        <v>219</v>
      </c>
      <c r="S2976">
        <v>311</v>
      </c>
      <c r="T2976">
        <v>6</v>
      </c>
      <c r="U2976">
        <v>0.97</v>
      </c>
      <c r="V2976">
        <v>0</v>
      </c>
      <c r="W2976" t="s">
        <v>6</v>
      </c>
      <c r="X2976" t="s">
        <v>101</v>
      </c>
      <c r="Y2976" t="s">
        <v>104</v>
      </c>
      <c r="Z2976" t="s">
        <v>100</v>
      </c>
      <c r="AA2976">
        <v>0.79380000000000006</v>
      </c>
      <c r="AB2976">
        <v>0.96039999999999992</v>
      </c>
      <c r="AC2976">
        <v>0.18247599999999994</v>
      </c>
      <c r="AD2976">
        <v>0.38999999999999996</v>
      </c>
      <c r="AE2976" t="s">
        <v>24</v>
      </c>
      <c r="AF2976">
        <v>2.7583423035522067E-2</v>
      </c>
      <c r="AG2976" t="s">
        <v>7</v>
      </c>
      <c r="AH2976" t="s">
        <v>31</v>
      </c>
      <c r="AI2976" t="s">
        <v>37</v>
      </c>
      <c r="AJ2976">
        <v>142.00913242009133</v>
      </c>
      <c r="AK2976" t="s">
        <v>42</v>
      </c>
      <c r="AL2976">
        <v>67.024100000000004</v>
      </c>
      <c r="AM2976">
        <v>1554228.8340679999</v>
      </c>
      <c r="AN2976">
        <v>71.03</v>
      </c>
    </row>
    <row r="2977" spans="1:40" x14ac:dyDescent="0.3">
      <c r="A2977">
        <v>61.34</v>
      </c>
      <c r="B2977">
        <v>3.15</v>
      </c>
      <c r="C2977">
        <v>17</v>
      </c>
      <c r="D2977">
        <v>0.89</v>
      </c>
      <c r="E2977">
        <v>0.03</v>
      </c>
      <c r="F2977">
        <v>0.03</v>
      </c>
      <c r="G2977" t="s">
        <v>99</v>
      </c>
      <c r="H2977">
        <v>2.1800000000000002</v>
      </c>
      <c r="I2977">
        <v>0.94</v>
      </c>
      <c r="J2977">
        <v>0.97</v>
      </c>
      <c r="K2977">
        <v>0.04</v>
      </c>
      <c r="L2977">
        <v>30</v>
      </c>
      <c r="M2977">
        <v>2118.1</v>
      </c>
      <c r="N2977">
        <v>45</v>
      </c>
      <c r="O2977">
        <v>13</v>
      </c>
      <c r="P2977">
        <v>1</v>
      </c>
      <c r="Q2977">
        <v>2</v>
      </c>
      <c r="R2977">
        <v>607</v>
      </c>
      <c r="S2977">
        <v>880</v>
      </c>
      <c r="T2977">
        <v>2</v>
      </c>
      <c r="U2977">
        <v>0.19</v>
      </c>
      <c r="V2977">
        <v>0</v>
      </c>
      <c r="W2977" t="s">
        <v>6</v>
      </c>
      <c r="X2977" t="s">
        <v>93</v>
      </c>
      <c r="Y2977" t="s">
        <v>104</v>
      </c>
      <c r="Z2977" t="s">
        <v>102</v>
      </c>
      <c r="AA2977">
        <v>0.86329999999999996</v>
      </c>
      <c r="AB2977">
        <v>0.94089999999999996</v>
      </c>
      <c r="AC2977">
        <v>0.10349899999999998</v>
      </c>
      <c r="AD2977">
        <v>0.1</v>
      </c>
      <c r="AE2977" t="s">
        <v>22</v>
      </c>
      <c r="AF2977">
        <v>5.1353113791979127E-2</v>
      </c>
      <c r="AG2977" t="s">
        <v>8</v>
      </c>
      <c r="AH2977" t="s">
        <v>33</v>
      </c>
      <c r="AI2977" t="s">
        <v>35</v>
      </c>
      <c r="AJ2977">
        <v>144.97528830313016</v>
      </c>
      <c r="AK2977" t="s">
        <v>42</v>
      </c>
      <c r="AL2977">
        <v>105.905</v>
      </c>
      <c r="AM2977">
        <v>137828.28866399999</v>
      </c>
      <c r="AN2977">
        <v>96.320000000000007</v>
      </c>
    </row>
    <row r="2978" spans="1:40" x14ac:dyDescent="0.3">
      <c r="A2978">
        <v>427.55</v>
      </c>
      <c r="B2978">
        <v>8.15</v>
      </c>
      <c r="C2978">
        <v>19</v>
      </c>
      <c r="D2978">
        <v>0.94</v>
      </c>
      <c r="E2978">
        <v>0.01</v>
      </c>
      <c r="F2978">
        <v>0.02</v>
      </c>
      <c r="G2978" t="s">
        <v>99</v>
      </c>
      <c r="H2978">
        <v>0.89</v>
      </c>
      <c r="I2978">
        <v>0.68</v>
      </c>
      <c r="J2978">
        <v>0.94</v>
      </c>
      <c r="K2978">
        <v>0.41</v>
      </c>
      <c r="L2978">
        <v>3</v>
      </c>
      <c r="M2978">
        <v>7368.42</v>
      </c>
      <c r="N2978">
        <v>90</v>
      </c>
      <c r="O2978">
        <v>11</v>
      </c>
      <c r="P2978">
        <v>0</v>
      </c>
      <c r="Q2978">
        <v>1</v>
      </c>
      <c r="R2978">
        <v>955</v>
      </c>
      <c r="S2978">
        <v>51</v>
      </c>
      <c r="T2978">
        <v>9</v>
      </c>
      <c r="U2978">
        <v>0.05</v>
      </c>
      <c r="V2978">
        <v>1</v>
      </c>
      <c r="W2978" t="s">
        <v>4</v>
      </c>
      <c r="X2978" t="s">
        <v>101</v>
      </c>
      <c r="Y2978" t="s">
        <v>94</v>
      </c>
      <c r="Z2978" t="s">
        <v>91</v>
      </c>
      <c r="AA2978">
        <v>0.93059999999999998</v>
      </c>
      <c r="AB2978">
        <v>0.97019999999999995</v>
      </c>
      <c r="AC2978">
        <v>5.8212000000000048E-2</v>
      </c>
      <c r="AD2978">
        <v>0.43999999999999995</v>
      </c>
      <c r="AE2978" t="s">
        <v>24</v>
      </c>
      <c r="AF2978">
        <v>1.9062098000233892E-2</v>
      </c>
      <c r="AG2978" t="s">
        <v>5</v>
      </c>
      <c r="AH2978" t="s">
        <v>32</v>
      </c>
      <c r="AI2978" t="s">
        <v>38</v>
      </c>
      <c r="AJ2978">
        <v>5.340314136125655</v>
      </c>
      <c r="AK2978" t="s">
        <v>40</v>
      </c>
      <c r="AL2978">
        <v>368.42100000000005</v>
      </c>
      <c r="AM2978">
        <v>3245255.04152</v>
      </c>
      <c r="AN2978">
        <v>98.41</v>
      </c>
    </row>
    <row r="2979" spans="1:40" x14ac:dyDescent="0.3">
      <c r="A2979">
        <v>55.14</v>
      </c>
      <c r="B2979">
        <v>5.38</v>
      </c>
      <c r="C2979">
        <v>28</v>
      </c>
      <c r="D2979">
        <v>0.78</v>
      </c>
      <c r="E2979">
        <v>0.02</v>
      </c>
      <c r="F2979">
        <v>0.02</v>
      </c>
      <c r="G2979" t="s">
        <v>88</v>
      </c>
      <c r="H2979">
        <v>0.4</v>
      </c>
      <c r="I2979">
        <v>0.86</v>
      </c>
      <c r="J2979">
        <v>0.93</v>
      </c>
      <c r="K2979">
        <v>0.73</v>
      </c>
      <c r="L2979">
        <v>34</v>
      </c>
      <c r="M2979">
        <v>5014.08</v>
      </c>
      <c r="N2979">
        <v>60</v>
      </c>
      <c r="O2979">
        <v>32</v>
      </c>
      <c r="P2979">
        <v>1</v>
      </c>
      <c r="Q2979">
        <v>0</v>
      </c>
      <c r="R2979">
        <v>748</v>
      </c>
      <c r="S2979">
        <v>325</v>
      </c>
      <c r="T2979">
        <v>11</v>
      </c>
      <c r="U2979">
        <v>0.66</v>
      </c>
      <c r="V2979">
        <v>1</v>
      </c>
      <c r="W2979" t="s">
        <v>4</v>
      </c>
      <c r="X2979" t="s">
        <v>89</v>
      </c>
      <c r="Y2979" t="s">
        <v>104</v>
      </c>
      <c r="Z2979" t="s">
        <v>95</v>
      </c>
      <c r="AA2979">
        <v>0.76439999999999997</v>
      </c>
      <c r="AB2979">
        <v>0.96039999999999992</v>
      </c>
      <c r="AC2979">
        <v>0.21128799999999995</v>
      </c>
      <c r="AD2979">
        <v>0.77</v>
      </c>
      <c r="AE2979" t="s">
        <v>25</v>
      </c>
      <c r="AF2979">
        <v>9.7569822270583959E-2</v>
      </c>
      <c r="AG2979" t="s">
        <v>8</v>
      </c>
      <c r="AH2979" t="s">
        <v>33</v>
      </c>
      <c r="AI2979" t="s">
        <v>38</v>
      </c>
      <c r="AJ2979">
        <v>43.44919786096257</v>
      </c>
      <c r="AK2979" t="s">
        <v>40</v>
      </c>
      <c r="AL2979">
        <v>50.140799999999999</v>
      </c>
      <c r="AM2979">
        <v>287586.0079679999</v>
      </c>
      <c r="AN2979">
        <v>74.599999999999994</v>
      </c>
    </row>
    <row r="2980" spans="1:40" x14ac:dyDescent="0.3">
      <c r="A2980">
        <v>366.66</v>
      </c>
      <c r="B2980">
        <v>4.01</v>
      </c>
      <c r="C2980">
        <v>18</v>
      </c>
      <c r="D2980">
        <v>0.87</v>
      </c>
      <c r="E2980">
        <v>0.02</v>
      </c>
      <c r="F2980">
        <v>0.04</v>
      </c>
      <c r="G2980" t="s">
        <v>92</v>
      </c>
      <c r="H2980">
        <v>1.95</v>
      </c>
      <c r="I2980">
        <v>0.99</v>
      </c>
      <c r="J2980">
        <v>1</v>
      </c>
      <c r="K2980">
        <v>0.44</v>
      </c>
      <c r="L2980">
        <v>43</v>
      </c>
      <c r="M2980">
        <v>4862.1499999999996</v>
      </c>
      <c r="N2980">
        <v>45</v>
      </c>
      <c r="O2980">
        <v>23</v>
      </c>
      <c r="P2980">
        <v>0</v>
      </c>
      <c r="Q2980">
        <v>2</v>
      </c>
      <c r="R2980">
        <v>469</v>
      </c>
      <c r="S2980">
        <v>763</v>
      </c>
      <c r="T2980">
        <v>2</v>
      </c>
      <c r="U2980">
        <v>0.88</v>
      </c>
      <c r="V2980">
        <v>0</v>
      </c>
      <c r="W2980" t="s">
        <v>6</v>
      </c>
      <c r="X2980" t="s">
        <v>93</v>
      </c>
      <c r="Y2980" t="s">
        <v>94</v>
      </c>
      <c r="Z2980" t="s">
        <v>102</v>
      </c>
      <c r="AA2980">
        <v>0.85260000000000002</v>
      </c>
      <c r="AB2980">
        <v>0.94079999999999997</v>
      </c>
      <c r="AC2980">
        <v>0.12230400000000001</v>
      </c>
      <c r="AD2980">
        <v>0.5</v>
      </c>
      <c r="AE2980" t="s">
        <v>24</v>
      </c>
      <c r="AF2980">
        <v>1.0936562482954234E-2</v>
      </c>
      <c r="AG2980" t="s">
        <v>5</v>
      </c>
      <c r="AH2980" t="s">
        <v>32</v>
      </c>
      <c r="AI2980" t="s">
        <v>36</v>
      </c>
      <c r="AJ2980">
        <v>162.68656716417911</v>
      </c>
      <c r="AK2980" t="s">
        <v>42</v>
      </c>
      <c r="AL2980">
        <v>97.242999999999995</v>
      </c>
      <c r="AM2980">
        <v>1889832.8168799998</v>
      </c>
      <c r="AN2980">
        <v>84.65</v>
      </c>
    </row>
    <row r="2981" spans="1:40" x14ac:dyDescent="0.3">
      <c r="A2981">
        <v>486.62</v>
      </c>
      <c r="B2981">
        <v>1.96</v>
      </c>
      <c r="C2981">
        <v>1</v>
      </c>
      <c r="D2981">
        <v>0.91</v>
      </c>
      <c r="E2981">
        <v>0.09</v>
      </c>
      <c r="F2981">
        <v>0.02</v>
      </c>
      <c r="G2981" t="s">
        <v>99</v>
      </c>
      <c r="H2981">
        <v>1.95</v>
      </c>
      <c r="I2981">
        <v>0.88</v>
      </c>
      <c r="J2981">
        <v>0.87</v>
      </c>
      <c r="K2981">
        <v>0.76</v>
      </c>
      <c r="L2981">
        <v>28</v>
      </c>
      <c r="M2981">
        <v>4882.3999999999996</v>
      </c>
      <c r="N2981">
        <v>90</v>
      </c>
      <c r="O2981">
        <v>23</v>
      </c>
      <c r="P2981">
        <v>3</v>
      </c>
      <c r="Q2981">
        <v>0</v>
      </c>
      <c r="R2981">
        <v>371</v>
      </c>
      <c r="S2981">
        <v>393</v>
      </c>
      <c r="T2981">
        <v>2</v>
      </c>
      <c r="U2981">
        <v>0.56999999999999995</v>
      </c>
      <c r="V2981">
        <v>0</v>
      </c>
      <c r="W2981" t="s">
        <v>6</v>
      </c>
      <c r="X2981" t="s">
        <v>89</v>
      </c>
      <c r="Y2981" t="s">
        <v>90</v>
      </c>
      <c r="Z2981" t="s">
        <v>102</v>
      </c>
      <c r="AA2981">
        <v>0.82810000000000006</v>
      </c>
      <c r="AB2981">
        <v>0.89180000000000004</v>
      </c>
      <c r="AC2981">
        <v>8.0261999999999972E-2</v>
      </c>
      <c r="AD2981">
        <v>0.87</v>
      </c>
      <c r="AE2981" t="s">
        <v>25</v>
      </c>
      <c r="AF2981">
        <v>4.0277834860877066E-3</v>
      </c>
      <c r="AG2981" t="s">
        <v>5</v>
      </c>
      <c r="AH2981" t="s">
        <v>32</v>
      </c>
      <c r="AI2981" t="s">
        <v>36</v>
      </c>
      <c r="AJ2981">
        <v>105.9299191374663</v>
      </c>
      <c r="AK2981" t="s">
        <v>42</v>
      </c>
      <c r="AL2981">
        <v>244.12</v>
      </c>
      <c r="AM2981">
        <v>2637482.6698599998</v>
      </c>
      <c r="AN2981">
        <v>94.95</v>
      </c>
    </row>
    <row r="2982" spans="1:40" x14ac:dyDescent="0.3">
      <c r="A2982">
        <v>246.95</v>
      </c>
      <c r="B2982">
        <v>3.15</v>
      </c>
      <c r="C2982">
        <v>25</v>
      </c>
      <c r="D2982">
        <v>0.74</v>
      </c>
      <c r="E2982">
        <v>0.01</v>
      </c>
      <c r="F2982">
        <v>0.04</v>
      </c>
      <c r="G2982" t="s">
        <v>88</v>
      </c>
      <c r="H2982">
        <v>1.1499999999999999</v>
      </c>
      <c r="I2982">
        <v>0.7</v>
      </c>
      <c r="J2982">
        <v>0.98</v>
      </c>
      <c r="K2982">
        <v>0.51</v>
      </c>
      <c r="L2982">
        <v>37</v>
      </c>
      <c r="M2982">
        <v>9497.42</v>
      </c>
      <c r="N2982">
        <v>30</v>
      </c>
      <c r="O2982">
        <v>53</v>
      </c>
      <c r="P2982">
        <v>1</v>
      </c>
      <c r="Q2982">
        <v>3</v>
      </c>
      <c r="R2982">
        <v>485</v>
      </c>
      <c r="S2982">
        <v>113</v>
      </c>
      <c r="T2982">
        <v>2</v>
      </c>
      <c r="U2982">
        <v>0.08</v>
      </c>
      <c r="V2982">
        <v>1</v>
      </c>
      <c r="W2982" t="s">
        <v>4</v>
      </c>
      <c r="X2982" t="s">
        <v>103</v>
      </c>
      <c r="Y2982" t="s">
        <v>104</v>
      </c>
      <c r="Z2982" t="s">
        <v>102</v>
      </c>
      <c r="AA2982">
        <v>0.73260000000000003</v>
      </c>
      <c r="AB2982">
        <v>0.95039999999999991</v>
      </c>
      <c r="AC2982">
        <v>0.24710400000000002</v>
      </c>
      <c r="AD2982">
        <v>0.56000000000000005</v>
      </c>
      <c r="AE2982" t="s">
        <v>25</v>
      </c>
      <c r="AF2982">
        <v>1.2755618546264426E-2</v>
      </c>
      <c r="AG2982" t="s">
        <v>5</v>
      </c>
      <c r="AH2982" t="s">
        <v>31</v>
      </c>
      <c r="AI2982" t="s">
        <v>36</v>
      </c>
      <c r="AJ2982">
        <v>23.298969072164947</v>
      </c>
      <c r="AK2982" t="s">
        <v>40</v>
      </c>
      <c r="AL2982">
        <v>94.974199999999996</v>
      </c>
      <c r="AM2982">
        <v>2462757.9165000003</v>
      </c>
      <c r="AN2982">
        <v>73.75</v>
      </c>
    </row>
    <row r="2983" spans="1:40" x14ac:dyDescent="0.3">
      <c r="A2983">
        <v>155.74</v>
      </c>
      <c r="B2983">
        <v>9.5399999999999991</v>
      </c>
      <c r="C2983">
        <v>24</v>
      </c>
      <c r="D2983">
        <v>0.94</v>
      </c>
      <c r="E2983">
        <v>0.04</v>
      </c>
      <c r="F2983">
        <v>0.01</v>
      </c>
      <c r="G2983" t="s">
        <v>88</v>
      </c>
      <c r="H2983">
        <v>1.08</v>
      </c>
      <c r="I2983">
        <v>0.71</v>
      </c>
      <c r="J2983">
        <v>1.18</v>
      </c>
      <c r="K2983">
        <v>0.3</v>
      </c>
      <c r="L2983">
        <v>25</v>
      </c>
      <c r="M2983">
        <v>9449.2099999999991</v>
      </c>
      <c r="N2983">
        <v>60</v>
      </c>
      <c r="O2983">
        <v>9</v>
      </c>
      <c r="P2983">
        <v>2</v>
      </c>
      <c r="Q2983">
        <v>2</v>
      </c>
      <c r="R2983">
        <v>313</v>
      </c>
      <c r="S2983">
        <v>768</v>
      </c>
      <c r="T2983">
        <v>7</v>
      </c>
      <c r="U2983">
        <v>0.42</v>
      </c>
      <c r="V2983">
        <v>0</v>
      </c>
      <c r="W2983" t="s">
        <v>6</v>
      </c>
      <c r="X2983" t="s">
        <v>93</v>
      </c>
      <c r="Y2983" t="s">
        <v>96</v>
      </c>
      <c r="Z2983" t="s">
        <v>106</v>
      </c>
      <c r="AA2983">
        <v>0.90239999999999987</v>
      </c>
      <c r="AB2983">
        <v>0.95039999999999991</v>
      </c>
      <c r="AC2983">
        <v>5.7024000000000047E-2</v>
      </c>
      <c r="AD2983">
        <v>0.35</v>
      </c>
      <c r="AE2983" t="s">
        <v>24</v>
      </c>
      <c r="AF2983">
        <v>6.1255939386156408E-2</v>
      </c>
      <c r="AG2983" t="s">
        <v>8</v>
      </c>
      <c r="AH2983" t="s">
        <v>31</v>
      </c>
      <c r="AI2983" t="s">
        <v>36</v>
      </c>
      <c r="AJ2983">
        <v>245.36741214057508</v>
      </c>
      <c r="AK2983" t="s">
        <v>42</v>
      </c>
      <c r="AL2983">
        <v>94.492099999999994</v>
      </c>
      <c r="AM2983">
        <v>1545298.8197539998</v>
      </c>
      <c r="AN2983">
        <v>73.52000000000001</v>
      </c>
    </row>
    <row r="2984" spans="1:40" x14ac:dyDescent="0.3">
      <c r="A2984">
        <v>367.19</v>
      </c>
      <c r="B2984">
        <v>3.75</v>
      </c>
      <c r="C2984">
        <v>5</v>
      </c>
      <c r="D2984">
        <v>0.88</v>
      </c>
      <c r="E2984">
        <v>0.05</v>
      </c>
      <c r="F2984">
        <v>0.01</v>
      </c>
      <c r="G2984" t="s">
        <v>92</v>
      </c>
      <c r="H2984">
        <v>2</v>
      </c>
      <c r="I2984">
        <v>0.64</v>
      </c>
      <c r="J2984">
        <v>0.81</v>
      </c>
      <c r="K2984">
        <v>0.2</v>
      </c>
      <c r="L2984">
        <v>30</v>
      </c>
      <c r="M2984">
        <v>9144.7199999999993</v>
      </c>
      <c r="N2984">
        <v>15</v>
      </c>
      <c r="O2984">
        <v>9</v>
      </c>
      <c r="P2984">
        <v>2</v>
      </c>
      <c r="Q2984">
        <v>0</v>
      </c>
      <c r="R2984">
        <v>194</v>
      </c>
      <c r="S2984">
        <v>345</v>
      </c>
      <c r="T2984">
        <v>11</v>
      </c>
      <c r="U2984">
        <v>0.65</v>
      </c>
      <c r="V2984">
        <v>1</v>
      </c>
      <c r="W2984" t="s">
        <v>4</v>
      </c>
      <c r="X2984" t="s">
        <v>89</v>
      </c>
      <c r="Y2984" t="s">
        <v>96</v>
      </c>
      <c r="Z2984" t="s">
        <v>95</v>
      </c>
      <c r="AA2984">
        <v>0.83599999999999997</v>
      </c>
      <c r="AB2984">
        <v>0.9405</v>
      </c>
      <c r="AC2984">
        <v>0.11285999999999999</v>
      </c>
      <c r="AD2984">
        <v>0.26</v>
      </c>
      <c r="AE2984" t="s">
        <v>26</v>
      </c>
      <c r="AF2984">
        <v>1.0212696424194558E-2</v>
      </c>
      <c r="AG2984" t="s">
        <v>5</v>
      </c>
      <c r="AH2984" t="s">
        <v>32</v>
      </c>
      <c r="AI2984" t="s">
        <v>36</v>
      </c>
      <c r="AJ2984">
        <v>177.83505154639175</v>
      </c>
      <c r="AK2984" t="s">
        <v>42</v>
      </c>
      <c r="AL2984">
        <v>182.89439999999999</v>
      </c>
      <c r="AM2984">
        <v>3559518.3030079994</v>
      </c>
      <c r="AN2984">
        <v>84.3</v>
      </c>
    </row>
    <row r="2985" spans="1:40" x14ac:dyDescent="0.3">
      <c r="A2985">
        <v>417.71</v>
      </c>
      <c r="B2985">
        <v>2.52</v>
      </c>
      <c r="C2985">
        <v>27</v>
      </c>
      <c r="D2985">
        <v>0.98</v>
      </c>
      <c r="E2985">
        <v>0.09</v>
      </c>
      <c r="F2985">
        <v>0.05</v>
      </c>
      <c r="G2985" t="s">
        <v>88</v>
      </c>
      <c r="H2985">
        <v>2.0499999999999998</v>
      </c>
      <c r="I2985">
        <v>0.87</v>
      </c>
      <c r="J2985">
        <v>0.87</v>
      </c>
      <c r="K2985">
        <v>0.42</v>
      </c>
      <c r="L2985">
        <v>7</v>
      </c>
      <c r="M2985">
        <v>8878.75</v>
      </c>
      <c r="N2985">
        <v>30</v>
      </c>
      <c r="O2985">
        <v>40</v>
      </c>
      <c r="P2985">
        <v>1</v>
      </c>
      <c r="Q2985">
        <v>0</v>
      </c>
      <c r="R2985">
        <v>274</v>
      </c>
      <c r="S2985">
        <v>599</v>
      </c>
      <c r="T2985">
        <v>4</v>
      </c>
      <c r="U2985">
        <v>0.33</v>
      </c>
      <c r="V2985">
        <v>1</v>
      </c>
      <c r="W2985" t="s">
        <v>4</v>
      </c>
      <c r="X2985" t="s">
        <v>89</v>
      </c>
      <c r="Y2985" t="s">
        <v>104</v>
      </c>
      <c r="Z2985" t="s">
        <v>105</v>
      </c>
      <c r="AA2985">
        <v>0.89180000000000004</v>
      </c>
      <c r="AB2985">
        <v>0.86449999999999994</v>
      </c>
      <c r="AC2985">
        <v>1.7290000000000017E-2</v>
      </c>
      <c r="AD2985">
        <v>0.56000000000000005</v>
      </c>
      <c r="AE2985" t="s">
        <v>25</v>
      </c>
      <c r="AF2985">
        <v>6.0328936343396139E-3</v>
      </c>
      <c r="AG2985" t="s">
        <v>5</v>
      </c>
      <c r="AH2985" t="s">
        <v>32</v>
      </c>
      <c r="AI2985" t="s">
        <v>35</v>
      </c>
      <c r="AJ2985">
        <v>218.61313868613138</v>
      </c>
      <c r="AK2985" t="s">
        <v>42</v>
      </c>
      <c r="AL2985">
        <v>88.787500000000009</v>
      </c>
      <c r="AM2985">
        <v>4228072.5488599995</v>
      </c>
      <c r="AN2985">
        <v>70.25</v>
      </c>
    </row>
    <row r="2986" spans="1:40" x14ac:dyDescent="0.3">
      <c r="A2986">
        <v>295.89</v>
      </c>
      <c r="B2986">
        <v>5.15</v>
      </c>
      <c r="C2986">
        <v>28</v>
      </c>
      <c r="D2986">
        <v>0.8</v>
      </c>
      <c r="E2986">
        <v>0.1</v>
      </c>
      <c r="F2986">
        <v>0.03</v>
      </c>
      <c r="G2986" t="s">
        <v>88</v>
      </c>
      <c r="H2986">
        <v>2.21</v>
      </c>
      <c r="I2986">
        <v>0.81</v>
      </c>
      <c r="J2986">
        <v>1.1100000000000001</v>
      </c>
      <c r="K2986">
        <v>0.04</v>
      </c>
      <c r="L2986">
        <v>46</v>
      </c>
      <c r="M2986">
        <v>472.12</v>
      </c>
      <c r="N2986">
        <v>90</v>
      </c>
      <c r="O2986">
        <v>14</v>
      </c>
      <c r="P2986">
        <v>0</v>
      </c>
      <c r="Q2986">
        <v>0</v>
      </c>
      <c r="R2986">
        <v>423</v>
      </c>
      <c r="S2986">
        <v>645</v>
      </c>
      <c r="T2986">
        <v>8</v>
      </c>
      <c r="U2986">
        <v>0.84</v>
      </c>
      <c r="V2986">
        <v>0</v>
      </c>
      <c r="W2986" t="s">
        <v>6</v>
      </c>
      <c r="X2986" t="s">
        <v>89</v>
      </c>
      <c r="Y2986" t="s">
        <v>94</v>
      </c>
      <c r="Z2986" t="s">
        <v>110</v>
      </c>
      <c r="AA2986">
        <v>0.72000000000000008</v>
      </c>
      <c r="AB2986">
        <v>0.873</v>
      </c>
      <c r="AC2986">
        <v>0.17459999999999995</v>
      </c>
      <c r="AD2986">
        <v>0.17</v>
      </c>
      <c r="AE2986" t="s">
        <v>26</v>
      </c>
      <c r="AF2986">
        <v>1.7405116766365882E-2</v>
      </c>
      <c r="AG2986" t="s">
        <v>5</v>
      </c>
      <c r="AH2986" t="s">
        <v>31</v>
      </c>
      <c r="AI2986" t="s">
        <v>35</v>
      </c>
      <c r="AJ2986">
        <v>152.48226950354612</v>
      </c>
      <c r="AK2986" t="s">
        <v>42</v>
      </c>
      <c r="AL2986">
        <v>4.7212000000000005</v>
      </c>
      <c r="AM2986">
        <v>157873.81262199997</v>
      </c>
      <c r="AN2986">
        <v>70.190000000000012</v>
      </c>
    </row>
    <row r="2987" spans="1:40" x14ac:dyDescent="0.3">
      <c r="A2987">
        <v>485.17</v>
      </c>
      <c r="B2987">
        <v>3.76</v>
      </c>
      <c r="C2987">
        <v>2</v>
      </c>
      <c r="D2987">
        <v>0.73</v>
      </c>
      <c r="E2987">
        <v>0.08</v>
      </c>
      <c r="F2987">
        <v>0.03</v>
      </c>
      <c r="G2987" t="s">
        <v>92</v>
      </c>
      <c r="H2987">
        <v>4.34</v>
      </c>
      <c r="I2987">
        <v>0.68</v>
      </c>
      <c r="J2987">
        <v>0.85</v>
      </c>
      <c r="K2987">
        <v>0.42</v>
      </c>
      <c r="L2987">
        <v>29</v>
      </c>
      <c r="M2987">
        <v>4065.89</v>
      </c>
      <c r="N2987">
        <v>15</v>
      </c>
      <c r="O2987">
        <v>51</v>
      </c>
      <c r="P2987">
        <v>0</v>
      </c>
      <c r="Q2987">
        <v>1</v>
      </c>
      <c r="R2987">
        <v>411</v>
      </c>
      <c r="S2987">
        <v>41</v>
      </c>
      <c r="T2987">
        <v>8</v>
      </c>
      <c r="U2987">
        <v>0.22</v>
      </c>
      <c r="V2987">
        <v>1</v>
      </c>
      <c r="W2987" t="s">
        <v>4</v>
      </c>
      <c r="X2987" t="s">
        <v>101</v>
      </c>
      <c r="Y2987" t="s">
        <v>94</v>
      </c>
      <c r="Z2987" t="s">
        <v>110</v>
      </c>
      <c r="AA2987">
        <v>0.67159999999999997</v>
      </c>
      <c r="AB2987">
        <v>0.89239999999999997</v>
      </c>
      <c r="AC2987">
        <v>0.24094800000000002</v>
      </c>
      <c r="AD2987">
        <v>0.53</v>
      </c>
      <c r="AE2987" t="s">
        <v>25</v>
      </c>
      <c r="AF2987">
        <v>7.7498608735082544E-3</v>
      </c>
      <c r="AG2987" t="s">
        <v>5</v>
      </c>
      <c r="AH2987" t="s">
        <v>32</v>
      </c>
      <c r="AI2987" t="s">
        <v>37</v>
      </c>
      <c r="AJ2987">
        <v>9.9756690997566917</v>
      </c>
      <c r="AK2987" t="s">
        <v>40</v>
      </c>
      <c r="AL2987">
        <v>81.317800000000005</v>
      </c>
      <c r="AM2987">
        <v>2189762.5454990002</v>
      </c>
      <c r="AN2987">
        <v>80.66</v>
      </c>
    </row>
    <row r="2988" spans="1:40" x14ac:dyDescent="0.3">
      <c r="A2988">
        <v>73.25</v>
      </c>
      <c r="B2988">
        <v>1.32</v>
      </c>
      <c r="C2988">
        <v>1</v>
      </c>
      <c r="D2988">
        <v>0.85</v>
      </c>
      <c r="E2988">
        <v>0.1</v>
      </c>
      <c r="F2988">
        <v>0.03</v>
      </c>
      <c r="G2988" t="s">
        <v>99</v>
      </c>
      <c r="H2988">
        <v>3.06</v>
      </c>
      <c r="I2988">
        <v>0.69</v>
      </c>
      <c r="J2988">
        <v>0.91</v>
      </c>
      <c r="K2988">
        <v>7.0000000000000007E-2</v>
      </c>
      <c r="L2988">
        <v>2</v>
      </c>
      <c r="M2988">
        <v>8959.2800000000007</v>
      </c>
      <c r="N2988">
        <v>30</v>
      </c>
      <c r="O2988">
        <v>12</v>
      </c>
      <c r="P2988">
        <v>0</v>
      </c>
      <c r="Q2988">
        <v>2</v>
      </c>
      <c r="R2988">
        <v>182</v>
      </c>
      <c r="S2988">
        <v>943</v>
      </c>
      <c r="T2988">
        <v>1</v>
      </c>
      <c r="U2988">
        <v>0.36</v>
      </c>
      <c r="V2988">
        <v>0</v>
      </c>
      <c r="W2988" t="s">
        <v>6</v>
      </c>
      <c r="X2988" t="s">
        <v>93</v>
      </c>
      <c r="Y2988" t="s">
        <v>94</v>
      </c>
      <c r="Z2988" t="s">
        <v>97</v>
      </c>
      <c r="AA2988">
        <v>0.76500000000000001</v>
      </c>
      <c r="AB2988">
        <v>0.873</v>
      </c>
      <c r="AC2988">
        <v>0.13095000000000004</v>
      </c>
      <c r="AD2988">
        <v>0.2</v>
      </c>
      <c r="AE2988" t="s">
        <v>26</v>
      </c>
      <c r="AF2988">
        <v>1.8020477815699661E-2</v>
      </c>
      <c r="AG2988" t="s">
        <v>5</v>
      </c>
      <c r="AH2988" t="s">
        <v>33</v>
      </c>
      <c r="AI2988" t="s">
        <v>37</v>
      </c>
      <c r="AJ2988">
        <v>518.13186813186815</v>
      </c>
      <c r="AK2988" t="s">
        <v>42</v>
      </c>
      <c r="AL2988">
        <v>447.96400000000006</v>
      </c>
      <c r="AM2988">
        <v>742034.45070000004</v>
      </c>
      <c r="AN2988">
        <v>93.340000000000018</v>
      </c>
    </row>
    <row r="2989" spans="1:40" x14ac:dyDescent="0.3">
      <c r="A2989">
        <v>277.16000000000003</v>
      </c>
      <c r="B2989">
        <v>3.91</v>
      </c>
      <c r="C2989">
        <v>7</v>
      </c>
      <c r="D2989">
        <v>0.73</v>
      </c>
      <c r="E2989">
        <v>0.08</v>
      </c>
      <c r="F2989">
        <v>0.01</v>
      </c>
      <c r="G2989" t="s">
        <v>99</v>
      </c>
      <c r="H2989">
        <v>0.1</v>
      </c>
      <c r="I2989">
        <v>0.6</v>
      </c>
      <c r="J2989">
        <v>0.98</v>
      </c>
      <c r="K2989">
        <v>0.88</v>
      </c>
      <c r="L2989">
        <v>26</v>
      </c>
      <c r="M2989">
        <v>7575.75</v>
      </c>
      <c r="N2989">
        <v>45</v>
      </c>
      <c r="O2989">
        <v>43</v>
      </c>
      <c r="P2989">
        <v>1</v>
      </c>
      <c r="Q2989">
        <v>0</v>
      </c>
      <c r="R2989">
        <v>737</v>
      </c>
      <c r="S2989">
        <v>688</v>
      </c>
      <c r="T2989">
        <v>1</v>
      </c>
      <c r="U2989">
        <v>0.92</v>
      </c>
      <c r="V2989">
        <v>1</v>
      </c>
      <c r="W2989" t="s">
        <v>4</v>
      </c>
      <c r="X2989" t="s">
        <v>89</v>
      </c>
      <c r="Y2989" t="s">
        <v>104</v>
      </c>
      <c r="Z2989" t="s">
        <v>97</v>
      </c>
      <c r="AA2989">
        <v>0.67159999999999997</v>
      </c>
      <c r="AB2989">
        <v>0.91080000000000005</v>
      </c>
      <c r="AC2989">
        <v>0.24591600000000002</v>
      </c>
      <c r="AD2989">
        <v>0.97</v>
      </c>
      <c r="AE2989" t="s">
        <v>25</v>
      </c>
      <c r="AF2989">
        <v>1.4107374801558666E-2</v>
      </c>
      <c r="AG2989" t="s">
        <v>5</v>
      </c>
      <c r="AH2989" t="s">
        <v>31</v>
      </c>
      <c r="AI2989" t="s">
        <v>38</v>
      </c>
      <c r="AJ2989">
        <v>93.351424694708271</v>
      </c>
      <c r="AK2989" t="s">
        <v>41</v>
      </c>
      <c r="AL2989">
        <v>378.78750000000002</v>
      </c>
      <c r="AM2989">
        <v>2289046.7501200004</v>
      </c>
      <c r="AN2989">
        <v>97.300000000000011</v>
      </c>
    </row>
    <row r="2990" spans="1:40" x14ac:dyDescent="0.3">
      <c r="A2990">
        <v>373.3</v>
      </c>
      <c r="B2990">
        <v>5.9</v>
      </c>
      <c r="C2990">
        <v>29</v>
      </c>
      <c r="D2990">
        <v>0.99</v>
      </c>
      <c r="E2990">
        <v>0.1</v>
      </c>
      <c r="F2990">
        <v>0.04</v>
      </c>
      <c r="G2990" t="s">
        <v>99</v>
      </c>
      <c r="H2990">
        <v>2.6</v>
      </c>
      <c r="I2990">
        <v>0.99</v>
      </c>
      <c r="J2990">
        <v>1.18</v>
      </c>
      <c r="K2990">
        <v>0.57999999999999996</v>
      </c>
      <c r="L2990">
        <v>41</v>
      </c>
      <c r="M2990">
        <v>4620.93</v>
      </c>
      <c r="N2990">
        <v>90</v>
      </c>
      <c r="O2990">
        <v>51</v>
      </c>
      <c r="P2990">
        <v>3</v>
      </c>
      <c r="Q2990">
        <v>2</v>
      </c>
      <c r="R2990">
        <v>887</v>
      </c>
      <c r="S2990">
        <v>291</v>
      </c>
      <c r="T2990">
        <v>4</v>
      </c>
      <c r="U2990">
        <v>0.56999999999999995</v>
      </c>
      <c r="V2990">
        <v>0</v>
      </c>
      <c r="W2990" t="s">
        <v>6</v>
      </c>
      <c r="X2990" t="s">
        <v>93</v>
      </c>
      <c r="Y2990" t="s">
        <v>90</v>
      </c>
      <c r="Z2990" t="s">
        <v>105</v>
      </c>
      <c r="AA2990">
        <v>0.89100000000000001</v>
      </c>
      <c r="AB2990">
        <v>0.86399999999999999</v>
      </c>
      <c r="AC2990">
        <v>8.640000000000007E-3</v>
      </c>
      <c r="AD2990">
        <v>0.72</v>
      </c>
      <c r="AE2990" t="s">
        <v>25</v>
      </c>
      <c r="AF2990">
        <v>1.5804982587731047E-2</v>
      </c>
      <c r="AG2990" t="s">
        <v>5</v>
      </c>
      <c r="AH2990" t="s">
        <v>32</v>
      </c>
      <c r="AI2990" t="s">
        <v>35</v>
      </c>
      <c r="AJ2990">
        <v>32.807215332581734</v>
      </c>
      <c r="AK2990" t="s">
        <v>40</v>
      </c>
      <c r="AL2990">
        <v>231.04650000000004</v>
      </c>
      <c r="AM2990">
        <v>1966742.6707600001</v>
      </c>
      <c r="AN2990">
        <v>93.600000000000009</v>
      </c>
    </row>
    <row r="2991" spans="1:40" x14ac:dyDescent="0.3">
      <c r="A2991">
        <v>438.19</v>
      </c>
      <c r="B2991">
        <v>5.97</v>
      </c>
      <c r="C2991">
        <v>11</v>
      </c>
      <c r="D2991">
        <v>0.71</v>
      </c>
      <c r="E2991">
        <v>7.0000000000000007E-2</v>
      </c>
      <c r="F2991">
        <v>0</v>
      </c>
      <c r="G2991" t="s">
        <v>88</v>
      </c>
      <c r="H2991">
        <v>3.81</v>
      </c>
      <c r="I2991">
        <v>0.93</v>
      </c>
      <c r="J2991">
        <v>0.87</v>
      </c>
      <c r="K2991">
        <v>0.65</v>
      </c>
      <c r="L2991">
        <v>42</v>
      </c>
      <c r="M2991">
        <v>7755.21</v>
      </c>
      <c r="N2991">
        <v>15</v>
      </c>
      <c r="O2991">
        <v>28</v>
      </c>
      <c r="P2991">
        <v>3</v>
      </c>
      <c r="Q2991">
        <v>3</v>
      </c>
      <c r="R2991">
        <v>92</v>
      </c>
      <c r="S2991">
        <v>39</v>
      </c>
      <c r="T2991">
        <v>2</v>
      </c>
      <c r="U2991">
        <v>0.01</v>
      </c>
      <c r="V2991">
        <v>0</v>
      </c>
      <c r="W2991" t="s">
        <v>6</v>
      </c>
      <c r="X2991" t="s">
        <v>103</v>
      </c>
      <c r="Y2991" t="s">
        <v>90</v>
      </c>
      <c r="Z2991" t="s">
        <v>102</v>
      </c>
      <c r="AA2991">
        <v>0.66029999999999989</v>
      </c>
      <c r="AB2991">
        <v>0.92999999999999994</v>
      </c>
      <c r="AC2991">
        <v>0.2697</v>
      </c>
      <c r="AD2991">
        <v>0.72</v>
      </c>
      <c r="AE2991" t="s">
        <v>25</v>
      </c>
      <c r="AF2991">
        <v>1.3624226933521987E-2</v>
      </c>
      <c r="AG2991" t="s">
        <v>5</v>
      </c>
      <c r="AH2991" t="s">
        <v>32</v>
      </c>
      <c r="AI2991" t="s">
        <v>37</v>
      </c>
      <c r="AJ2991">
        <v>42.391304347826086</v>
      </c>
      <c r="AK2991" t="s">
        <v>40</v>
      </c>
      <c r="AL2991">
        <v>77.552099999999996</v>
      </c>
      <c r="AM2991">
        <v>3636244.2949709995</v>
      </c>
      <c r="AN2991">
        <v>70.09</v>
      </c>
    </row>
    <row r="2992" spans="1:40" x14ac:dyDescent="0.3">
      <c r="A2992">
        <v>130.66999999999999</v>
      </c>
      <c r="B2992">
        <v>4.21</v>
      </c>
      <c r="C2992">
        <v>11</v>
      </c>
      <c r="D2992">
        <v>0.93</v>
      </c>
      <c r="E2992">
        <v>0.01</v>
      </c>
      <c r="F2992">
        <v>0.03</v>
      </c>
      <c r="G2992" t="s">
        <v>88</v>
      </c>
      <c r="H2992">
        <v>0.28000000000000003</v>
      </c>
      <c r="I2992">
        <v>0.76</v>
      </c>
      <c r="J2992">
        <v>1.17</v>
      </c>
      <c r="K2992">
        <v>0.28999999999999998</v>
      </c>
      <c r="L2992">
        <v>49</v>
      </c>
      <c r="M2992">
        <v>2161.04</v>
      </c>
      <c r="N2992">
        <v>45</v>
      </c>
      <c r="O2992">
        <v>39</v>
      </c>
      <c r="P2992">
        <v>3</v>
      </c>
      <c r="Q2992">
        <v>3</v>
      </c>
      <c r="R2992">
        <v>599</v>
      </c>
      <c r="S2992">
        <v>775</v>
      </c>
      <c r="T2992">
        <v>3</v>
      </c>
      <c r="U2992">
        <v>0.24</v>
      </c>
      <c r="V2992">
        <v>0</v>
      </c>
      <c r="W2992" t="s">
        <v>6</v>
      </c>
      <c r="X2992" t="s">
        <v>103</v>
      </c>
      <c r="Y2992" t="s">
        <v>90</v>
      </c>
      <c r="Z2992" t="s">
        <v>98</v>
      </c>
      <c r="AA2992">
        <v>0.92070000000000007</v>
      </c>
      <c r="AB2992">
        <v>0.96029999999999993</v>
      </c>
      <c r="AC2992">
        <v>6.7220999999999947E-2</v>
      </c>
      <c r="AD2992">
        <v>0.32999999999999996</v>
      </c>
      <c r="AE2992" t="s">
        <v>24</v>
      </c>
      <c r="AF2992">
        <v>3.2218565852911919E-2</v>
      </c>
      <c r="AG2992" t="s">
        <v>7</v>
      </c>
      <c r="AH2992" t="s">
        <v>33</v>
      </c>
      <c r="AI2992" t="s">
        <v>38</v>
      </c>
      <c r="AJ2992">
        <v>129.38230383973288</v>
      </c>
      <c r="AK2992" t="s">
        <v>42</v>
      </c>
      <c r="AL2992">
        <v>21.610399999999998</v>
      </c>
      <c r="AM2992">
        <v>293700.76282399992</v>
      </c>
      <c r="AN2992">
        <v>74.819999999999993</v>
      </c>
    </row>
    <row r="2993" spans="1:40" x14ac:dyDescent="0.3">
      <c r="A2993">
        <v>410</v>
      </c>
      <c r="B2993">
        <v>5.03</v>
      </c>
      <c r="C2993">
        <v>18</v>
      </c>
      <c r="D2993">
        <v>0.86</v>
      </c>
      <c r="E2993">
        <v>0.04</v>
      </c>
      <c r="F2993">
        <v>0.03</v>
      </c>
      <c r="G2993" t="s">
        <v>92</v>
      </c>
      <c r="H2993">
        <v>2.11</v>
      </c>
      <c r="I2993">
        <v>0.98</v>
      </c>
      <c r="J2993">
        <v>1.0900000000000001</v>
      </c>
      <c r="K2993">
        <v>0.23</v>
      </c>
      <c r="L2993">
        <v>7</v>
      </c>
      <c r="M2993">
        <v>6038.01</v>
      </c>
      <c r="N2993">
        <v>15</v>
      </c>
      <c r="O2993">
        <v>56</v>
      </c>
      <c r="P2993">
        <v>0</v>
      </c>
      <c r="Q2993">
        <v>0</v>
      </c>
      <c r="R2993">
        <v>331</v>
      </c>
      <c r="S2993">
        <v>690</v>
      </c>
      <c r="T2993">
        <v>10</v>
      </c>
      <c r="U2993">
        <v>0.75</v>
      </c>
      <c r="V2993">
        <v>1</v>
      </c>
      <c r="W2993" t="s">
        <v>4</v>
      </c>
      <c r="X2993" t="s">
        <v>89</v>
      </c>
      <c r="Y2993" t="s">
        <v>94</v>
      </c>
      <c r="Z2993" t="s">
        <v>108</v>
      </c>
      <c r="AA2993">
        <v>0.8256</v>
      </c>
      <c r="AB2993">
        <v>0.93119999999999992</v>
      </c>
      <c r="AC2993">
        <v>0.13036800000000001</v>
      </c>
      <c r="AD2993">
        <v>0.30000000000000004</v>
      </c>
      <c r="AE2993" t="s">
        <v>24</v>
      </c>
      <c r="AF2993">
        <v>1.226829268292683E-2</v>
      </c>
      <c r="AG2993" t="s">
        <v>5</v>
      </c>
      <c r="AH2993" t="s">
        <v>32</v>
      </c>
      <c r="AI2993" t="s">
        <v>35</v>
      </c>
      <c r="AJ2993">
        <v>208.45921450151059</v>
      </c>
      <c r="AK2993" t="s">
        <v>42</v>
      </c>
      <c r="AL2993">
        <v>120.76020000000001</v>
      </c>
      <c r="AM2993">
        <v>2649013.0492000002</v>
      </c>
      <c r="AN2993">
        <v>84.09</v>
      </c>
    </row>
    <row r="2994" spans="1:40" x14ac:dyDescent="0.3">
      <c r="A2994">
        <v>298.72000000000003</v>
      </c>
      <c r="B2994">
        <v>9.69</v>
      </c>
      <c r="C2994">
        <v>17</v>
      </c>
      <c r="D2994">
        <v>0.81</v>
      </c>
      <c r="E2994">
        <v>0.06</v>
      </c>
      <c r="F2994">
        <v>0.05</v>
      </c>
      <c r="G2994" t="s">
        <v>88</v>
      </c>
      <c r="H2994">
        <v>2.2599999999999998</v>
      </c>
      <c r="I2994">
        <v>0.87</v>
      </c>
      <c r="J2994">
        <v>1.07</v>
      </c>
      <c r="K2994">
        <v>0.71</v>
      </c>
      <c r="L2994">
        <v>18</v>
      </c>
      <c r="M2994">
        <v>5376.68</v>
      </c>
      <c r="N2994">
        <v>60</v>
      </c>
      <c r="O2994">
        <v>13</v>
      </c>
      <c r="P2994">
        <v>1</v>
      </c>
      <c r="Q2994">
        <v>2</v>
      </c>
      <c r="R2994">
        <v>916</v>
      </c>
      <c r="S2994">
        <v>880</v>
      </c>
      <c r="T2994">
        <v>2</v>
      </c>
      <c r="U2994">
        <v>0.05</v>
      </c>
      <c r="V2994">
        <v>0</v>
      </c>
      <c r="W2994" t="s">
        <v>6</v>
      </c>
      <c r="X2994" t="s">
        <v>93</v>
      </c>
      <c r="Y2994" t="s">
        <v>104</v>
      </c>
      <c r="Z2994" t="s">
        <v>102</v>
      </c>
      <c r="AA2994">
        <v>0.76139999999999997</v>
      </c>
      <c r="AB2994">
        <v>0.8929999999999999</v>
      </c>
      <c r="AC2994">
        <v>0.16966999999999996</v>
      </c>
      <c r="AD2994">
        <v>0.82</v>
      </c>
      <c r="AE2994" t="s">
        <v>25</v>
      </c>
      <c r="AF2994">
        <v>3.2438403856454197E-2</v>
      </c>
      <c r="AG2994" t="s">
        <v>7</v>
      </c>
      <c r="AH2994" t="s">
        <v>31</v>
      </c>
      <c r="AI2994" t="s">
        <v>35</v>
      </c>
      <c r="AJ2994">
        <v>96.069868995633186</v>
      </c>
      <c r="AK2994" t="s">
        <v>45</v>
      </c>
      <c r="AL2994">
        <v>53.766800000000003</v>
      </c>
      <c r="AM2994">
        <v>1782862.5220000006</v>
      </c>
      <c r="AN2994">
        <v>70.94</v>
      </c>
    </row>
    <row r="2995" spans="1:40" x14ac:dyDescent="0.3">
      <c r="A2995">
        <v>228.45</v>
      </c>
      <c r="B2995">
        <v>4.4000000000000004</v>
      </c>
      <c r="C2995">
        <v>2</v>
      </c>
      <c r="D2995">
        <v>0.72</v>
      </c>
      <c r="E2995">
        <v>0.04</v>
      </c>
      <c r="F2995">
        <v>0.03</v>
      </c>
      <c r="G2995" t="s">
        <v>88</v>
      </c>
      <c r="H2995">
        <v>4.7699999999999996</v>
      </c>
      <c r="I2995">
        <v>0.9</v>
      </c>
      <c r="J2995">
        <v>1.0900000000000001</v>
      </c>
      <c r="K2995">
        <v>0.67</v>
      </c>
      <c r="L2995">
        <v>6</v>
      </c>
      <c r="M2995">
        <v>5778.12</v>
      </c>
      <c r="N2995">
        <v>60</v>
      </c>
      <c r="O2995">
        <v>55</v>
      </c>
      <c r="P2995">
        <v>2</v>
      </c>
      <c r="Q2995">
        <v>0</v>
      </c>
      <c r="R2995">
        <v>355</v>
      </c>
      <c r="S2995">
        <v>402</v>
      </c>
      <c r="T2995">
        <v>10</v>
      </c>
      <c r="U2995">
        <v>0.99</v>
      </c>
      <c r="V2995">
        <v>1</v>
      </c>
      <c r="W2995" t="s">
        <v>4</v>
      </c>
      <c r="X2995" t="s">
        <v>89</v>
      </c>
      <c r="Y2995" t="s">
        <v>96</v>
      </c>
      <c r="Z2995" t="s">
        <v>108</v>
      </c>
      <c r="AA2995">
        <v>0.69119999999999993</v>
      </c>
      <c r="AB2995">
        <v>0.93119999999999992</v>
      </c>
      <c r="AC2995">
        <v>0.26073600000000002</v>
      </c>
      <c r="AD2995">
        <v>0.74</v>
      </c>
      <c r="AE2995" t="s">
        <v>25</v>
      </c>
      <c r="AF2995">
        <v>1.9260231998249073E-2</v>
      </c>
      <c r="AG2995" t="s">
        <v>5</v>
      </c>
      <c r="AH2995" t="s">
        <v>31</v>
      </c>
      <c r="AI2995" t="s">
        <v>37</v>
      </c>
      <c r="AJ2995">
        <v>113.23943661971832</v>
      </c>
      <c r="AK2995" t="s">
        <v>42</v>
      </c>
      <c r="AL2995">
        <v>57.781199999999998</v>
      </c>
      <c r="AM2995">
        <v>1412491.8953100001</v>
      </c>
      <c r="AN2995">
        <v>69.430000000000007</v>
      </c>
    </row>
    <row r="2996" spans="1:40" x14ac:dyDescent="0.3">
      <c r="A2996">
        <v>109.27</v>
      </c>
      <c r="B2996">
        <v>3.32</v>
      </c>
      <c r="C2996">
        <v>7</v>
      </c>
      <c r="D2996">
        <v>0.89</v>
      </c>
      <c r="E2996">
        <v>0.03</v>
      </c>
      <c r="F2996">
        <v>0.01</v>
      </c>
      <c r="G2996" t="s">
        <v>99</v>
      </c>
      <c r="H2996">
        <v>2.38</v>
      </c>
      <c r="I2996">
        <v>0.87</v>
      </c>
      <c r="J2996">
        <v>0.81</v>
      </c>
      <c r="K2996">
        <v>0.12</v>
      </c>
      <c r="L2996">
        <v>41</v>
      </c>
      <c r="M2996">
        <v>7245.77</v>
      </c>
      <c r="N2996">
        <v>90</v>
      </c>
      <c r="O2996">
        <v>46</v>
      </c>
      <c r="P2996">
        <v>3</v>
      </c>
      <c r="Q2996">
        <v>0</v>
      </c>
      <c r="R2996">
        <v>81</v>
      </c>
      <c r="S2996">
        <v>41</v>
      </c>
      <c r="T2996">
        <v>9</v>
      </c>
      <c r="U2996">
        <v>0.9</v>
      </c>
      <c r="V2996">
        <v>1</v>
      </c>
      <c r="W2996" t="s">
        <v>4</v>
      </c>
      <c r="X2996" t="s">
        <v>89</v>
      </c>
      <c r="Y2996" t="s">
        <v>90</v>
      </c>
      <c r="Z2996" t="s">
        <v>91</v>
      </c>
      <c r="AA2996">
        <v>0.86329999999999996</v>
      </c>
      <c r="AB2996">
        <v>0.96029999999999993</v>
      </c>
      <c r="AC2996">
        <v>0.10563299999999999</v>
      </c>
      <c r="AD2996">
        <v>0.16</v>
      </c>
      <c r="AE2996" t="s">
        <v>26</v>
      </c>
      <c r="AF2996">
        <v>3.0383453829962478E-2</v>
      </c>
      <c r="AG2996" t="s">
        <v>7</v>
      </c>
      <c r="AH2996" t="s">
        <v>33</v>
      </c>
      <c r="AI2996" t="s">
        <v>35</v>
      </c>
      <c r="AJ2996">
        <v>50.617283950617285</v>
      </c>
      <c r="AK2996" t="s">
        <v>40</v>
      </c>
      <c r="AL2996">
        <v>362.28850000000006</v>
      </c>
      <c r="AM2996">
        <v>823782.58916800003</v>
      </c>
      <c r="AN2996">
        <v>96.52000000000001</v>
      </c>
    </row>
    <row r="2997" spans="1:40" x14ac:dyDescent="0.3">
      <c r="A2997">
        <v>439.38</v>
      </c>
      <c r="B2997">
        <v>3.19</v>
      </c>
      <c r="C2997">
        <v>7</v>
      </c>
      <c r="D2997">
        <v>0.88</v>
      </c>
      <c r="E2997">
        <v>0.06</v>
      </c>
      <c r="F2997">
        <v>0.03</v>
      </c>
      <c r="G2997" t="s">
        <v>88</v>
      </c>
      <c r="H2997">
        <v>3.75</v>
      </c>
      <c r="I2997">
        <v>0.9</v>
      </c>
      <c r="J2997">
        <v>0.84</v>
      </c>
      <c r="K2997">
        <v>0.24</v>
      </c>
      <c r="L2997">
        <v>40</v>
      </c>
      <c r="M2997">
        <v>9503.0400000000009</v>
      </c>
      <c r="N2997">
        <v>15</v>
      </c>
      <c r="O2997">
        <v>25</v>
      </c>
      <c r="P2997">
        <v>3</v>
      </c>
      <c r="Q2997">
        <v>1</v>
      </c>
      <c r="R2997">
        <v>460</v>
      </c>
      <c r="S2997">
        <v>705</v>
      </c>
      <c r="T2997">
        <v>6</v>
      </c>
      <c r="U2997">
        <v>0.22</v>
      </c>
      <c r="V2997">
        <v>1</v>
      </c>
      <c r="W2997" t="s">
        <v>4</v>
      </c>
      <c r="X2997" t="s">
        <v>101</v>
      </c>
      <c r="Y2997" t="s">
        <v>90</v>
      </c>
      <c r="Z2997" t="s">
        <v>100</v>
      </c>
      <c r="AA2997">
        <v>0.82719999999999994</v>
      </c>
      <c r="AB2997">
        <v>0.91179999999999994</v>
      </c>
      <c r="AC2997">
        <v>0.10941599999999999</v>
      </c>
      <c r="AD2997">
        <v>0.32999999999999996</v>
      </c>
      <c r="AE2997" t="s">
        <v>24</v>
      </c>
      <c r="AF2997">
        <v>7.2602303245482272E-3</v>
      </c>
      <c r="AG2997" t="s">
        <v>5</v>
      </c>
      <c r="AH2997" t="s">
        <v>32</v>
      </c>
      <c r="AI2997" t="s">
        <v>37</v>
      </c>
      <c r="AJ2997">
        <v>153.26086956521738</v>
      </c>
      <c r="AK2997" t="s">
        <v>42</v>
      </c>
      <c r="AL2997">
        <v>95.030400000000014</v>
      </c>
      <c r="AM2997">
        <v>4551363.8134679999</v>
      </c>
      <c r="AN2997">
        <v>69.849999999999994</v>
      </c>
    </row>
    <row r="2998" spans="1:40" x14ac:dyDescent="0.3">
      <c r="A2998">
        <v>120.77</v>
      </c>
      <c r="B2998">
        <v>5.12</v>
      </c>
      <c r="C2998">
        <v>10</v>
      </c>
      <c r="D2998">
        <v>0.78</v>
      </c>
      <c r="E2998">
        <v>0.09</v>
      </c>
      <c r="F2998">
        <v>0</v>
      </c>
      <c r="G2998" t="s">
        <v>88</v>
      </c>
      <c r="H2998">
        <v>1.51</v>
      </c>
      <c r="I2998">
        <v>0.67</v>
      </c>
      <c r="J2998">
        <v>0.93</v>
      </c>
      <c r="K2998">
        <v>0.95</v>
      </c>
      <c r="L2998">
        <v>27</v>
      </c>
      <c r="M2998">
        <v>2713.72</v>
      </c>
      <c r="N2998">
        <v>60</v>
      </c>
      <c r="O2998">
        <v>54</v>
      </c>
      <c r="P2998">
        <v>0</v>
      </c>
      <c r="Q2998">
        <v>2</v>
      </c>
      <c r="R2998">
        <v>792</v>
      </c>
      <c r="S2998">
        <v>574</v>
      </c>
      <c r="T2998">
        <v>7</v>
      </c>
      <c r="U2998">
        <v>0.9</v>
      </c>
      <c r="V2998">
        <v>0</v>
      </c>
      <c r="W2998" t="s">
        <v>6</v>
      </c>
      <c r="X2998" t="s">
        <v>93</v>
      </c>
      <c r="Y2998" t="s">
        <v>94</v>
      </c>
      <c r="Z2998" t="s">
        <v>106</v>
      </c>
      <c r="AA2998">
        <v>0.7098000000000001</v>
      </c>
      <c r="AB2998">
        <v>0.91</v>
      </c>
      <c r="AC2998">
        <v>0.20019999999999999</v>
      </c>
      <c r="AD2998">
        <v>1.04</v>
      </c>
      <c r="AE2998" t="s">
        <v>25</v>
      </c>
      <c r="AF2998">
        <v>4.2394634429080071E-2</v>
      </c>
      <c r="AG2998" t="s">
        <v>7</v>
      </c>
      <c r="AH2998" t="s">
        <v>33</v>
      </c>
      <c r="AI2998" t="s">
        <v>36</v>
      </c>
      <c r="AJ2998">
        <v>72.474747474747474</v>
      </c>
      <c r="AK2998" t="s">
        <v>40</v>
      </c>
      <c r="AL2998">
        <v>27.1372</v>
      </c>
      <c r="AM2998">
        <v>357262.98564999993</v>
      </c>
      <c r="AN2998">
        <v>71.789999999999992</v>
      </c>
    </row>
    <row r="2999" spans="1:40" x14ac:dyDescent="0.3">
      <c r="A2999">
        <v>189.4</v>
      </c>
      <c r="B2999">
        <v>7.84</v>
      </c>
      <c r="C2999">
        <v>22</v>
      </c>
      <c r="D2999">
        <v>0.97</v>
      </c>
      <c r="E2999">
        <v>0</v>
      </c>
      <c r="F2999">
        <v>0.01</v>
      </c>
      <c r="G2999" t="s">
        <v>88</v>
      </c>
      <c r="H2999">
        <v>3.9</v>
      </c>
      <c r="I2999">
        <v>0.82</v>
      </c>
      <c r="J2999">
        <v>0.83</v>
      </c>
      <c r="K2999">
        <v>0.3</v>
      </c>
      <c r="L2999">
        <v>41</v>
      </c>
      <c r="M2999">
        <v>7604.7</v>
      </c>
      <c r="N2999">
        <v>30</v>
      </c>
      <c r="O2999">
        <v>52</v>
      </c>
      <c r="P2999">
        <v>3</v>
      </c>
      <c r="Q2999">
        <v>1</v>
      </c>
      <c r="R2999">
        <v>886</v>
      </c>
      <c r="S2999">
        <v>912</v>
      </c>
      <c r="T2999">
        <v>6</v>
      </c>
      <c r="U2999">
        <v>0.7</v>
      </c>
      <c r="V2999">
        <v>1</v>
      </c>
      <c r="W2999" t="s">
        <v>4</v>
      </c>
      <c r="X2999" t="s">
        <v>101</v>
      </c>
      <c r="Y2999" t="s">
        <v>90</v>
      </c>
      <c r="Z2999" t="s">
        <v>100</v>
      </c>
      <c r="AA2999">
        <v>0.97</v>
      </c>
      <c r="AB2999">
        <v>0.99</v>
      </c>
      <c r="AC2999">
        <v>2.9700000000000025E-2</v>
      </c>
      <c r="AD2999">
        <v>0.31</v>
      </c>
      <c r="AE2999" t="s">
        <v>24</v>
      </c>
      <c r="AF2999">
        <v>4.139387539598733E-2</v>
      </c>
      <c r="AG2999" t="s">
        <v>7</v>
      </c>
      <c r="AH2999" t="s">
        <v>31</v>
      </c>
      <c r="AI2999" t="s">
        <v>37</v>
      </c>
      <c r="AJ2999">
        <v>102.93453724604966</v>
      </c>
      <c r="AK2999" t="s">
        <v>42</v>
      </c>
      <c r="AL2999">
        <v>76.046999999999997</v>
      </c>
      <c r="AM2999">
        <v>1454824.3019999999</v>
      </c>
      <c r="AN2999">
        <v>71.900000000000006</v>
      </c>
    </row>
    <row r="3000" spans="1:40" x14ac:dyDescent="0.3">
      <c r="A3000">
        <v>180.52</v>
      </c>
      <c r="B3000">
        <v>2.85</v>
      </c>
      <c r="C3000">
        <v>21</v>
      </c>
      <c r="D3000">
        <v>0.79</v>
      </c>
      <c r="E3000">
        <v>0.08</v>
      </c>
      <c r="F3000">
        <v>0</v>
      </c>
      <c r="G3000" t="s">
        <v>92</v>
      </c>
      <c r="H3000">
        <v>1.61</v>
      </c>
      <c r="I3000">
        <v>0.94</v>
      </c>
      <c r="J3000">
        <v>1.2</v>
      </c>
      <c r="K3000">
        <v>0.03</v>
      </c>
      <c r="L3000">
        <v>24</v>
      </c>
      <c r="M3000">
        <v>6486.9</v>
      </c>
      <c r="N3000">
        <v>30</v>
      </c>
      <c r="O3000">
        <v>58</v>
      </c>
      <c r="P3000">
        <v>1</v>
      </c>
      <c r="Q3000">
        <v>0</v>
      </c>
      <c r="R3000">
        <v>817</v>
      </c>
      <c r="S3000">
        <v>981</v>
      </c>
      <c r="T3000">
        <v>1</v>
      </c>
      <c r="U3000">
        <v>0.43</v>
      </c>
      <c r="V3000">
        <v>1</v>
      </c>
      <c r="W3000" t="s">
        <v>4</v>
      </c>
      <c r="X3000" t="s">
        <v>89</v>
      </c>
      <c r="Y3000" t="s">
        <v>104</v>
      </c>
      <c r="Z3000" t="s">
        <v>97</v>
      </c>
      <c r="AA3000">
        <v>0.72680000000000011</v>
      </c>
      <c r="AB3000">
        <v>0.92</v>
      </c>
      <c r="AC3000">
        <v>0.19319999999999998</v>
      </c>
      <c r="AD3000">
        <v>0.11</v>
      </c>
      <c r="AE3000" t="s">
        <v>22</v>
      </c>
      <c r="AF3000">
        <v>1.5787724351872368E-2</v>
      </c>
      <c r="AG3000" t="s">
        <v>5</v>
      </c>
      <c r="AH3000" t="s">
        <v>31</v>
      </c>
      <c r="AI3000" t="s">
        <v>36</v>
      </c>
      <c r="AJ3000">
        <v>120.07343941248469</v>
      </c>
      <c r="AK3000" t="s">
        <v>42</v>
      </c>
      <c r="AL3000">
        <v>129.738</v>
      </c>
      <c r="AM3000">
        <v>1264831.9537839999</v>
      </c>
      <c r="AN3000">
        <v>83.99</v>
      </c>
    </row>
    <row r="3001" spans="1:40" x14ac:dyDescent="0.3">
      <c r="A3001">
        <v>442.14</v>
      </c>
      <c r="B3001">
        <v>7.38</v>
      </c>
      <c r="C3001">
        <v>3</v>
      </c>
      <c r="D3001">
        <v>0.83</v>
      </c>
      <c r="E3001">
        <v>7.0000000000000007E-2</v>
      </c>
      <c r="F3001">
        <v>0.03</v>
      </c>
      <c r="G3001" t="s">
        <v>88</v>
      </c>
      <c r="H3001">
        <v>2.15</v>
      </c>
      <c r="I3001">
        <v>0.61</v>
      </c>
      <c r="J3001">
        <v>1.03</v>
      </c>
      <c r="K3001">
        <v>0.06</v>
      </c>
      <c r="L3001">
        <v>33</v>
      </c>
      <c r="M3001">
        <v>6981.94</v>
      </c>
      <c r="N3001">
        <v>60</v>
      </c>
      <c r="O3001">
        <v>16</v>
      </c>
      <c r="P3001">
        <v>3</v>
      </c>
      <c r="Q3001">
        <v>1</v>
      </c>
      <c r="R3001">
        <v>662</v>
      </c>
      <c r="S3001">
        <v>928</v>
      </c>
      <c r="T3001">
        <v>5</v>
      </c>
      <c r="U3001">
        <v>0.2</v>
      </c>
      <c r="V3001">
        <v>1</v>
      </c>
      <c r="W3001" t="s">
        <v>4</v>
      </c>
      <c r="X3001" t="s">
        <v>101</v>
      </c>
      <c r="Y3001" t="s">
        <v>90</v>
      </c>
      <c r="Z3001" t="s">
        <v>109</v>
      </c>
      <c r="AA3001">
        <v>0.77189999999999992</v>
      </c>
      <c r="AB3001">
        <v>0.9020999999999999</v>
      </c>
      <c r="AC3001">
        <v>0.15335700000000002</v>
      </c>
      <c r="AD3001">
        <v>0.16</v>
      </c>
      <c r="AE3001" t="s">
        <v>26</v>
      </c>
      <c r="AF3001">
        <v>1.6691545664269235E-2</v>
      </c>
      <c r="AG3001" t="s">
        <v>5</v>
      </c>
      <c r="AH3001" t="s">
        <v>32</v>
      </c>
      <c r="AI3001" t="s">
        <v>35</v>
      </c>
      <c r="AJ3001">
        <v>140.18126888217523</v>
      </c>
      <c r="AK3001" t="s">
        <v>42</v>
      </c>
      <c r="AL3001">
        <v>69.819400000000002</v>
      </c>
      <c r="AM3001">
        <v>3395783.2781799999</v>
      </c>
      <c r="AN3001">
        <v>71.150000000000006</v>
      </c>
    </row>
    <row r="3002" spans="1:40" x14ac:dyDescent="0.3">
      <c r="A3002">
        <v>352.72</v>
      </c>
      <c r="B3002">
        <v>1.19</v>
      </c>
      <c r="C3002">
        <v>12</v>
      </c>
      <c r="D3002">
        <v>0.86</v>
      </c>
      <c r="E3002">
        <v>0.1</v>
      </c>
      <c r="F3002">
        <v>0</v>
      </c>
      <c r="G3002" t="s">
        <v>92</v>
      </c>
      <c r="H3002">
        <v>2.4</v>
      </c>
      <c r="I3002">
        <v>0.65</v>
      </c>
      <c r="J3002">
        <v>0.99</v>
      </c>
      <c r="K3002">
        <v>0.78</v>
      </c>
      <c r="L3002">
        <v>31</v>
      </c>
      <c r="M3002">
        <v>4346.3</v>
      </c>
      <c r="N3002">
        <v>60</v>
      </c>
      <c r="O3002">
        <v>29</v>
      </c>
      <c r="P3002">
        <v>0</v>
      </c>
      <c r="Q3002">
        <v>1</v>
      </c>
      <c r="R3002">
        <v>217</v>
      </c>
      <c r="S3002">
        <v>858</v>
      </c>
      <c r="T3002">
        <v>3</v>
      </c>
      <c r="U3002">
        <v>0.2</v>
      </c>
      <c r="V3002">
        <v>1</v>
      </c>
      <c r="W3002" t="s">
        <v>4</v>
      </c>
      <c r="X3002" t="s">
        <v>101</v>
      </c>
      <c r="Y3002" t="s">
        <v>94</v>
      </c>
      <c r="Z3002" t="s">
        <v>98</v>
      </c>
      <c r="AA3002">
        <v>0.77400000000000002</v>
      </c>
      <c r="AB3002">
        <v>0.9</v>
      </c>
      <c r="AC3002">
        <v>0.12600000000000003</v>
      </c>
      <c r="AD3002">
        <v>0.88</v>
      </c>
      <c r="AE3002" t="s">
        <v>25</v>
      </c>
      <c r="AF3002">
        <v>3.3737809026990243E-3</v>
      </c>
      <c r="AG3002" t="s">
        <v>5</v>
      </c>
      <c r="AH3002" t="s">
        <v>32</v>
      </c>
      <c r="AI3002" t="s">
        <v>35</v>
      </c>
      <c r="AJ3002">
        <v>395.39170506912444</v>
      </c>
      <c r="AK3002" t="s">
        <v>42</v>
      </c>
      <c r="AL3002">
        <v>86.926000000000002</v>
      </c>
      <c r="AM3002">
        <v>1686433.4861600003</v>
      </c>
      <c r="AN3002">
        <v>82.600000000000009</v>
      </c>
    </row>
    <row r="3003" spans="1:40" x14ac:dyDescent="0.3">
      <c r="A3003">
        <v>408.51</v>
      </c>
      <c r="B3003">
        <v>4.7699999999999996</v>
      </c>
      <c r="C3003">
        <v>3</v>
      </c>
      <c r="D3003">
        <v>0.73</v>
      </c>
      <c r="E3003">
        <v>0.09</v>
      </c>
      <c r="F3003">
        <v>0.02</v>
      </c>
      <c r="G3003" t="s">
        <v>99</v>
      </c>
      <c r="H3003">
        <v>4.63</v>
      </c>
      <c r="I3003">
        <v>0.7</v>
      </c>
      <c r="J3003">
        <v>1.1100000000000001</v>
      </c>
      <c r="K3003">
        <v>0.76</v>
      </c>
      <c r="L3003">
        <v>34</v>
      </c>
      <c r="M3003">
        <v>9451.33</v>
      </c>
      <c r="N3003">
        <v>90</v>
      </c>
      <c r="O3003">
        <v>8</v>
      </c>
      <c r="P3003">
        <v>1</v>
      </c>
      <c r="Q3003">
        <v>1</v>
      </c>
      <c r="R3003">
        <v>351</v>
      </c>
      <c r="S3003">
        <v>957</v>
      </c>
      <c r="T3003">
        <v>10</v>
      </c>
      <c r="U3003">
        <v>0.59</v>
      </c>
      <c r="V3003">
        <v>1</v>
      </c>
      <c r="W3003" t="s">
        <v>4</v>
      </c>
      <c r="X3003" t="s">
        <v>101</v>
      </c>
      <c r="Y3003" t="s">
        <v>104</v>
      </c>
      <c r="Z3003" t="s">
        <v>108</v>
      </c>
      <c r="AA3003">
        <v>0.6643</v>
      </c>
      <c r="AB3003">
        <v>0.89180000000000004</v>
      </c>
      <c r="AC3003">
        <v>0.24078600000000003</v>
      </c>
      <c r="AD3003">
        <v>0.87</v>
      </c>
      <c r="AE3003" t="s">
        <v>25</v>
      </c>
      <c r="AF3003">
        <v>1.1676580744657413E-2</v>
      </c>
      <c r="AG3003" t="s">
        <v>5</v>
      </c>
      <c r="AH3003" t="s">
        <v>32</v>
      </c>
      <c r="AI3003" t="s">
        <v>37</v>
      </c>
      <c r="AJ3003">
        <v>272.64957264957263</v>
      </c>
      <c r="AK3003" t="s">
        <v>42</v>
      </c>
      <c r="AL3003">
        <v>472.56650000000002</v>
      </c>
      <c r="AM3003">
        <v>4286179.1228390001</v>
      </c>
      <c r="AN3003">
        <v>92.27</v>
      </c>
    </row>
    <row r="3004" spans="1:40" x14ac:dyDescent="0.3">
      <c r="A3004">
        <v>162.71</v>
      </c>
      <c r="B3004">
        <v>7.98</v>
      </c>
      <c r="C3004">
        <v>11</v>
      </c>
      <c r="D3004">
        <v>0.98</v>
      </c>
      <c r="E3004">
        <v>0.08</v>
      </c>
      <c r="F3004">
        <v>0.05</v>
      </c>
      <c r="G3004" t="s">
        <v>88</v>
      </c>
      <c r="H3004">
        <v>0.27</v>
      </c>
      <c r="I3004">
        <v>0.72</v>
      </c>
      <c r="J3004">
        <v>1.19</v>
      </c>
      <c r="K3004">
        <v>0.38</v>
      </c>
      <c r="L3004">
        <v>22</v>
      </c>
      <c r="M3004">
        <v>4848.6000000000004</v>
      </c>
      <c r="N3004">
        <v>90</v>
      </c>
      <c r="O3004">
        <v>27</v>
      </c>
      <c r="P3004">
        <v>0</v>
      </c>
      <c r="Q3004">
        <v>3</v>
      </c>
      <c r="R3004">
        <v>42</v>
      </c>
      <c r="S3004">
        <v>158</v>
      </c>
      <c r="T3004">
        <v>8</v>
      </c>
      <c r="U3004">
        <v>0.42</v>
      </c>
      <c r="V3004">
        <v>0</v>
      </c>
      <c r="W3004" t="s">
        <v>6</v>
      </c>
      <c r="X3004" t="s">
        <v>103</v>
      </c>
      <c r="Y3004" t="s">
        <v>94</v>
      </c>
      <c r="Z3004" t="s">
        <v>110</v>
      </c>
      <c r="AA3004">
        <v>0.90160000000000007</v>
      </c>
      <c r="AB3004">
        <v>0.874</v>
      </c>
      <c r="AC3004">
        <v>1.7480000000000016E-2</v>
      </c>
      <c r="AD3004">
        <v>0.51</v>
      </c>
      <c r="AE3004" t="s">
        <v>25</v>
      </c>
      <c r="AF3004">
        <v>4.9044311966074609E-2</v>
      </c>
      <c r="AG3004" t="s">
        <v>7</v>
      </c>
      <c r="AH3004" t="s">
        <v>31</v>
      </c>
      <c r="AI3004" t="s">
        <v>38</v>
      </c>
      <c r="AJ3004">
        <v>376.1904761904762</v>
      </c>
      <c r="AK3004" t="s">
        <v>42</v>
      </c>
      <c r="AL3004">
        <v>48.486000000000004</v>
      </c>
      <c r="AM3004">
        <v>891524.11241400009</v>
      </c>
      <c r="AN3004">
        <v>72.330000000000013</v>
      </c>
    </row>
    <row r="3005" spans="1:40" x14ac:dyDescent="0.3">
      <c r="A3005">
        <v>331.19</v>
      </c>
      <c r="B3005">
        <v>4.05</v>
      </c>
      <c r="C3005">
        <v>29</v>
      </c>
      <c r="D3005">
        <v>0.81</v>
      </c>
      <c r="E3005">
        <v>0.05</v>
      </c>
      <c r="F3005">
        <v>0.04</v>
      </c>
      <c r="G3005" t="s">
        <v>92</v>
      </c>
      <c r="H3005">
        <v>0.98</v>
      </c>
      <c r="I3005">
        <v>0.67</v>
      </c>
      <c r="J3005">
        <v>1.18</v>
      </c>
      <c r="K3005">
        <v>0.15</v>
      </c>
      <c r="L3005">
        <v>24</v>
      </c>
      <c r="M3005">
        <v>1303.76</v>
      </c>
      <c r="N3005">
        <v>30</v>
      </c>
      <c r="O3005">
        <v>30</v>
      </c>
      <c r="P3005">
        <v>2</v>
      </c>
      <c r="Q3005">
        <v>3</v>
      </c>
      <c r="R3005">
        <v>391</v>
      </c>
      <c r="S3005">
        <v>85</v>
      </c>
      <c r="T3005">
        <v>7</v>
      </c>
      <c r="U3005">
        <v>0.6</v>
      </c>
      <c r="V3005">
        <v>0</v>
      </c>
      <c r="W3005" t="s">
        <v>6</v>
      </c>
      <c r="X3005" t="s">
        <v>103</v>
      </c>
      <c r="Y3005" t="s">
        <v>96</v>
      </c>
      <c r="Z3005" t="s">
        <v>106</v>
      </c>
      <c r="AA3005">
        <v>0.76949999999999996</v>
      </c>
      <c r="AB3005">
        <v>0.91199999999999992</v>
      </c>
      <c r="AC3005">
        <v>0.17327999999999993</v>
      </c>
      <c r="AD3005">
        <v>0.24</v>
      </c>
      <c r="AE3005" t="s">
        <v>26</v>
      </c>
      <c r="AF3005">
        <v>1.2228630091488269E-2</v>
      </c>
      <c r="AG3005" t="s">
        <v>5</v>
      </c>
      <c r="AH3005" t="s">
        <v>32</v>
      </c>
      <c r="AI3005" t="s">
        <v>38</v>
      </c>
      <c r="AJ3005">
        <v>21.739130434782609</v>
      </c>
      <c r="AK3005" t="s">
        <v>40</v>
      </c>
      <c r="AL3005">
        <v>26.075199999999999</v>
      </c>
      <c r="AM3005">
        <v>470686.14562000002</v>
      </c>
      <c r="AN3005">
        <v>84.72</v>
      </c>
    </row>
    <row r="3006" spans="1:40" x14ac:dyDescent="0.3">
      <c r="A3006">
        <v>307.29000000000002</v>
      </c>
      <c r="B3006">
        <v>6.07</v>
      </c>
      <c r="C3006">
        <v>12</v>
      </c>
      <c r="D3006">
        <v>0.72</v>
      </c>
      <c r="E3006">
        <v>0.02</v>
      </c>
      <c r="F3006">
        <v>0</v>
      </c>
      <c r="G3006" t="s">
        <v>99</v>
      </c>
      <c r="H3006">
        <v>3.53</v>
      </c>
      <c r="I3006">
        <v>0.85</v>
      </c>
      <c r="J3006">
        <v>1.1200000000000001</v>
      </c>
      <c r="K3006">
        <v>0.5</v>
      </c>
      <c r="L3006">
        <v>36</v>
      </c>
      <c r="M3006">
        <v>6838.86</v>
      </c>
      <c r="N3006">
        <v>45</v>
      </c>
      <c r="O3006">
        <v>54</v>
      </c>
      <c r="P3006">
        <v>3</v>
      </c>
      <c r="Q3006">
        <v>1</v>
      </c>
      <c r="R3006">
        <v>395</v>
      </c>
      <c r="S3006">
        <v>991</v>
      </c>
      <c r="T3006">
        <v>9</v>
      </c>
      <c r="U3006">
        <v>0.33</v>
      </c>
      <c r="V3006">
        <v>1</v>
      </c>
      <c r="W3006" t="s">
        <v>4</v>
      </c>
      <c r="X3006" t="s">
        <v>101</v>
      </c>
      <c r="Y3006" t="s">
        <v>90</v>
      </c>
      <c r="Z3006" t="s">
        <v>91</v>
      </c>
      <c r="AA3006">
        <v>0.7056</v>
      </c>
      <c r="AB3006">
        <v>0.98</v>
      </c>
      <c r="AC3006">
        <v>0.27440000000000003</v>
      </c>
      <c r="AD3006">
        <v>0.52</v>
      </c>
      <c r="AE3006" t="s">
        <v>25</v>
      </c>
      <c r="AF3006">
        <v>1.9753327475674445E-2</v>
      </c>
      <c r="AG3006" t="s">
        <v>5</v>
      </c>
      <c r="AH3006" t="s">
        <v>32</v>
      </c>
      <c r="AI3006" t="s">
        <v>37</v>
      </c>
      <c r="AJ3006">
        <v>250.8860759493671</v>
      </c>
      <c r="AK3006" t="s">
        <v>42</v>
      </c>
      <c r="AL3006">
        <v>341.94299999999998</v>
      </c>
      <c r="AM3006">
        <v>2143907.1928620003</v>
      </c>
      <c r="AN3006">
        <v>95.86999999999999</v>
      </c>
    </row>
    <row r="3007" spans="1:40" x14ac:dyDescent="0.3">
      <c r="A3007">
        <v>424.77</v>
      </c>
      <c r="B3007">
        <v>2.84</v>
      </c>
      <c r="C3007">
        <v>25</v>
      </c>
      <c r="D3007">
        <v>0.82</v>
      </c>
      <c r="E3007">
        <v>0.05</v>
      </c>
      <c r="F3007">
        <v>0.01</v>
      </c>
      <c r="G3007" t="s">
        <v>88</v>
      </c>
      <c r="H3007">
        <v>2.89</v>
      </c>
      <c r="I3007">
        <v>0.72</v>
      </c>
      <c r="J3007">
        <v>0.95</v>
      </c>
      <c r="K3007">
        <v>0.33</v>
      </c>
      <c r="L3007">
        <v>28</v>
      </c>
      <c r="M3007">
        <v>1375.8</v>
      </c>
      <c r="N3007">
        <v>15</v>
      </c>
      <c r="O3007">
        <v>19</v>
      </c>
      <c r="P3007">
        <v>1</v>
      </c>
      <c r="Q3007">
        <v>2</v>
      </c>
      <c r="R3007">
        <v>118</v>
      </c>
      <c r="S3007">
        <v>416</v>
      </c>
      <c r="T3007">
        <v>12</v>
      </c>
      <c r="U3007">
        <v>0.23</v>
      </c>
      <c r="V3007">
        <v>0</v>
      </c>
      <c r="W3007" t="s">
        <v>6</v>
      </c>
      <c r="X3007" t="s">
        <v>93</v>
      </c>
      <c r="Y3007" t="s">
        <v>104</v>
      </c>
      <c r="Z3007" t="s">
        <v>107</v>
      </c>
      <c r="AA3007">
        <v>0.77899999999999991</v>
      </c>
      <c r="AB3007">
        <v>0.9405</v>
      </c>
      <c r="AC3007">
        <v>0.16929000000000005</v>
      </c>
      <c r="AD3007">
        <v>0.39</v>
      </c>
      <c r="AE3007" t="s">
        <v>24</v>
      </c>
      <c r="AF3007">
        <v>6.6859712314899832E-3</v>
      </c>
      <c r="AG3007" t="s">
        <v>5</v>
      </c>
      <c r="AH3007" t="s">
        <v>32</v>
      </c>
      <c r="AI3007" t="s">
        <v>35</v>
      </c>
      <c r="AJ3007">
        <v>352.5423728813559</v>
      </c>
      <c r="AK3007" t="s">
        <v>42</v>
      </c>
      <c r="AL3007">
        <v>13.757999999999999</v>
      </c>
      <c r="AM3007">
        <v>619500.78966600006</v>
      </c>
      <c r="AN3007">
        <v>71.41</v>
      </c>
    </row>
    <row r="3008" spans="1:40" x14ac:dyDescent="0.3">
      <c r="A3008">
        <v>457.74</v>
      </c>
      <c r="B3008">
        <v>7.68</v>
      </c>
      <c r="C3008">
        <v>4</v>
      </c>
      <c r="D3008">
        <v>0.88</v>
      </c>
      <c r="E3008">
        <v>0.08</v>
      </c>
      <c r="F3008">
        <v>0.03</v>
      </c>
      <c r="G3008" t="s">
        <v>92</v>
      </c>
      <c r="H3008">
        <v>1.26</v>
      </c>
      <c r="I3008">
        <v>0.66</v>
      </c>
      <c r="J3008">
        <v>0.83</v>
      </c>
      <c r="K3008">
        <v>0.37</v>
      </c>
      <c r="L3008">
        <v>20</v>
      </c>
      <c r="M3008">
        <v>3294.48</v>
      </c>
      <c r="N3008">
        <v>45</v>
      </c>
      <c r="O3008">
        <v>11</v>
      </c>
      <c r="P3008">
        <v>1</v>
      </c>
      <c r="Q3008">
        <v>3</v>
      </c>
      <c r="R3008">
        <v>998</v>
      </c>
      <c r="S3008">
        <v>590</v>
      </c>
      <c r="T3008">
        <v>1</v>
      </c>
      <c r="U3008">
        <v>0.84</v>
      </c>
      <c r="V3008">
        <v>0</v>
      </c>
      <c r="W3008" t="s">
        <v>6</v>
      </c>
      <c r="X3008" t="s">
        <v>103</v>
      </c>
      <c r="Y3008" t="s">
        <v>104</v>
      </c>
      <c r="Z3008" t="s">
        <v>97</v>
      </c>
      <c r="AA3008">
        <v>0.80959999999999999</v>
      </c>
      <c r="AB3008">
        <v>0.89239999999999997</v>
      </c>
      <c r="AC3008">
        <v>0.10708799999999999</v>
      </c>
      <c r="AD3008">
        <v>0.48</v>
      </c>
      <c r="AE3008" t="s">
        <v>24</v>
      </c>
      <c r="AF3008">
        <v>1.6778083628260585E-2</v>
      </c>
      <c r="AG3008" t="s">
        <v>5</v>
      </c>
      <c r="AH3008" t="s">
        <v>32</v>
      </c>
      <c r="AI3008" t="s">
        <v>36</v>
      </c>
      <c r="AJ3008">
        <v>59.118236472945895</v>
      </c>
      <c r="AK3008" t="s">
        <v>40</v>
      </c>
      <c r="AL3008">
        <v>65.889600000000002</v>
      </c>
      <c r="AM3008">
        <v>1673974.3801200001</v>
      </c>
      <c r="AN3008">
        <v>83.740000000000009</v>
      </c>
    </row>
    <row r="3009" spans="1:40" x14ac:dyDescent="0.3">
      <c r="A3009">
        <v>55.47</v>
      </c>
      <c r="B3009">
        <v>1.47</v>
      </c>
      <c r="C3009">
        <v>25</v>
      </c>
      <c r="D3009">
        <v>0.85</v>
      </c>
      <c r="E3009">
        <v>0.09</v>
      </c>
      <c r="F3009">
        <v>0.04</v>
      </c>
      <c r="G3009" t="s">
        <v>92</v>
      </c>
      <c r="H3009">
        <v>1.45</v>
      </c>
      <c r="I3009">
        <v>0.96</v>
      </c>
      <c r="J3009">
        <v>0.84</v>
      </c>
      <c r="K3009">
        <v>0.26</v>
      </c>
      <c r="L3009">
        <v>18</v>
      </c>
      <c r="M3009">
        <v>2357.2600000000002</v>
      </c>
      <c r="N3009">
        <v>90</v>
      </c>
      <c r="O3009">
        <v>24</v>
      </c>
      <c r="P3009">
        <v>3</v>
      </c>
      <c r="Q3009">
        <v>1</v>
      </c>
      <c r="R3009">
        <v>887</v>
      </c>
      <c r="S3009">
        <v>283</v>
      </c>
      <c r="T3009">
        <v>2</v>
      </c>
      <c r="U3009">
        <v>0.92</v>
      </c>
      <c r="V3009">
        <v>1</v>
      </c>
      <c r="W3009" t="s">
        <v>4</v>
      </c>
      <c r="X3009" t="s">
        <v>101</v>
      </c>
      <c r="Y3009" t="s">
        <v>90</v>
      </c>
      <c r="Z3009" t="s">
        <v>102</v>
      </c>
      <c r="AA3009">
        <v>0.77349999999999997</v>
      </c>
      <c r="AB3009">
        <v>0.87360000000000004</v>
      </c>
      <c r="AC3009">
        <v>0.13104000000000005</v>
      </c>
      <c r="AD3009">
        <v>0.39</v>
      </c>
      <c r="AE3009" t="s">
        <v>24</v>
      </c>
      <c r="AF3009">
        <v>2.650081124932396E-2</v>
      </c>
      <c r="AG3009" t="s">
        <v>7</v>
      </c>
      <c r="AH3009" t="s">
        <v>33</v>
      </c>
      <c r="AI3009" t="s">
        <v>36</v>
      </c>
      <c r="AJ3009">
        <v>31.905298759864714</v>
      </c>
      <c r="AK3009" t="s">
        <v>40</v>
      </c>
      <c r="AL3009">
        <v>47.145200000000003</v>
      </c>
      <c r="AM3009">
        <v>147804.403616</v>
      </c>
      <c r="AN3009">
        <v>83.05</v>
      </c>
    </row>
    <row r="3010" spans="1:40" x14ac:dyDescent="0.3">
      <c r="A3010">
        <v>353.31</v>
      </c>
      <c r="B3010">
        <v>8.67</v>
      </c>
      <c r="C3010">
        <v>16</v>
      </c>
      <c r="D3010">
        <v>0.91</v>
      </c>
      <c r="E3010">
        <v>0.08</v>
      </c>
      <c r="F3010">
        <v>0</v>
      </c>
      <c r="G3010" t="s">
        <v>99</v>
      </c>
      <c r="H3010">
        <v>1.84</v>
      </c>
      <c r="I3010">
        <v>0.88</v>
      </c>
      <c r="J3010">
        <v>0.8</v>
      </c>
      <c r="K3010">
        <v>0.06</v>
      </c>
      <c r="L3010">
        <v>42</v>
      </c>
      <c r="M3010">
        <v>5435.45</v>
      </c>
      <c r="N3010">
        <v>45</v>
      </c>
      <c r="O3010">
        <v>58</v>
      </c>
      <c r="P3010">
        <v>2</v>
      </c>
      <c r="Q3010">
        <v>0</v>
      </c>
      <c r="R3010">
        <v>171</v>
      </c>
      <c r="S3010">
        <v>750</v>
      </c>
      <c r="T3010">
        <v>2</v>
      </c>
      <c r="U3010">
        <v>0.71</v>
      </c>
      <c r="V3010">
        <v>0</v>
      </c>
      <c r="W3010" t="s">
        <v>6</v>
      </c>
      <c r="X3010" t="s">
        <v>89</v>
      </c>
      <c r="Y3010" t="s">
        <v>96</v>
      </c>
      <c r="Z3010" t="s">
        <v>102</v>
      </c>
      <c r="AA3010">
        <v>0.83720000000000006</v>
      </c>
      <c r="AB3010">
        <v>0.92</v>
      </c>
      <c r="AC3010">
        <v>8.2799999999999971E-2</v>
      </c>
      <c r="AD3010">
        <v>0.14000000000000001</v>
      </c>
      <c r="AE3010" t="s">
        <v>22</v>
      </c>
      <c r="AF3010">
        <v>2.4539356372590644E-2</v>
      </c>
      <c r="AG3010" t="s">
        <v>7</v>
      </c>
      <c r="AH3010" t="s">
        <v>32</v>
      </c>
      <c r="AI3010" t="s">
        <v>36</v>
      </c>
      <c r="AJ3010">
        <v>438.59649122807019</v>
      </c>
      <c r="AK3010" t="s">
        <v>42</v>
      </c>
      <c r="AL3010">
        <v>271.77249999999998</v>
      </c>
      <c r="AM3010">
        <v>2074315.5209679999</v>
      </c>
      <c r="AN3010">
        <v>95.76</v>
      </c>
    </row>
    <row r="3011" spans="1:40" x14ac:dyDescent="0.3">
      <c r="A3011">
        <v>73.33</v>
      </c>
      <c r="B3011">
        <v>2.78</v>
      </c>
      <c r="C3011">
        <v>20</v>
      </c>
      <c r="D3011">
        <v>0.72</v>
      </c>
      <c r="E3011">
        <v>0.02</v>
      </c>
      <c r="F3011">
        <v>0.04</v>
      </c>
      <c r="G3011" t="s">
        <v>88</v>
      </c>
      <c r="H3011">
        <v>2.25</v>
      </c>
      <c r="I3011">
        <v>0.7</v>
      </c>
      <c r="J3011">
        <v>0.8</v>
      </c>
      <c r="K3011">
        <v>0.79</v>
      </c>
      <c r="L3011">
        <v>32</v>
      </c>
      <c r="M3011">
        <v>3540.29</v>
      </c>
      <c r="N3011">
        <v>90</v>
      </c>
      <c r="O3011">
        <v>17</v>
      </c>
      <c r="P3011">
        <v>2</v>
      </c>
      <c r="Q3011">
        <v>3</v>
      </c>
      <c r="R3011">
        <v>25</v>
      </c>
      <c r="S3011">
        <v>558</v>
      </c>
      <c r="T3011">
        <v>1</v>
      </c>
      <c r="U3011">
        <v>0.16</v>
      </c>
      <c r="V3011">
        <v>0</v>
      </c>
      <c r="W3011" t="s">
        <v>6</v>
      </c>
      <c r="X3011" t="s">
        <v>103</v>
      </c>
      <c r="Y3011" t="s">
        <v>96</v>
      </c>
      <c r="Z3011" t="s">
        <v>97</v>
      </c>
      <c r="AA3011">
        <v>0.7056</v>
      </c>
      <c r="AB3011">
        <v>0.94079999999999997</v>
      </c>
      <c r="AC3011">
        <v>0.26342400000000005</v>
      </c>
      <c r="AD3011">
        <v>0.85000000000000009</v>
      </c>
      <c r="AE3011" t="s">
        <v>25</v>
      </c>
      <c r="AF3011">
        <v>3.7910814127914902E-2</v>
      </c>
      <c r="AG3011" t="s">
        <v>7</v>
      </c>
      <c r="AH3011" t="s">
        <v>33</v>
      </c>
      <c r="AI3011" t="s">
        <v>35</v>
      </c>
      <c r="AJ3011">
        <v>2232</v>
      </c>
      <c r="AK3011" t="s">
        <v>42</v>
      </c>
      <c r="AL3011">
        <v>35.402900000000002</v>
      </c>
      <c r="AM3011">
        <v>275224.73639199999</v>
      </c>
      <c r="AN3011">
        <v>72.350000000000009</v>
      </c>
    </row>
    <row r="3012" spans="1:40" x14ac:dyDescent="0.3">
      <c r="A3012">
        <v>296.99</v>
      </c>
      <c r="B3012">
        <v>8.8699999999999992</v>
      </c>
      <c r="C3012">
        <v>18</v>
      </c>
      <c r="D3012">
        <v>0.79</v>
      </c>
      <c r="E3012">
        <v>0.06</v>
      </c>
      <c r="F3012">
        <v>0.03</v>
      </c>
      <c r="G3012" t="s">
        <v>88</v>
      </c>
      <c r="H3012">
        <v>4.09</v>
      </c>
      <c r="I3012">
        <v>0.74</v>
      </c>
      <c r="J3012">
        <v>1.17</v>
      </c>
      <c r="K3012">
        <v>0.62</v>
      </c>
      <c r="L3012">
        <v>33</v>
      </c>
      <c r="M3012">
        <v>1682.55</v>
      </c>
      <c r="N3012">
        <v>45</v>
      </c>
      <c r="O3012">
        <v>43</v>
      </c>
      <c r="P3012">
        <v>3</v>
      </c>
      <c r="Q3012">
        <v>0</v>
      </c>
      <c r="R3012">
        <v>23</v>
      </c>
      <c r="S3012">
        <v>656</v>
      </c>
      <c r="T3012">
        <v>8</v>
      </c>
      <c r="U3012">
        <v>0.09</v>
      </c>
      <c r="V3012">
        <v>0</v>
      </c>
      <c r="W3012" t="s">
        <v>6</v>
      </c>
      <c r="X3012" t="s">
        <v>89</v>
      </c>
      <c r="Y3012" t="s">
        <v>90</v>
      </c>
      <c r="Z3012" t="s">
        <v>110</v>
      </c>
      <c r="AA3012">
        <v>0.74260000000000004</v>
      </c>
      <c r="AB3012">
        <v>0.91179999999999994</v>
      </c>
      <c r="AC3012">
        <v>0.19147799999999995</v>
      </c>
      <c r="AD3012">
        <v>0.71</v>
      </c>
      <c r="AE3012" t="s">
        <v>25</v>
      </c>
      <c r="AF3012">
        <v>2.9866325465503885E-2</v>
      </c>
      <c r="AG3012" t="s">
        <v>7</v>
      </c>
      <c r="AH3012" t="s">
        <v>31</v>
      </c>
      <c r="AI3012" t="s">
        <v>37</v>
      </c>
      <c r="AJ3012">
        <v>2852.173913043478</v>
      </c>
      <c r="AK3012" t="s">
        <v>42</v>
      </c>
      <c r="AL3012">
        <v>16.825499999999998</v>
      </c>
      <c r="AM3012">
        <v>544714.69098700001</v>
      </c>
      <c r="AN3012">
        <v>69.510000000000005</v>
      </c>
    </row>
    <row r="3013" spans="1:40" x14ac:dyDescent="0.3">
      <c r="A3013">
        <v>179.43</v>
      </c>
      <c r="B3013">
        <v>4.17</v>
      </c>
      <c r="C3013">
        <v>4</v>
      </c>
      <c r="D3013">
        <v>0.95</v>
      </c>
      <c r="E3013">
        <v>0.03</v>
      </c>
      <c r="F3013">
        <v>0.03</v>
      </c>
      <c r="G3013" t="s">
        <v>88</v>
      </c>
      <c r="H3013">
        <v>7.0000000000000007E-2</v>
      </c>
      <c r="I3013">
        <v>0.9</v>
      </c>
      <c r="J3013">
        <v>1.17</v>
      </c>
      <c r="K3013">
        <v>0.83</v>
      </c>
      <c r="L3013">
        <v>10</v>
      </c>
      <c r="M3013">
        <v>7929.06</v>
      </c>
      <c r="N3013">
        <v>30</v>
      </c>
      <c r="O3013">
        <v>38</v>
      </c>
      <c r="P3013">
        <v>3</v>
      </c>
      <c r="Q3013">
        <v>1</v>
      </c>
      <c r="R3013">
        <v>752</v>
      </c>
      <c r="S3013">
        <v>70</v>
      </c>
      <c r="T3013">
        <v>12</v>
      </c>
      <c r="U3013">
        <v>0.54</v>
      </c>
      <c r="V3013">
        <v>0</v>
      </c>
      <c r="W3013" t="s">
        <v>6</v>
      </c>
      <c r="X3013" t="s">
        <v>101</v>
      </c>
      <c r="Y3013" t="s">
        <v>90</v>
      </c>
      <c r="Z3013" t="s">
        <v>107</v>
      </c>
      <c r="AA3013">
        <v>0.92149999999999999</v>
      </c>
      <c r="AB3013">
        <v>0.94089999999999996</v>
      </c>
      <c r="AC3013">
        <v>4.7045000000000038E-2</v>
      </c>
      <c r="AD3013">
        <v>0.8899999999999999</v>
      </c>
      <c r="AE3013" t="s">
        <v>25</v>
      </c>
      <c r="AF3013">
        <v>2.3240260825948836E-2</v>
      </c>
      <c r="AG3013" t="s">
        <v>7</v>
      </c>
      <c r="AH3013" t="s">
        <v>31</v>
      </c>
      <c r="AI3013" t="s">
        <v>38</v>
      </c>
      <c r="AJ3013">
        <v>9.3085106382978715</v>
      </c>
      <c r="AK3013" t="s">
        <v>40</v>
      </c>
      <c r="AL3013">
        <v>79.290600000000012</v>
      </c>
      <c r="AM3013">
        <v>1508153.45175</v>
      </c>
      <c r="AN3013">
        <v>74.429999999999993</v>
      </c>
    </row>
    <row r="3014" spans="1:40" x14ac:dyDescent="0.3">
      <c r="A3014">
        <v>188.05</v>
      </c>
      <c r="B3014">
        <v>7.5</v>
      </c>
      <c r="C3014">
        <v>22</v>
      </c>
      <c r="D3014">
        <v>0.72</v>
      </c>
      <c r="E3014">
        <v>0</v>
      </c>
      <c r="F3014">
        <v>0.05</v>
      </c>
      <c r="G3014" t="s">
        <v>92</v>
      </c>
      <c r="H3014">
        <v>4.49</v>
      </c>
      <c r="I3014">
        <v>0.92</v>
      </c>
      <c r="J3014">
        <v>1.07</v>
      </c>
      <c r="K3014">
        <v>0.5</v>
      </c>
      <c r="L3014">
        <v>9</v>
      </c>
      <c r="M3014">
        <v>4738.07</v>
      </c>
      <c r="N3014">
        <v>90</v>
      </c>
      <c r="O3014">
        <v>34</v>
      </c>
      <c r="P3014">
        <v>3</v>
      </c>
      <c r="Q3014">
        <v>1</v>
      </c>
      <c r="R3014">
        <v>255</v>
      </c>
      <c r="S3014">
        <v>140</v>
      </c>
      <c r="T3014">
        <v>4</v>
      </c>
      <c r="U3014">
        <v>0.55000000000000004</v>
      </c>
      <c r="V3014">
        <v>1</v>
      </c>
      <c r="W3014" t="s">
        <v>4</v>
      </c>
      <c r="X3014" t="s">
        <v>101</v>
      </c>
      <c r="Y3014" t="s">
        <v>90</v>
      </c>
      <c r="Z3014" t="s">
        <v>105</v>
      </c>
      <c r="AA3014">
        <v>0.72</v>
      </c>
      <c r="AB3014">
        <v>0.95</v>
      </c>
      <c r="AC3014">
        <v>0.26600000000000001</v>
      </c>
      <c r="AD3014">
        <v>0.55000000000000004</v>
      </c>
      <c r="AE3014" t="s">
        <v>25</v>
      </c>
      <c r="AF3014">
        <v>3.988300983780909E-2</v>
      </c>
      <c r="AG3014" t="s">
        <v>7</v>
      </c>
      <c r="AH3014" t="s">
        <v>31</v>
      </c>
      <c r="AI3014" t="s">
        <v>37</v>
      </c>
      <c r="AJ3014">
        <v>54.901960784313729</v>
      </c>
      <c r="AK3014" t="s">
        <v>40</v>
      </c>
      <c r="AL3014">
        <v>94.761399999999995</v>
      </c>
      <c r="AM3014">
        <v>935655.414965</v>
      </c>
      <c r="AN3014">
        <v>82.51</v>
      </c>
    </row>
    <row r="3015" spans="1:40" x14ac:dyDescent="0.3">
      <c r="A3015">
        <v>208.83</v>
      </c>
      <c r="B3015">
        <v>3.87</v>
      </c>
      <c r="C3015">
        <v>6</v>
      </c>
      <c r="D3015">
        <v>0.96</v>
      </c>
      <c r="E3015">
        <v>0.02</v>
      </c>
      <c r="F3015">
        <v>0.04</v>
      </c>
      <c r="G3015" t="s">
        <v>88</v>
      </c>
      <c r="H3015">
        <v>2.0699999999999998</v>
      </c>
      <c r="I3015">
        <v>0.67</v>
      </c>
      <c r="J3015">
        <v>1.0900000000000001</v>
      </c>
      <c r="K3015">
        <v>0.98</v>
      </c>
      <c r="L3015">
        <v>25</v>
      </c>
      <c r="M3015">
        <v>4599.05</v>
      </c>
      <c r="N3015">
        <v>30</v>
      </c>
      <c r="O3015">
        <v>28</v>
      </c>
      <c r="P3015">
        <v>0</v>
      </c>
      <c r="Q3015">
        <v>1</v>
      </c>
      <c r="R3015">
        <v>55</v>
      </c>
      <c r="S3015">
        <v>522</v>
      </c>
      <c r="T3015">
        <v>7</v>
      </c>
      <c r="U3015">
        <v>0.64</v>
      </c>
      <c r="V3015">
        <v>0</v>
      </c>
      <c r="W3015" t="s">
        <v>6</v>
      </c>
      <c r="X3015" t="s">
        <v>101</v>
      </c>
      <c r="Y3015" t="s">
        <v>94</v>
      </c>
      <c r="Z3015" t="s">
        <v>106</v>
      </c>
      <c r="AA3015">
        <v>0.94079999999999997</v>
      </c>
      <c r="AB3015">
        <v>0.94079999999999997</v>
      </c>
      <c r="AC3015">
        <v>3.7632000000000033E-2</v>
      </c>
      <c r="AD3015">
        <v>1.04</v>
      </c>
      <c r="AE3015" t="s">
        <v>25</v>
      </c>
      <c r="AF3015">
        <v>1.8531820140784368E-2</v>
      </c>
      <c r="AG3015" t="s">
        <v>5</v>
      </c>
      <c r="AH3015" t="s">
        <v>31</v>
      </c>
      <c r="AI3015" t="s">
        <v>35</v>
      </c>
      <c r="AJ3015">
        <v>949.09090909090901</v>
      </c>
      <c r="AK3015" t="s">
        <v>42</v>
      </c>
      <c r="AL3015">
        <v>45.990500000000004</v>
      </c>
      <c r="AM3015">
        <v>1018099.4242520001</v>
      </c>
      <c r="AN3015">
        <v>72.53</v>
      </c>
    </row>
    <row r="3016" spans="1:40" x14ac:dyDescent="0.3">
      <c r="A3016">
        <v>329.58</v>
      </c>
      <c r="B3016">
        <v>9.15</v>
      </c>
      <c r="C3016">
        <v>21</v>
      </c>
      <c r="D3016">
        <v>0.73</v>
      </c>
      <c r="E3016">
        <v>0.01</v>
      </c>
      <c r="F3016">
        <v>0.04</v>
      </c>
      <c r="G3016" t="s">
        <v>92</v>
      </c>
      <c r="H3016">
        <v>1.1499999999999999</v>
      </c>
      <c r="I3016">
        <v>0.97</v>
      </c>
      <c r="J3016">
        <v>1.01</v>
      </c>
      <c r="K3016">
        <v>0.96</v>
      </c>
      <c r="L3016">
        <v>13</v>
      </c>
      <c r="M3016">
        <v>8874.99</v>
      </c>
      <c r="N3016">
        <v>45</v>
      </c>
      <c r="O3016">
        <v>51</v>
      </c>
      <c r="P3016">
        <v>1</v>
      </c>
      <c r="Q3016">
        <v>0</v>
      </c>
      <c r="R3016">
        <v>827</v>
      </c>
      <c r="S3016">
        <v>69</v>
      </c>
      <c r="T3016">
        <v>10</v>
      </c>
      <c r="U3016">
        <v>0.91</v>
      </c>
      <c r="V3016">
        <v>0</v>
      </c>
      <c r="W3016" t="s">
        <v>6</v>
      </c>
      <c r="X3016" t="s">
        <v>89</v>
      </c>
      <c r="Y3016" t="s">
        <v>104</v>
      </c>
      <c r="Z3016" t="s">
        <v>108</v>
      </c>
      <c r="AA3016">
        <v>0.72270000000000001</v>
      </c>
      <c r="AB3016">
        <v>0.95039999999999991</v>
      </c>
      <c r="AC3016">
        <v>0.256608</v>
      </c>
      <c r="AD3016">
        <v>1.01</v>
      </c>
      <c r="AE3016" t="s">
        <v>25</v>
      </c>
      <c r="AF3016">
        <v>2.7762606954305481E-2</v>
      </c>
      <c r="AG3016" t="s">
        <v>7</v>
      </c>
      <c r="AH3016" t="s">
        <v>32</v>
      </c>
      <c r="AI3016" t="s">
        <v>36</v>
      </c>
      <c r="AJ3016">
        <v>8.3434099153567107</v>
      </c>
      <c r="AK3016" t="s">
        <v>40</v>
      </c>
      <c r="AL3016">
        <v>177.49979999999999</v>
      </c>
      <c r="AM3016">
        <v>3071455.2445499995</v>
      </c>
      <c r="AN3016">
        <v>85.75</v>
      </c>
    </row>
    <row r="3017" spans="1:40" x14ac:dyDescent="0.3">
      <c r="A3017">
        <v>200.32</v>
      </c>
      <c r="B3017">
        <v>2.14</v>
      </c>
      <c r="C3017">
        <v>15</v>
      </c>
      <c r="D3017">
        <v>0.95</v>
      </c>
      <c r="E3017">
        <v>0.08</v>
      </c>
      <c r="F3017">
        <v>0.02</v>
      </c>
      <c r="G3017" t="s">
        <v>92</v>
      </c>
      <c r="H3017">
        <v>2.54</v>
      </c>
      <c r="I3017">
        <v>0.91</v>
      </c>
      <c r="J3017">
        <v>0.9</v>
      </c>
      <c r="K3017">
        <v>0.27</v>
      </c>
      <c r="L3017">
        <v>47</v>
      </c>
      <c r="M3017">
        <v>5434.36</v>
      </c>
      <c r="N3017">
        <v>60</v>
      </c>
      <c r="O3017">
        <v>34</v>
      </c>
      <c r="P3017">
        <v>1</v>
      </c>
      <c r="Q3017">
        <v>3</v>
      </c>
      <c r="R3017">
        <v>634</v>
      </c>
      <c r="S3017">
        <v>911</v>
      </c>
      <c r="T3017">
        <v>1</v>
      </c>
      <c r="U3017">
        <v>0.65</v>
      </c>
      <c r="V3017">
        <v>1</v>
      </c>
      <c r="W3017" t="s">
        <v>4</v>
      </c>
      <c r="X3017" t="s">
        <v>103</v>
      </c>
      <c r="Y3017" t="s">
        <v>104</v>
      </c>
      <c r="Z3017" t="s">
        <v>97</v>
      </c>
      <c r="AA3017">
        <v>0.874</v>
      </c>
      <c r="AB3017">
        <v>0.90160000000000007</v>
      </c>
      <c r="AC3017">
        <v>4.5080000000000037E-2</v>
      </c>
      <c r="AD3017">
        <v>0.37</v>
      </c>
      <c r="AE3017" t="s">
        <v>24</v>
      </c>
      <c r="AF3017">
        <v>1.0682907348242813E-2</v>
      </c>
      <c r="AG3017" t="s">
        <v>5</v>
      </c>
      <c r="AH3017" t="s">
        <v>31</v>
      </c>
      <c r="AI3017" t="s">
        <v>35</v>
      </c>
      <c r="AJ3017">
        <v>143.69085173501577</v>
      </c>
      <c r="AK3017" t="s">
        <v>42</v>
      </c>
      <c r="AL3017">
        <v>108.68719999999999</v>
      </c>
      <c r="AM3017">
        <v>1197590.958176</v>
      </c>
      <c r="AN3017">
        <v>82.66</v>
      </c>
    </row>
    <row r="3018" spans="1:40" x14ac:dyDescent="0.3">
      <c r="A3018">
        <v>379.71</v>
      </c>
      <c r="B3018">
        <v>2.61</v>
      </c>
      <c r="C3018">
        <v>1</v>
      </c>
      <c r="D3018">
        <v>0.81</v>
      </c>
      <c r="E3018">
        <v>0.03</v>
      </c>
      <c r="F3018">
        <v>0.03</v>
      </c>
      <c r="G3018" t="s">
        <v>99</v>
      </c>
      <c r="H3018">
        <v>3.3</v>
      </c>
      <c r="I3018">
        <v>0.94</v>
      </c>
      <c r="J3018">
        <v>1.17</v>
      </c>
      <c r="K3018">
        <v>0.39</v>
      </c>
      <c r="L3018">
        <v>45</v>
      </c>
      <c r="M3018">
        <v>7127.97</v>
      </c>
      <c r="N3018">
        <v>60</v>
      </c>
      <c r="O3018">
        <v>7</v>
      </c>
      <c r="P3018">
        <v>3</v>
      </c>
      <c r="Q3018">
        <v>1</v>
      </c>
      <c r="R3018">
        <v>910</v>
      </c>
      <c r="S3018">
        <v>389</v>
      </c>
      <c r="T3018">
        <v>8</v>
      </c>
      <c r="U3018">
        <v>0.92</v>
      </c>
      <c r="V3018">
        <v>0</v>
      </c>
      <c r="W3018" t="s">
        <v>6</v>
      </c>
      <c r="X3018" t="s">
        <v>101</v>
      </c>
      <c r="Y3018" t="s">
        <v>90</v>
      </c>
      <c r="Z3018" t="s">
        <v>110</v>
      </c>
      <c r="AA3018">
        <v>0.78570000000000007</v>
      </c>
      <c r="AB3018">
        <v>0.94089999999999996</v>
      </c>
      <c r="AC3018">
        <v>0.17877099999999993</v>
      </c>
      <c r="AD3018">
        <v>0.45</v>
      </c>
      <c r="AE3018" t="s">
        <v>24</v>
      </c>
      <c r="AF3018">
        <v>6.8736667456743301E-3</v>
      </c>
      <c r="AG3018" t="s">
        <v>5</v>
      </c>
      <c r="AH3018" t="s">
        <v>32</v>
      </c>
      <c r="AI3018" t="s">
        <v>37</v>
      </c>
      <c r="AJ3018">
        <v>42.747252747252745</v>
      </c>
      <c r="AK3018" t="s">
        <v>40</v>
      </c>
      <c r="AL3018">
        <v>356.39850000000001</v>
      </c>
      <c r="AM3018">
        <v>2869336.6373820007</v>
      </c>
      <c r="AN3018">
        <v>95.199999999999989</v>
      </c>
    </row>
    <row r="3019" spans="1:40" x14ac:dyDescent="0.3">
      <c r="A3019">
        <v>232.04</v>
      </c>
      <c r="B3019">
        <v>5.44</v>
      </c>
      <c r="C3019">
        <v>3</v>
      </c>
      <c r="D3019">
        <v>0.88</v>
      </c>
      <c r="E3019">
        <v>0.03</v>
      </c>
      <c r="F3019">
        <v>0.03</v>
      </c>
      <c r="G3019" t="s">
        <v>92</v>
      </c>
      <c r="H3019">
        <v>0.22</v>
      </c>
      <c r="I3019">
        <v>0.66</v>
      </c>
      <c r="J3019">
        <v>0.91</v>
      </c>
      <c r="K3019">
        <v>0.75</v>
      </c>
      <c r="L3019">
        <v>5</v>
      </c>
      <c r="M3019">
        <v>3347.85</v>
      </c>
      <c r="N3019">
        <v>15</v>
      </c>
      <c r="O3019">
        <v>12</v>
      </c>
      <c r="P3019">
        <v>0</v>
      </c>
      <c r="Q3019">
        <v>2</v>
      </c>
      <c r="R3019">
        <v>564</v>
      </c>
      <c r="S3019">
        <v>848</v>
      </c>
      <c r="T3019">
        <v>11</v>
      </c>
      <c r="U3019">
        <v>0.12</v>
      </c>
      <c r="V3019">
        <v>1</v>
      </c>
      <c r="W3019" t="s">
        <v>4</v>
      </c>
      <c r="X3019" t="s">
        <v>93</v>
      </c>
      <c r="Y3019" t="s">
        <v>94</v>
      </c>
      <c r="Z3019" t="s">
        <v>95</v>
      </c>
      <c r="AA3019">
        <v>0.85360000000000003</v>
      </c>
      <c r="AB3019">
        <v>0.94089999999999996</v>
      </c>
      <c r="AC3019">
        <v>0.11290799999999998</v>
      </c>
      <c r="AD3019">
        <v>0.81</v>
      </c>
      <c r="AE3019" t="s">
        <v>25</v>
      </c>
      <c r="AF3019">
        <v>2.3444233752801243E-2</v>
      </c>
      <c r="AG3019" t="s">
        <v>7</v>
      </c>
      <c r="AH3019" t="s">
        <v>31</v>
      </c>
      <c r="AI3019" t="s">
        <v>38</v>
      </c>
      <c r="AJ3019">
        <v>150.35460992907801</v>
      </c>
      <c r="AK3019" t="s">
        <v>42</v>
      </c>
      <c r="AL3019">
        <v>66.956999999999994</v>
      </c>
      <c r="AM3019">
        <v>823513.19881600002</v>
      </c>
      <c r="AN3019">
        <v>86.279999999999987</v>
      </c>
    </row>
    <row r="3020" spans="1:40" x14ac:dyDescent="0.3">
      <c r="A3020">
        <v>80.760000000000005</v>
      </c>
      <c r="B3020">
        <v>1.74</v>
      </c>
      <c r="C3020">
        <v>5</v>
      </c>
      <c r="D3020">
        <v>0.75</v>
      </c>
      <c r="E3020">
        <v>0.1</v>
      </c>
      <c r="F3020">
        <v>0.02</v>
      </c>
      <c r="G3020" t="s">
        <v>99</v>
      </c>
      <c r="H3020">
        <v>3.58</v>
      </c>
      <c r="I3020">
        <v>0.66</v>
      </c>
      <c r="J3020">
        <v>1.1000000000000001</v>
      </c>
      <c r="K3020">
        <v>0.78</v>
      </c>
      <c r="L3020">
        <v>31</v>
      </c>
      <c r="M3020">
        <v>5656.77</v>
      </c>
      <c r="N3020">
        <v>60</v>
      </c>
      <c r="O3020">
        <v>17</v>
      </c>
      <c r="P3020">
        <v>0</v>
      </c>
      <c r="Q3020">
        <v>1</v>
      </c>
      <c r="R3020">
        <v>411</v>
      </c>
      <c r="S3020">
        <v>356</v>
      </c>
      <c r="T3020">
        <v>8</v>
      </c>
      <c r="U3020">
        <v>0.71</v>
      </c>
      <c r="V3020">
        <v>0</v>
      </c>
      <c r="W3020" t="s">
        <v>6</v>
      </c>
      <c r="X3020" t="s">
        <v>101</v>
      </c>
      <c r="Y3020" t="s">
        <v>94</v>
      </c>
      <c r="Z3020" t="s">
        <v>110</v>
      </c>
      <c r="AA3020">
        <v>0.67500000000000004</v>
      </c>
      <c r="AB3020">
        <v>0.88200000000000001</v>
      </c>
      <c r="AC3020">
        <v>0.2205</v>
      </c>
      <c r="AD3020">
        <v>0.9</v>
      </c>
      <c r="AE3020" t="s">
        <v>25</v>
      </c>
      <c r="AF3020">
        <v>2.1545319465081723E-2</v>
      </c>
      <c r="AG3020" t="s">
        <v>7</v>
      </c>
      <c r="AH3020" t="s">
        <v>33</v>
      </c>
      <c r="AI3020" t="s">
        <v>37</v>
      </c>
      <c r="AJ3020">
        <v>86.618004866180058</v>
      </c>
      <c r="AK3020" t="s">
        <v>41</v>
      </c>
      <c r="AL3020">
        <v>282.83850000000001</v>
      </c>
      <c r="AM3020">
        <v>511950.2555400001</v>
      </c>
      <c r="AN3020">
        <v>93.02000000000001</v>
      </c>
    </row>
    <row r="3021" spans="1:40" x14ac:dyDescent="0.3">
      <c r="A3021">
        <v>402.69</v>
      </c>
      <c r="B3021">
        <v>2.76</v>
      </c>
      <c r="C3021">
        <v>22</v>
      </c>
      <c r="D3021">
        <v>0.72</v>
      </c>
      <c r="E3021">
        <v>0.04</v>
      </c>
      <c r="F3021">
        <v>0.03</v>
      </c>
      <c r="G3021" t="s">
        <v>99</v>
      </c>
      <c r="H3021">
        <v>3.8</v>
      </c>
      <c r="I3021">
        <v>0.72</v>
      </c>
      <c r="J3021">
        <v>0.9</v>
      </c>
      <c r="K3021">
        <v>0.91</v>
      </c>
      <c r="L3021">
        <v>31</v>
      </c>
      <c r="M3021">
        <v>7291.51</v>
      </c>
      <c r="N3021">
        <v>15</v>
      </c>
      <c r="O3021">
        <v>48</v>
      </c>
      <c r="P3021">
        <v>1</v>
      </c>
      <c r="Q3021">
        <v>3</v>
      </c>
      <c r="R3021">
        <v>57</v>
      </c>
      <c r="S3021">
        <v>451</v>
      </c>
      <c r="T3021">
        <v>11</v>
      </c>
      <c r="U3021">
        <v>0.93</v>
      </c>
      <c r="V3021">
        <v>0</v>
      </c>
      <c r="W3021" t="s">
        <v>6</v>
      </c>
      <c r="X3021" t="s">
        <v>103</v>
      </c>
      <c r="Y3021" t="s">
        <v>104</v>
      </c>
      <c r="Z3021" t="s">
        <v>95</v>
      </c>
      <c r="AA3021">
        <v>0.69119999999999993</v>
      </c>
      <c r="AB3021">
        <v>0.93119999999999992</v>
      </c>
      <c r="AC3021">
        <v>0.26073600000000002</v>
      </c>
      <c r="AD3021">
        <v>0.98</v>
      </c>
      <c r="AE3021" t="s">
        <v>25</v>
      </c>
      <c r="AF3021">
        <v>6.8539074722491237E-3</v>
      </c>
      <c r="AG3021" t="s">
        <v>5</v>
      </c>
      <c r="AH3021" t="s">
        <v>32</v>
      </c>
      <c r="AI3021" t="s">
        <v>37</v>
      </c>
      <c r="AJ3021">
        <v>791.22807017543857</v>
      </c>
      <c r="AK3021" t="s">
        <v>42</v>
      </c>
      <c r="AL3021">
        <v>364.57550000000003</v>
      </c>
      <c r="AM3021">
        <v>3142148.613173</v>
      </c>
      <c r="AN3021">
        <v>94.399999999999991</v>
      </c>
    </row>
    <row r="3022" spans="1:40" x14ac:dyDescent="0.3">
      <c r="A3022">
        <v>178.59</v>
      </c>
      <c r="B3022">
        <v>9.49</v>
      </c>
      <c r="C3022">
        <v>17</v>
      </c>
      <c r="D3022">
        <v>0.76</v>
      </c>
      <c r="E3022">
        <v>0</v>
      </c>
      <c r="F3022">
        <v>0.01</v>
      </c>
      <c r="G3022" t="s">
        <v>88</v>
      </c>
      <c r="H3022">
        <v>0.83</v>
      </c>
      <c r="I3022">
        <v>0.63</v>
      </c>
      <c r="J3022">
        <v>1.1499999999999999</v>
      </c>
      <c r="K3022">
        <v>0.65</v>
      </c>
      <c r="L3022">
        <v>34</v>
      </c>
      <c r="M3022">
        <v>3035.07</v>
      </c>
      <c r="N3022">
        <v>45</v>
      </c>
      <c r="O3022">
        <v>39</v>
      </c>
      <c r="P3022">
        <v>2</v>
      </c>
      <c r="Q3022">
        <v>3</v>
      </c>
      <c r="R3022">
        <v>713</v>
      </c>
      <c r="S3022">
        <v>552</v>
      </c>
      <c r="T3022">
        <v>10</v>
      </c>
      <c r="U3022">
        <v>0.46</v>
      </c>
      <c r="V3022">
        <v>0</v>
      </c>
      <c r="W3022" t="s">
        <v>6</v>
      </c>
      <c r="X3022" t="s">
        <v>103</v>
      </c>
      <c r="Y3022" t="s">
        <v>96</v>
      </c>
      <c r="Z3022" t="s">
        <v>108</v>
      </c>
      <c r="AA3022">
        <v>0.76</v>
      </c>
      <c r="AB3022">
        <v>0.99</v>
      </c>
      <c r="AC3022">
        <v>0.23759999999999998</v>
      </c>
      <c r="AD3022">
        <v>0.66</v>
      </c>
      <c r="AE3022" t="s">
        <v>25</v>
      </c>
      <c r="AF3022">
        <v>5.3138473598745732E-2</v>
      </c>
      <c r="AG3022" t="s">
        <v>8</v>
      </c>
      <c r="AH3022" t="s">
        <v>31</v>
      </c>
      <c r="AI3022" t="s">
        <v>38</v>
      </c>
      <c r="AJ3022">
        <v>77.41935483870968</v>
      </c>
      <c r="AK3022" t="s">
        <v>40</v>
      </c>
      <c r="AL3022">
        <v>30.350700000000003</v>
      </c>
      <c r="AM3022">
        <v>547486.79810699995</v>
      </c>
      <c r="AN3022">
        <v>74.97</v>
      </c>
    </row>
    <row r="3023" spans="1:40" x14ac:dyDescent="0.3">
      <c r="A3023">
        <v>244.75</v>
      </c>
      <c r="B3023">
        <v>9.7899999999999991</v>
      </c>
      <c r="C3023">
        <v>14</v>
      </c>
      <c r="D3023">
        <v>0.74</v>
      </c>
      <c r="E3023">
        <v>0.03</v>
      </c>
      <c r="F3023">
        <v>0.01</v>
      </c>
      <c r="G3023" t="s">
        <v>99</v>
      </c>
      <c r="H3023">
        <v>0.84</v>
      </c>
      <c r="I3023">
        <v>0.64</v>
      </c>
      <c r="J3023">
        <v>1.06</v>
      </c>
      <c r="K3023">
        <v>0.48</v>
      </c>
      <c r="L3023">
        <v>26</v>
      </c>
      <c r="M3023">
        <v>6916.49</v>
      </c>
      <c r="N3023">
        <v>15</v>
      </c>
      <c r="O3023">
        <v>22</v>
      </c>
      <c r="P3023">
        <v>3</v>
      </c>
      <c r="Q3023">
        <v>2</v>
      </c>
      <c r="R3023">
        <v>419</v>
      </c>
      <c r="S3023">
        <v>785</v>
      </c>
      <c r="T3023">
        <v>12</v>
      </c>
      <c r="U3023">
        <v>0.97</v>
      </c>
      <c r="V3023">
        <v>0</v>
      </c>
      <c r="W3023" t="s">
        <v>6</v>
      </c>
      <c r="X3023" t="s">
        <v>93</v>
      </c>
      <c r="Y3023" t="s">
        <v>90</v>
      </c>
      <c r="Z3023" t="s">
        <v>107</v>
      </c>
      <c r="AA3023">
        <v>0.71779999999999999</v>
      </c>
      <c r="AB3023">
        <v>0.96029999999999993</v>
      </c>
      <c r="AC3023">
        <v>0.24967799999999998</v>
      </c>
      <c r="AD3023">
        <v>0.52</v>
      </c>
      <c r="AE3023" t="s">
        <v>25</v>
      </c>
      <c r="AF3023">
        <v>3.9999999999999994E-2</v>
      </c>
      <c r="AG3023" t="s">
        <v>7</v>
      </c>
      <c r="AH3023" t="s">
        <v>31</v>
      </c>
      <c r="AI3023" t="s">
        <v>38</v>
      </c>
      <c r="AJ3023">
        <v>187.35083532219571</v>
      </c>
      <c r="AK3023" t="s">
        <v>42</v>
      </c>
      <c r="AL3023">
        <v>345.8245</v>
      </c>
      <c r="AM3023">
        <v>1760873.3009000001</v>
      </c>
      <c r="AN3023">
        <v>98.06</v>
      </c>
    </row>
    <row r="3024" spans="1:40" x14ac:dyDescent="0.3">
      <c r="A3024">
        <v>358.45</v>
      </c>
      <c r="B3024">
        <v>4.3899999999999997</v>
      </c>
      <c r="C3024">
        <v>9</v>
      </c>
      <c r="D3024">
        <v>0.79</v>
      </c>
      <c r="E3024">
        <v>0.01</v>
      </c>
      <c r="F3024">
        <v>0.02</v>
      </c>
      <c r="G3024" t="s">
        <v>88</v>
      </c>
      <c r="H3024">
        <v>1.02</v>
      </c>
      <c r="I3024">
        <v>0.66</v>
      </c>
      <c r="J3024">
        <v>1.06</v>
      </c>
      <c r="K3024">
        <v>0.38</v>
      </c>
      <c r="L3024">
        <v>7</v>
      </c>
      <c r="M3024">
        <v>5730.76</v>
      </c>
      <c r="N3024">
        <v>15</v>
      </c>
      <c r="O3024">
        <v>19</v>
      </c>
      <c r="P3024">
        <v>3</v>
      </c>
      <c r="Q3024">
        <v>1</v>
      </c>
      <c r="R3024">
        <v>723</v>
      </c>
      <c r="S3024">
        <v>983</v>
      </c>
      <c r="T3024">
        <v>3</v>
      </c>
      <c r="U3024">
        <v>0.55000000000000004</v>
      </c>
      <c r="V3024">
        <v>1</v>
      </c>
      <c r="W3024" t="s">
        <v>4</v>
      </c>
      <c r="X3024" t="s">
        <v>101</v>
      </c>
      <c r="Y3024" t="s">
        <v>90</v>
      </c>
      <c r="Z3024" t="s">
        <v>98</v>
      </c>
      <c r="AA3024">
        <v>0.78210000000000002</v>
      </c>
      <c r="AB3024">
        <v>0.97019999999999995</v>
      </c>
      <c r="AC3024">
        <v>0.20374199999999998</v>
      </c>
      <c r="AD3024">
        <v>0.41000000000000003</v>
      </c>
      <c r="AE3024" t="s">
        <v>24</v>
      </c>
      <c r="AF3024">
        <v>1.2247175338261961E-2</v>
      </c>
      <c r="AG3024" t="s">
        <v>5</v>
      </c>
      <c r="AH3024" t="s">
        <v>32</v>
      </c>
      <c r="AI3024" t="s">
        <v>36</v>
      </c>
      <c r="AJ3024">
        <v>135.96127247579531</v>
      </c>
      <c r="AK3024" t="s">
        <v>42</v>
      </c>
      <c r="AL3024">
        <v>57.307600000000001</v>
      </c>
      <c r="AM3024">
        <v>2115881.2696400001</v>
      </c>
      <c r="AN3024">
        <v>74.28</v>
      </c>
    </row>
    <row r="3025" spans="1:40" x14ac:dyDescent="0.3">
      <c r="A3025">
        <v>199.61</v>
      </c>
      <c r="B3025">
        <v>9.31</v>
      </c>
      <c r="C3025">
        <v>3</v>
      </c>
      <c r="D3025">
        <v>0.85</v>
      </c>
      <c r="E3025">
        <v>0.01</v>
      </c>
      <c r="F3025">
        <v>0.04</v>
      </c>
      <c r="G3025" t="s">
        <v>99</v>
      </c>
      <c r="H3025">
        <v>3.98</v>
      </c>
      <c r="I3025">
        <v>0.88</v>
      </c>
      <c r="J3025">
        <v>0.84</v>
      </c>
      <c r="K3025">
        <v>0.42</v>
      </c>
      <c r="L3025">
        <v>41</v>
      </c>
      <c r="M3025">
        <v>4398.51</v>
      </c>
      <c r="N3025">
        <v>15</v>
      </c>
      <c r="O3025">
        <v>27</v>
      </c>
      <c r="P3025">
        <v>0</v>
      </c>
      <c r="Q3025">
        <v>3</v>
      </c>
      <c r="R3025">
        <v>463</v>
      </c>
      <c r="S3025">
        <v>896</v>
      </c>
      <c r="T3025">
        <v>9</v>
      </c>
      <c r="U3025">
        <v>0.94</v>
      </c>
      <c r="V3025">
        <v>1</v>
      </c>
      <c r="W3025" t="s">
        <v>4</v>
      </c>
      <c r="X3025" t="s">
        <v>103</v>
      </c>
      <c r="Y3025" t="s">
        <v>94</v>
      </c>
      <c r="Z3025" t="s">
        <v>91</v>
      </c>
      <c r="AA3025">
        <v>0.84150000000000003</v>
      </c>
      <c r="AB3025">
        <v>0.95039999999999991</v>
      </c>
      <c r="AC3025">
        <v>0.14256000000000002</v>
      </c>
      <c r="AD3025">
        <v>0.47</v>
      </c>
      <c r="AE3025" t="s">
        <v>24</v>
      </c>
      <c r="AF3025">
        <v>4.6640949852211809E-2</v>
      </c>
      <c r="AG3025" t="s">
        <v>7</v>
      </c>
      <c r="AH3025" t="s">
        <v>31</v>
      </c>
      <c r="AI3025" t="s">
        <v>37</v>
      </c>
      <c r="AJ3025">
        <v>193.52051835853132</v>
      </c>
      <c r="AK3025" t="s">
        <v>42</v>
      </c>
      <c r="AL3025">
        <v>219.92550000000003</v>
      </c>
      <c r="AM3025">
        <v>922121.72461100004</v>
      </c>
      <c r="AN3025">
        <v>94.92</v>
      </c>
    </row>
    <row r="3026" spans="1:40" x14ac:dyDescent="0.3">
      <c r="A3026">
        <v>75.459999999999994</v>
      </c>
      <c r="B3026">
        <v>5.9</v>
      </c>
      <c r="C3026">
        <v>26</v>
      </c>
      <c r="D3026">
        <v>0.88</v>
      </c>
      <c r="E3026">
        <v>0.01</v>
      </c>
      <c r="F3026">
        <v>0.05</v>
      </c>
      <c r="G3026" t="s">
        <v>92</v>
      </c>
      <c r="H3026">
        <v>1.36</v>
      </c>
      <c r="I3026">
        <v>0.61</v>
      </c>
      <c r="J3026">
        <v>0.97</v>
      </c>
      <c r="K3026">
        <v>0.85</v>
      </c>
      <c r="L3026">
        <v>46</v>
      </c>
      <c r="M3026">
        <v>7158.4</v>
      </c>
      <c r="N3026">
        <v>30</v>
      </c>
      <c r="O3026">
        <v>54</v>
      </c>
      <c r="P3026">
        <v>1</v>
      </c>
      <c r="Q3026">
        <v>3</v>
      </c>
      <c r="R3026">
        <v>151</v>
      </c>
      <c r="S3026">
        <v>408</v>
      </c>
      <c r="T3026">
        <v>5</v>
      </c>
      <c r="U3026">
        <v>0.75</v>
      </c>
      <c r="V3026">
        <v>0</v>
      </c>
      <c r="W3026" t="s">
        <v>6</v>
      </c>
      <c r="X3026" t="s">
        <v>103</v>
      </c>
      <c r="Y3026" t="s">
        <v>104</v>
      </c>
      <c r="Z3026" t="s">
        <v>109</v>
      </c>
      <c r="AA3026">
        <v>0.87119999999999997</v>
      </c>
      <c r="AB3026">
        <v>0.9405</v>
      </c>
      <c r="AC3026">
        <v>0.11285999999999999</v>
      </c>
      <c r="AD3026">
        <v>0.91</v>
      </c>
      <c r="AE3026" t="s">
        <v>25</v>
      </c>
      <c r="AF3026">
        <v>7.8187119003445549E-2</v>
      </c>
      <c r="AG3026" t="s">
        <v>8</v>
      </c>
      <c r="AH3026" t="s">
        <v>33</v>
      </c>
      <c r="AI3026" t="s">
        <v>36</v>
      </c>
      <c r="AJ3026">
        <v>270.19867549668874</v>
      </c>
      <c r="AK3026" t="s">
        <v>42</v>
      </c>
      <c r="AL3026">
        <v>143.16800000000001</v>
      </c>
      <c r="AM3026">
        <v>572728.45635199989</v>
      </c>
      <c r="AN3026">
        <v>85.339999999999989</v>
      </c>
    </row>
    <row r="3027" spans="1:40" x14ac:dyDescent="0.3">
      <c r="A3027">
        <v>218.26</v>
      </c>
      <c r="B3027">
        <v>3.43</v>
      </c>
      <c r="C3027">
        <v>13</v>
      </c>
      <c r="D3027">
        <v>0.94</v>
      </c>
      <c r="E3027">
        <v>0.06</v>
      </c>
      <c r="F3027">
        <v>0.02</v>
      </c>
      <c r="G3027" t="s">
        <v>88</v>
      </c>
      <c r="H3027">
        <v>3.98</v>
      </c>
      <c r="I3027">
        <v>0.63</v>
      </c>
      <c r="J3027">
        <v>1.01</v>
      </c>
      <c r="K3027">
        <v>0.98</v>
      </c>
      <c r="L3027">
        <v>49</v>
      </c>
      <c r="M3027">
        <v>3237.35</v>
      </c>
      <c r="N3027">
        <v>15</v>
      </c>
      <c r="O3027">
        <v>53</v>
      </c>
      <c r="P3027">
        <v>0</v>
      </c>
      <c r="Q3027">
        <v>3</v>
      </c>
      <c r="R3027">
        <v>459</v>
      </c>
      <c r="S3027">
        <v>16</v>
      </c>
      <c r="T3027">
        <v>5</v>
      </c>
      <c r="U3027">
        <v>0.46</v>
      </c>
      <c r="V3027">
        <v>1</v>
      </c>
      <c r="W3027" t="s">
        <v>4</v>
      </c>
      <c r="X3027" t="s">
        <v>103</v>
      </c>
      <c r="Y3027" t="s">
        <v>94</v>
      </c>
      <c r="Z3027" t="s">
        <v>109</v>
      </c>
      <c r="AA3027">
        <v>0.88359999999999994</v>
      </c>
      <c r="AB3027">
        <v>0.92119999999999991</v>
      </c>
      <c r="AC3027">
        <v>5.5272000000000043E-2</v>
      </c>
      <c r="AD3027">
        <v>1.06</v>
      </c>
      <c r="AE3027" t="s">
        <v>25</v>
      </c>
      <c r="AF3027">
        <v>1.5715202052597819E-2</v>
      </c>
      <c r="AG3027" t="s">
        <v>5</v>
      </c>
      <c r="AH3027" t="s">
        <v>31</v>
      </c>
      <c r="AI3027" t="s">
        <v>37</v>
      </c>
      <c r="AJ3027">
        <v>3.4858387799564272</v>
      </c>
      <c r="AK3027" t="s">
        <v>40</v>
      </c>
      <c r="AL3027">
        <v>32.3735</v>
      </c>
      <c r="AM3027">
        <v>763160.4788759998</v>
      </c>
      <c r="AN3027">
        <v>69.820000000000007</v>
      </c>
    </row>
    <row r="3028" spans="1:40" x14ac:dyDescent="0.3">
      <c r="A3028">
        <v>475</v>
      </c>
      <c r="B3028">
        <v>7.32</v>
      </c>
      <c r="C3028">
        <v>3</v>
      </c>
      <c r="D3028">
        <v>0.9</v>
      </c>
      <c r="E3028">
        <v>0.02</v>
      </c>
      <c r="F3028">
        <v>0.03</v>
      </c>
      <c r="G3028" t="s">
        <v>92</v>
      </c>
      <c r="H3028">
        <v>2.7</v>
      </c>
      <c r="I3028">
        <v>0.98</v>
      </c>
      <c r="J3028">
        <v>0.92</v>
      </c>
      <c r="K3028">
        <v>0.05</v>
      </c>
      <c r="L3028">
        <v>20</v>
      </c>
      <c r="M3028">
        <v>7173.58</v>
      </c>
      <c r="N3028">
        <v>90</v>
      </c>
      <c r="O3028">
        <v>45</v>
      </c>
      <c r="P3028">
        <v>2</v>
      </c>
      <c r="Q3028">
        <v>0</v>
      </c>
      <c r="R3028">
        <v>198</v>
      </c>
      <c r="S3028">
        <v>400</v>
      </c>
      <c r="T3028">
        <v>12</v>
      </c>
      <c r="U3028">
        <v>0.03</v>
      </c>
      <c r="V3028">
        <v>1</v>
      </c>
      <c r="W3028" t="s">
        <v>4</v>
      </c>
      <c r="X3028" t="s">
        <v>89</v>
      </c>
      <c r="Y3028" t="s">
        <v>96</v>
      </c>
      <c r="Z3028" t="s">
        <v>107</v>
      </c>
      <c r="AA3028">
        <v>0.88200000000000001</v>
      </c>
      <c r="AB3028">
        <v>0.9506</v>
      </c>
      <c r="AC3028">
        <v>9.5059999999999978E-2</v>
      </c>
      <c r="AD3028">
        <v>0.1</v>
      </c>
      <c r="AE3028" t="s">
        <v>22</v>
      </c>
      <c r="AF3028">
        <v>1.5410526315789473E-2</v>
      </c>
      <c r="AG3028" t="s">
        <v>5</v>
      </c>
      <c r="AH3028" t="s">
        <v>32</v>
      </c>
      <c r="AI3028" t="s">
        <v>35</v>
      </c>
      <c r="AJ3028">
        <v>202.02020202020202</v>
      </c>
      <c r="AK3028" t="s">
        <v>42</v>
      </c>
      <c r="AL3028">
        <v>143.4716</v>
      </c>
      <c r="AM3028">
        <v>3577992.1465999996</v>
      </c>
      <c r="AN3028">
        <v>84.1</v>
      </c>
    </row>
    <row r="3029" spans="1:40" x14ac:dyDescent="0.3">
      <c r="A3029">
        <v>338.78</v>
      </c>
      <c r="B3029">
        <v>6.93</v>
      </c>
      <c r="C3029">
        <v>11</v>
      </c>
      <c r="D3029">
        <v>0.88</v>
      </c>
      <c r="E3029">
        <v>0.04</v>
      </c>
      <c r="F3029">
        <v>0.01</v>
      </c>
      <c r="G3029" t="s">
        <v>88</v>
      </c>
      <c r="H3029">
        <v>3.84</v>
      </c>
      <c r="I3029">
        <v>0.63</v>
      </c>
      <c r="J3029">
        <v>1.1499999999999999</v>
      </c>
      <c r="K3029">
        <v>0.57999999999999996</v>
      </c>
      <c r="L3029">
        <v>43</v>
      </c>
      <c r="M3029">
        <v>5556.03</v>
      </c>
      <c r="N3029">
        <v>45</v>
      </c>
      <c r="O3029">
        <v>52</v>
      </c>
      <c r="P3029">
        <v>1</v>
      </c>
      <c r="Q3029">
        <v>3</v>
      </c>
      <c r="R3029">
        <v>740</v>
      </c>
      <c r="S3029">
        <v>938</v>
      </c>
      <c r="T3029">
        <v>5</v>
      </c>
      <c r="U3029">
        <v>0.66</v>
      </c>
      <c r="V3029">
        <v>0</v>
      </c>
      <c r="W3029" t="s">
        <v>6</v>
      </c>
      <c r="X3029" t="s">
        <v>103</v>
      </c>
      <c r="Y3029" t="s">
        <v>104</v>
      </c>
      <c r="Z3029" t="s">
        <v>109</v>
      </c>
      <c r="AA3029">
        <v>0.8448</v>
      </c>
      <c r="AB3029">
        <v>0.95039999999999991</v>
      </c>
      <c r="AC3029">
        <v>0.114048</v>
      </c>
      <c r="AD3029">
        <v>0.63</v>
      </c>
      <c r="AE3029" t="s">
        <v>25</v>
      </c>
      <c r="AF3029">
        <v>2.0455752996044633E-2</v>
      </c>
      <c r="AG3029" t="s">
        <v>7</v>
      </c>
      <c r="AH3029" t="s">
        <v>32</v>
      </c>
      <c r="AI3029" t="s">
        <v>37</v>
      </c>
      <c r="AJ3029">
        <v>126.75675675675674</v>
      </c>
      <c r="AK3029" t="s">
        <v>42</v>
      </c>
      <c r="AL3029">
        <v>55.560299999999998</v>
      </c>
      <c r="AM3029">
        <v>1976467.0141739994</v>
      </c>
      <c r="AN3029">
        <v>70.760000000000005</v>
      </c>
    </row>
    <row r="3030" spans="1:40" x14ac:dyDescent="0.3">
      <c r="A3030">
        <v>352.17</v>
      </c>
      <c r="B3030">
        <v>9.9</v>
      </c>
      <c r="C3030">
        <v>2</v>
      </c>
      <c r="D3030">
        <v>0.82</v>
      </c>
      <c r="E3030">
        <v>0.09</v>
      </c>
      <c r="F3030">
        <v>0.05</v>
      </c>
      <c r="G3030" t="s">
        <v>92</v>
      </c>
      <c r="H3030">
        <v>2.77</v>
      </c>
      <c r="I3030">
        <v>0.81</v>
      </c>
      <c r="J3030">
        <v>1.1399999999999999</v>
      </c>
      <c r="K3030">
        <v>0.52</v>
      </c>
      <c r="L3030">
        <v>22</v>
      </c>
      <c r="M3030">
        <v>2531.48</v>
      </c>
      <c r="N3030">
        <v>30</v>
      </c>
      <c r="O3030">
        <v>30</v>
      </c>
      <c r="P3030">
        <v>3</v>
      </c>
      <c r="Q3030">
        <v>3</v>
      </c>
      <c r="R3030">
        <v>466</v>
      </c>
      <c r="S3030">
        <v>946</v>
      </c>
      <c r="T3030">
        <v>1</v>
      </c>
      <c r="U3030">
        <v>0.25</v>
      </c>
      <c r="V3030">
        <v>1</v>
      </c>
      <c r="W3030" t="s">
        <v>4</v>
      </c>
      <c r="X3030" t="s">
        <v>103</v>
      </c>
      <c r="Y3030" t="s">
        <v>90</v>
      </c>
      <c r="Z3030" t="s">
        <v>97</v>
      </c>
      <c r="AA3030">
        <v>0.74619999999999997</v>
      </c>
      <c r="AB3030">
        <v>0.86449999999999994</v>
      </c>
      <c r="AC3030">
        <v>0.15561000000000005</v>
      </c>
      <c r="AD3030">
        <v>0.66</v>
      </c>
      <c r="AE3030" t="s">
        <v>25</v>
      </c>
      <c r="AF3030">
        <v>2.811142346026067E-2</v>
      </c>
      <c r="AG3030" t="s">
        <v>7</v>
      </c>
      <c r="AH3030" t="s">
        <v>32</v>
      </c>
      <c r="AI3030" t="s">
        <v>35</v>
      </c>
      <c r="AJ3030">
        <v>203.00429184549355</v>
      </c>
      <c r="AK3030" t="s">
        <v>42</v>
      </c>
      <c r="AL3030">
        <v>50.629600000000003</v>
      </c>
      <c r="AM3030">
        <v>1016393.0350420001</v>
      </c>
      <c r="AN3030">
        <v>81.529999999999987</v>
      </c>
    </row>
    <row r="3031" spans="1:40" x14ac:dyDescent="0.3">
      <c r="A3031">
        <v>334.53</v>
      </c>
      <c r="B3031">
        <v>3.39</v>
      </c>
      <c r="C3031">
        <v>24</v>
      </c>
      <c r="D3031">
        <v>0.84</v>
      </c>
      <c r="E3031">
        <v>0.04</v>
      </c>
      <c r="F3031">
        <v>0.03</v>
      </c>
      <c r="G3031" t="s">
        <v>99</v>
      </c>
      <c r="H3031">
        <v>1.68</v>
      </c>
      <c r="I3031">
        <v>0.86</v>
      </c>
      <c r="J3031">
        <v>1</v>
      </c>
      <c r="K3031">
        <v>0.38</v>
      </c>
      <c r="L3031">
        <v>5</v>
      </c>
      <c r="M3031">
        <v>6715.93</v>
      </c>
      <c r="N3031">
        <v>90</v>
      </c>
      <c r="O3031">
        <v>49</v>
      </c>
      <c r="P3031">
        <v>1</v>
      </c>
      <c r="Q3031">
        <v>0</v>
      </c>
      <c r="R3031">
        <v>773</v>
      </c>
      <c r="S3031">
        <v>962</v>
      </c>
      <c r="T3031">
        <v>10</v>
      </c>
      <c r="U3031">
        <v>0.28999999999999998</v>
      </c>
      <c r="V3031">
        <v>1</v>
      </c>
      <c r="W3031" t="s">
        <v>4</v>
      </c>
      <c r="X3031" t="s">
        <v>89</v>
      </c>
      <c r="Y3031" t="s">
        <v>104</v>
      </c>
      <c r="Z3031" t="s">
        <v>108</v>
      </c>
      <c r="AA3031">
        <v>0.80639999999999989</v>
      </c>
      <c r="AB3031">
        <v>0.93119999999999992</v>
      </c>
      <c r="AC3031">
        <v>0.14899200000000001</v>
      </c>
      <c r="AD3031">
        <v>0.45</v>
      </c>
      <c r="AE3031" t="s">
        <v>24</v>
      </c>
      <c r="AF3031">
        <v>1.013362030311183E-2</v>
      </c>
      <c r="AG3031" t="s">
        <v>5</v>
      </c>
      <c r="AH3031" t="s">
        <v>32</v>
      </c>
      <c r="AI3031" t="s">
        <v>36</v>
      </c>
      <c r="AJ3031">
        <v>124.45019404915911</v>
      </c>
      <c r="AK3031" t="s">
        <v>42</v>
      </c>
      <c r="AL3031">
        <v>335.79650000000004</v>
      </c>
      <c r="AM3031">
        <v>2404294.7040109998</v>
      </c>
      <c r="AN3031">
        <v>96.52</v>
      </c>
    </row>
    <row r="3032" spans="1:40" x14ac:dyDescent="0.3">
      <c r="A3032">
        <v>139.55000000000001</v>
      </c>
      <c r="B3032">
        <v>7.05</v>
      </c>
      <c r="C3032">
        <v>15</v>
      </c>
      <c r="D3032">
        <v>0.82</v>
      </c>
      <c r="E3032">
        <v>0.09</v>
      </c>
      <c r="F3032">
        <v>0.04</v>
      </c>
      <c r="G3032" t="s">
        <v>88</v>
      </c>
      <c r="H3032">
        <v>4.55</v>
      </c>
      <c r="I3032">
        <v>0.98</v>
      </c>
      <c r="J3032">
        <v>0.94</v>
      </c>
      <c r="K3032">
        <v>0.85</v>
      </c>
      <c r="L3032">
        <v>12</v>
      </c>
      <c r="M3032">
        <v>8859.17</v>
      </c>
      <c r="N3032">
        <v>45</v>
      </c>
      <c r="O3032">
        <v>33</v>
      </c>
      <c r="P3032">
        <v>1</v>
      </c>
      <c r="Q3032">
        <v>1</v>
      </c>
      <c r="R3032">
        <v>982</v>
      </c>
      <c r="S3032">
        <v>144</v>
      </c>
      <c r="T3032">
        <v>2</v>
      </c>
      <c r="U3032">
        <v>0.02</v>
      </c>
      <c r="V3032">
        <v>1</v>
      </c>
      <c r="W3032" t="s">
        <v>4</v>
      </c>
      <c r="X3032" t="s">
        <v>101</v>
      </c>
      <c r="Y3032" t="s">
        <v>104</v>
      </c>
      <c r="Z3032" t="s">
        <v>102</v>
      </c>
      <c r="AA3032">
        <v>0.74619999999999997</v>
      </c>
      <c r="AB3032">
        <v>0.87360000000000004</v>
      </c>
      <c r="AC3032">
        <v>0.15724800000000005</v>
      </c>
      <c r="AD3032">
        <v>0.98</v>
      </c>
      <c r="AE3032" t="s">
        <v>25</v>
      </c>
      <c r="AF3032">
        <v>5.0519527051236114E-2</v>
      </c>
      <c r="AG3032" t="s">
        <v>8</v>
      </c>
      <c r="AH3032" t="s">
        <v>33</v>
      </c>
      <c r="AI3032" t="s">
        <v>37</v>
      </c>
      <c r="AJ3032">
        <v>14.663951120162933</v>
      </c>
      <c r="AK3032" t="s">
        <v>40</v>
      </c>
      <c r="AL3032">
        <v>88.591700000000003</v>
      </c>
      <c r="AM3032">
        <v>1397117.096805</v>
      </c>
      <c r="AN3032">
        <v>67.95</v>
      </c>
    </row>
    <row r="3033" spans="1:40" x14ac:dyDescent="0.3">
      <c r="A3033">
        <v>238.25</v>
      </c>
      <c r="B3033">
        <v>1.47</v>
      </c>
      <c r="C3033">
        <v>13</v>
      </c>
      <c r="D3033">
        <v>0.95</v>
      </c>
      <c r="E3033">
        <v>0.05</v>
      </c>
      <c r="F3033">
        <v>0.04</v>
      </c>
      <c r="G3033" t="s">
        <v>88</v>
      </c>
      <c r="H3033">
        <v>3.58</v>
      </c>
      <c r="I3033">
        <v>0.96</v>
      </c>
      <c r="J3033">
        <v>1.1200000000000001</v>
      </c>
      <c r="K3033">
        <v>0.57999999999999996</v>
      </c>
      <c r="L3033">
        <v>21</v>
      </c>
      <c r="M3033">
        <v>3169.14</v>
      </c>
      <c r="N3033">
        <v>30</v>
      </c>
      <c r="O3033">
        <v>51</v>
      </c>
      <c r="P3033">
        <v>3</v>
      </c>
      <c r="Q3033">
        <v>2</v>
      </c>
      <c r="R3033">
        <v>798</v>
      </c>
      <c r="S3033">
        <v>964</v>
      </c>
      <c r="T3033">
        <v>1</v>
      </c>
      <c r="U3033">
        <v>0.56000000000000005</v>
      </c>
      <c r="V3033">
        <v>0</v>
      </c>
      <c r="W3033" t="s">
        <v>6</v>
      </c>
      <c r="X3033" t="s">
        <v>93</v>
      </c>
      <c r="Y3033" t="s">
        <v>90</v>
      </c>
      <c r="Z3033" t="s">
        <v>97</v>
      </c>
      <c r="AA3033">
        <v>0.90249999999999997</v>
      </c>
      <c r="AB3033">
        <v>0.91199999999999992</v>
      </c>
      <c r="AC3033">
        <v>4.5600000000000036E-2</v>
      </c>
      <c r="AD3033">
        <v>0.66999999999999993</v>
      </c>
      <c r="AE3033" t="s">
        <v>25</v>
      </c>
      <c r="AF3033">
        <v>6.1699895068205663E-3</v>
      </c>
      <c r="AG3033" t="s">
        <v>5</v>
      </c>
      <c r="AH3033" t="s">
        <v>31</v>
      </c>
      <c r="AI3033" t="s">
        <v>37</v>
      </c>
      <c r="AJ3033">
        <v>120.80200501253134</v>
      </c>
      <c r="AK3033" t="s">
        <v>42</v>
      </c>
      <c r="AL3033">
        <v>31.691399999999998</v>
      </c>
      <c r="AM3033">
        <v>823050.63955000008</v>
      </c>
      <c r="AN3033">
        <v>70.12</v>
      </c>
    </row>
    <row r="3034" spans="1:40" x14ac:dyDescent="0.3">
      <c r="A3034">
        <v>387.92</v>
      </c>
      <c r="B3034">
        <v>2.02</v>
      </c>
      <c r="C3034">
        <v>19</v>
      </c>
      <c r="D3034">
        <v>0.77</v>
      </c>
      <c r="E3034">
        <v>0.04</v>
      </c>
      <c r="F3034">
        <v>0.01</v>
      </c>
      <c r="G3034" t="s">
        <v>88</v>
      </c>
      <c r="H3034">
        <v>2.42</v>
      </c>
      <c r="I3034">
        <v>0.78</v>
      </c>
      <c r="J3034">
        <v>0.88</v>
      </c>
      <c r="K3034">
        <v>0.31</v>
      </c>
      <c r="L3034">
        <v>9</v>
      </c>
      <c r="M3034">
        <v>8142.09</v>
      </c>
      <c r="N3034">
        <v>45</v>
      </c>
      <c r="O3034">
        <v>43</v>
      </c>
      <c r="P3034">
        <v>2</v>
      </c>
      <c r="Q3034">
        <v>0</v>
      </c>
      <c r="R3034">
        <v>832</v>
      </c>
      <c r="S3034">
        <v>29</v>
      </c>
      <c r="T3034">
        <v>2</v>
      </c>
      <c r="U3034">
        <v>0.28999999999999998</v>
      </c>
      <c r="V3034">
        <v>0</v>
      </c>
      <c r="W3034" t="s">
        <v>6</v>
      </c>
      <c r="X3034" t="s">
        <v>89</v>
      </c>
      <c r="Y3034" t="s">
        <v>96</v>
      </c>
      <c r="Z3034" t="s">
        <v>102</v>
      </c>
      <c r="AA3034">
        <v>0.73919999999999997</v>
      </c>
      <c r="AB3034">
        <v>0.95039999999999991</v>
      </c>
      <c r="AC3034">
        <v>0.21859199999999995</v>
      </c>
      <c r="AD3034">
        <v>0.36</v>
      </c>
      <c r="AE3034" t="s">
        <v>24</v>
      </c>
      <c r="AF3034">
        <v>5.2072592287069498E-3</v>
      </c>
      <c r="AG3034" t="s">
        <v>5</v>
      </c>
      <c r="AH3034" t="s">
        <v>32</v>
      </c>
      <c r="AI3034" t="s">
        <v>35</v>
      </c>
      <c r="AJ3034">
        <v>3.4855769230769234</v>
      </c>
      <c r="AK3034" t="s">
        <v>40</v>
      </c>
      <c r="AL3034">
        <v>81.420900000000003</v>
      </c>
      <c r="AM3034">
        <v>3316503.7266680002</v>
      </c>
      <c r="AN3034">
        <v>72.180000000000007</v>
      </c>
    </row>
    <row r="3035" spans="1:40" x14ac:dyDescent="0.3">
      <c r="A3035">
        <v>95.62</v>
      </c>
      <c r="B3035">
        <v>1.04</v>
      </c>
      <c r="C3035">
        <v>22</v>
      </c>
      <c r="D3035">
        <v>0.7</v>
      </c>
      <c r="E3035">
        <v>0.08</v>
      </c>
      <c r="F3035">
        <v>0.03</v>
      </c>
      <c r="G3035" t="s">
        <v>99</v>
      </c>
      <c r="H3035">
        <v>3.19</v>
      </c>
      <c r="I3035">
        <v>0.98</v>
      </c>
      <c r="J3035">
        <v>0.83</v>
      </c>
      <c r="K3035">
        <v>0.44</v>
      </c>
      <c r="L3035">
        <v>29</v>
      </c>
      <c r="M3035">
        <v>3427.69</v>
      </c>
      <c r="N3035">
        <v>60</v>
      </c>
      <c r="O3035">
        <v>56</v>
      </c>
      <c r="P3035">
        <v>0</v>
      </c>
      <c r="Q3035">
        <v>0</v>
      </c>
      <c r="R3035">
        <v>125</v>
      </c>
      <c r="S3035">
        <v>336</v>
      </c>
      <c r="T3035">
        <v>9</v>
      </c>
      <c r="U3035">
        <v>0.98</v>
      </c>
      <c r="V3035">
        <v>0</v>
      </c>
      <c r="W3035" t="s">
        <v>6</v>
      </c>
      <c r="X3035" t="s">
        <v>89</v>
      </c>
      <c r="Y3035" t="s">
        <v>94</v>
      </c>
      <c r="Z3035" t="s">
        <v>91</v>
      </c>
      <c r="AA3035">
        <v>0.64400000000000002</v>
      </c>
      <c r="AB3035">
        <v>0.89239999999999997</v>
      </c>
      <c r="AC3035">
        <v>0.26772000000000007</v>
      </c>
      <c r="AD3035">
        <v>0.55000000000000004</v>
      </c>
      <c r="AE3035" t="s">
        <v>25</v>
      </c>
      <c r="AF3035">
        <v>1.0876385693369588E-2</v>
      </c>
      <c r="AG3035" t="s">
        <v>5</v>
      </c>
      <c r="AH3035" t="s">
        <v>33</v>
      </c>
      <c r="AI3035" t="s">
        <v>37</v>
      </c>
      <c r="AJ3035">
        <v>268.8</v>
      </c>
      <c r="AK3035" t="s">
        <v>42</v>
      </c>
      <c r="AL3035">
        <v>171.3845</v>
      </c>
      <c r="AM3035">
        <v>363986.33181400009</v>
      </c>
      <c r="AN3035">
        <v>93.810000000000016</v>
      </c>
    </row>
    <row r="3036" spans="1:40" x14ac:dyDescent="0.3">
      <c r="A3036">
        <v>175.03</v>
      </c>
      <c r="B3036">
        <v>10</v>
      </c>
      <c r="C3036">
        <v>16</v>
      </c>
      <c r="D3036">
        <v>0.9</v>
      </c>
      <c r="E3036">
        <v>0.01</v>
      </c>
      <c r="F3036">
        <v>0.05</v>
      </c>
      <c r="G3036" t="s">
        <v>92</v>
      </c>
      <c r="H3036">
        <v>3.08</v>
      </c>
      <c r="I3036">
        <v>0.77</v>
      </c>
      <c r="J3036">
        <v>0.82</v>
      </c>
      <c r="K3036">
        <v>0.36</v>
      </c>
      <c r="L3036">
        <v>27</v>
      </c>
      <c r="M3036">
        <v>8229.1</v>
      </c>
      <c r="N3036">
        <v>45</v>
      </c>
      <c r="O3036">
        <v>9</v>
      </c>
      <c r="P3036">
        <v>2</v>
      </c>
      <c r="Q3036">
        <v>0</v>
      </c>
      <c r="R3036">
        <v>885</v>
      </c>
      <c r="S3036">
        <v>443</v>
      </c>
      <c r="T3036">
        <v>9</v>
      </c>
      <c r="U3036">
        <v>0.75</v>
      </c>
      <c r="V3036">
        <v>0</v>
      </c>
      <c r="W3036" t="s">
        <v>6</v>
      </c>
      <c r="X3036" t="s">
        <v>89</v>
      </c>
      <c r="Y3036" t="s">
        <v>96</v>
      </c>
      <c r="Z3036" t="s">
        <v>91</v>
      </c>
      <c r="AA3036">
        <v>0.89100000000000001</v>
      </c>
      <c r="AB3036">
        <v>0.9405</v>
      </c>
      <c r="AC3036">
        <v>9.4049999999999967E-2</v>
      </c>
      <c r="AD3036">
        <v>0.42</v>
      </c>
      <c r="AE3036" t="s">
        <v>24</v>
      </c>
      <c r="AF3036">
        <v>5.7133062903502257E-2</v>
      </c>
      <c r="AG3036" t="s">
        <v>8</v>
      </c>
      <c r="AH3036" t="s">
        <v>31</v>
      </c>
      <c r="AI3036" t="s">
        <v>37</v>
      </c>
      <c r="AJ3036">
        <v>50.056497175141246</v>
      </c>
      <c r="AK3036" t="s">
        <v>40</v>
      </c>
      <c r="AL3036">
        <v>164.58200000000002</v>
      </c>
      <c r="AM3036">
        <v>1526935.0992279998</v>
      </c>
      <c r="AN3036">
        <v>83.61999999999999</v>
      </c>
    </row>
    <row r="3037" spans="1:40" x14ac:dyDescent="0.3">
      <c r="A3037">
        <v>174.34</v>
      </c>
      <c r="B3037">
        <v>8.2200000000000006</v>
      </c>
      <c r="C3037">
        <v>18</v>
      </c>
      <c r="D3037">
        <v>0.76</v>
      </c>
      <c r="E3037">
        <v>0.01</v>
      </c>
      <c r="F3037">
        <v>0</v>
      </c>
      <c r="G3037" t="s">
        <v>99</v>
      </c>
      <c r="H3037">
        <v>1.79</v>
      </c>
      <c r="I3037">
        <v>0.87</v>
      </c>
      <c r="J3037">
        <v>0.82</v>
      </c>
      <c r="K3037">
        <v>0.43</v>
      </c>
      <c r="L3037">
        <v>17</v>
      </c>
      <c r="M3037">
        <v>606.4</v>
      </c>
      <c r="N3037">
        <v>60</v>
      </c>
      <c r="O3037">
        <v>18</v>
      </c>
      <c r="P3037">
        <v>2</v>
      </c>
      <c r="Q3037">
        <v>3</v>
      </c>
      <c r="R3037">
        <v>523</v>
      </c>
      <c r="S3037">
        <v>663</v>
      </c>
      <c r="T3037">
        <v>5</v>
      </c>
      <c r="U3037">
        <v>0.36</v>
      </c>
      <c r="V3037">
        <v>0</v>
      </c>
      <c r="W3037" t="s">
        <v>6</v>
      </c>
      <c r="X3037" t="s">
        <v>103</v>
      </c>
      <c r="Y3037" t="s">
        <v>96</v>
      </c>
      <c r="Z3037" t="s">
        <v>109</v>
      </c>
      <c r="AA3037">
        <v>0.75239999999999996</v>
      </c>
      <c r="AB3037">
        <v>0.99</v>
      </c>
      <c r="AC3037">
        <v>0.23759999999999998</v>
      </c>
      <c r="AD3037">
        <v>0.44</v>
      </c>
      <c r="AE3037" t="s">
        <v>24</v>
      </c>
      <c r="AF3037">
        <v>4.7149248594700016E-2</v>
      </c>
      <c r="AG3037" t="s">
        <v>7</v>
      </c>
      <c r="AH3037" t="s">
        <v>31</v>
      </c>
      <c r="AI3037" t="s">
        <v>36</v>
      </c>
      <c r="AJ3037">
        <v>126.76864244741874</v>
      </c>
      <c r="AK3037" t="s">
        <v>42</v>
      </c>
      <c r="AL3037">
        <v>30.32</v>
      </c>
      <c r="AM3037">
        <v>106813.535132</v>
      </c>
      <c r="AN3037">
        <v>97.910000000000011</v>
      </c>
    </row>
    <row r="3038" spans="1:40" x14ac:dyDescent="0.3">
      <c r="A3038">
        <v>244.41</v>
      </c>
      <c r="B3038">
        <v>8.08</v>
      </c>
      <c r="C3038">
        <v>7</v>
      </c>
      <c r="D3038">
        <v>0.97</v>
      </c>
      <c r="E3038">
        <v>7.0000000000000007E-2</v>
      </c>
      <c r="F3038">
        <v>0.03</v>
      </c>
      <c r="G3038" t="s">
        <v>99</v>
      </c>
      <c r="H3038">
        <v>2.12</v>
      </c>
      <c r="I3038">
        <v>0.7</v>
      </c>
      <c r="J3038">
        <v>1</v>
      </c>
      <c r="K3038">
        <v>7.0000000000000007E-2</v>
      </c>
      <c r="L3038">
        <v>40</v>
      </c>
      <c r="M3038">
        <v>171.43</v>
      </c>
      <c r="N3038">
        <v>60</v>
      </c>
      <c r="O3038">
        <v>13</v>
      </c>
      <c r="P3038">
        <v>2</v>
      </c>
      <c r="Q3038">
        <v>1</v>
      </c>
      <c r="R3038">
        <v>908</v>
      </c>
      <c r="S3038">
        <v>383</v>
      </c>
      <c r="T3038">
        <v>4</v>
      </c>
      <c r="U3038">
        <v>0.28999999999999998</v>
      </c>
      <c r="V3038">
        <v>0</v>
      </c>
      <c r="W3038" t="s">
        <v>6</v>
      </c>
      <c r="X3038" t="s">
        <v>101</v>
      </c>
      <c r="Y3038" t="s">
        <v>96</v>
      </c>
      <c r="Z3038" t="s">
        <v>105</v>
      </c>
      <c r="AA3038">
        <v>0.9020999999999999</v>
      </c>
      <c r="AB3038">
        <v>0.9020999999999999</v>
      </c>
      <c r="AC3038">
        <v>2.7063000000000021E-2</v>
      </c>
      <c r="AD3038">
        <v>0.17</v>
      </c>
      <c r="AE3038" t="s">
        <v>26</v>
      </c>
      <c r="AF3038">
        <v>3.3059203796898654E-2</v>
      </c>
      <c r="AG3038" t="s">
        <v>7</v>
      </c>
      <c r="AH3038" t="s">
        <v>31</v>
      </c>
      <c r="AI3038" t="s">
        <v>35</v>
      </c>
      <c r="AJ3038">
        <v>42.180616740088105</v>
      </c>
      <c r="AK3038" t="s">
        <v>40</v>
      </c>
      <c r="AL3038">
        <v>8.5715000000000003</v>
      </c>
      <c r="AM3038">
        <v>46108.061413999996</v>
      </c>
      <c r="AN3038">
        <v>95.179999999999993</v>
      </c>
    </row>
    <row r="3039" spans="1:40" x14ac:dyDescent="0.3">
      <c r="A3039">
        <v>491.17</v>
      </c>
      <c r="B3039">
        <v>5.59</v>
      </c>
      <c r="C3039">
        <v>13</v>
      </c>
      <c r="D3039">
        <v>0.96</v>
      </c>
      <c r="E3039">
        <v>0.05</v>
      </c>
      <c r="F3039">
        <v>0.05</v>
      </c>
      <c r="G3039" t="s">
        <v>99</v>
      </c>
      <c r="H3039">
        <v>1.59</v>
      </c>
      <c r="I3039">
        <v>0.85</v>
      </c>
      <c r="J3039">
        <v>0.9</v>
      </c>
      <c r="K3039">
        <v>0.11</v>
      </c>
      <c r="L3039">
        <v>24</v>
      </c>
      <c r="M3039">
        <v>1221.29</v>
      </c>
      <c r="N3039">
        <v>45</v>
      </c>
      <c r="O3039">
        <v>26</v>
      </c>
      <c r="P3039">
        <v>1</v>
      </c>
      <c r="Q3039">
        <v>1</v>
      </c>
      <c r="R3039">
        <v>22</v>
      </c>
      <c r="S3039">
        <v>152</v>
      </c>
      <c r="T3039">
        <v>2</v>
      </c>
      <c r="U3039">
        <v>0.71</v>
      </c>
      <c r="V3039">
        <v>0</v>
      </c>
      <c r="W3039" t="s">
        <v>6</v>
      </c>
      <c r="X3039" t="s">
        <v>101</v>
      </c>
      <c r="Y3039" t="s">
        <v>104</v>
      </c>
      <c r="Z3039" t="s">
        <v>102</v>
      </c>
      <c r="AA3039">
        <v>0.91199999999999992</v>
      </c>
      <c r="AB3039">
        <v>0.90249999999999997</v>
      </c>
      <c r="AC3039">
        <v>3.6100000000000028E-2</v>
      </c>
      <c r="AD3039">
        <v>0.21000000000000002</v>
      </c>
      <c r="AE3039" t="s">
        <v>26</v>
      </c>
      <c r="AF3039">
        <v>1.1380988252539853E-2</v>
      </c>
      <c r="AG3039" t="s">
        <v>5</v>
      </c>
      <c r="AH3039" t="s">
        <v>32</v>
      </c>
      <c r="AI3039" t="s">
        <v>36</v>
      </c>
      <c r="AJ3039">
        <v>690.90909090909088</v>
      </c>
      <c r="AK3039" t="s">
        <v>42</v>
      </c>
      <c r="AL3039">
        <v>61.064500000000002</v>
      </c>
      <c r="AM3039">
        <v>659923.79393599997</v>
      </c>
      <c r="AN3039">
        <v>95.910000000000011</v>
      </c>
    </row>
    <row r="3040" spans="1:40" x14ac:dyDescent="0.3">
      <c r="A3040">
        <v>80.38</v>
      </c>
      <c r="B3040">
        <v>3.7</v>
      </c>
      <c r="C3040">
        <v>4</v>
      </c>
      <c r="D3040">
        <v>0.72</v>
      </c>
      <c r="E3040">
        <v>0.08</v>
      </c>
      <c r="F3040">
        <v>0.02</v>
      </c>
      <c r="G3040" t="s">
        <v>92</v>
      </c>
      <c r="H3040">
        <v>5</v>
      </c>
      <c r="I3040">
        <v>0.82</v>
      </c>
      <c r="J3040">
        <v>1.08</v>
      </c>
      <c r="K3040">
        <v>0.62</v>
      </c>
      <c r="L3040">
        <v>27</v>
      </c>
      <c r="M3040">
        <v>8752.0300000000007</v>
      </c>
      <c r="N3040">
        <v>60</v>
      </c>
      <c r="O3040">
        <v>21</v>
      </c>
      <c r="P3040">
        <v>2</v>
      </c>
      <c r="Q3040">
        <v>1</v>
      </c>
      <c r="R3040">
        <v>286</v>
      </c>
      <c r="S3040">
        <v>731</v>
      </c>
      <c r="T3040">
        <v>6</v>
      </c>
      <c r="U3040">
        <v>0.25</v>
      </c>
      <c r="V3040">
        <v>0</v>
      </c>
      <c r="W3040" t="s">
        <v>6</v>
      </c>
      <c r="X3040" t="s">
        <v>101</v>
      </c>
      <c r="Y3040" t="s">
        <v>96</v>
      </c>
      <c r="Z3040" t="s">
        <v>100</v>
      </c>
      <c r="AA3040">
        <v>0.66239999999999999</v>
      </c>
      <c r="AB3040">
        <v>0.90160000000000007</v>
      </c>
      <c r="AC3040">
        <v>0.25244800000000006</v>
      </c>
      <c r="AD3040">
        <v>0.72</v>
      </c>
      <c r="AE3040" t="s">
        <v>25</v>
      </c>
      <c r="AF3040">
        <v>4.6031351082358798E-2</v>
      </c>
      <c r="AG3040" t="s">
        <v>7</v>
      </c>
      <c r="AH3040" t="s">
        <v>33</v>
      </c>
      <c r="AI3040" t="s">
        <v>37</v>
      </c>
      <c r="AJ3040">
        <v>255.59440559440557</v>
      </c>
      <c r="AK3040" t="s">
        <v>42</v>
      </c>
      <c r="AL3040">
        <v>175.04060000000001</v>
      </c>
      <c r="AM3040">
        <v>774020.06713999994</v>
      </c>
      <c r="AN3040">
        <v>80.2</v>
      </c>
    </row>
    <row r="3041" spans="1:40" x14ac:dyDescent="0.3">
      <c r="A3041">
        <v>283.42</v>
      </c>
      <c r="B3041">
        <v>2.36</v>
      </c>
      <c r="C3041">
        <v>9</v>
      </c>
      <c r="D3041">
        <v>0.73</v>
      </c>
      <c r="E3041">
        <v>0.09</v>
      </c>
      <c r="F3041">
        <v>0.04</v>
      </c>
      <c r="G3041" t="s">
        <v>99</v>
      </c>
      <c r="H3041">
        <v>2.9</v>
      </c>
      <c r="I3041">
        <v>0.84</v>
      </c>
      <c r="J3041">
        <v>1.06</v>
      </c>
      <c r="K3041">
        <v>0.68</v>
      </c>
      <c r="L3041">
        <v>8</v>
      </c>
      <c r="M3041">
        <v>5383.85</v>
      </c>
      <c r="N3041">
        <v>30</v>
      </c>
      <c r="O3041">
        <v>7</v>
      </c>
      <c r="P3041">
        <v>1</v>
      </c>
      <c r="Q3041">
        <v>2</v>
      </c>
      <c r="R3041">
        <v>938</v>
      </c>
      <c r="S3041">
        <v>403</v>
      </c>
      <c r="T3041">
        <v>9</v>
      </c>
      <c r="U3041">
        <v>0.45</v>
      </c>
      <c r="V3041">
        <v>1</v>
      </c>
      <c r="W3041" t="s">
        <v>4</v>
      </c>
      <c r="X3041" t="s">
        <v>93</v>
      </c>
      <c r="Y3041" t="s">
        <v>104</v>
      </c>
      <c r="Z3041" t="s">
        <v>91</v>
      </c>
      <c r="AA3041">
        <v>0.6643</v>
      </c>
      <c r="AB3041">
        <v>0.87360000000000004</v>
      </c>
      <c r="AC3041">
        <v>0.23587200000000003</v>
      </c>
      <c r="AD3041">
        <v>0.81</v>
      </c>
      <c r="AE3041" t="s">
        <v>25</v>
      </c>
      <c r="AF3041">
        <v>8.3268647237315641E-3</v>
      </c>
      <c r="AG3041" t="s">
        <v>5</v>
      </c>
      <c r="AH3041" t="s">
        <v>31</v>
      </c>
      <c r="AI3041" t="s">
        <v>35</v>
      </c>
      <c r="AJ3041">
        <v>42.963752665245202</v>
      </c>
      <c r="AK3041" t="s">
        <v>40</v>
      </c>
      <c r="AL3041">
        <v>269.19250000000005</v>
      </c>
      <c r="AM3041">
        <v>1724542.1975700001</v>
      </c>
      <c r="AN3041">
        <v>93.6</v>
      </c>
    </row>
    <row r="3042" spans="1:40" x14ac:dyDescent="0.3">
      <c r="A3042">
        <v>130.71</v>
      </c>
      <c r="B3042">
        <v>3.56</v>
      </c>
      <c r="C3042">
        <v>10</v>
      </c>
      <c r="D3042">
        <v>0.85</v>
      </c>
      <c r="E3042">
        <v>0.04</v>
      </c>
      <c r="F3042">
        <v>0.05</v>
      </c>
      <c r="G3042" t="s">
        <v>88</v>
      </c>
      <c r="H3042">
        <v>0.46</v>
      </c>
      <c r="I3042">
        <v>0.87</v>
      </c>
      <c r="J3042">
        <v>1.02</v>
      </c>
      <c r="K3042">
        <v>0.64</v>
      </c>
      <c r="L3042">
        <v>44</v>
      </c>
      <c r="M3042">
        <v>5981.6</v>
      </c>
      <c r="N3042">
        <v>60</v>
      </c>
      <c r="O3042">
        <v>57</v>
      </c>
      <c r="P3042">
        <v>1</v>
      </c>
      <c r="Q3042">
        <v>1</v>
      </c>
      <c r="R3042">
        <v>261</v>
      </c>
      <c r="S3042">
        <v>492</v>
      </c>
      <c r="T3042">
        <v>8</v>
      </c>
      <c r="U3042">
        <v>0.16</v>
      </c>
      <c r="V3042">
        <v>1</v>
      </c>
      <c r="W3042" t="s">
        <v>4</v>
      </c>
      <c r="X3042" t="s">
        <v>101</v>
      </c>
      <c r="Y3042" t="s">
        <v>104</v>
      </c>
      <c r="Z3042" t="s">
        <v>110</v>
      </c>
      <c r="AA3042">
        <v>0.81599999999999995</v>
      </c>
      <c r="AB3042">
        <v>0.91199999999999992</v>
      </c>
      <c r="AC3042">
        <v>0.1368</v>
      </c>
      <c r="AD3042">
        <v>0.73</v>
      </c>
      <c r="AE3042" t="s">
        <v>25</v>
      </c>
      <c r="AF3042">
        <v>2.7235865656797489E-2</v>
      </c>
      <c r="AG3042" t="s">
        <v>7</v>
      </c>
      <c r="AH3042" t="s">
        <v>33</v>
      </c>
      <c r="AI3042" t="s">
        <v>38</v>
      </c>
      <c r="AJ3042">
        <v>188.50574712643677</v>
      </c>
      <c r="AK3042" t="s">
        <v>42</v>
      </c>
      <c r="AL3042">
        <v>59.816000000000003</v>
      </c>
      <c r="AM3042">
        <v>852282.8987720001</v>
      </c>
      <c r="AN3042">
        <v>73.34</v>
      </c>
    </row>
    <row r="3043" spans="1:40" x14ac:dyDescent="0.3">
      <c r="A3043">
        <v>486.8</v>
      </c>
      <c r="B3043">
        <v>4.38</v>
      </c>
      <c r="C3043">
        <v>9</v>
      </c>
      <c r="D3043">
        <v>0.88</v>
      </c>
      <c r="E3043">
        <v>0.06</v>
      </c>
      <c r="F3043">
        <v>0.04</v>
      </c>
      <c r="G3043" t="s">
        <v>99</v>
      </c>
      <c r="H3043">
        <v>2.6</v>
      </c>
      <c r="I3043">
        <v>0.67</v>
      </c>
      <c r="J3043">
        <v>0.94</v>
      </c>
      <c r="K3043">
        <v>0.76</v>
      </c>
      <c r="L3043">
        <v>29</v>
      </c>
      <c r="M3043">
        <v>8437.83</v>
      </c>
      <c r="N3043">
        <v>15</v>
      </c>
      <c r="O3043">
        <v>16</v>
      </c>
      <c r="P3043">
        <v>0</v>
      </c>
      <c r="Q3043">
        <v>2</v>
      </c>
      <c r="R3043">
        <v>925</v>
      </c>
      <c r="S3043">
        <v>996</v>
      </c>
      <c r="T3043">
        <v>10</v>
      </c>
      <c r="U3043">
        <v>0.25</v>
      </c>
      <c r="V3043">
        <v>0</v>
      </c>
      <c r="W3043" t="s">
        <v>6</v>
      </c>
      <c r="X3043" t="s">
        <v>93</v>
      </c>
      <c r="Y3043" t="s">
        <v>94</v>
      </c>
      <c r="Z3043" t="s">
        <v>108</v>
      </c>
      <c r="AA3043">
        <v>0.82719999999999994</v>
      </c>
      <c r="AB3043">
        <v>0.90239999999999987</v>
      </c>
      <c r="AC3043">
        <v>0.10828799999999998</v>
      </c>
      <c r="AD3043">
        <v>0.86</v>
      </c>
      <c r="AE3043" t="s">
        <v>25</v>
      </c>
      <c r="AF3043">
        <v>8.9975349219391949E-3</v>
      </c>
      <c r="AG3043" t="s">
        <v>5</v>
      </c>
      <c r="AH3043" t="s">
        <v>32</v>
      </c>
      <c r="AI3043" t="s">
        <v>35</v>
      </c>
      <c r="AJ3043">
        <v>107.67567567567569</v>
      </c>
      <c r="AK3043" t="s">
        <v>42</v>
      </c>
      <c r="AL3043">
        <v>421.89150000000001</v>
      </c>
      <c r="AM3043">
        <v>4518736.4134999998</v>
      </c>
      <c r="AN3043">
        <v>94.799999999999983</v>
      </c>
    </row>
    <row r="3044" spans="1:40" x14ac:dyDescent="0.3">
      <c r="A3044">
        <v>100.99</v>
      </c>
      <c r="B3044">
        <v>7.81</v>
      </c>
      <c r="C3044">
        <v>7</v>
      </c>
      <c r="D3044">
        <v>0.78</v>
      </c>
      <c r="E3044">
        <v>0.05</v>
      </c>
      <c r="F3044">
        <v>0.01</v>
      </c>
      <c r="G3044" t="s">
        <v>92</v>
      </c>
      <c r="H3044">
        <v>0.25</v>
      </c>
      <c r="I3044">
        <v>0.72</v>
      </c>
      <c r="J3044">
        <v>1.1399999999999999</v>
      </c>
      <c r="K3044">
        <v>0.94</v>
      </c>
      <c r="L3044">
        <v>19</v>
      </c>
      <c r="M3044">
        <v>601.39</v>
      </c>
      <c r="N3044">
        <v>30</v>
      </c>
      <c r="O3044">
        <v>20</v>
      </c>
      <c r="P3044">
        <v>0</v>
      </c>
      <c r="Q3044">
        <v>3</v>
      </c>
      <c r="R3044">
        <v>902</v>
      </c>
      <c r="S3044">
        <v>646</v>
      </c>
      <c r="T3044">
        <v>4</v>
      </c>
      <c r="U3044">
        <v>0.1</v>
      </c>
      <c r="V3044">
        <v>0</v>
      </c>
      <c r="W3044" t="s">
        <v>6</v>
      </c>
      <c r="X3044" t="s">
        <v>103</v>
      </c>
      <c r="Y3044" t="s">
        <v>94</v>
      </c>
      <c r="Z3044" t="s">
        <v>105</v>
      </c>
      <c r="AA3044">
        <v>0.74099999999999999</v>
      </c>
      <c r="AB3044">
        <v>0.9405</v>
      </c>
      <c r="AC3044">
        <v>0.20690999999999996</v>
      </c>
      <c r="AD3044">
        <v>1</v>
      </c>
      <c r="AE3044" t="s">
        <v>25</v>
      </c>
      <c r="AF3044">
        <v>7.7334389543519164E-2</v>
      </c>
      <c r="AG3044" t="s">
        <v>8</v>
      </c>
      <c r="AH3044" t="s">
        <v>33</v>
      </c>
      <c r="AI3044" t="s">
        <v>38</v>
      </c>
      <c r="AJ3044">
        <v>71.618625277161868</v>
      </c>
      <c r="AK3044" t="s">
        <v>40</v>
      </c>
      <c r="AL3044">
        <v>12.027799999999999</v>
      </c>
      <c r="AM3044">
        <v>64390.971415999993</v>
      </c>
      <c r="AN3044">
        <v>86.05</v>
      </c>
    </row>
    <row r="3045" spans="1:40" x14ac:dyDescent="0.3">
      <c r="A3045">
        <v>231.62</v>
      </c>
      <c r="B3045">
        <v>5.86</v>
      </c>
      <c r="C3045">
        <v>15</v>
      </c>
      <c r="D3045">
        <v>0.92</v>
      </c>
      <c r="E3045">
        <v>0.1</v>
      </c>
      <c r="F3045">
        <v>0.02</v>
      </c>
      <c r="G3045" t="s">
        <v>88</v>
      </c>
      <c r="H3045">
        <v>1.44</v>
      </c>
      <c r="I3045">
        <v>0.89</v>
      </c>
      <c r="J3045">
        <v>1.08</v>
      </c>
      <c r="K3045">
        <v>0.86</v>
      </c>
      <c r="L3045">
        <v>10</v>
      </c>
      <c r="M3045">
        <v>3932.36</v>
      </c>
      <c r="N3045">
        <v>30</v>
      </c>
      <c r="O3045">
        <v>21</v>
      </c>
      <c r="P3045">
        <v>2</v>
      </c>
      <c r="Q3045">
        <v>1</v>
      </c>
      <c r="R3045">
        <v>237</v>
      </c>
      <c r="S3045">
        <v>500</v>
      </c>
      <c r="T3045">
        <v>6</v>
      </c>
      <c r="U3045">
        <v>0.43</v>
      </c>
      <c r="V3045">
        <v>0</v>
      </c>
      <c r="W3045" t="s">
        <v>6</v>
      </c>
      <c r="X3045" t="s">
        <v>101</v>
      </c>
      <c r="Y3045" t="s">
        <v>96</v>
      </c>
      <c r="Z3045" t="s">
        <v>100</v>
      </c>
      <c r="AA3045">
        <v>0.82800000000000007</v>
      </c>
      <c r="AB3045">
        <v>0.88200000000000001</v>
      </c>
      <c r="AC3045">
        <v>7.055999999999997E-2</v>
      </c>
      <c r="AD3045">
        <v>0.98</v>
      </c>
      <c r="AE3045" t="s">
        <v>25</v>
      </c>
      <c r="AF3045">
        <v>2.5300060443830413E-2</v>
      </c>
      <c r="AG3045" t="s">
        <v>7</v>
      </c>
      <c r="AH3045" t="s">
        <v>31</v>
      </c>
      <c r="AI3045" t="s">
        <v>36</v>
      </c>
      <c r="AJ3045">
        <v>210.9704641350211</v>
      </c>
      <c r="AK3045" t="s">
        <v>42</v>
      </c>
      <c r="AL3045">
        <v>39.323599999999999</v>
      </c>
      <c r="AM3045">
        <v>1020156.8042400001</v>
      </c>
      <c r="AN3045">
        <v>71.160000000000011</v>
      </c>
    </row>
    <row r="3046" spans="1:40" x14ac:dyDescent="0.3">
      <c r="A3046">
        <v>382.05</v>
      </c>
      <c r="B3046">
        <v>1.7</v>
      </c>
      <c r="C3046">
        <v>28</v>
      </c>
      <c r="D3046">
        <v>0.88</v>
      </c>
      <c r="E3046">
        <v>0.08</v>
      </c>
      <c r="F3046">
        <v>0</v>
      </c>
      <c r="G3046" t="s">
        <v>92</v>
      </c>
      <c r="H3046">
        <v>2.23</v>
      </c>
      <c r="I3046">
        <v>0.67</v>
      </c>
      <c r="J3046">
        <v>0.91</v>
      </c>
      <c r="K3046">
        <v>0.42</v>
      </c>
      <c r="L3046">
        <v>24</v>
      </c>
      <c r="M3046">
        <v>6466.59</v>
      </c>
      <c r="N3046">
        <v>30</v>
      </c>
      <c r="O3046">
        <v>40</v>
      </c>
      <c r="P3046">
        <v>1</v>
      </c>
      <c r="Q3046">
        <v>2</v>
      </c>
      <c r="R3046">
        <v>155</v>
      </c>
      <c r="S3046">
        <v>330</v>
      </c>
      <c r="T3046">
        <v>11</v>
      </c>
      <c r="U3046">
        <v>0.93</v>
      </c>
      <c r="V3046">
        <v>1</v>
      </c>
      <c r="W3046" t="s">
        <v>4</v>
      </c>
      <c r="X3046" t="s">
        <v>93</v>
      </c>
      <c r="Y3046" t="s">
        <v>104</v>
      </c>
      <c r="Z3046" t="s">
        <v>95</v>
      </c>
      <c r="AA3046">
        <v>0.80959999999999999</v>
      </c>
      <c r="AB3046">
        <v>0.92</v>
      </c>
      <c r="AC3046">
        <v>0.1104</v>
      </c>
      <c r="AD3046">
        <v>0.5</v>
      </c>
      <c r="AE3046" t="s">
        <v>24</v>
      </c>
      <c r="AF3046">
        <v>4.4496793613401382E-3</v>
      </c>
      <c r="AG3046" t="s">
        <v>5</v>
      </c>
      <c r="AH3046" t="s">
        <v>32</v>
      </c>
      <c r="AI3046" t="s">
        <v>35</v>
      </c>
      <c r="AJ3046">
        <v>212.90322580645159</v>
      </c>
      <c r="AK3046" t="s">
        <v>42</v>
      </c>
      <c r="AL3046">
        <v>129.33180000000002</v>
      </c>
      <c r="AM3046">
        <v>2668351.9374899999</v>
      </c>
      <c r="AN3046">
        <v>83.37</v>
      </c>
    </row>
    <row r="3047" spans="1:40" x14ac:dyDescent="0.3">
      <c r="A3047">
        <v>367.05</v>
      </c>
      <c r="B3047">
        <v>1.1599999999999999</v>
      </c>
      <c r="C3047">
        <v>8</v>
      </c>
      <c r="D3047">
        <v>0.8</v>
      </c>
      <c r="E3047">
        <v>0.09</v>
      </c>
      <c r="F3047">
        <v>0.04</v>
      </c>
      <c r="G3047" t="s">
        <v>99</v>
      </c>
      <c r="H3047">
        <v>2.67</v>
      </c>
      <c r="I3047">
        <v>0.74</v>
      </c>
      <c r="J3047">
        <v>1</v>
      </c>
      <c r="K3047">
        <v>0.22</v>
      </c>
      <c r="L3047">
        <v>34</v>
      </c>
      <c r="M3047">
        <v>4106.33</v>
      </c>
      <c r="N3047">
        <v>15</v>
      </c>
      <c r="O3047">
        <v>55</v>
      </c>
      <c r="P3047">
        <v>3</v>
      </c>
      <c r="Q3047">
        <v>3</v>
      </c>
      <c r="R3047">
        <v>226</v>
      </c>
      <c r="S3047">
        <v>960</v>
      </c>
      <c r="T3047">
        <v>9</v>
      </c>
      <c r="U3047">
        <v>0.1</v>
      </c>
      <c r="V3047">
        <v>0</v>
      </c>
      <c r="W3047" t="s">
        <v>6</v>
      </c>
      <c r="X3047" t="s">
        <v>103</v>
      </c>
      <c r="Y3047" t="s">
        <v>90</v>
      </c>
      <c r="Z3047" t="s">
        <v>91</v>
      </c>
      <c r="AA3047">
        <v>0.72800000000000009</v>
      </c>
      <c r="AB3047">
        <v>0.87360000000000004</v>
      </c>
      <c r="AC3047">
        <v>0.17471999999999996</v>
      </c>
      <c r="AD3047">
        <v>0.35</v>
      </c>
      <c r="AE3047" t="s">
        <v>24</v>
      </c>
      <c r="AF3047">
        <v>3.1603323797847701E-3</v>
      </c>
      <c r="AG3047" t="s">
        <v>5</v>
      </c>
      <c r="AH3047" t="s">
        <v>32</v>
      </c>
      <c r="AI3047" t="s">
        <v>35</v>
      </c>
      <c r="AJ3047">
        <v>424.77876106194697</v>
      </c>
      <c r="AK3047" t="s">
        <v>42</v>
      </c>
      <c r="AL3047">
        <v>205.31650000000002</v>
      </c>
      <c r="AM3047">
        <v>1703393.0389150002</v>
      </c>
      <c r="AN3047">
        <v>93.83</v>
      </c>
    </row>
    <row r="3048" spans="1:40" x14ac:dyDescent="0.3">
      <c r="A3048">
        <v>240.23</v>
      </c>
      <c r="B3048">
        <v>1.92</v>
      </c>
      <c r="C3048">
        <v>19</v>
      </c>
      <c r="D3048">
        <v>0.71</v>
      </c>
      <c r="E3048">
        <v>0.03</v>
      </c>
      <c r="F3048">
        <v>0.04</v>
      </c>
      <c r="G3048" t="s">
        <v>92</v>
      </c>
      <c r="H3048">
        <v>4.88</v>
      </c>
      <c r="I3048">
        <v>0.87</v>
      </c>
      <c r="J3048">
        <v>0.86</v>
      </c>
      <c r="K3048">
        <v>0.31</v>
      </c>
      <c r="L3048">
        <v>40</v>
      </c>
      <c r="M3048">
        <v>418.09</v>
      </c>
      <c r="N3048">
        <v>15</v>
      </c>
      <c r="O3048">
        <v>31</v>
      </c>
      <c r="P3048">
        <v>1</v>
      </c>
      <c r="Q3048">
        <v>3</v>
      </c>
      <c r="R3048">
        <v>758</v>
      </c>
      <c r="S3048">
        <v>421</v>
      </c>
      <c r="T3048">
        <v>10</v>
      </c>
      <c r="U3048">
        <v>0.44</v>
      </c>
      <c r="V3048">
        <v>1</v>
      </c>
      <c r="W3048" t="s">
        <v>4</v>
      </c>
      <c r="X3048" t="s">
        <v>103</v>
      </c>
      <c r="Y3048" t="s">
        <v>104</v>
      </c>
      <c r="Z3048" t="s">
        <v>108</v>
      </c>
      <c r="AA3048">
        <v>0.68869999999999998</v>
      </c>
      <c r="AB3048">
        <v>0.93119999999999992</v>
      </c>
      <c r="AC3048">
        <v>0.27004800000000001</v>
      </c>
      <c r="AD3048">
        <v>0.38</v>
      </c>
      <c r="AE3048" t="s">
        <v>24</v>
      </c>
      <c r="AF3048">
        <v>7.9923406735212081E-3</v>
      </c>
      <c r="AG3048" t="s">
        <v>5</v>
      </c>
      <c r="AH3048" t="s">
        <v>31</v>
      </c>
      <c r="AI3048" t="s">
        <v>37</v>
      </c>
      <c r="AJ3048">
        <v>55.540897097625333</v>
      </c>
      <c r="AK3048" t="s">
        <v>40</v>
      </c>
      <c r="AL3048">
        <v>8.3617999999999988</v>
      </c>
      <c r="AM3048">
        <v>107500.21219699997</v>
      </c>
      <c r="AN3048">
        <v>81.419999999999987</v>
      </c>
    </row>
    <row r="3049" spans="1:40" x14ac:dyDescent="0.3">
      <c r="A3049">
        <v>205.94</v>
      </c>
      <c r="B3049">
        <v>4.6900000000000004</v>
      </c>
      <c r="C3049">
        <v>11</v>
      </c>
      <c r="D3049">
        <v>0.93</v>
      </c>
      <c r="E3049">
        <v>0.08</v>
      </c>
      <c r="F3049">
        <v>0.03</v>
      </c>
      <c r="G3049" t="s">
        <v>88</v>
      </c>
      <c r="H3049">
        <v>4.91</v>
      </c>
      <c r="I3049">
        <v>0.98</v>
      </c>
      <c r="J3049">
        <v>0.93</v>
      </c>
      <c r="K3049">
        <v>0.59</v>
      </c>
      <c r="L3049">
        <v>31</v>
      </c>
      <c r="M3049">
        <v>6544.34</v>
      </c>
      <c r="N3049">
        <v>15</v>
      </c>
      <c r="O3049">
        <v>37</v>
      </c>
      <c r="P3049">
        <v>0</v>
      </c>
      <c r="Q3049">
        <v>2</v>
      </c>
      <c r="R3049">
        <v>303</v>
      </c>
      <c r="S3049">
        <v>363</v>
      </c>
      <c r="T3049">
        <v>10</v>
      </c>
      <c r="U3049">
        <v>0.3</v>
      </c>
      <c r="V3049">
        <v>0</v>
      </c>
      <c r="W3049" t="s">
        <v>6</v>
      </c>
      <c r="X3049" t="s">
        <v>93</v>
      </c>
      <c r="Y3049" t="s">
        <v>94</v>
      </c>
      <c r="Z3049" t="s">
        <v>108</v>
      </c>
      <c r="AA3049">
        <v>0.85560000000000003</v>
      </c>
      <c r="AB3049">
        <v>0.89239999999999997</v>
      </c>
      <c r="AC3049">
        <v>6.2467999999999954E-2</v>
      </c>
      <c r="AD3049">
        <v>0.7</v>
      </c>
      <c r="AE3049" t="s">
        <v>25</v>
      </c>
      <c r="AF3049">
        <v>2.2773623385452076E-2</v>
      </c>
      <c r="AG3049" t="s">
        <v>7</v>
      </c>
      <c r="AH3049" t="s">
        <v>31</v>
      </c>
      <c r="AI3049" t="s">
        <v>37</v>
      </c>
      <c r="AJ3049">
        <v>119.80198019801979</v>
      </c>
      <c r="AK3049" t="s">
        <v>42</v>
      </c>
      <c r="AL3049">
        <v>65.443399999999997</v>
      </c>
      <c r="AM3049">
        <v>1496078.5980640003</v>
      </c>
      <c r="AN3049">
        <v>68.09</v>
      </c>
    </row>
    <row r="3050" spans="1:40" x14ac:dyDescent="0.3">
      <c r="A3050">
        <v>228.93</v>
      </c>
      <c r="B3050">
        <v>9.4</v>
      </c>
      <c r="C3050">
        <v>5</v>
      </c>
      <c r="D3050">
        <v>0.76</v>
      </c>
      <c r="E3050">
        <v>0.03</v>
      </c>
      <c r="F3050">
        <v>0.02</v>
      </c>
      <c r="G3050" t="s">
        <v>92</v>
      </c>
      <c r="H3050">
        <v>0.49</v>
      </c>
      <c r="I3050">
        <v>0.63</v>
      </c>
      <c r="J3050">
        <v>1.2</v>
      </c>
      <c r="K3050">
        <v>0.86</v>
      </c>
      <c r="L3050">
        <v>46</v>
      </c>
      <c r="M3050">
        <v>3974.87</v>
      </c>
      <c r="N3050">
        <v>15</v>
      </c>
      <c r="O3050">
        <v>16</v>
      </c>
      <c r="P3050">
        <v>3</v>
      </c>
      <c r="Q3050">
        <v>3</v>
      </c>
      <c r="R3050">
        <v>777</v>
      </c>
      <c r="S3050">
        <v>441</v>
      </c>
      <c r="T3050">
        <v>11</v>
      </c>
      <c r="U3050">
        <v>0.36</v>
      </c>
      <c r="V3050">
        <v>0</v>
      </c>
      <c r="W3050" t="s">
        <v>6</v>
      </c>
      <c r="X3050" t="s">
        <v>103</v>
      </c>
      <c r="Y3050" t="s">
        <v>90</v>
      </c>
      <c r="Z3050" t="s">
        <v>95</v>
      </c>
      <c r="AA3050">
        <v>0.73719999999999997</v>
      </c>
      <c r="AB3050">
        <v>0.9506</v>
      </c>
      <c r="AC3050">
        <v>0.22814399999999999</v>
      </c>
      <c r="AD3050">
        <v>0.91</v>
      </c>
      <c r="AE3050" t="s">
        <v>25</v>
      </c>
      <c r="AF3050">
        <v>4.1060586205390291E-2</v>
      </c>
      <c r="AG3050" t="s">
        <v>7</v>
      </c>
      <c r="AH3050" t="s">
        <v>31</v>
      </c>
      <c r="AI3050" t="s">
        <v>38</v>
      </c>
      <c r="AJ3050">
        <v>56.756756756756758</v>
      </c>
      <c r="AK3050" t="s">
        <v>40</v>
      </c>
      <c r="AL3050">
        <v>79.497399999999999</v>
      </c>
      <c r="AM3050">
        <v>955547.07946899999</v>
      </c>
      <c r="AN3050">
        <v>86.20999999999998</v>
      </c>
    </row>
    <row r="3051" spans="1:40" x14ac:dyDescent="0.3">
      <c r="A3051">
        <v>168.92</v>
      </c>
      <c r="B3051">
        <v>6.74</v>
      </c>
      <c r="C3051">
        <v>2</v>
      </c>
      <c r="D3051">
        <v>0.95</v>
      </c>
      <c r="E3051">
        <v>0.02</v>
      </c>
      <c r="F3051">
        <v>0</v>
      </c>
      <c r="G3051" t="s">
        <v>88</v>
      </c>
      <c r="H3051">
        <v>2.69</v>
      </c>
      <c r="I3051">
        <v>0.81</v>
      </c>
      <c r="J3051">
        <v>0.89</v>
      </c>
      <c r="K3051">
        <v>0.7</v>
      </c>
      <c r="L3051">
        <v>4</v>
      </c>
      <c r="M3051">
        <v>290.17</v>
      </c>
      <c r="N3051">
        <v>15</v>
      </c>
      <c r="O3051">
        <v>43</v>
      </c>
      <c r="P3051">
        <v>1</v>
      </c>
      <c r="Q3051">
        <v>3</v>
      </c>
      <c r="R3051">
        <v>290</v>
      </c>
      <c r="S3051">
        <v>12</v>
      </c>
      <c r="T3051">
        <v>4</v>
      </c>
      <c r="U3051">
        <v>0.77</v>
      </c>
      <c r="V3051">
        <v>1</v>
      </c>
      <c r="W3051" t="s">
        <v>4</v>
      </c>
      <c r="X3051" t="s">
        <v>103</v>
      </c>
      <c r="Y3051" t="s">
        <v>104</v>
      </c>
      <c r="Z3051" t="s">
        <v>105</v>
      </c>
      <c r="AA3051">
        <v>0.93099999999999994</v>
      </c>
      <c r="AB3051">
        <v>0.98</v>
      </c>
      <c r="AC3051">
        <v>4.9000000000000044E-2</v>
      </c>
      <c r="AD3051">
        <v>0.72</v>
      </c>
      <c r="AE3051" t="s">
        <v>25</v>
      </c>
      <c r="AF3051">
        <v>3.990054463651433E-2</v>
      </c>
      <c r="AG3051" t="s">
        <v>7</v>
      </c>
      <c r="AH3051" t="s">
        <v>31</v>
      </c>
      <c r="AI3051" t="s">
        <v>35</v>
      </c>
      <c r="AJ3051">
        <v>4.1379310344827589</v>
      </c>
      <c r="AK3051" t="s">
        <v>40</v>
      </c>
      <c r="AL3051">
        <v>2.9017000000000004</v>
      </c>
      <c r="AM3051">
        <v>50007.816323999999</v>
      </c>
      <c r="AN3051">
        <v>72.710000000000008</v>
      </c>
    </row>
    <row r="3052" spans="1:40" x14ac:dyDescent="0.3">
      <c r="A3052">
        <v>142.4</v>
      </c>
      <c r="B3052">
        <v>8.2200000000000006</v>
      </c>
      <c r="C3052">
        <v>10</v>
      </c>
      <c r="D3052">
        <v>0.83</v>
      </c>
      <c r="E3052">
        <v>0.09</v>
      </c>
      <c r="F3052">
        <v>0.04</v>
      </c>
      <c r="G3052" t="s">
        <v>88</v>
      </c>
      <c r="H3052">
        <v>4.09</v>
      </c>
      <c r="I3052">
        <v>0.63</v>
      </c>
      <c r="J3052">
        <v>1.08</v>
      </c>
      <c r="K3052">
        <v>0.54</v>
      </c>
      <c r="L3052">
        <v>41</v>
      </c>
      <c r="M3052">
        <v>1788.13</v>
      </c>
      <c r="N3052">
        <v>90</v>
      </c>
      <c r="O3052">
        <v>12</v>
      </c>
      <c r="P3052">
        <v>2</v>
      </c>
      <c r="Q3052">
        <v>1</v>
      </c>
      <c r="R3052">
        <v>175</v>
      </c>
      <c r="S3052">
        <v>965</v>
      </c>
      <c r="T3052">
        <v>9</v>
      </c>
      <c r="U3052">
        <v>0.44</v>
      </c>
      <c r="V3052">
        <v>1</v>
      </c>
      <c r="W3052" t="s">
        <v>4</v>
      </c>
      <c r="X3052" t="s">
        <v>101</v>
      </c>
      <c r="Y3052" t="s">
        <v>96</v>
      </c>
      <c r="Z3052" t="s">
        <v>91</v>
      </c>
      <c r="AA3052">
        <v>0.75529999999999997</v>
      </c>
      <c r="AB3052">
        <v>0.87360000000000004</v>
      </c>
      <c r="AC3052">
        <v>0.14851200000000003</v>
      </c>
      <c r="AD3052">
        <v>0.67</v>
      </c>
      <c r="AE3052" t="s">
        <v>25</v>
      </c>
      <c r="AF3052">
        <v>5.7724719101123596E-2</v>
      </c>
      <c r="AG3052" t="s">
        <v>8</v>
      </c>
      <c r="AH3052" t="s">
        <v>33</v>
      </c>
      <c r="AI3052" t="s">
        <v>37</v>
      </c>
      <c r="AJ3052">
        <v>551.42857142857144</v>
      </c>
      <c r="AK3052" t="s">
        <v>42</v>
      </c>
      <c r="AL3052">
        <v>17.881300000000003</v>
      </c>
      <c r="AM3052">
        <v>287761.10418000002</v>
      </c>
      <c r="AN3052">
        <v>68.410000000000011</v>
      </c>
    </row>
    <row r="3053" spans="1:40" x14ac:dyDescent="0.3">
      <c r="A3053">
        <v>267.37</v>
      </c>
      <c r="B3053">
        <v>5.2</v>
      </c>
      <c r="C3053">
        <v>16</v>
      </c>
      <c r="D3053">
        <v>0.87</v>
      </c>
      <c r="E3053">
        <v>0</v>
      </c>
      <c r="F3053">
        <v>0.04</v>
      </c>
      <c r="G3053" t="s">
        <v>99</v>
      </c>
      <c r="H3053">
        <v>1.19</v>
      </c>
      <c r="I3053">
        <v>0.75</v>
      </c>
      <c r="J3053">
        <v>0.9</v>
      </c>
      <c r="K3053">
        <v>0.6</v>
      </c>
      <c r="L3053">
        <v>45</v>
      </c>
      <c r="M3053">
        <v>2254.06</v>
      </c>
      <c r="N3053">
        <v>90</v>
      </c>
      <c r="O3053">
        <v>12</v>
      </c>
      <c r="P3053">
        <v>1</v>
      </c>
      <c r="Q3053">
        <v>2</v>
      </c>
      <c r="R3053">
        <v>152</v>
      </c>
      <c r="S3053">
        <v>140</v>
      </c>
      <c r="T3053">
        <v>12</v>
      </c>
      <c r="U3053">
        <v>0.65</v>
      </c>
      <c r="V3053">
        <v>1</v>
      </c>
      <c r="W3053" t="s">
        <v>4</v>
      </c>
      <c r="X3053" t="s">
        <v>93</v>
      </c>
      <c r="Y3053" t="s">
        <v>104</v>
      </c>
      <c r="Z3053" t="s">
        <v>107</v>
      </c>
      <c r="AA3053">
        <v>0.87</v>
      </c>
      <c r="AB3053">
        <v>0.96</v>
      </c>
      <c r="AC3053">
        <v>0.12479999999999999</v>
      </c>
      <c r="AD3053">
        <v>0.64</v>
      </c>
      <c r="AE3053" t="s">
        <v>25</v>
      </c>
      <c r="AF3053">
        <v>1.9448704043086362E-2</v>
      </c>
      <c r="AG3053" t="s">
        <v>5</v>
      </c>
      <c r="AH3053" t="s">
        <v>31</v>
      </c>
      <c r="AI3053" t="s">
        <v>36</v>
      </c>
      <c r="AJ3053">
        <v>92.10526315789474</v>
      </c>
      <c r="AK3053" t="s">
        <v>41</v>
      </c>
      <c r="AL3053">
        <v>112.703</v>
      </c>
      <c r="AM3053">
        <v>626893.80949399993</v>
      </c>
      <c r="AN3053">
        <v>98.009999999999991</v>
      </c>
    </row>
    <row r="3054" spans="1:40" x14ac:dyDescent="0.3">
      <c r="A3054">
        <v>170.84</v>
      </c>
      <c r="B3054">
        <v>4.25</v>
      </c>
      <c r="C3054">
        <v>23</v>
      </c>
      <c r="D3054">
        <v>0.96</v>
      </c>
      <c r="E3054">
        <v>0.1</v>
      </c>
      <c r="F3054">
        <v>0.05</v>
      </c>
      <c r="G3054" t="s">
        <v>99</v>
      </c>
      <c r="H3054">
        <v>3.75</v>
      </c>
      <c r="I3054">
        <v>0.67</v>
      </c>
      <c r="J3054">
        <v>1.18</v>
      </c>
      <c r="K3054">
        <v>0.53</v>
      </c>
      <c r="L3054">
        <v>31</v>
      </c>
      <c r="M3054">
        <v>5155.1000000000004</v>
      </c>
      <c r="N3054">
        <v>15</v>
      </c>
      <c r="O3054">
        <v>34</v>
      </c>
      <c r="P3054">
        <v>3</v>
      </c>
      <c r="Q3054">
        <v>3</v>
      </c>
      <c r="R3054">
        <v>507</v>
      </c>
      <c r="S3054">
        <v>84</v>
      </c>
      <c r="T3054">
        <v>8</v>
      </c>
      <c r="U3054">
        <v>0.97</v>
      </c>
      <c r="V3054">
        <v>1</v>
      </c>
      <c r="W3054" t="s">
        <v>4</v>
      </c>
      <c r="X3054" t="s">
        <v>103</v>
      </c>
      <c r="Y3054" t="s">
        <v>90</v>
      </c>
      <c r="Z3054" t="s">
        <v>110</v>
      </c>
      <c r="AA3054">
        <v>0.86399999999999999</v>
      </c>
      <c r="AB3054">
        <v>0.85499999999999998</v>
      </c>
      <c r="AC3054">
        <v>3.4200000000000029E-2</v>
      </c>
      <c r="AD3054">
        <v>0.68</v>
      </c>
      <c r="AE3054" t="s">
        <v>25</v>
      </c>
      <c r="AF3054">
        <v>2.4877077967689065E-2</v>
      </c>
      <c r="AG3054" t="s">
        <v>7</v>
      </c>
      <c r="AH3054" t="s">
        <v>31</v>
      </c>
      <c r="AI3054" t="s">
        <v>37</v>
      </c>
      <c r="AJ3054">
        <v>16.568047337278109</v>
      </c>
      <c r="AK3054" t="s">
        <v>40</v>
      </c>
      <c r="AL3054">
        <v>257.75500000000005</v>
      </c>
      <c r="AM3054">
        <v>1013072.4446000002</v>
      </c>
      <c r="AN3054">
        <v>92.250000000000014</v>
      </c>
    </row>
    <row r="3055" spans="1:40" x14ac:dyDescent="0.3">
      <c r="A3055">
        <v>179.36</v>
      </c>
      <c r="B3055">
        <v>1.98</v>
      </c>
      <c r="C3055">
        <v>13</v>
      </c>
      <c r="D3055">
        <v>0.96</v>
      </c>
      <c r="E3055">
        <v>0.01</v>
      </c>
      <c r="F3055">
        <v>0.04</v>
      </c>
      <c r="G3055" t="s">
        <v>88</v>
      </c>
      <c r="H3055">
        <v>4.3899999999999997</v>
      </c>
      <c r="I3055">
        <v>0.86</v>
      </c>
      <c r="J3055">
        <v>0.92</v>
      </c>
      <c r="K3055">
        <v>0.97</v>
      </c>
      <c r="L3055">
        <v>9</v>
      </c>
      <c r="M3055">
        <v>1945.11</v>
      </c>
      <c r="N3055">
        <v>30</v>
      </c>
      <c r="O3055">
        <v>44</v>
      </c>
      <c r="P3055">
        <v>2</v>
      </c>
      <c r="Q3055">
        <v>0</v>
      </c>
      <c r="R3055">
        <v>986</v>
      </c>
      <c r="S3055">
        <v>333</v>
      </c>
      <c r="T3055">
        <v>3</v>
      </c>
      <c r="U3055">
        <v>0.62</v>
      </c>
      <c r="V3055">
        <v>0</v>
      </c>
      <c r="W3055" t="s">
        <v>6</v>
      </c>
      <c r="X3055" t="s">
        <v>89</v>
      </c>
      <c r="Y3055" t="s">
        <v>96</v>
      </c>
      <c r="Z3055" t="s">
        <v>98</v>
      </c>
      <c r="AA3055">
        <v>0.95039999999999991</v>
      </c>
      <c r="AB3055">
        <v>0.95039999999999991</v>
      </c>
      <c r="AC3055">
        <v>3.8016000000000036E-2</v>
      </c>
      <c r="AD3055">
        <v>1.02</v>
      </c>
      <c r="AE3055" t="s">
        <v>25</v>
      </c>
      <c r="AF3055">
        <v>1.1039250669045495E-2</v>
      </c>
      <c r="AG3055" t="s">
        <v>5</v>
      </c>
      <c r="AH3055" t="s">
        <v>31</v>
      </c>
      <c r="AI3055" t="s">
        <v>37</v>
      </c>
      <c r="AJ3055">
        <v>33.772819472616632</v>
      </c>
      <c r="AK3055" t="s">
        <v>40</v>
      </c>
      <c r="AL3055">
        <v>19.4511</v>
      </c>
      <c r="AM3055">
        <v>366353.87498800003</v>
      </c>
      <c r="AN3055">
        <v>70.510000000000005</v>
      </c>
    </row>
    <row r="3056" spans="1:40" x14ac:dyDescent="0.3">
      <c r="A3056">
        <v>345.54</v>
      </c>
      <c r="B3056">
        <v>8.8800000000000008</v>
      </c>
      <c r="C3056">
        <v>8</v>
      </c>
      <c r="D3056">
        <v>0.81</v>
      </c>
      <c r="E3056">
        <v>0.08</v>
      </c>
      <c r="F3056">
        <v>0.04</v>
      </c>
      <c r="G3056" t="s">
        <v>92</v>
      </c>
      <c r="H3056">
        <v>3.31</v>
      </c>
      <c r="I3056">
        <v>0.9</v>
      </c>
      <c r="J3056">
        <v>0.94</v>
      </c>
      <c r="K3056">
        <v>0.82</v>
      </c>
      <c r="L3056">
        <v>26</v>
      </c>
      <c r="M3056">
        <v>3677.14</v>
      </c>
      <c r="N3056">
        <v>60</v>
      </c>
      <c r="O3056">
        <v>20</v>
      </c>
      <c r="P3056">
        <v>3</v>
      </c>
      <c r="Q3056">
        <v>0</v>
      </c>
      <c r="R3056">
        <v>759</v>
      </c>
      <c r="S3056">
        <v>487</v>
      </c>
      <c r="T3056">
        <v>9</v>
      </c>
      <c r="U3056">
        <v>0.34</v>
      </c>
      <c r="V3056">
        <v>1</v>
      </c>
      <c r="W3056" t="s">
        <v>4</v>
      </c>
      <c r="X3056" t="s">
        <v>89</v>
      </c>
      <c r="Y3056" t="s">
        <v>90</v>
      </c>
      <c r="Z3056" t="s">
        <v>91</v>
      </c>
      <c r="AA3056">
        <v>0.74520000000000008</v>
      </c>
      <c r="AB3056">
        <v>0.88319999999999999</v>
      </c>
      <c r="AC3056">
        <v>0.16780799999999996</v>
      </c>
      <c r="AD3056">
        <v>0.94</v>
      </c>
      <c r="AE3056" t="s">
        <v>25</v>
      </c>
      <c r="AF3056">
        <v>2.5698906060079876E-2</v>
      </c>
      <c r="AG3056" t="s">
        <v>7</v>
      </c>
      <c r="AH3056" t="s">
        <v>32</v>
      </c>
      <c r="AI3056" t="s">
        <v>37</v>
      </c>
      <c r="AJ3056">
        <v>64.163372859025031</v>
      </c>
      <c r="AK3056" t="s">
        <v>40</v>
      </c>
      <c r="AL3056">
        <v>73.5428</v>
      </c>
      <c r="AM3056">
        <v>1423167.2478199997</v>
      </c>
      <c r="AN3056">
        <v>81.489999999999995</v>
      </c>
    </row>
    <row r="3057" spans="1:40" x14ac:dyDescent="0.3">
      <c r="A3057">
        <v>485.84</v>
      </c>
      <c r="B3057">
        <v>8.0500000000000007</v>
      </c>
      <c r="C3057">
        <v>9</v>
      </c>
      <c r="D3057">
        <v>0.76</v>
      </c>
      <c r="E3057">
        <v>0.03</v>
      </c>
      <c r="F3057">
        <v>0.04</v>
      </c>
      <c r="G3057" t="s">
        <v>88</v>
      </c>
      <c r="H3057">
        <v>1.64</v>
      </c>
      <c r="I3057">
        <v>0.7</v>
      </c>
      <c r="J3057">
        <v>1.04</v>
      </c>
      <c r="K3057">
        <v>0.78</v>
      </c>
      <c r="L3057">
        <v>13</v>
      </c>
      <c r="M3057">
        <v>7531.59</v>
      </c>
      <c r="N3057">
        <v>60</v>
      </c>
      <c r="O3057">
        <v>19</v>
      </c>
      <c r="P3057">
        <v>0</v>
      </c>
      <c r="Q3057">
        <v>3</v>
      </c>
      <c r="R3057">
        <v>493</v>
      </c>
      <c r="S3057">
        <v>944</v>
      </c>
      <c r="T3057">
        <v>12</v>
      </c>
      <c r="U3057">
        <v>0.4</v>
      </c>
      <c r="V3057">
        <v>0</v>
      </c>
      <c r="W3057" t="s">
        <v>6</v>
      </c>
      <c r="X3057" t="s">
        <v>103</v>
      </c>
      <c r="Y3057" t="s">
        <v>94</v>
      </c>
      <c r="Z3057" t="s">
        <v>107</v>
      </c>
      <c r="AA3057">
        <v>0.73719999999999997</v>
      </c>
      <c r="AB3057">
        <v>0.93119999999999992</v>
      </c>
      <c r="AC3057">
        <v>0.22348799999999996</v>
      </c>
      <c r="AD3057">
        <v>0.85000000000000009</v>
      </c>
      <c r="AE3057" t="s">
        <v>25</v>
      </c>
      <c r="AF3057">
        <v>1.6569240902354686E-2</v>
      </c>
      <c r="AG3057" t="s">
        <v>5</v>
      </c>
      <c r="AH3057" t="s">
        <v>32</v>
      </c>
      <c r="AI3057" t="s">
        <v>36</v>
      </c>
      <c r="AJ3057">
        <v>191.48073022312374</v>
      </c>
      <c r="AK3057" t="s">
        <v>42</v>
      </c>
      <c r="AL3057">
        <v>75.315899999999999</v>
      </c>
      <c r="AM3057">
        <v>3915379.2750439998</v>
      </c>
      <c r="AN3057">
        <v>72.66</v>
      </c>
    </row>
    <row r="3058" spans="1:40" x14ac:dyDescent="0.3">
      <c r="A3058">
        <v>321.64</v>
      </c>
      <c r="B3058">
        <v>2.5099999999999998</v>
      </c>
      <c r="C3058">
        <v>11</v>
      </c>
      <c r="D3058">
        <v>0.93</v>
      </c>
      <c r="E3058">
        <v>0.04</v>
      </c>
      <c r="F3058">
        <v>0.03</v>
      </c>
      <c r="G3058" t="s">
        <v>99</v>
      </c>
      <c r="H3058">
        <v>4.62</v>
      </c>
      <c r="I3058">
        <v>0.89</v>
      </c>
      <c r="J3058">
        <v>1.04</v>
      </c>
      <c r="K3058">
        <v>0.52</v>
      </c>
      <c r="L3058">
        <v>48</v>
      </c>
      <c r="M3058">
        <v>8096.43</v>
      </c>
      <c r="N3058">
        <v>90</v>
      </c>
      <c r="O3058">
        <v>19</v>
      </c>
      <c r="P3058">
        <v>0</v>
      </c>
      <c r="Q3058">
        <v>1</v>
      </c>
      <c r="R3058">
        <v>422</v>
      </c>
      <c r="S3058">
        <v>959</v>
      </c>
      <c r="T3058">
        <v>5</v>
      </c>
      <c r="U3058">
        <v>0.7</v>
      </c>
      <c r="V3058">
        <v>0</v>
      </c>
      <c r="W3058" t="s">
        <v>6</v>
      </c>
      <c r="X3058" t="s">
        <v>101</v>
      </c>
      <c r="Y3058" t="s">
        <v>94</v>
      </c>
      <c r="Z3058" t="s">
        <v>109</v>
      </c>
      <c r="AA3058">
        <v>0.89280000000000004</v>
      </c>
      <c r="AB3058">
        <v>0.93119999999999992</v>
      </c>
      <c r="AC3058">
        <v>6.518399999999995E-2</v>
      </c>
      <c r="AD3058">
        <v>0.59000000000000008</v>
      </c>
      <c r="AE3058" t="s">
        <v>25</v>
      </c>
      <c r="AF3058">
        <v>7.803755751772167E-3</v>
      </c>
      <c r="AG3058" t="s">
        <v>5</v>
      </c>
      <c r="AH3058" t="s">
        <v>32</v>
      </c>
      <c r="AI3058" t="s">
        <v>37</v>
      </c>
      <c r="AJ3058">
        <v>227.25118483412322</v>
      </c>
      <c r="AK3058" t="s">
        <v>42</v>
      </c>
      <c r="AL3058">
        <v>404.82150000000001</v>
      </c>
      <c r="AM3058">
        <v>2786859.7884</v>
      </c>
      <c r="AN3058">
        <v>93.579999999999984</v>
      </c>
    </row>
    <row r="3059" spans="1:40" x14ac:dyDescent="0.3">
      <c r="A3059">
        <v>84.64</v>
      </c>
      <c r="B3059">
        <v>5.61</v>
      </c>
      <c r="C3059">
        <v>11</v>
      </c>
      <c r="D3059">
        <v>0.83</v>
      </c>
      <c r="E3059">
        <v>0.02</v>
      </c>
      <c r="F3059">
        <v>0.02</v>
      </c>
      <c r="G3059" t="s">
        <v>92</v>
      </c>
      <c r="H3059">
        <v>4.42</v>
      </c>
      <c r="I3059">
        <v>0.78</v>
      </c>
      <c r="J3059">
        <v>1.03</v>
      </c>
      <c r="K3059">
        <v>0.33</v>
      </c>
      <c r="L3059">
        <v>26</v>
      </c>
      <c r="M3059">
        <v>7974.59</v>
      </c>
      <c r="N3059">
        <v>15</v>
      </c>
      <c r="O3059">
        <v>16</v>
      </c>
      <c r="P3059">
        <v>1</v>
      </c>
      <c r="Q3059">
        <v>0</v>
      </c>
      <c r="R3059">
        <v>106</v>
      </c>
      <c r="S3059">
        <v>169</v>
      </c>
      <c r="T3059">
        <v>1</v>
      </c>
      <c r="U3059">
        <v>0.69</v>
      </c>
      <c r="V3059">
        <v>1</v>
      </c>
      <c r="W3059" t="s">
        <v>4</v>
      </c>
      <c r="X3059" t="s">
        <v>89</v>
      </c>
      <c r="Y3059" t="s">
        <v>104</v>
      </c>
      <c r="Z3059" t="s">
        <v>97</v>
      </c>
      <c r="AA3059">
        <v>0.8133999999999999</v>
      </c>
      <c r="AB3059">
        <v>0.96039999999999992</v>
      </c>
      <c r="AC3059">
        <v>0.16326800000000002</v>
      </c>
      <c r="AD3059">
        <v>0.37</v>
      </c>
      <c r="AE3059" t="s">
        <v>24</v>
      </c>
      <c r="AF3059">
        <v>6.628071833648394E-2</v>
      </c>
      <c r="AG3059" t="s">
        <v>8</v>
      </c>
      <c r="AH3059" t="s">
        <v>33</v>
      </c>
      <c r="AI3059" t="s">
        <v>37</v>
      </c>
      <c r="AJ3059">
        <v>159.43396226415095</v>
      </c>
      <c r="AK3059" t="s">
        <v>42</v>
      </c>
      <c r="AL3059">
        <v>159.49180000000001</v>
      </c>
      <c r="AM3059">
        <v>702135.04348000011</v>
      </c>
      <c r="AN3059">
        <v>82.58</v>
      </c>
    </row>
    <row r="3060" spans="1:40" x14ac:dyDescent="0.3">
      <c r="A3060">
        <v>84.01</v>
      </c>
      <c r="B3060">
        <v>5.39</v>
      </c>
      <c r="C3060">
        <v>23</v>
      </c>
      <c r="D3060">
        <v>0.76</v>
      </c>
      <c r="E3060">
        <v>0.06</v>
      </c>
      <c r="F3060">
        <v>0.05</v>
      </c>
      <c r="G3060" t="s">
        <v>88</v>
      </c>
      <c r="H3060">
        <v>3.58</v>
      </c>
      <c r="I3060">
        <v>0.71</v>
      </c>
      <c r="J3060">
        <v>1.03</v>
      </c>
      <c r="K3060">
        <v>0.02</v>
      </c>
      <c r="L3060">
        <v>1</v>
      </c>
      <c r="M3060">
        <v>6981.32</v>
      </c>
      <c r="N3060">
        <v>45</v>
      </c>
      <c r="O3060">
        <v>22</v>
      </c>
      <c r="P3060">
        <v>1</v>
      </c>
      <c r="Q3060">
        <v>1</v>
      </c>
      <c r="R3060">
        <v>713</v>
      </c>
      <c r="S3060">
        <v>793</v>
      </c>
      <c r="T3060">
        <v>11</v>
      </c>
      <c r="U3060">
        <v>0.37</v>
      </c>
      <c r="V3060">
        <v>0</v>
      </c>
      <c r="W3060" t="s">
        <v>6</v>
      </c>
      <c r="X3060" t="s">
        <v>101</v>
      </c>
      <c r="Y3060" t="s">
        <v>104</v>
      </c>
      <c r="Z3060" t="s">
        <v>95</v>
      </c>
      <c r="AA3060">
        <v>0.71439999999999992</v>
      </c>
      <c r="AB3060">
        <v>0.8929999999999999</v>
      </c>
      <c r="AC3060">
        <v>0.21431999999999995</v>
      </c>
      <c r="AD3060">
        <v>0.13</v>
      </c>
      <c r="AE3060" t="s">
        <v>22</v>
      </c>
      <c r="AF3060">
        <v>6.4159028687061054E-2</v>
      </c>
      <c r="AG3060" t="s">
        <v>8</v>
      </c>
      <c r="AH3060" t="s">
        <v>33</v>
      </c>
      <c r="AI3060" t="s">
        <v>37</v>
      </c>
      <c r="AJ3060">
        <v>111.22019635343618</v>
      </c>
      <c r="AK3060" t="s">
        <v>42</v>
      </c>
      <c r="AL3060">
        <v>69.813199999999995</v>
      </c>
      <c r="AM3060">
        <v>651091.59776799986</v>
      </c>
      <c r="AN3060">
        <v>69.62</v>
      </c>
    </row>
    <row r="3061" spans="1:40" x14ac:dyDescent="0.3">
      <c r="A3061">
        <v>478.14</v>
      </c>
      <c r="B3061">
        <v>6.63</v>
      </c>
      <c r="C3061">
        <v>26</v>
      </c>
      <c r="D3061">
        <v>0.97</v>
      </c>
      <c r="E3061">
        <v>0.03</v>
      </c>
      <c r="F3061">
        <v>0.03</v>
      </c>
      <c r="G3061" t="s">
        <v>99</v>
      </c>
      <c r="H3061">
        <v>1.82</v>
      </c>
      <c r="I3061">
        <v>0.81</v>
      </c>
      <c r="J3061">
        <v>0.92</v>
      </c>
      <c r="K3061">
        <v>0.04</v>
      </c>
      <c r="L3061">
        <v>40</v>
      </c>
      <c r="M3061">
        <v>5463.94</v>
      </c>
      <c r="N3061">
        <v>60</v>
      </c>
      <c r="O3061">
        <v>45</v>
      </c>
      <c r="P3061">
        <v>0</v>
      </c>
      <c r="Q3061">
        <v>3</v>
      </c>
      <c r="R3061">
        <v>297</v>
      </c>
      <c r="S3061">
        <v>26</v>
      </c>
      <c r="T3061">
        <v>8</v>
      </c>
      <c r="U3061">
        <v>0.72</v>
      </c>
      <c r="V3061">
        <v>0</v>
      </c>
      <c r="W3061" t="s">
        <v>6</v>
      </c>
      <c r="X3061" t="s">
        <v>103</v>
      </c>
      <c r="Y3061" t="s">
        <v>94</v>
      </c>
      <c r="Z3061" t="s">
        <v>110</v>
      </c>
      <c r="AA3061">
        <v>0.94089999999999996</v>
      </c>
      <c r="AB3061">
        <v>0.94089999999999996</v>
      </c>
      <c r="AC3061">
        <v>2.8227000000000023E-2</v>
      </c>
      <c r="AD3061">
        <v>0.1</v>
      </c>
      <c r="AE3061" t="s">
        <v>22</v>
      </c>
      <c r="AF3061">
        <v>1.3866231647634585E-2</v>
      </c>
      <c r="AG3061" t="s">
        <v>5</v>
      </c>
      <c r="AH3061" t="s">
        <v>32</v>
      </c>
      <c r="AI3061" t="s">
        <v>36</v>
      </c>
      <c r="AJ3061">
        <v>8.7542087542087543</v>
      </c>
      <c r="AK3061" t="s">
        <v>40</v>
      </c>
      <c r="AL3061">
        <v>273.197</v>
      </c>
      <c r="AM3061">
        <v>2769570.5691919997</v>
      </c>
      <c r="AN3061">
        <v>96.679999999999993</v>
      </c>
    </row>
    <row r="3062" spans="1:40" x14ac:dyDescent="0.3">
      <c r="A3062">
        <v>183.78</v>
      </c>
      <c r="B3062">
        <v>9.52</v>
      </c>
      <c r="C3062">
        <v>16</v>
      </c>
      <c r="D3062">
        <v>0.76</v>
      </c>
      <c r="E3062">
        <v>7.0000000000000007E-2</v>
      </c>
      <c r="F3062">
        <v>0.02</v>
      </c>
      <c r="G3062" t="s">
        <v>88</v>
      </c>
      <c r="H3062">
        <v>3.96</v>
      </c>
      <c r="I3062">
        <v>0.75</v>
      </c>
      <c r="J3062">
        <v>0.97</v>
      </c>
      <c r="K3062">
        <v>0.03</v>
      </c>
      <c r="L3062">
        <v>9</v>
      </c>
      <c r="M3062">
        <v>5551.24</v>
      </c>
      <c r="N3062">
        <v>60</v>
      </c>
      <c r="O3062">
        <v>41</v>
      </c>
      <c r="P3062">
        <v>3</v>
      </c>
      <c r="Q3062">
        <v>2</v>
      </c>
      <c r="R3062">
        <v>977</v>
      </c>
      <c r="S3062">
        <v>404</v>
      </c>
      <c r="T3062">
        <v>5</v>
      </c>
      <c r="U3062">
        <v>0.55000000000000004</v>
      </c>
      <c r="V3062">
        <v>0</v>
      </c>
      <c r="W3062" t="s">
        <v>6</v>
      </c>
      <c r="X3062" t="s">
        <v>93</v>
      </c>
      <c r="Y3062" t="s">
        <v>90</v>
      </c>
      <c r="Z3062" t="s">
        <v>109</v>
      </c>
      <c r="AA3062">
        <v>0.70679999999999998</v>
      </c>
      <c r="AB3062">
        <v>0.91139999999999988</v>
      </c>
      <c r="AC3062">
        <v>0.21873599999999999</v>
      </c>
      <c r="AD3062">
        <v>0.12000000000000001</v>
      </c>
      <c r="AE3062" t="s">
        <v>22</v>
      </c>
      <c r="AF3062">
        <v>5.1801066492545435E-2</v>
      </c>
      <c r="AG3062" t="s">
        <v>8</v>
      </c>
      <c r="AH3062" t="s">
        <v>31</v>
      </c>
      <c r="AI3062" t="s">
        <v>37</v>
      </c>
      <c r="AJ3062">
        <v>41.3510747185261</v>
      </c>
      <c r="AK3062" t="s">
        <v>40</v>
      </c>
      <c r="AL3062">
        <v>55.5124</v>
      </c>
      <c r="AM3062">
        <v>1112095.574824</v>
      </c>
      <c r="AN3062">
        <v>69.540000000000006</v>
      </c>
    </row>
    <row r="3063" spans="1:40" x14ac:dyDescent="0.3">
      <c r="A3063">
        <v>91.43</v>
      </c>
      <c r="B3063">
        <v>6.22</v>
      </c>
      <c r="C3063">
        <v>10</v>
      </c>
      <c r="D3063">
        <v>0.71</v>
      </c>
      <c r="E3063">
        <v>0</v>
      </c>
      <c r="F3063">
        <v>0</v>
      </c>
      <c r="G3063" t="s">
        <v>88</v>
      </c>
      <c r="H3063">
        <v>1.58</v>
      </c>
      <c r="I3063">
        <v>0.69</v>
      </c>
      <c r="J3063">
        <v>1.04</v>
      </c>
      <c r="K3063">
        <v>0.98</v>
      </c>
      <c r="L3063">
        <v>31</v>
      </c>
      <c r="M3063">
        <v>9538.5400000000009</v>
      </c>
      <c r="N3063">
        <v>30</v>
      </c>
      <c r="O3063">
        <v>21</v>
      </c>
      <c r="P3063">
        <v>3</v>
      </c>
      <c r="Q3063">
        <v>3</v>
      </c>
      <c r="R3063">
        <v>564</v>
      </c>
      <c r="S3063">
        <v>365</v>
      </c>
      <c r="T3063">
        <v>5</v>
      </c>
      <c r="U3063">
        <v>0.98</v>
      </c>
      <c r="V3063">
        <v>1</v>
      </c>
      <c r="W3063" t="s">
        <v>4</v>
      </c>
      <c r="X3063" t="s">
        <v>103</v>
      </c>
      <c r="Y3063" t="s">
        <v>90</v>
      </c>
      <c r="Z3063" t="s">
        <v>109</v>
      </c>
      <c r="AA3063">
        <v>0.71</v>
      </c>
      <c r="AB3063">
        <v>1</v>
      </c>
      <c r="AC3063">
        <v>0.29000000000000004</v>
      </c>
      <c r="AD3063">
        <v>0.98</v>
      </c>
      <c r="AE3063" t="s">
        <v>25</v>
      </c>
      <c r="AF3063">
        <v>6.8030187028327679E-2</v>
      </c>
      <c r="AG3063" t="s">
        <v>8</v>
      </c>
      <c r="AH3063" t="s">
        <v>33</v>
      </c>
      <c r="AI3063" t="s">
        <v>36</v>
      </c>
      <c r="AJ3063">
        <v>64.716312056737593</v>
      </c>
      <c r="AK3063" t="s">
        <v>40</v>
      </c>
      <c r="AL3063">
        <v>95.385400000000004</v>
      </c>
      <c r="AM3063">
        <v>872206.98678800021</v>
      </c>
      <c r="AN3063">
        <v>74.42</v>
      </c>
    </row>
    <row r="3064" spans="1:40" x14ac:dyDescent="0.3">
      <c r="A3064">
        <v>319.57</v>
      </c>
      <c r="B3064">
        <v>5.86</v>
      </c>
      <c r="C3064">
        <v>29</v>
      </c>
      <c r="D3064">
        <v>0.71</v>
      </c>
      <c r="E3064">
        <v>0.01</v>
      </c>
      <c r="F3064">
        <v>0.01</v>
      </c>
      <c r="G3064" t="s">
        <v>88</v>
      </c>
      <c r="H3064">
        <v>1.26</v>
      </c>
      <c r="I3064">
        <v>0.9</v>
      </c>
      <c r="J3064">
        <v>1.07</v>
      </c>
      <c r="K3064">
        <v>0.11</v>
      </c>
      <c r="L3064">
        <v>24</v>
      </c>
      <c r="M3064">
        <v>8790.9</v>
      </c>
      <c r="N3064">
        <v>60</v>
      </c>
      <c r="O3064">
        <v>29</v>
      </c>
      <c r="P3064">
        <v>2</v>
      </c>
      <c r="Q3064">
        <v>3</v>
      </c>
      <c r="R3064">
        <v>278</v>
      </c>
      <c r="S3064">
        <v>41</v>
      </c>
      <c r="T3064">
        <v>2</v>
      </c>
      <c r="U3064">
        <v>0.91</v>
      </c>
      <c r="V3064">
        <v>1</v>
      </c>
      <c r="W3064" t="s">
        <v>4</v>
      </c>
      <c r="X3064" t="s">
        <v>103</v>
      </c>
      <c r="Y3064" t="s">
        <v>96</v>
      </c>
      <c r="Z3064" t="s">
        <v>102</v>
      </c>
      <c r="AA3064">
        <v>0.70289999999999997</v>
      </c>
      <c r="AB3064">
        <v>0.98009999999999997</v>
      </c>
      <c r="AC3064">
        <v>0.28422900000000001</v>
      </c>
      <c r="AD3064">
        <v>0.13</v>
      </c>
      <c r="AE3064" t="s">
        <v>22</v>
      </c>
      <c r="AF3064">
        <v>1.8337140532590671E-2</v>
      </c>
      <c r="AG3064" t="s">
        <v>5</v>
      </c>
      <c r="AH3064" t="s">
        <v>32</v>
      </c>
      <c r="AI3064" t="s">
        <v>36</v>
      </c>
      <c r="AJ3064">
        <v>14.748201438848922</v>
      </c>
      <c r="AK3064" t="s">
        <v>40</v>
      </c>
      <c r="AL3064">
        <v>87.908999999999992</v>
      </c>
      <c r="AM3064">
        <v>2865590.0334239998</v>
      </c>
      <c r="AN3064">
        <v>74.240000000000009</v>
      </c>
    </row>
    <row r="3065" spans="1:40" x14ac:dyDescent="0.3">
      <c r="A3065">
        <v>330.64</v>
      </c>
      <c r="B3065">
        <v>1.45</v>
      </c>
      <c r="C3065">
        <v>24</v>
      </c>
      <c r="D3065">
        <v>0.89</v>
      </c>
      <c r="E3065">
        <v>0.01</v>
      </c>
      <c r="F3065">
        <v>0.03</v>
      </c>
      <c r="G3065" t="s">
        <v>92</v>
      </c>
      <c r="H3065">
        <v>2.58</v>
      </c>
      <c r="I3065">
        <v>0.92</v>
      </c>
      <c r="J3065">
        <v>0.9</v>
      </c>
      <c r="K3065">
        <v>0.14000000000000001</v>
      </c>
      <c r="L3065">
        <v>45</v>
      </c>
      <c r="M3065">
        <v>6532.86</v>
      </c>
      <c r="N3065">
        <v>90</v>
      </c>
      <c r="O3065">
        <v>43</v>
      </c>
      <c r="P3065">
        <v>2</v>
      </c>
      <c r="Q3065">
        <v>0</v>
      </c>
      <c r="R3065">
        <v>218</v>
      </c>
      <c r="S3065">
        <v>898</v>
      </c>
      <c r="T3065">
        <v>9</v>
      </c>
      <c r="U3065">
        <v>0.82</v>
      </c>
      <c r="V3065">
        <v>1</v>
      </c>
      <c r="W3065" t="s">
        <v>4</v>
      </c>
      <c r="X3065" t="s">
        <v>89</v>
      </c>
      <c r="Y3065" t="s">
        <v>96</v>
      </c>
      <c r="Z3065" t="s">
        <v>91</v>
      </c>
      <c r="AA3065">
        <v>0.88109999999999999</v>
      </c>
      <c r="AB3065">
        <v>0.96029999999999993</v>
      </c>
      <c r="AC3065">
        <v>0.10563299999999998</v>
      </c>
      <c r="AD3065">
        <v>0.18000000000000002</v>
      </c>
      <c r="AE3065" t="s">
        <v>26</v>
      </c>
      <c r="AF3065">
        <v>4.3854343092184856E-3</v>
      </c>
      <c r="AG3065" t="s">
        <v>5</v>
      </c>
      <c r="AH3065" t="s">
        <v>32</v>
      </c>
      <c r="AI3065" t="s">
        <v>35</v>
      </c>
      <c r="AJ3065">
        <v>411.92660550458714</v>
      </c>
      <c r="AK3065" t="s">
        <v>42</v>
      </c>
      <c r="AL3065">
        <v>130.65719999999999</v>
      </c>
      <c r="AM3065">
        <v>2246573.5418399996</v>
      </c>
      <c r="AN3065">
        <v>84.52</v>
      </c>
    </row>
    <row r="3066" spans="1:40" x14ac:dyDescent="0.3">
      <c r="A3066">
        <v>341.83</v>
      </c>
      <c r="B3066">
        <v>1.57</v>
      </c>
      <c r="C3066">
        <v>12</v>
      </c>
      <c r="D3066">
        <v>0.9</v>
      </c>
      <c r="E3066">
        <v>0.04</v>
      </c>
      <c r="F3066">
        <v>0.01</v>
      </c>
      <c r="G3066" t="s">
        <v>99</v>
      </c>
      <c r="H3066">
        <v>4.99</v>
      </c>
      <c r="I3066">
        <v>0.92</v>
      </c>
      <c r="J3066">
        <v>1.08</v>
      </c>
      <c r="K3066">
        <v>0.48</v>
      </c>
      <c r="L3066">
        <v>49</v>
      </c>
      <c r="M3066">
        <v>4738.1000000000004</v>
      </c>
      <c r="N3066">
        <v>15</v>
      </c>
      <c r="O3066">
        <v>14</v>
      </c>
      <c r="P3066">
        <v>2</v>
      </c>
      <c r="Q3066">
        <v>2</v>
      </c>
      <c r="R3066">
        <v>990</v>
      </c>
      <c r="S3066">
        <v>492</v>
      </c>
      <c r="T3066">
        <v>6</v>
      </c>
      <c r="U3066">
        <v>0.03</v>
      </c>
      <c r="V3066">
        <v>0</v>
      </c>
      <c r="W3066" t="s">
        <v>6</v>
      </c>
      <c r="X3066" t="s">
        <v>93</v>
      </c>
      <c r="Y3066" t="s">
        <v>96</v>
      </c>
      <c r="Z3066" t="s">
        <v>100</v>
      </c>
      <c r="AA3066">
        <v>0.86399999999999999</v>
      </c>
      <c r="AB3066">
        <v>0.95039999999999991</v>
      </c>
      <c r="AC3066">
        <v>9.5039999999999972E-2</v>
      </c>
      <c r="AD3066">
        <v>0.53</v>
      </c>
      <c r="AE3066" t="s">
        <v>25</v>
      </c>
      <c r="AF3066">
        <v>4.5929263083989121E-3</v>
      </c>
      <c r="AG3066" t="s">
        <v>5</v>
      </c>
      <c r="AH3066" t="s">
        <v>32</v>
      </c>
      <c r="AI3066" t="s">
        <v>37</v>
      </c>
      <c r="AJ3066">
        <v>49.696969696969695</v>
      </c>
      <c r="AK3066" t="s">
        <v>40</v>
      </c>
      <c r="AL3066">
        <v>236.90500000000003</v>
      </c>
      <c r="AM3066">
        <v>1700876.978784</v>
      </c>
      <c r="AN3066">
        <v>93.61</v>
      </c>
    </row>
    <row r="3067" spans="1:40" x14ac:dyDescent="0.3">
      <c r="A3067">
        <v>170.33</v>
      </c>
      <c r="B3067">
        <v>2.69</v>
      </c>
      <c r="C3067">
        <v>25</v>
      </c>
      <c r="D3067">
        <v>0.79</v>
      </c>
      <c r="E3067">
        <v>0.08</v>
      </c>
      <c r="F3067">
        <v>0.01</v>
      </c>
      <c r="G3067" t="s">
        <v>99</v>
      </c>
      <c r="H3067">
        <v>4.0199999999999996</v>
      </c>
      <c r="I3067">
        <v>0.75</v>
      </c>
      <c r="J3067">
        <v>1.17</v>
      </c>
      <c r="K3067">
        <v>0.48</v>
      </c>
      <c r="L3067">
        <v>22</v>
      </c>
      <c r="M3067">
        <v>7317.8</v>
      </c>
      <c r="N3067">
        <v>15</v>
      </c>
      <c r="O3067">
        <v>32</v>
      </c>
      <c r="P3067">
        <v>0</v>
      </c>
      <c r="Q3067">
        <v>1</v>
      </c>
      <c r="R3067">
        <v>855</v>
      </c>
      <c r="S3067">
        <v>895</v>
      </c>
      <c r="T3067">
        <v>11</v>
      </c>
      <c r="U3067">
        <v>0.38</v>
      </c>
      <c r="V3067">
        <v>0</v>
      </c>
      <c r="W3067" t="s">
        <v>6</v>
      </c>
      <c r="X3067" t="s">
        <v>101</v>
      </c>
      <c r="Y3067" t="s">
        <v>94</v>
      </c>
      <c r="Z3067" t="s">
        <v>95</v>
      </c>
      <c r="AA3067">
        <v>0.72680000000000011</v>
      </c>
      <c r="AB3067">
        <v>0.91080000000000005</v>
      </c>
      <c r="AC3067">
        <v>0.19126799999999999</v>
      </c>
      <c r="AD3067">
        <v>0.56999999999999995</v>
      </c>
      <c r="AE3067" t="s">
        <v>25</v>
      </c>
      <c r="AF3067">
        <v>1.5792872658956143E-2</v>
      </c>
      <c r="AG3067" t="s">
        <v>5</v>
      </c>
      <c r="AH3067" t="s">
        <v>31</v>
      </c>
      <c r="AI3067" t="s">
        <v>37</v>
      </c>
      <c r="AJ3067">
        <v>104.67836257309942</v>
      </c>
      <c r="AK3067" t="s">
        <v>42</v>
      </c>
      <c r="AL3067">
        <v>365.89000000000004</v>
      </c>
      <c r="AM3067">
        <v>1359000.1371920002</v>
      </c>
      <c r="AN3067">
        <v>93.38000000000001</v>
      </c>
    </row>
    <row r="3068" spans="1:40" x14ac:dyDescent="0.3">
      <c r="A3068">
        <v>56.8</v>
      </c>
      <c r="B3068">
        <v>1.29</v>
      </c>
      <c r="C3068">
        <v>6</v>
      </c>
      <c r="D3068">
        <v>0.8</v>
      </c>
      <c r="E3068">
        <v>0.09</v>
      </c>
      <c r="F3068">
        <v>0.03</v>
      </c>
      <c r="G3068" t="s">
        <v>88</v>
      </c>
      <c r="H3068">
        <v>3.65</v>
      </c>
      <c r="I3068">
        <v>0.67</v>
      </c>
      <c r="J3068">
        <v>1.1000000000000001</v>
      </c>
      <c r="K3068">
        <v>0.92</v>
      </c>
      <c r="L3068">
        <v>9</v>
      </c>
      <c r="M3068">
        <v>720.89</v>
      </c>
      <c r="N3068">
        <v>60</v>
      </c>
      <c r="O3068">
        <v>28</v>
      </c>
      <c r="P3068">
        <v>0</v>
      </c>
      <c r="Q3068">
        <v>1</v>
      </c>
      <c r="R3068">
        <v>546</v>
      </c>
      <c r="S3068">
        <v>164</v>
      </c>
      <c r="T3068">
        <v>10</v>
      </c>
      <c r="U3068">
        <v>0.56999999999999995</v>
      </c>
      <c r="V3068">
        <v>1</v>
      </c>
      <c r="W3068" t="s">
        <v>4</v>
      </c>
      <c r="X3068" t="s">
        <v>101</v>
      </c>
      <c r="Y3068" t="s">
        <v>94</v>
      </c>
      <c r="Z3068" t="s">
        <v>108</v>
      </c>
      <c r="AA3068">
        <v>0.72800000000000009</v>
      </c>
      <c r="AB3068">
        <v>0.88270000000000004</v>
      </c>
      <c r="AC3068">
        <v>0.17653999999999997</v>
      </c>
      <c r="AD3068">
        <v>1.04</v>
      </c>
      <c r="AE3068" t="s">
        <v>25</v>
      </c>
      <c r="AF3068">
        <v>2.2711267605633804E-2</v>
      </c>
      <c r="AG3068" t="s">
        <v>7</v>
      </c>
      <c r="AH3068" t="s">
        <v>33</v>
      </c>
      <c r="AI3068" t="s">
        <v>37</v>
      </c>
      <c r="AJ3068">
        <v>30.036630036630036</v>
      </c>
      <c r="AK3068" t="s">
        <v>40</v>
      </c>
      <c r="AL3068">
        <v>7.2088999999999999</v>
      </c>
      <c r="AM3068">
        <v>45871.493539999989</v>
      </c>
      <c r="AN3068">
        <v>69.05</v>
      </c>
    </row>
    <row r="3069" spans="1:40" x14ac:dyDescent="0.3">
      <c r="A3069">
        <v>484.26</v>
      </c>
      <c r="B3069">
        <v>7.69</v>
      </c>
      <c r="C3069">
        <v>28</v>
      </c>
      <c r="D3069">
        <v>0.8</v>
      </c>
      <c r="E3069">
        <v>0.02</v>
      </c>
      <c r="F3069">
        <v>0.01</v>
      </c>
      <c r="G3069" t="s">
        <v>88</v>
      </c>
      <c r="H3069">
        <v>2.2599999999999998</v>
      </c>
      <c r="I3069">
        <v>0.94</v>
      </c>
      <c r="J3069">
        <v>0.83</v>
      </c>
      <c r="K3069">
        <v>7.0000000000000007E-2</v>
      </c>
      <c r="L3069">
        <v>39</v>
      </c>
      <c r="M3069">
        <v>9451.6200000000008</v>
      </c>
      <c r="N3069">
        <v>45</v>
      </c>
      <c r="O3069">
        <v>11</v>
      </c>
      <c r="P3069">
        <v>0</v>
      </c>
      <c r="Q3069">
        <v>2</v>
      </c>
      <c r="R3069">
        <v>314</v>
      </c>
      <c r="S3069">
        <v>633</v>
      </c>
      <c r="T3069">
        <v>12</v>
      </c>
      <c r="U3069">
        <v>0.52</v>
      </c>
      <c r="V3069">
        <v>1</v>
      </c>
      <c r="W3069" t="s">
        <v>4</v>
      </c>
      <c r="X3069" t="s">
        <v>93</v>
      </c>
      <c r="Y3069" t="s">
        <v>94</v>
      </c>
      <c r="Z3069" t="s">
        <v>107</v>
      </c>
      <c r="AA3069">
        <v>0.78400000000000003</v>
      </c>
      <c r="AB3069">
        <v>0.97019999999999995</v>
      </c>
      <c r="AC3069">
        <v>0.19403999999999996</v>
      </c>
      <c r="AD3069">
        <v>0.1</v>
      </c>
      <c r="AE3069" t="s">
        <v>22</v>
      </c>
      <c r="AF3069">
        <v>1.5879899227687608E-2</v>
      </c>
      <c r="AG3069" t="s">
        <v>5</v>
      </c>
      <c r="AH3069" t="s">
        <v>32</v>
      </c>
      <c r="AI3069" t="s">
        <v>35</v>
      </c>
      <c r="AJ3069">
        <v>201.5923566878981</v>
      </c>
      <c r="AK3069" t="s">
        <v>42</v>
      </c>
      <c r="AL3069">
        <v>94.516200000000012</v>
      </c>
      <c r="AM3069">
        <v>4714469.1509880014</v>
      </c>
      <c r="AN3069">
        <v>72.94</v>
      </c>
    </row>
    <row r="3070" spans="1:40" x14ac:dyDescent="0.3">
      <c r="A3070">
        <v>162.9</v>
      </c>
      <c r="B3070">
        <v>7.51</v>
      </c>
      <c r="C3070">
        <v>12</v>
      </c>
      <c r="D3070">
        <v>0.9</v>
      </c>
      <c r="E3070">
        <v>0.06</v>
      </c>
      <c r="F3070">
        <v>0.04</v>
      </c>
      <c r="G3070" t="s">
        <v>88</v>
      </c>
      <c r="H3070">
        <v>1.56</v>
      </c>
      <c r="I3070">
        <v>0.73</v>
      </c>
      <c r="J3070">
        <v>0.99</v>
      </c>
      <c r="K3070">
        <v>0.96</v>
      </c>
      <c r="L3070">
        <v>23</v>
      </c>
      <c r="M3070">
        <v>5521.04</v>
      </c>
      <c r="N3070">
        <v>90</v>
      </c>
      <c r="O3070">
        <v>40</v>
      </c>
      <c r="P3070">
        <v>1</v>
      </c>
      <c r="Q3070">
        <v>1</v>
      </c>
      <c r="R3070">
        <v>97</v>
      </c>
      <c r="S3070">
        <v>619</v>
      </c>
      <c r="T3070">
        <v>3</v>
      </c>
      <c r="U3070">
        <v>0.76</v>
      </c>
      <c r="V3070">
        <v>1</v>
      </c>
      <c r="W3070" t="s">
        <v>4</v>
      </c>
      <c r="X3070" t="s">
        <v>101</v>
      </c>
      <c r="Y3070" t="s">
        <v>104</v>
      </c>
      <c r="Z3070" t="s">
        <v>98</v>
      </c>
      <c r="AA3070">
        <v>0.84599999999999997</v>
      </c>
      <c r="AB3070">
        <v>0.90239999999999987</v>
      </c>
      <c r="AC3070">
        <v>9.0239999999999973E-2</v>
      </c>
      <c r="AD3070">
        <v>1.06</v>
      </c>
      <c r="AE3070" t="s">
        <v>25</v>
      </c>
      <c r="AF3070">
        <v>4.6101903007980352E-2</v>
      </c>
      <c r="AG3070" t="s">
        <v>7</v>
      </c>
      <c r="AH3070" t="s">
        <v>31</v>
      </c>
      <c r="AI3070" t="s">
        <v>36</v>
      </c>
      <c r="AJ3070">
        <v>638.14432989690727</v>
      </c>
      <c r="AK3070" t="s">
        <v>42</v>
      </c>
      <c r="AL3070">
        <v>55.2104</v>
      </c>
      <c r="AM3070">
        <v>989375.45047999988</v>
      </c>
      <c r="AN3070">
        <v>71.84</v>
      </c>
    </row>
    <row r="3071" spans="1:40" x14ac:dyDescent="0.3">
      <c r="A3071">
        <v>354.21</v>
      </c>
      <c r="B3071">
        <v>2.2200000000000002</v>
      </c>
      <c r="C3071">
        <v>10</v>
      </c>
      <c r="D3071">
        <v>0.72</v>
      </c>
      <c r="E3071">
        <v>0.08</v>
      </c>
      <c r="F3071">
        <v>0.02</v>
      </c>
      <c r="G3071" t="s">
        <v>92</v>
      </c>
      <c r="H3071">
        <v>4.28</v>
      </c>
      <c r="I3071">
        <v>0.9</v>
      </c>
      <c r="J3071">
        <v>0.97</v>
      </c>
      <c r="K3071">
        <v>0.22</v>
      </c>
      <c r="L3071">
        <v>20</v>
      </c>
      <c r="M3071">
        <v>5077.63</v>
      </c>
      <c r="N3071">
        <v>60</v>
      </c>
      <c r="O3071">
        <v>33</v>
      </c>
      <c r="P3071">
        <v>3</v>
      </c>
      <c r="Q3071">
        <v>0</v>
      </c>
      <c r="R3071">
        <v>129</v>
      </c>
      <c r="S3071">
        <v>782</v>
      </c>
      <c r="T3071">
        <v>7</v>
      </c>
      <c r="U3071">
        <v>0.91</v>
      </c>
      <c r="V3071">
        <v>1</v>
      </c>
      <c r="W3071" t="s">
        <v>4</v>
      </c>
      <c r="X3071" t="s">
        <v>89</v>
      </c>
      <c r="Y3071" t="s">
        <v>90</v>
      </c>
      <c r="Z3071" t="s">
        <v>106</v>
      </c>
      <c r="AA3071">
        <v>0.66239999999999999</v>
      </c>
      <c r="AB3071">
        <v>0.90160000000000007</v>
      </c>
      <c r="AC3071">
        <v>0.25244800000000006</v>
      </c>
      <c r="AD3071">
        <v>0.32</v>
      </c>
      <c r="AE3071" t="s">
        <v>24</v>
      </c>
      <c r="AF3071">
        <v>6.2674684509189471E-3</v>
      </c>
      <c r="AG3071" t="s">
        <v>5</v>
      </c>
      <c r="AH3071" t="s">
        <v>32</v>
      </c>
      <c r="AI3071" t="s">
        <v>37</v>
      </c>
      <c r="AJ3071">
        <v>606.20155038759685</v>
      </c>
      <c r="AK3071" t="s">
        <v>42</v>
      </c>
      <c r="AL3071">
        <v>101.5526</v>
      </c>
      <c r="AM3071">
        <v>1978533.9275059998</v>
      </c>
      <c r="AN3071">
        <v>80.92</v>
      </c>
    </row>
    <row r="3072" spans="1:40" x14ac:dyDescent="0.3">
      <c r="A3072">
        <v>367.98</v>
      </c>
      <c r="B3072">
        <v>8.52</v>
      </c>
      <c r="C3072">
        <v>18</v>
      </c>
      <c r="D3072">
        <v>0.98</v>
      </c>
      <c r="E3072">
        <v>0.03</v>
      </c>
      <c r="F3072">
        <v>0.03</v>
      </c>
      <c r="G3072" t="s">
        <v>99</v>
      </c>
      <c r="H3072">
        <v>2.84</v>
      </c>
      <c r="I3072">
        <v>0.93</v>
      </c>
      <c r="J3072">
        <v>0.93</v>
      </c>
      <c r="K3072">
        <v>0.97</v>
      </c>
      <c r="L3072">
        <v>42</v>
      </c>
      <c r="M3072">
        <v>2979.26</v>
      </c>
      <c r="N3072">
        <v>90</v>
      </c>
      <c r="O3072">
        <v>25</v>
      </c>
      <c r="P3072">
        <v>0</v>
      </c>
      <c r="Q3072">
        <v>3</v>
      </c>
      <c r="R3072">
        <v>234</v>
      </c>
      <c r="S3072">
        <v>866</v>
      </c>
      <c r="T3072">
        <v>2</v>
      </c>
      <c r="U3072">
        <v>0.79</v>
      </c>
      <c r="V3072">
        <v>0</v>
      </c>
      <c r="W3072" t="s">
        <v>6</v>
      </c>
      <c r="X3072" t="s">
        <v>103</v>
      </c>
      <c r="Y3072" t="s">
        <v>94</v>
      </c>
      <c r="Z3072" t="s">
        <v>102</v>
      </c>
      <c r="AA3072">
        <v>0.9506</v>
      </c>
      <c r="AB3072">
        <v>0.94089999999999996</v>
      </c>
      <c r="AC3072">
        <v>1.8818000000000015E-2</v>
      </c>
      <c r="AD3072">
        <v>1.03</v>
      </c>
      <c r="AE3072" t="s">
        <v>25</v>
      </c>
      <c r="AF3072">
        <v>2.3153432251752811E-2</v>
      </c>
      <c r="AG3072" t="s">
        <v>7</v>
      </c>
      <c r="AH3072" t="s">
        <v>32</v>
      </c>
      <c r="AI3072" t="s">
        <v>35</v>
      </c>
      <c r="AJ3072">
        <v>370.08547008547009</v>
      </c>
      <c r="AK3072" t="s">
        <v>42</v>
      </c>
      <c r="AL3072">
        <v>148.96300000000002</v>
      </c>
      <c r="AM3072">
        <v>1162256.444752</v>
      </c>
      <c r="AN3072">
        <v>95.66</v>
      </c>
    </row>
    <row r="3073" spans="1:40" x14ac:dyDescent="0.3">
      <c r="A3073">
        <v>324.5</v>
      </c>
      <c r="B3073">
        <v>2.39</v>
      </c>
      <c r="C3073">
        <v>18</v>
      </c>
      <c r="D3073">
        <v>0.77</v>
      </c>
      <c r="E3073">
        <v>0.04</v>
      </c>
      <c r="F3073">
        <v>0.01</v>
      </c>
      <c r="G3073" t="s">
        <v>88</v>
      </c>
      <c r="H3073">
        <v>4.07</v>
      </c>
      <c r="I3073">
        <v>0.91</v>
      </c>
      <c r="J3073">
        <v>1</v>
      </c>
      <c r="K3073">
        <v>0.54</v>
      </c>
      <c r="L3073">
        <v>21</v>
      </c>
      <c r="M3073">
        <v>133.56</v>
      </c>
      <c r="N3073">
        <v>45</v>
      </c>
      <c r="O3073">
        <v>49</v>
      </c>
      <c r="P3073">
        <v>2</v>
      </c>
      <c r="Q3073">
        <v>1</v>
      </c>
      <c r="R3073">
        <v>145</v>
      </c>
      <c r="S3073">
        <v>613</v>
      </c>
      <c r="T3073">
        <v>7</v>
      </c>
      <c r="U3073">
        <v>0.22</v>
      </c>
      <c r="V3073">
        <v>0</v>
      </c>
      <c r="W3073" t="s">
        <v>6</v>
      </c>
      <c r="X3073" t="s">
        <v>101</v>
      </c>
      <c r="Y3073" t="s">
        <v>96</v>
      </c>
      <c r="Z3073" t="s">
        <v>106</v>
      </c>
      <c r="AA3073">
        <v>0.73919999999999997</v>
      </c>
      <c r="AB3073">
        <v>0.95039999999999991</v>
      </c>
      <c r="AC3073">
        <v>0.21859199999999995</v>
      </c>
      <c r="AD3073">
        <v>0.59000000000000008</v>
      </c>
      <c r="AE3073" t="s">
        <v>25</v>
      </c>
      <c r="AF3073">
        <v>7.3651771956856705E-3</v>
      </c>
      <c r="AG3073" t="s">
        <v>5</v>
      </c>
      <c r="AH3073" t="s">
        <v>32</v>
      </c>
      <c r="AI3073" t="s">
        <v>37</v>
      </c>
      <c r="AJ3073">
        <v>422.75862068965517</v>
      </c>
      <c r="AK3073" t="s">
        <v>42</v>
      </c>
      <c r="AL3073">
        <v>1.3356000000000001</v>
      </c>
      <c r="AM3073">
        <v>45534.980899999995</v>
      </c>
      <c r="AN3073">
        <v>70.53</v>
      </c>
    </row>
    <row r="3074" spans="1:40" x14ac:dyDescent="0.3">
      <c r="A3074">
        <v>190.81</v>
      </c>
      <c r="B3074">
        <v>3.71</v>
      </c>
      <c r="C3074">
        <v>4</v>
      </c>
      <c r="D3074">
        <v>1</v>
      </c>
      <c r="E3074">
        <v>0.05</v>
      </c>
      <c r="F3074">
        <v>0.02</v>
      </c>
      <c r="G3074" t="s">
        <v>99</v>
      </c>
      <c r="H3074">
        <v>2.44</v>
      </c>
      <c r="I3074">
        <v>0.76</v>
      </c>
      <c r="J3074">
        <v>0.98</v>
      </c>
      <c r="K3074">
        <v>0.65</v>
      </c>
      <c r="L3074">
        <v>27</v>
      </c>
      <c r="M3074">
        <v>706.31</v>
      </c>
      <c r="N3074">
        <v>90</v>
      </c>
      <c r="O3074">
        <v>49</v>
      </c>
      <c r="P3074">
        <v>2</v>
      </c>
      <c r="Q3074">
        <v>0</v>
      </c>
      <c r="R3074">
        <v>772</v>
      </c>
      <c r="S3074">
        <v>667</v>
      </c>
      <c r="T3074">
        <v>12</v>
      </c>
      <c r="U3074">
        <v>0.49</v>
      </c>
      <c r="V3074">
        <v>0</v>
      </c>
      <c r="W3074" t="s">
        <v>6</v>
      </c>
      <c r="X3074" t="s">
        <v>89</v>
      </c>
      <c r="Y3074" t="s">
        <v>96</v>
      </c>
      <c r="Z3074" t="s">
        <v>107</v>
      </c>
      <c r="AA3074">
        <v>0.95</v>
      </c>
      <c r="AB3074">
        <v>0.93099999999999994</v>
      </c>
      <c r="AC3074">
        <v>0</v>
      </c>
      <c r="AD3074">
        <v>0.72</v>
      </c>
      <c r="AE3074" t="s">
        <v>25</v>
      </c>
      <c r="AF3074">
        <v>1.9443425396991773E-2</v>
      </c>
      <c r="AG3074" t="s">
        <v>5</v>
      </c>
      <c r="AH3074" t="s">
        <v>31</v>
      </c>
      <c r="AI3074" t="s">
        <v>35</v>
      </c>
      <c r="AJ3074">
        <v>86.398963730569946</v>
      </c>
      <c r="AK3074" t="s">
        <v>41</v>
      </c>
      <c r="AL3074">
        <v>35.3155</v>
      </c>
      <c r="AM3074">
        <v>144249.60890499997</v>
      </c>
      <c r="AN3074">
        <v>95.66</v>
      </c>
    </row>
    <row r="3075" spans="1:40" x14ac:dyDescent="0.3">
      <c r="A3075">
        <v>171.99</v>
      </c>
      <c r="B3075">
        <v>3.24</v>
      </c>
      <c r="C3075">
        <v>9</v>
      </c>
      <c r="D3075">
        <v>0.75</v>
      </c>
      <c r="E3075">
        <v>0.01</v>
      </c>
      <c r="F3075">
        <v>0.02</v>
      </c>
      <c r="G3075" t="s">
        <v>88</v>
      </c>
      <c r="H3075">
        <v>3.77</v>
      </c>
      <c r="I3075">
        <v>0.98</v>
      </c>
      <c r="J3075">
        <v>0.8</v>
      </c>
      <c r="K3075">
        <v>0.32</v>
      </c>
      <c r="L3075">
        <v>5</v>
      </c>
      <c r="M3075">
        <v>2703.78</v>
      </c>
      <c r="N3075">
        <v>90</v>
      </c>
      <c r="O3075">
        <v>41</v>
      </c>
      <c r="P3075">
        <v>0</v>
      </c>
      <c r="Q3075">
        <v>1</v>
      </c>
      <c r="R3075">
        <v>933</v>
      </c>
      <c r="S3075">
        <v>524</v>
      </c>
      <c r="T3075">
        <v>11</v>
      </c>
      <c r="U3075">
        <v>0.39</v>
      </c>
      <c r="V3075">
        <v>0</v>
      </c>
      <c r="W3075" t="s">
        <v>6</v>
      </c>
      <c r="X3075" t="s">
        <v>101</v>
      </c>
      <c r="Y3075" t="s">
        <v>94</v>
      </c>
      <c r="Z3075" t="s">
        <v>95</v>
      </c>
      <c r="AA3075">
        <v>0.74249999999999994</v>
      </c>
      <c r="AB3075">
        <v>0.97019999999999995</v>
      </c>
      <c r="AC3075">
        <v>0.24254999999999999</v>
      </c>
      <c r="AD3075">
        <v>0.35</v>
      </c>
      <c r="AE3075" t="s">
        <v>24</v>
      </c>
      <c r="AF3075">
        <v>1.8838304552590269E-2</v>
      </c>
      <c r="AG3075" t="s">
        <v>5</v>
      </c>
      <c r="AH3075" t="s">
        <v>31</v>
      </c>
      <c r="AI3075" t="s">
        <v>37</v>
      </c>
      <c r="AJ3075">
        <v>56.162915326902464</v>
      </c>
      <c r="AK3075" t="s">
        <v>40</v>
      </c>
      <c r="AL3075">
        <v>27.037800000000004</v>
      </c>
      <c r="AM3075">
        <v>479013.821712</v>
      </c>
      <c r="AN3075">
        <v>71.53</v>
      </c>
    </row>
    <row r="3076" spans="1:40" x14ac:dyDescent="0.3">
      <c r="A3076">
        <v>318.95</v>
      </c>
      <c r="B3076">
        <v>4.3499999999999996</v>
      </c>
      <c r="C3076">
        <v>7</v>
      </c>
      <c r="D3076">
        <v>0.93</v>
      </c>
      <c r="E3076">
        <v>0</v>
      </c>
      <c r="F3076">
        <v>0.04</v>
      </c>
      <c r="G3076" t="s">
        <v>99</v>
      </c>
      <c r="H3076">
        <v>4.34</v>
      </c>
      <c r="I3076">
        <v>0.86</v>
      </c>
      <c r="J3076">
        <v>0.89</v>
      </c>
      <c r="K3076">
        <v>0.61</v>
      </c>
      <c r="L3076">
        <v>17</v>
      </c>
      <c r="M3076">
        <v>5461.31</v>
      </c>
      <c r="N3076">
        <v>90</v>
      </c>
      <c r="O3076">
        <v>51</v>
      </c>
      <c r="P3076">
        <v>0</v>
      </c>
      <c r="Q3076">
        <v>0</v>
      </c>
      <c r="R3076">
        <v>732</v>
      </c>
      <c r="S3076">
        <v>805</v>
      </c>
      <c r="T3076">
        <v>2</v>
      </c>
      <c r="U3076">
        <v>0.77</v>
      </c>
      <c r="V3076">
        <v>1</v>
      </c>
      <c r="W3076" t="s">
        <v>4</v>
      </c>
      <c r="X3076" t="s">
        <v>89</v>
      </c>
      <c r="Y3076" t="s">
        <v>94</v>
      </c>
      <c r="Z3076" t="s">
        <v>102</v>
      </c>
      <c r="AA3076">
        <v>0.93</v>
      </c>
      <c r="AB3076">
        <v>0.96</v>
      </c>
      <c r="AC3076">
        <v>6.7199999999999954E-2</v>
      </c>
      <c r="AD3076">
        <v>0.65</v>
      </c>
      <c r="AE3076" t="s">
        <v>25</v>
      </c>
      <c r="AF3076">
        <v>1.3638501332497256E-2</v>
      </c>
      <c r="AG3076" t="s">
        <v>5</v>
      </c>
      <c r="AH3076" t="s">
        <v>32</v>
      </c>
      <c r="AI3076" t="s">
        <v>37</v>
      </c>
      <c r="AJ3076">
        <v>109.97267759562841</v>
      </c>
      <c r="AK3076" t="s">
        <v>42</v>
      </c>
      <c r="AL3076">
        <v>273.06550000000004</v>
      </c>
      <c r="AM3076">
        <v>1811860.9678400001</v>
      </c>
      <c r="AN3076">
        <v>94.859999999999985</v>
      </c>
    </row>
    <row r="3077" spans="1:40" x14ac:dyDescent="0.3">
      <c r="A3077">
        <v>439.74</v>
      </c>
      <c r="B3077">
        <v>3.29</v>
      </c>
      <c r="C3077">
        <v>18</v>
      </c>
      <c r="D3077">
        <v>0.77</v>
      </c>
      <c r="E3077">
        <v>0.02</v>
      </c>
      <c r="F3077">
        <v>0.04</v>
      </c>
      <c r="G3077" t="s">
        <v>88</v>
      </c>
      <c r="H3077">
        <v>1.96</v>
      </c>
      <c r="I3077">
        <v>0.83</v>
      </c>
      <c r="J3077">
        <v>0.89</v>
      </c>
      <c r="K3077">
        <v>0.71</v>
      </c>
      <c r="L3077">
        <v>34</v>
      </c>
      <c r="M3077">
        <v>927.45</v>
      </c>
      <c r="N3077">
        <v>15</v>
      </c>
      <c r="O3077">
        <v>26</v>
      </c>
      <c r="P3077">
        <v>3</v>
      </c>
      <c r="Q3077">
        <v>1</v>
      </c>
      <c r="R3077">
        <v>391</v>
      </c>
      <c r="S3077">
        <v>971</v>
      </c>
      <c r="T3077">
        <v>11</v>
      </c>
      <c r="U3077">
        <v>0.9</v>
      </c>
      <c r="V3077">
        <v>1</v>
      </c>
      <c r="W3077" t="s">
        <v>4</v>
      </c>
      <c r="X3077" t="s">
        <v>101</v>
      </c>
      <c r="Y3077" t="s">
        <v>90</v>
      </c>
      <c r="Z3077" t="s">
        <v>95</v>
      </c>
      <c r="AA3077">
        <v>0.75460000000000005</v>
      </c>
      <c r="AB3077">
        <v>0.94079999999999997</v>
      </c>
      <c r="AC3077">
        <v>0.21638399999999999</v>
      </c>
      <c r="AD3077">
        <v>0.77</v>
      </c>
      <c r="AE3077" t="s">
        <v>25</v>
      </c>
      <c r="AF3077">
        <v>7.4816937281120665E-3</v>
      </c>
      <c r="AG3077" t="s">
        <v>5</v>
      </c>
      <c r="AH3077" t="s">
        <v>32</v>
      </c>
      <c r="AI3077" t="s">
        <v>36</v>
      </c>
      <c r="AJ3077">
        <v>248.3375959079284</v>
      </c>
      <c r="AK3077" t="s">
        <v>42</v>
      </c>
      <c r="AL3077">
        <v>9.2745000000000015</v>
      </c>
      <c r="AM3077">
        <v>432333.58708800003</v>
      </c>
      <c r="AN3077">
        <v>72.64</v>
      </c>
    </row>
    <row r="3078" spans="1:40" x14ac:dyDescent="0.3">
      <c r="A3078">
        <v>476.03</v>
      </c>
      <c r="B3078">
        <v>5.4</v>
      </c>
      <c r="C3078">
        <v>8</v>
      </c>
      <c r="D3078">
        <v>0.72</v>
      </c>
      <c r="E3078">
        <v>0.06</v>
      </c>
      <c r="F3078">
        <v>0.01</v>
      </c>
      <c r="G3078" t="s">
        <v>92</v>
      </c>
      <c r="H3078">
        <v>7.0000000000000007E-2</v>
      </c>
      <c r="I3078">
        <v>0.88</v>
      </c>
      <c r="J3078">
        <v>0.94</v>
      </c>
      <c r="K3078">
        <v>0.01</v>
      </c>
      <c r="L3078">
        <v>9</v>
      </c>
      <c r="M3078">
        <v>9723.31</v>
      </c>
      <c r="N3078">
        <v>45</v>
      </c>
      <c r="O3078">
        <v>57</v>
      </c>
      <c r="P3078">
        <v>2</v>
      </c>
      <c r="Q3078">
        <v>1</v>
      </c>
      <c r="R3078">
        <v>20</v>
      </c>
      <c r="S3078">
        <v>811</v>
      </c>
      <c r="T3078">
        <v>5</v>
      </c>
      <c r="U3078">
        <v>0.28999999999999998</v>
      </c>
      <c r="V3078">
        <v>0</v>
      </c>
      <c r="W3078" t="s">
        <v>6</v>
      </c>
      <c r="X3078" t="s">
        <v>101</v>
      </c>
      <c r="Y3078" t="s">
        <v>96</v>
      </c>
      <c r="Z3078" t="s">
        <v>109</v>
      </c>
      <c r="AA3078">
        <v>0.67679999999999996</v>
      </c>
      <c r="AB3078">
        <v>0.93059999999999998</v>
      </c>
      <c r="AC3078">
        <v>0.26056799999999997</v>
      </c>
      <c r="AD3078">
        <v>7.9999999999999988E-2</v>
      </c>
      <c r="AE3078" t="s">
        <v>22</v>
      </c>
      <c r="AF3078">
        <v>1.1343822868306621E-2</v>
      </c>
      <c r="AG3078" t="s">
        <v>5</v>
      </c>
      <c r="AH3078" t="s">
        <v>32</v>
      </c>
      <c r="AI3078" t="s">
        <v>38</v>
      </c>
      <c r="AJ3078">
        <v>4054.9999999999995</v>
      </c>
      <c r="AK3078" t="s">
        <v>42</v>
      </c>
      <c r="AL3078">
        <v>194.46619999999999</v>
      </c>
      <c r="AM3078">
        <v>4952783.5000929981</v>
      </c>
      <c r="AN3078">
        <v>85.929999999999993</v>
      </c>
    </row>
    <row r="3079" spans="1:40" x14ac:dyDescent="0.3">
      <c r="A3079">
        <v>97.66</v>
      </c>
      <c r="B3079">
        <v>4.67</v>
      </c>
      <c r="C3079">
        <v>11</v>
      </c>
      <c r="D3079">
        <v>0.96</v>
      </c>
      <c r="E3079">
        <v>0.01</v>
      </c>
      <c r="F3079">
        <v>0.03</v>
      </c>
      <c r="G3079" t="s">
        <v>88</v>
      </c>
      <c r="H3079">
        <v>1.27</v>
      </c>
      <c r="I3079">
        <v>0.62</v>
      </c>
      <c r="J3079">
        <v>0.87</v>
      </c>
      <c r="K3079">
        <v>0.03</v>
      </c>
      <c r="L3079">
        <v>34</v>
      </c>
      <c r="M3079">
        <v>4168.51</v>
      </c>
      <c r="N3079">
        <v>15</v>
      </c>
      <c r="O3079">
        <v>53</v>
      </c>
      <c r="P3079">
        <v>3</v>
      </c>
      <c r="Q3079">
        <v>2</v>
      </c>
      <c r="R3079">
        <v>448</v>
      </c>
      <c r="S3079">
        <v>351</v>
      </c>
      <c r="T3079">
        <v>10</v>
      </c>
      <c r="U3079">
        <v>0.49</v>
      </c>
      <c r="V3079">
        <v>1</v>
      </c>
      <c r="W3079" t="s">
        <v>4</v>
      </c>
      <c r="X3079" t="s">
        <v>93</v>
      </c>
      <c r="Y3079" t="s">
        <v>90</v>
      </c>
      <c r="Z3079" t="s">
        <v>108</v>
      </c>
      <c r="AA3079">
        <v>0.95039999999999991</v>
      </c>
      <c r="AB3079">
        <v>0.96029999999999993</v>
      </c>
      <c r="AC3079">
        <v>3.8412000000000036E-2</v>
      </c>
      <c r="AD3079">
        <v>7.0000000000000007E-2</v>
      </c>
      <c r="AE3079" t="s">
        <v>22</v>
      </c>
      <c r="AF3079">
        <v>4.7818963751791933E-2</v>
      </c>
      <c r="AG3079" t="s">
        <v>7</v>
      </c>
      <c r="AH3079" t="s">
        <v>33</v>
      </c>
      <c r="AI3079" t="s">
        <v>36</v>
      </c>
      <c r="AJ3079">
        <v>78.348214285714292</v>
      </c>
      <c r="AK3079" t="s">
        <v>40</v>
      </c>
      <c r="AL3079">
        <v>41.685100000000006</v>
      </c>
      <c r="AM3079">
        <v>423424.719728</v>
      </c>
      <c r="AN3079">
        <v>73.830000000000013</v>
      </c>
    </row>
    <row r="3080" spans="1:40" x14ac:dyDescent="0.3">
      <c r="A3080">
        <v>119.67</v>
      </c>
      <c r="B3080">
        <v>9.8800000000000008</v>
      </c>
      <c r="C3080">
        <v>7</v>
      </c>
      <c r="D3080">
        <v>0.96</v>
      </c>
      <c r="E3080">
        <v>0.02</v>
      </c>
      <c r="F3080">
        <v>0.01</v>
      </c>
      <c r="G3080" t="s">
        <v>88</v>
      </c>
      <c r="H3080">
        <v>4.57</v>
      </c>
      <c r="I3080">
        <v>0.76</v>
      </c>
      <c r="J3080">
        <v>0.83</v>
      </c>
      <c r="K3080">
        <v>0.99</v>
      </c>
      <c r="L3080">
        <v>10</v>
      </c>
      <c r="M3080">
        <v>3231.54</v>
      </c>
      <c r="N3080">
        <v>30</v>
      </c>
      <c r="O3080">
        <v>44</v>
      </c>
      <c r="P3080">
        <v>0</v>
      </c>
      <c r="Q3080">
        <v>2</v>
      </c>
      <c r="R3080">
        <v>19</v>
      </c>
      <c r="S3080">
        <v>415</v>
      </c>
      <c r="T3080">
        <v>10</v>
      </c>
      <c r="U3080">
        <v>0.73</v>
      </c>
      <c r="V3080">
        <v>0</v>
      </c>
      <c r="W3080" t="s">
        <v>6</v>
      </c>
      <c r="X3080" t="s">
        <v>93</v>
      </c>
      <c r="Y3080" t="s">
        <v>94</v>
      </c>
      <c r="Z3080" t="s">
        <v>108</v>
      </c>
      <c r="AA3080">
        <v>0.94079999999999997</v>
      </c>
      <c r="AB3080">
        <v>0.97019999999999995</v>
      </c>
      <c r="AC3080">
        <v>3.880800000000003E-2</v>
      </c>
      <c r="AD3080">
        <v>1.02</v>
      </c>
      <c r="AE3080" t="s">
        <v>25</v>
      </c>
      <c r="AF3080">
        <v>8.2560374362831118E-2</v>
      </c>
      <c r="AG3080" t="s">
        <v>8</v>
      </c>
      <c r="AH3080" t="s">
        <v>33</v>
      </c>
      <c r="AI3080" t="s">
        <v>37</v>
      </c>
      <c r="AJ3080">
        <v>2184.2105263157896</v>
      </c>
      <c r="AK3080" t="s">
        <v>42</v>
      </c>
      <c r="AL3080">
        <v>32.315399999999997</v>
      </c>
      <c r="AM3080">
        <v>398363.19679200003</v>
      </c>
      <c r="AN3080">
        <v>70.63000000000001</v>
      </c>
    </row>
    <row r="3081" spans="1:40" x14ac:dyDescent="0.3">
      <c r="A3081">
        <v>475.13</v>
      </c>
      <c r="B3081">
        <v>1.5</v>
      </c>
      <c r="C3081">
        <v>9</v>
      </c>
      <c r="D3081">
        <v>0.82</v>
      </c>
      <c r="E3081">
        <v>0.03</v>
      </c>
      <c r="F3081">
        <v>0.05</v>
      </c>
      <c r="G3081" t="s">
        <v>88</v>
      </c>
      <c r="H3081">
        <v>3.44</v>
      </c>
      <c r="I3081">
        <v>0.95</v>
      </c>
      <c r="J3081">
        <v>0.88</v>
      </c>
      <c r="K3081">
        <v>0.46</v>
      </c>
      <c r="L3081">
        <v>44</v>
      </c>
      <c r="M3081">
        <v>5299.45</v>
      </c>
      <c r="N3081">
        <v>60</v>
      </c>
      <c r="O3081">
        <v>19</v>
      </c>
      <c r="P3081">
        <v>3</v>
      </c>
      <c r="Q3081">
        <v>0</v>
      </c>
      <c r="R3081">
        <v>324</v>
      </c>
      <c r="S3081">
        <v>382</v>
      </c>
      <c r="T3081">
        <v>9</v>
      </c>
      <c r="U3081">
        <v>0.05</v>
      </c>
      <c r="V3081">
        <v>1</v>
      </c>
      <c r="W3081" t="s">
        <v>4</v>
      </c>
      <c r="X3081" t="s">
        <v>89</v>
      </c>
      <c r="Y3081" t="s">
        <v>90</v>
      </c>
      <c r="Z3081" t="s">
        <v>91</v>
      </c>
      <c r="AA3081">
        <v>0.79539999999999988</v>
      </c>
      <c r="AB3081">
        <v>0.92149999999999999</v>
      </c>
      <c r="AC3081">
        <v>0.16587000000000002</v>
      </c>
      <c r="AD3081">
        <v>0.54</v>
      </c>
      <c r="AE3081" t="s">
        <v>25</v>
      </c>
      <c r="AF3081">
        <v>3.1570307073853473E-3</v>
      </c>
      <c r="AG3081" t="s">
        <v>5</v>
      </c>
      <c r="AH3081" t="s">
        <v>32</v>
      </c>
      <c r="AI3081" t="s">
        <v>37</v>
      </c>
      <c r="AJ3081">
        <v>117.90123456790123</v>
      </c>
      <c r="AK3081" t="s">
        <v>42</v>
      </c>
      <c r="AL3081">
        <v>52.994500000000002</v>
      </c>
      <c r="AM3081">
        <v>2719447.5762240002</v>
      </c>
      <c r="AN3081">
        <v>70.66</v>
      </c>
    </row>
    <row r="3082" spans="1:40" x14ac:dyDescent="0.3">
      <c r="A3082">
        <v>381.44</v>
      </c>
      <c r="B3082">
        <v>2.2799999999999998</v>
      </c>
      <c r="C3082">
        <v>8</v>
      </c>
      <c r="D3082">
        <v>0.91</v>
      </c>
      <c r="E3082">
        <v>0.01</v>
      </c>
      <c r="F3082">
        <v>0.05</v>
      </c>
      <c r="G3082" t="s">
        <v>88</v>
      </c>
      <c r="H3082">
        <v>3.69</v>
      </c>
      <c r="I3082">
        <v>0.66</v>
      </c>
      <c r="J3082">
        <v>1.1399999999999999</v>
      </c>
      <c r="K3082">
        <v>0.94</v>
      </c>
      <c r="L3082">
        <v>2</v>
      </c>
      <c r="M3082">
        <v>743.37</v>
      </c>
      <c r="N3082">
        <v>15</v>
      </c>
      <c r="O3082">
        <v>24</v>
      </c>
      <c r="P3082">
        <v>1</v>
      </c>
      <c r="Q3082">
        <v>2</v>
      </c>
      <c r="R3082">
        <v>74</v>
      </c>
      <c r="S3082">
        <v>295</v>
      </c>
      <c r="T3082">
        <v>9</v>
      </c>
      <c r="U3082">
        <v>0.96</v>
      </c>
      <c r="V3082">
        <v>1</v>
      </c>
      <c r="W3082" t="s">
        <v>4</v>
      </c>
      <c r="X3082" t="s">
        <v>93</v>
      </c>
      <c r="Y3082" t="s">
        <v>104</v>
      </c>
      <c r="Z3082" t="s">
        <v>91</v>
      </c>
      <c r="AA3082">
        <v>0.90090000000000003</v>
      </c>
      <c r="AB3082">
        <v>0.9405</v>
      </c>
      <c r="AC3082">
        <v>8.464499999999997E-2</v>
      </c>
      <c r="AD3082">
        <v>1</v>
      </c>
      <c r="AE3082" t="s">
        <v>25</v>
      </c>
      <c r="AF3082">
        <v>5.9773489932885898E-3</v>
      </c>
      <c r="AG3082" t="s">
        <v>5</v>
      </c>
      <c r="AH3082" t="s">
        <v>32</v>
      </c>
      <c r="AI3082" t="s">
        <v>37</v>
      </c>
      <c r="AJ3082">
        <v>398.64864864864865</v>
      </c>
      <c r="AK3082" t="s">
        <v>42</v>
      </c>
      <c r="AL3082">
        <v>7.4337</v>
      </c>
      <c r="AM3082">
        <v>300599.69994000002</v>
      </c>
      <c r="AN3082">
        <v>71.010000000000005</v>
      </c>
    </row>
    <row r="3083" spans="1:40" x14ac:dyDescent="0.3">
      <c r="A3083">
        <v>447.35</v>
      </c>
      <c r="B3083">
        <v>1.48</v>
      </c>
      <c r="C3083">
        <v>3</v>
      </c>
      <c r="D3083">
        <v>0.87</v>
      </c>
      <c r="E3083">
        <v>0.02</v>
      </c>
      <c r="F3083">
        <v>0.03</v>
      </c>
      <c r="G3083" t="s">
        <v>88</v>
      </c>
      <c r="H3083">
        <v>1.63</v>
      </c>
      <c r="I3083">
        <v>0.77</v>
      </c>
      <c r="J3083">
        <v>1.1200000000000001</v>
      </c>
      <c r="K3083">
        <v>0.73</v>
      </c>
      <c r="L3083">
        <v>47</v>
      </c>
      <c r="M3083">
        <v>8519.4599999999991</v>
      </c>
      <c r="N3083">
        <v>90</v>
      </c>
      <c r="O3083">
        <v>24</v>
      </c>
      <c r="P3083">
        <v>0</v>
      </c>
      <c r="Q3083">
        <v>3</v>
      </c>
      <c r="R3083">
        <v>910</v>
      </c>
      <c r="S3083">
        <v>569</v>
      </c>
      <c r="T3083">
        <v>6</v>
      </c>
      <c r="U3083">
        <v>0.8</v>
      </c>
      <c r="V3083">
        <v>0</v>
      </c>
      <c r="W3083" t="s">
        <v>6</v>
      </c>
      <c r="X3083" t="s">
        <v>103</v>
      </c>
      <c r="Y3083" t="s">
        <v>94</v>
      </c>
      <c r="Z3083" t="s">
        <v>100</v>
      </c>
      <c r="AA3083">
        <v>0.85260000000000002</v>
      </c>
      <c r="AB3083">
        <v>0.9506</v>
      </c>
      <c r="AC3083">
        <v>0.12357800000000001</v>
      </c>
      <c r="AD3083">
        <v>0.78</v>
      </c>
      <c r="AE3083" t="s">
        <v>25</v>
      </c>
      <c r="AF3083">
        <v>3.3083715211802839E-3</v>
      </c>
      <c r="AG3083" t="s">
        <v>5</v>
      </c>
      <c r="AH3083" t="s">
        <v>32</v>
      </c>
      <c r="AI3083" t="s">
        <v>36</v>
      </c>
      <c r="AJ3083">
        <v>62.527472527472526</v>
      </c>
      <c r="AK3083" t="s">
        <v>40</v>
      </c>
      <c r="AL3083">
        <v>85.194599999999994</v>
      </c>
      <c r="AM3083">
        <v>4001839.2307600002</v>
      </c>
      <c r="AN3083">
        <v>73.17</v>
      </c>
    </row>
    <row r="3084" spans="1:40" x14ac:dyDescent="0.3">
      <c r="A3084">
        <v>141.18</v>
      </c>
      <c r="B3084">
        <v>6.63</v>
      </c>
      <c r="C3084">
        <v>17</v>
      </c>
      <c r="D3084">
        <v>0.96</v>
      </c>
      <c r="E3084">
        <v>0.09</v>
      </c>
      <c r="F3084">
        <v>0.03</v>
      </c>
      <c r="G3084" t="s">
        <v>99</v>
      </c>
      <c r="H3084">
        <v>3.51</v>
      </c>
      <c r="I3084">
        <v>0.76</v>
      </c>
      <c r="J3084">
        <v>0.98</v>
      </c>
      <c r="K3084">
        <v>0.37</v>
      </c>
      <c r="L3084">
        <v>25</v>
      </c>
      <c r="M3084">
        <v>4656.74</v>
      </c>
      <c r="N3084">
        <v>30</v>
      </c>
      <c r="O3084">
        <v>7</v>
      </c>
      <c r="P3084">
        <v>2</v>
      </c>
      <c r="Q3084">
        <v>2</v>
      </c>
      <c r="R3084">
        <v>601</v>
      </c>
      <c r="S3084">
        <v>586</v>
      </c>
      <c r="T3084">
        <v>3</v>
      </c>
      <c r="U3084">
        <v>0.54</v>
      </c>
      <c r="V3084">
        <v>0</v>
      </c>
      <c r="W3084" t="s">
        <v>6</v>
      </c>
      <c r="X3084" t="s">
        <v>93</v>
      </c>
      <c r="Y3084" t="s">
        <v>96</v>
      </c>
      <c r="Z3084" t="s">
        <v>98</v>
      </c>
      <c r="AA3084">
        <v>0.87360000000000004</v>
      </c>
      <c r="AB3084">
        <v>0.88270000000000004</v>
      </c>
      <c r="AC3084">
        <v>3.5308000000000034E-2</v>
      </c>
      <c r="AD3084">
        <v>0.49</v>
      </c>
      <c r="AE3084" t="s">
        <v>24</v>
      </c>
      <c r="AF3084">
        <v>4.6961325966850827E-2</v>
      </c>
      <c r="AG3084" t="s">
        <v>7</v>
      </c>
      <c r="AH3084" t="s">
        <v>33</v>
      </c>
      <c r="AI3084" t="s">
        <v>37</v>
      </c>
      <c r="AJ3084">
        <v>97.504159733777044</v>
      </c>
      <c r="AK3084" t="s">
        <v>43</v>
      </c>
      <c r="AL3084">
        <v>232.83699999999999</v>
      </c>
      <c r="AM3084">
        <v>736573.92741999996</v>
      </c>
      <c r="AN3084">
        <v>93.19</v>
      </c>
    </row>
    <row r="3085" spans="1:40" x14ac:dyDescent="0.3">
      <c r="A3085">
        <v>314.41000000000003</v>
      </c>
      <c r="B3085">
        <v>1.49</v>
      </c>
      <c r="C3085">
        <v>2</v>
      </c>
      <c r="D3085">
        <v>0.79</v>
      </c>
      <c r="E3085">
        <v>0</v>
      </c>
      <c r="F3085">
        <v>0.04</v>
      </c>
      <c r="G3085" t="s">
        <v>99</v>
      </c>
      <c r="H3085">
        <v>3.23</v>
      </c>
      <c r="I3085">
        <v>0.74</v>
      </c>
      <c r="J3085">
        <v>1.1499999999999999</v>
      </c>
      <c r="K3085">
        <v>0.15</v>
      </c>
      <c r="L3085">
        <v>3</v>
      </c>
      <c r="M3085">
        <v>1865.52</v>
      </c>
      <c r="N3085">
        <v>45</v>
      </c>
      <c r="O3085">
        <v>38</v>
      </c>
      <c r="P3085">
        <v>2</v>
      </c>
      <c r="Q3085">
        <v>0</v>
      </c>
      <c r="R3085">
        <v>477</v>
      </c>
      <c r="S3085">
        <v>230</v>
      </c>
      <c r="T3085">
        <v>12</v>
      </c>
      <c r="U3085">
        <v>0.78</v>
      </c>
      <c r="V3085">
        <v>0</v>
      </c>
      <c r="W3085" t="s">
        <v>6</v>
      </c>
      <c r="X3085" t="s">
        <v>89</v>
      </c>
      <c r="Y3085" t="s">
        <v>96</v>
      </c>
      <c r="Z3085" t="s">
        <v>107</v>
      </c>
      <c r="AA3085">
        <v>0.79</v>
      </c>
      <c r="AB3085">
        <v>0.96</v>
      </c>
      <c r="AC3085">
        <v>0.20159999999999995</v>
      </c>
      <c r="AD3085">
        <v>0.19</v>
      </c>
      <c r="AE3085" t="s">
        <v>26</v>
      </c>
      <c r="AF3085">
        <v>4.7390350179701661E-3</v>
      </c>
      <c r="AG3085" t="s">
        <v>5</v>
      </c>
      <c r="AH3085" t="s">
        <v>32</v>
      </c>
      <c r="AI3085" t="s">
        <v>37</v>
      </c>
      <c r="AJ3085">
        <v>48.218029350104821</v>
      </c>
      <c r="AK3085" t="s">
        <v>40</v>
      </c>
      <c r="AL3085">
        <v>93.27600000000001</v>
      </c>
      <c r="AM3085">
        <v>610113.25581400003</v>
      </c>
      <c r="AN3085">
        <v>95.969999999999985</v>
      </c>
    </row>
    <row r="3086" spans="1:40" x14ac:dyDescent="0.3">
      <c r="A3086">
        <v>365.51</v>
      </c>
      <c r="B3086">
        <v>8.5299999999999994</v>
      </c>
      <c r="C3086">
        <v>15</v>
      </c>
      <c r="D3086">
        <v>0.86</v>
      </c>
      <c r="E3086">
        <v>7.0000000000000007E-2</v>
      </c>
      <c r="F3086">
        <v>0.04</v>
      </c>
      <c r="G3086" t="s">
        <v>92</v>
      </c>
      <c r="H3086">
        <v>0.89</v>
      </c>
      <c r="I3086">
        <v>0.82</v>
      </c>
      <c r="J3086">
        <v>0.89</v>
      </c>
      <c r="K3086">
        <v>0.98</v>
      </c>
      <c r="L3086">
        <v>34</v>
      </c>
      <c r="M3086">
        <v>1701.17</v>
      </c>
      <c r="N3086">
        <v>45</v>
      </c>
      <c r="O3086">
        <v>59</v>
      </c>
      <c r="P3086">
        <v>3</v>
      </c>
      <c r="Q3086">
        <v>2</v>
      </c>
      <c r="R3086">
        <v>925</v>
      </c>
      <c r="S3086">
        <v>966</v>
      </c>
      <c r="T3086">
        <v>4</v>
      </c>
      <c r="U3086">
        <v>0.84</v>
      </c>
      <c r="V3086">
        <v>0</v>
      </c>
      <c r="W3086" t="s">
        <v>6</v>
      </c>
      <c r="X3086" t="s">
        <v>93</v>
      </c>
      <c r="Y3086" t="s">
        <v>90</v>
      </c>
      <c r="Z3086" t="s">
        <v>105</v>
      </c>
      <c r="AA3086">
        <v>0.79979999999999996</v>
      </c>
      <c r="AB3086">
        <v>0.89279999999999993</v>
      </c>
      <c r="AC3086">
        <v>0.12499200000000001</v>
      </c>
      <c r="AD3086">
        <v>1.0900000000000001</v>
      </c>
      <c r="AE3086" t="s">
        <v>25</v>
      </c>
      <c r="AF3086">
        <v>2.333725479467046E-2</v>
      </c>
      <c r="AG3086" t="s">
        <v>7</v>
      </c>
      <c r="AH3086" t="s">
        <v>32</v>
      </c>
      <c r="AI3086" t="s">
        <v>38</v>
      </c>
      <c r="AJ3086">
        <v>104.43243243243244</v>
      </c>
      <c r="AK3086" t="s">
        <v>42</v>
      </c>
      <c r="AL3086">
        <v>34.023400000000002</v>
      </c>
      <c r="AM3086">
        <v>690232.5873149999</v>
      </c>
      <c r="AN3086">
        <v>84.20999999999998</v>
      </c>
    </row>
    <row r="3087" spans="1:40" x14ac:dyDescent="0.3">
      <c r="A3087">
        <v>356.05</v>
      </c>
      <c r="B3087">
        <v>5.61</v>
      </c>
      <c r="C3087">
        <v>14</v>
      </c>
      <c r="D3087">
        <v>0.85</v>
      </c>
      <c r="E3087">
        <v>0.04</v>
      </c>
      <c r="F3087">
        <v>0.03</v>
      </c>
      <c r="G3087" t="s">
        <v>88</v>
      </c>
      <c r="H3087">
        <v>4.84</v>
      </c>
      <c r="I3087">
        <v>1</v>
      </c>
      <c r="J3087">
        <v>1.03</v>
      </c>
      <c r="K3087">
        <v>0.57999999999999996</v>
      </c>
      <c r="L3087">
        <v>7</v>
      </c>
      <c r="M3087">
        <v>3673.45</v>
      </c>
      <c r="N3087">
        <v>15</v>
      </c>
      <c r="O3087">
        <v>31</v>
      </c>
      <c r="P3087">
        <v>0</v>
      </c>
      <c r="Q3087">
        <v>0</v>
      </c>
      <c r="R3087">
        <v>613</v>
      </c>
      <c r="S3087">
        <v>156</v>
      </c>
      <c r="T3087">
        <v>4</v>
      </c>
      <c r="U3087">
        <v>0.49</v>
      </c>
      <c r="V3087">
        <v>0</v>
      </c>
      <c r="W3087" t="s">
        <v>6</v>
      </c>
      <c r="X3087" t="s">
        <v>89</v>
      </c>
      <c r="Y3087" t="s">
        <v>94</v>
      </c>
      <c r="Z3087" t="s">
        <v>105</v>
      </c>
      <c r="AA3087">
        <v>0.81599999999999995</v>
      </c>
      <c r="AB3087">
        <v>0.93119999999999992</v>
      </c>
      <c r="AC3087">
        <v>0.13968000000000003</v>
      </c>
      <c r="AD3087">
        <v>0.64999999999999991</v>
      </c>
      <c r="AE3087" t="s">
        <v>25</v>
      </c>
      <c r="AF3087">
        <v>1.5756214014885549E-2</v>
      </c>
      <c r="AG3087" t="s">
        <v>5</v>
      </c>
      <c r="AH3087" t="s">
        <v>32</v>
      </c>
      <c r="AI3087" t="s">
        <v>37</v>
      </c>
      <c r="AJ3087">
        <v>25.44861337683524</v>
      </c>
      <c r="AK3087" t="s">
        <v>40</v>
      </c>
      <c r="AL3087">
        <v>36.734499999999997</v>
      </c>
      <c r="AM3087">
        <v>1399558.3037150002</v>
      </c>
      <c r="AN3087">
        <v>69.36</v>
      </c>
    </row>
    <row r="3088" spans="1:40" x14ac:dyDescent="0.3">
      <c r="A3088">
        <v>233.67</v>
      </c>
      <c r="B3088">
        <v>5.74</v>
      </c>
      <c r="C3088">
        <v>29</v>
      </c>
      <c r="D3088">
        <v>0.81</v>
      </c>
      <c r="E3088">
        <v>7.0000000000000007E-2</v>
      </c>
      <c r="F3088">
        <v>0.05</v>
      </c>
      <c r="G3088" t="s">
        <v>99</v>
      </c>
      <c r="H3088">
        <v>1.77</v>
      </c>
      <c r="I3088">
        <v>0.7</v>
      </c>
      <c r="J3088">
        <v>0.86</v>
      </c>
      <c r="K3088">
        <v>0.19</v>
      </c>
      <c r="L3088">
        <v>28</v>
      </c>
      <c r="M3088">
        <v>5776.29</v>
      </c>
      <c r="N3088">
        <v>90</v>
      </c>
      <c r="O3088">
        <v>27</v>
      </c>
      <c r="P3088">
        <v>2</v>
      </c>
      <c r="Q3088">
        <v>3</v>
      </c>
      <c r="R3088">
        <v>654</v>
      </c>
      <c r="S3088">
        <v>988</v>
      </c>
      <c r="T3088">
        <v>9</v>
      </c>
      <c r="U3088">
        <v>0.44</v>
      </c>
      <c r="V3088">
        <v>1</v>
      </c>
      <c r="W3088" t="s">
        <v>4</v>
      </c>
      <c r="X3088" t="s">
        <v>103</v>
      </c>
      <c r="Y3088" t="s">
        <v>96</v>
      </c>
      <c r="Z3088" t="s">
        <v>91</v>
      </c>
      <c r="AA3088">
        <v>0.75329999999999997</v>
      </c>
      <c r="AB3088">
        <v>0.88349999999999995</v>
      </c>
      <c r="AC3088">
        <v>0.16786499999999993</v>
      </c>
      <c r="AD3088">
        <v>0.31</v>
      </c>
      <c r="AE3088" t="s">
        <v>24</v>
      </c>
      <c r="AF3088">
        <v>2.4564556853682546E-2</v>
      </c>
      <c r="AG3088" t="s">
        <v>7</v>
      </c>
      <c r="AH3088" t="s">
        <v>31</v>
      </c>
      <c r="AI3088" t="s">
        <v>36</v>
      </c>
      <c r="AJ3088">
        <v>151.07033639143731</v>
      </c>
      <c r="AK3088" t="s">
        <v>42</v>
      </c>
      <c r="AL3088">
        <v>288.81450000000001</v>
      </c>
      <c r="AM3088">
        <v>1512012.2528339999</v>
      </c>
      <c r="AN3088">
        <v>95.13000000000001</v>
      </c>
    </row>
    <row r="3089" spans="1:40" x14ac:dyDescent="0.3">
      <c r="A3089">
        <v>56.93</v>
      </c>
      <c r="B3089">
        <v>6.05</v>
      </c>
      <c r="C3089">
        <v>18</v>
      </c>
      <c r="D3089">
        <v>0.97</v>
      </c>
      <c r="E3089">
        <v>0.06</v>
      </c>
      <c r="F3089">
        <v>0.03</v>
      </c>
      <c r="G3089" t="s">
        <v>99</v>
      </c>
      <c r="H3089">
        <v>1.65</v>
      </c>
      <c r="I3089">
        <v>0.88</v>
      </c>
      <c r="J3089">
        <v>1.1299999999999999</v>
      </c>
      <c r="K3089">
        <v>0.68</v>
      </c>
      <c r="L3089">
        <v>9</v>
      </c>
      <c r="M3089">
        <v>4227.37</v>
      </c>
      <c r="N3089">
        <v>90</v>
      </c>
      <c r="O3089">
        <v>33</v>
      </c>
      <c r="P3089">
        <v>3</v>
      </c>
      <c r="Q3089">
        <v>0</v>
      </c>
      <c r="R3089">
        <v>633</v>
      </c>
      <c r="S3089">
        <v>189</v>
      </c>
      <c r="T3089">
        <v>4</v>
      </c>
      <c r="U3089">
        <v>0.84</v>
      </c>
      <c r="V3089">
        <v>1</v>
      </c>
      <c r="W3089" t="s">
        <v>4</v>
      </c>
      <c r="X3089" t="s">
        <v>89</v>
      </c>
      <c r="Y3089" t="s">
        <v>90</v>
      </c>
      <c r="Z3089" t="s">
        <v>105</v>
      </c>
      <c r="AA3089">
        <v>0.91179999999999994</v>
      </c>
      <c r="AB3089">
        <v>0.91179999999999994</v>
      </c>
      <c r="AC3089">
        <v>2.7354000000000021E-2</v>
      </c>
      <c r="AD3089">
        <v>0.77</v>
      </c>
      <c r="AE3089" t="s">
        <v>25</v>
      </c>
      <c r="AF3089">
        <v>0.10627085894958721</v>
      </c>
      <c r="AG3089" t="s">
        <v>9</v>
      </c>
      <c r="AH3089" t="s">
        <v>33</v>
      </c>
      <c r="AI3089" t="s">
        <v>36</v>
      </c>
      <c r="AJ3089">
        <v>29.857819905213269</v>
      </c>
      <c r="AK3089" t="s">
        <v>40</v>
      </c>
      <c r="AL3089">
        <v>211.36850000000001</v>
      </c>
      <c r="AM3089">
        <v>262537.19695900002</v>
      </c>
      <c r="AN3089">
        <v>95.949999999999989</v>
      </c>
    </row>
    <row r="3090" spans="1:40" x14ac:dyDescent="0.3">
      <c r="A3090">
        <v>312.32</v>
      </c>
      <c r="B3090">
        <v>2.54</v>
      </c>
      <c r="C3090">
        <v>16</v>
      </c>
      <c r="D3090">
        <v>0.75</v>
      </c>
      <c r="E3090">
        <v>0.02</v>
      </c>
      <c r="F3090">
        <v>0.03</v>
      </c>
      <c r="G3090" t="s">
        <v>88</v>
      </c>
      <c r="H3090">
        <v>1.85</v>
      </c>
      <c r="I3090">
        <v>0.9</v>
      </c>
      <c r="J3090">
        <v>0.85</v>
      </c>
      <c r="K3090">
        <v>0.09</v>
      </c>
      <c r="L3090">
        <v>11</v>
      </c>
      <c r="M3090">
        <v>6008.29</v>
      </c>
      <c r="N3090">
        <v>45</v>
      </c>
      <c r="O3090">
        <v>17</v>
      </c>
      <c r="P3090">
        <v>3</v>
      </c>
      <c r="Q3090">
        <v>0</v>
      </c>
      <c r="R3090">
        <v>204</v>
      </c>
      <c r="S3090">
        <v>519</v>
      </c>
      <c r="T3090">
        <v>4</v>
      </c>
      <c r="U3090">
        <v>0.86</v>
      </c>
      <c r="V3090">
        <v>1</v>
      </c>
      <c r="W3090" t="s">
        <v>4</v>
      </c>
      <c r="X3090" t="s">
        <v>89</v>
      </c>
      <c r="Y3090" t="s">
        <v>90</v>
      </c>
      <c r="Z3090" t="s">
        <v>105</v>
      </c>
      <c r="AA3090">
        <v>0.73499999999999999</v>
      </c>
      <c r="AB3090">
        <v>0.9506</v>
      </c>
      <c r="AC3090">
        <v>0.23765</v>
      </c>
      <c r="AD3090">
        <v>0.14000000000000001</v>
      </c>
      <c r="AE3090" t="s">
        <v>22</v>
      </c>
      <c r="AF3090">
        <v>8.1326844262295077E-3</v>
      </c>
      <c r="AG3090" t="s">
        <v>5</v>
      </c>
      <c r="AH3090" t="s">
        <v>32</v>
      </c>
      <c r="AI3090" t="s">
        <v>36</v>
      </c>
      <c r="AJ3090">
        <v>254.41176470588235</v>
      </c>
      <c r="AK3090" t="s">
        <v>42</v>
      </c>
      <c r="AL3090">
        <v>60.082900000000002</v>
      </c>
      <c r="AM3090">
        <v>1970406.2281800001</v>
      </c>
      <c r="AN3090">
        <v>72.95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3AE4-CFF5-4436-A758-698FB66A0C17}">
  <sheetPr>
    <tabColor theme="9" tint="-0.499984740745262"/>
  </sheetPr>
  <dimension ref="A1:E25"/>
  <sheetViews>
    <sheetView topLeftCell="A4" workbookViewId="0">
      <selection activeCell="B30" sqref="B30"/>
    </sheetView>
  </sheetViews>
  <sheetFormatPr defaultRowHeight="14.4" x14ac:dyDescent="0.3"/>
  <cols>
    <col min="1" max="1" width="29.5546875" bestFit="1" customWidth="1"/>
    <col min="2" max="2" width="17.5546875" bestFit="1" customWidth="1"/>
    <col min="3" max="3" width="10.21875" bestFit="1" customWidth="1"/>
    <col min="4" max="4" width="9.77734375" bestFit="1" customWidth="1"/>
    <col min="5" max="6" width="35.33203125" bestFit="1" customWidth="1"/>
  </cols>
  <sheetData>
    <row r="1" spans="1:5" x14ac:dyDescent="0.3">
      <c r="A1" s="19" t="s">
        <v>123</v>
      </c>
      <c r="B1" s="22" t="s">
        <v>124</v>
      </c>
      <c r="C1" s="22" t="s">
        <v>125</v>
      </c>
      <c r="D1" s="22" t="s">
        <v>126</v>
      </c>
      <c r="E1" s="22" t="s">
        <v>146</v>
      </c>
    </row>
    <row r="2" spans="1:5" x14ac:dyDescent="0.3">
      <c r="A2" s="20" t="s">
        <v>72</v>
      </c>
      <c r="B2" s="23" t="s">
        <v>128</v>
      </c>
      <c r="C2" s="24">
        <f ca="1">CORREL(INDIRECT("MainTable!" &amp; B2 &amp; ":" &amp; B2), MainTable!V:V)</f>
        <v>1.0621748245000588E-2</v>
      </c>
      <c r="D2" s="23" t="str">
        <f ca="1">IF(ABS(C2) &gt;= 0.05, "Moderate",
 IF(ABS(C2) &gt;= 0.02, "Weak",
 "Very Weak"))</f>
        <v>Very Weak</v>
      </c>
      <c r="E2" s="23" t="str">
        <f ca="1">IF(ABS(C2) &lt; 0.01, "No meaningful relationship with selection",
 IF(C2 &gt; 0,
    IF(ABS(C2) &gt;= 0.02, "Slight tendency to be selected", "Minimal influence on selection"),
    IF(ABS(C2) &gt;= 0.02, "Slight tendency to be rejected", "Minimal influence on selection")))</f>
        <v>Minimal influence on selection</v>
      </c>
    </row>
    <row r="3" spans="1:5" x14ac:dyDescent="0.3">
      <c r="A3" s="20" t="s">
        <v>59</v>
      </c>
      <c r="B3" s="23" t="s">
        <v>134</v>
      </c>
      <c r="C3" s="23">
        <f ca="1">CORREL(INDIRECT("MainTable!" &amp; B3 &amp; ":" &amp; B3), MainTable!V:V)</f>
        <v>-7.1605541081292421E-3</v>
      </c>
      <c r="D3" s="23" t="str">
        <f t="shared" ref="D3:D25" ca="1" si="0">IF(ABS(C3) &gt;= 0.05, "Moderate",
 IF(ABS(C3) &gt;= 0.02, "Weak",
 "Very Weak"))</f>
        <v>Very Weak</v>
      </c>
      <c r="E3" s="23" t="str">
        <f ca="1">IF(ABS(C3) &lt; 0.01, "No meaningful relationship with selection",
 IF(C3 &gt; 0,
    IF(ABS(C3) &gt;= 0.02, "Slight tendency to be selected", "Minimal influence on selection"),
    IF(ABS(C3) &gt;= 0.02, "Slight tendency to be rejected", "Minimal influence on selection")))</f>
        <v>No meaningful relationship with selection</v>
      </c>
    </row>
    <row r="4" spans="1:5" x14ac:dyDescent="0.3">
      <c r="A4" s="20" t="s">
        <v>57</v>
      </c>
      <c r="B4" s="23" t="s">
        <v>132</v>
      </c>
      <c r="C4" s="23">
        <f ca="1">CORREL(INDIRECT("MainTable!" &amp; B4 &amp; ":" &amp; B4), MainTable!V:V)</f>
        <v>-9.2024581761872368E-3</v>
      </c>
      <c r="D4" s="23" t="str">
        <f t="shared" ca="1" si="0"/>
        <v>Very Weak</v>
      </c>
      <c r="E4" s="23" t="str">
        <f t="shared" ref="E4:E25" ca="1" si="1">IF(ABS(C4) &lt; 0.01, "No meaningful relationship with selection",
 IF(C4 &gt; 0,
    IF(ABS(C4) &gt;= 0.02, "Slight tendency to be selected", "Minimal influence on selection"),
    IF(ABS(C4) &gt;= 0.02, "Slight tendency to be rejected", "Minimal influence on selection")))</f>
        <v>No meaningful relationship with selection</v>
      </c>
    </row>
    <row r="5" spans="1:5" x14ac:dyDescent="0.3">
      <c r="A5" s="21" t="s">
        <v>68</v>
      </c>
      <c r="B5" s="23" t="s">
        <v>135</v>
      </c>
      <c r="C5" s="23">
        <f ca="1">CORREL(INDIRECT("MainTable!" &amp; B5 &amp; ":" &amp; B5), MainTable!V:V)</f>
        <v>1.9591332290219659E-3</v>
      </c>
      <c r="D5" s="23" t="str">
        <f t="shared" ca="1" si="0"/>
        <v>Very Weak</v>
      </c>
      <c r="E5" s="23" t="str">
        <f t="shared" ca="1" si="1"/>
        <v>No meaningful relationship with selection</v>
      </c>
    </row>
    <row r="6" spans="1:5" x14ac:dyDescent="0.3">
      <c r="A6" s="20" t="s">
        <v>50</v>
      </c>
      <c r="B6" s="23" t="s">
        <v>130</v>
      </c>
      <c r="C6" s="23">
        <f ca="1">CORREL(INDIRECT("MainTable!" &amp; B6 &amp; ":" &amp; B6), MainTable!V:V)</f>
        <v>-3.5944134134998744E-2</v>
      </c>
      <c r="D6" s="23" t="str">
        <f t="shared" ca="1" si="0"/>
        <v>Weak</v>
      </c>
      <c r="E6" s="23" t="str">
        <f t="shared" ca="1" si="1"/>
        <v>Slight tendency to be rejected</v>
      </c>
    </row>
    <row r="7" spans="1:5" x14ac:dyDescent="0.3">
      <c r="A7" s="20" t="s">
        <v>60</v>
      </c>
      <c r="B7" s="23" t="s">
        <v>133</v>
      </c>
      <c r="C7" s="23">
        <f ca="1">CORREL(INDIRECT("MainTable!" &amp; B7 &amp; ":" &amp; B7), MainTable!V:V)</f>
        <v>-1.0803821126393758E-2</v>
      </c>
      <c r="D7" s="23" t="str">
        <f t="shared" ca="1" si="0"/>
        <v>Very Weak</v>
      </c>
      <c r="E7" s="23" t="str">
        <f t="shared" ca="1" si="1"/>
        <v>Minimal influence on selection</v>
      </c>
    </row>
    <row r="8" spans="1:5" x14ac:dyDescent="0.3">
      <c r="A8" s="20" t="s">
        <v>64</v>
      </c>
      <c r="B8" s="23" t="s">
        <v>136</v>
      </c>
      <c r="C8" s="23">
        <f ca="1">CORREL(INDIRECT("MainTable!" &amp; B8 &amp; ":" &amp; B8), MainTable!V:V)</f>
        <v>7.6503209873965833E-3</v>
      </c>
      <c r="D8" s="23" t="str">
        <f t="shared" ca="1" si="0"/>
        <v>Very Weak</v>
      </c>
      <c r="E8" s="23" t="str">
        <f t="shared" ca="1" si="1"/>
        <v>No meaningful relationship with selection</v>
      </c>
    </row>
    <row r="9" spans="1:5" x14ac:dyDescent="0.3">
      <c r="A9" s="20" t="s">
        <v>67</v>
      </c>
      <c r="B9" s="23" t="s">
        <v>137</v>
      </c>
      <c r="C9" s="23">
        <f ca="1">CORREL(INDIRECT("MainTable!" &amp; B9 &amp; ":" &amp; B9), MainTable!V:V)</f>
        <v>3.1792248935813162E-3</v>
      </c>
      <c r="D9" s="23" t="str">
        <f t="shared" ca="1" si="0"/>
        <v>Very Weak</v>
      </c>
      <c r="E9" s="23" t="str">
        <f t="shared" ca="1" si="1"/>
        <v>No meaningful relationship with selection</v>
      </c>
    </row>
    <row r="10" spans="1:5" x14ac:dyDescent="0.3">
      <c r="A10" s="20" t="s">
        <v>53</v>
      </c>
      <c r="B10" s="23" t="s">
        <v>138</v>
      </c>
      <c r="C10" s="23">
        <f ca="1">CORREL(INDIRECT("MainTable!" &amp; B10 &amp; ":" &amp; B10), MainTable!V:V)</f>
        <v>-2.7081632184372838E-2</v>
      </c>
      <c r="D10" s="23" t="str">
        <f t="shared" ca="1" si="0"/>
        <v>Weak</v>
      </c>
      <c r="E10" s="23" t="str">
        <f t="shared" ca="1" si="1"/>
        <v>Slight tendency to be rejected</v>
      </c>
    </row>
    <row r="11" spans="1:5" x14ac:dyDescent="0.3">
      <c r="A11" s="20" t="s">
        <v>49</v>
      </c>
      <c r="B11" s="23" t="s">
        <v>139</v>
      </c>
      <c r="C11" s="23">
        <f ca="1">CORREL(INDIRECT("MainTable!" &amp; B11 &amp; ":" &amp; B11), MainTable!V:V)</f>
        <v>-1.6888621959198078E-2</v>
      </c>
      <c r="D11" s="23" t="str">
        <f t="shared" ca="1" si="0"/>
        <v>Very Weak</v>
      </c>
      <c r="E11" s="23" t="str">
        <f t="shared" ca="1" si="1"/>
        <v>Minimal influence on selection</v>
      </c>
    </row>
    <row r="12" spans="1:5" x14ac:dyDescent="0.3">
      <c r="A12" s="20" t="s">
        <v>127</v>
      </c>
      <c r="B12" s="23" t="s">
        <v>140</v>
      </c>
      <c r="C12" s="23">
        <f ca="1">CORREL(INDIRECT("MainTable!" &amp; B12 &amp; ":" &amp; B12), MainTable!V:V)</f>
        <v>1.322840787394731E-2</v>
      </c>
      <c r="D12" s="23" t="str">
        <f t="shared" ca="1" si="0"/>
        <v>Very Weak</v>
      </c>
      <c r="E12" s="23" t="str">
        <f t="shared" ca="1" si="1"/>
        <v>Minimal influence on selection</v>
      </c>
    </row>
    <row r="13" spans="1:5" x14ac:dyDescent="0.3">
      <c r="A13" s="20" t="s">
        <v>71</v>
      </c>
      <c r="B13" s="23" t="s">
        <v>141</v>
      </c>
      <c r="C13" s="23">
        <f ca="1">CORREL(INDIRECT("MainTable!" &amp; B13 &amp; ":" &amp; B13), MainTable!V:V)</f>
        <v>1.5344510317709777E-2</v>
      </c>
      <c r="D13" s="23" t="str">
        <f t="shared" ca="1" si="0"/>
        <v>Very Weak</v>
      </c>
      <c r="E13" s="23" t="str">
        <f t="shared" ca="1" si="1"/>
        <v>Minimal influence on selection</v>
      </c>
    </row>
    <row r="14" spans="1:5" x14ac:dyDescent="0.3">
      <c r="A14" s="20" t="s">
        <v>52</v>
      </c>
      <c r="B14" s="23" t="s">
        <v>142</v>
      </c>
      <c r="C14" s="23">
        <f ca="1">CORREL(INDIRECT("MainTable!" &amp; B14 &amp; ":" &amp; B14), MainTable!V:V)</f>
        <v>-1.3494019907673453E-2</v>
      </c>
      <c r="D14" s="23" t="str">
        <f t="shared" ca="1" si="0"/>
        <v>Very Weak</v>
      </c>
      <c r="E14" s="23" t="str">
        <f t="shared" ca="1" si="1"/>
        <v>Minimal influence on selection</v>
      </c>
    </row>
    <row r="15" spans="1:5" x14ac:dyDescent="0.3">
      <c r="A15" s="20" t="s">
        <v>70</v>
      </c>
      <c r="B15" s="23" t="s">
        <v>129</v>
      </c>
      <c r="C15" s="23">
        <f ca="1">CORREL(INDIRECT("MainTable!" &amp; B15 &amp; ":" &amp; B15), MainTable!V:V)</f>
        <v>1.1607951558554444E-2</v>
      </c>
      <c r="D15" s="23" t="str">
        <f t="shared" ca="1" si="0"/>
        <v>Very Weak</v>
      </c>
      <c r="E15" s="23" t="str">
        <f t="shared" ca="1" si="1"/>
        <v>Minimal influence on selection</v>
      </c>
    </row>
    <row r="16" spans="1:5" x14ac:dyDescent="0.3">
      <c r="A16" s="20" t="s">
        <v>55</v>
      </c>
      <c r="B16" s="23" t="s">
        <v>131</v>
      </c>
      <c r="C16" s="23">
        <f ca="1">CORREL(INDIRECT("MainTable!" &amp; B16 &amp; ":" &amp; B16), MainTable!V:V)</f>
        <v>-2.2412006480538583E-2</v>
      </c>
      <c r="D16" s="23" t="str">
        <f t="shared" ca="1" si="0"/>
        <v>Weak</v>
      </c>
      <c r="E16" s="23" t="str">
        <f t="shared" ca="1" si="1"/>
        <v>Slight tendency to be rejected</v>
      </c>
    </row>
    <row r="17" spans="1:5" x14ac:dyDescent="0.3">
      <c r="A17" s="20" t="s">
        <v>79</v>
      </c>
      <c r="B17" s="23" t="s">
        <v>143</v>
      </c>
      <c r="C17" s="23">
        <f ca="1">CORREL(INDIRECT("MainTable!" &amp; B17 &amp; ":" &amp; B17), MainTable!V:V)</f>
        <v>1.3045048669763002E-2</v>
      </c>
      <c r="D17" s="23" t="str">
        <f t="shared" ca="1" si="0"/>
        <v>Very Weak</v>
      </c>
      <c r="E17" s="23" t="str">
        <f t="shared" ca="1" si="1"/>
        <v>Minimal influence on selection</v>
      </c>
    </row>
    <row r="18" spans="1:5" x14ac:dyDescent="0.3">
      <c r="A18" s="20" t="s">
        <v>80</v>
      </c>
      <c r="B18" s="23" t="s">
        <v>144</v>
      </c>
      <c r="C18" s="23">
        <f ca="1">CORREL(INDIRECT("MainTable!" &amp; B18 &amp; ":" &amp; B18), MainTable!V:V)</f>
        <v>3.7790422583136918E-2</v>
      </c>
      <c r="D18" s="23" t="str">
        <f t="shared" ca="1" si="0"/>
        <v>Weak</v>
      </c>
      <c r="E18" s="23" t="str">
        <f t="shared" ca="1" si="1"/>
        <v>Slight tendency to be selected</v>
      </c>
    </row>
    <row r="19" spans="1:5" x14ac:dyDescent="0.3">
      <c r="A19" s="20" t="s">
        <v>56</v>
      </c>
      <c r="B19" s="23" t="s">
        <v>145</v>
      </c>
      <c r="C19" s="23">
        <f ca="1">CORREL(INDIRECT("MainTable!" &amp; B19 &amp; ":" &amp; B19), MainTable!V:V)</f>
        <v>-9.4745031656631447E-6</v>
      </c>
      <c r="D19" s="23" t="str">
        <f t="shared" ca="1" si="0"/>
        <v>Very Weak</v>
      </c>
      <c r="E19" s="23" t="str">
        <f t="shared" ca="1" si="1"/>
        <v>No meaningful relationship with selection</v>
      </c>
    </row>
    <row r="20" spans="1:5" x14ac:dyDescent="0.3">
      <c r="A20" s="20" t="s">
        <v>61</v>
      </c>
      <c r="B20" s="23" t="s">
        <v>158</v>
      </c>
      <c r="C20" s="23">
        <f ca="1">CORREL(INDIRECT("MainTable!" &amp; B20 &amp; ":" &amp; B20), MainTable!V:V)</f>
        <v>-1.7624259349952164E-2</v>
      </c>
      <c r="D20" s="23" t="str">
        <f t="shared" ca="1" si="0"/>
        <v>Very Weak</v>
      </c>
      <c r="E20" s="23" t="str">
        <f t="shared" ca="1" si="1"/>
        <v>Minimal influence on selection</v>
      </c>
    </row>
    <row r="21" spans="1:5" x14ac:dyDescent="0.3">
      <c r="A21" s="20" t="s">
        <v>82</v>
      </c>
      <c r="B21" s="23" t="s">
        <v>159</v>
      </c>
      <c r="C21" s="23">
        <f ca="1">CORREL(INDIRECT("MainTable!" &amp; B21 &amp; ":" &amp; B21), MainTable!V:V)</f>
        <v>5.0107239030283794E-3</v>
      </c>
      <c r="D21" s="23" t="str">
        <f t="shared" ca="1" si="0"/>
        <v>Very Weak</v>
      </c>
      <c r="E21" s="23" t="str">
        <f t="shared" ca="1" si="1"/>
        <v>No meaningful relationship with selection</v>
      </c>
    </row>
    <row r="22" spans="1:5" x14ac:dyDescent="0.3">
      <c r="A22" s="20" t="s">
        <v>149</v>
      </c>
      <c r="B22" s="23" t="s">
        <v>160</v>
      </c>
      <c r="C22" s="23">
        <f ca="1">CORREL(INDIRECT("MainTable!" &amp; B22 &amp; ":" &amp; B22), MainTable!V:V)</f>
        <v>-2.7478458866696791E-2</v>
      </c>
      <c r="D22" s="23" t="str">
        <f ca="1">IF(ABS(C22) &gt;= 0.05, "Moderate",
 IF(ABS(C22) &gt;= 0.02, "Weak",
 "Very Weak"))</f>
        <v>Weak</v>
      </c>
      <c r="E22" s="23" t="str">
        <f t="shared" ca="1" si="1"/>
        <v>Slight tendency to be rejected</v>
      </c>
    </row>
    <row r="23" spans="1:5" x14ac:dyDescent="0.3">
      <c r="A23" s="20" t="s">
        <v>150</v>
      </c>
      <c r="B23" s="23" t="s">
        <v>147</v>
      </c>
      <c r="C23" s="23">
        <f ca="1">CORREL(INDIRECT("MainTable!" &amp; B23 &amp; ":" &amp; B23), MainTable!V:V)</f>
        <v>-1.3590298641096548E-2</v>
      </c>
      <c r="D23" s="23" t="str">
        <f t="shared" ca="1" si="0"/>
        <v>Very Weak</v>
      </c>
      <c r="E23" s="23" t="str">
        <f t="shared" ca="1" si="1"/>
        <v>Minimal influence on selection</v>
      </c>
    </row>
    <row r="24" spans="1:5" x14ac:dyDescent="0.3">
      <c r="A24" s="20" t="s">
        <v>63</v>
      </c>
      <c r="B24" s="23" t="s">
        <v>148</v>
      </c>
      <c r="C24" s="23">
        <f ca="1">CORREL(INDIRECT("MainTable!" &amp; B24 &amp; ":" &amp; B24), MainTable!V:V)</f>
        <v>-2.5633717470789241E-2</v>
      </c>
      <c r="D24" s="23" t="str">
        <f t="shared" ca="1" si="0"/>
        <v>Weak</v>
      </c>
      <c r="E24" s="23" t="str">
        <f t="shared" ca="1" si="1"/>
        <v>Slight tendency to be rejected</v>
      </c>
    </row>
    <row r="25" spans="1:5" x14ac:dyDescent="0.3">
      <c r="A25" s="25" t="s">
        <v>151</v>
      </c>
      <c r="B25" s="26" t="s">
        <v>161</v>
      </c>
      <c r="C25" s="26">
        <f ca="1">CORREL(INDIRECT("MainTable!" &amp; B25 &amp; ":" &amp; B25), MainTable!V:V)</f>
        <v>4.7287010582344434E-3</v>
      </c>
      <c r="D25" s="26" t="str">
        <f t="shared" ca="1" si="0"/>
        <v>Very Weak</v>
      </c>
      <c r="E25" s="26" t="str">
        <f t="shared" ca="1" si="1"/>
        <v>No meaningful relationship with selection</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B2F2-D9EA-4913-B36E-6384BB679DAA}">
  <sheetPr>
    <tabColor theme="9" tint="-0.249977111117893"/>
  </sheetPr>
  <dimension ref="A1:O10"/>
  <sheetViews>
    <sheetView topLeftCell="B1" workbookViewId="0">
      <selection activeCell="F3" sqref="F3"/>
    </sheetView>
  </sheetViews>
  <sheetFormatPr defaultRowHeight="14.4" x14ac:dyDescent="0.3"/>
  <cols>
    <col min="1" max="1" width="8.5546875" bestFit="1" customWidth="1"/>
    <col min="2" max="2" width="14.33203125" bestFit="1" customWidth="1"/>
    <col min="3" max="3" width="23.109375" bestFit="1" customWidth="1"/>
    <col min="4" max="4" width="12.33203125" bestFit="1" customWidth="1"/>
    <col min="5" max="7" width="12" bestFit="1" customWidth="1"/>
    <col min="8" max="8" width="13.6640625" bestFit="1" customWidth="1"/>
    <col min="9" max="9" width="16.33203125" bestFit="1" customWidth="1"/>
    <col min="10" max="10" width="19.5546875" bestFit="1" customWidth="1"/>
    <col min="11" max="11" width="23.77734375" bestFit="1" customWidth="1"/>
  </cols>
  <sheetData>
    <row r="1" spans="1:15" x14ac:dyDescent="0.3">
      <c r="A1" s="1" t="s">
        <v>10</v>
      </c>
      <c r="B1" s="1" t="s">
        <v>11</v>
      </c>
      <c r="C1" s="1" t="s">
        <v>12</v>
      </c>
      <c r="D1" s="1" t="s">
        <v>13</v>
      </c>
      <c r="E1" s="1" t="s">
        <v>14</v>
      </c>
      <c r="F1" s="1" t="s">
        <v>15</v>
      </c>
      <c r="G1" s="1" t="s">
        <v>16</v>
      </c>
      <c r="H1" s="1" t="s">
        <v>17</v>
      </c>
      <c r="I1" s="1" t="s">
        <v>18</v>
      </c>
      <c r="J1" s="1" t="s">
        <v>19</v>
      </c>
      <c r="K1" s="1" t="s">
        <v>20</v>
      </c>
    </row>
    <row r="2" spans="1:15" x14ac:dyDescent="0.3">
      <c r="A2" t="s">
        <v>4</v>
      </c>
      <c r="B2">
        <v>1560</v>
      </c>
      <c r="C2">
        <v>0.80724743589743586</v>
      </c>
      <c r="D2">
        <v>0.92730070512820517</v>
      </c>
      <c r="E2">
        <v>0.57297435897435967</v>
      </c>
      <c r="F2">
        <v>0.14034469102564112</v>
      </c>
      <c r="G2">
        <v>2.7862835817844486E-2</v>
      </c>
      <c r="H2">
        <v>220.4069311972068</v>
      </c>
      <c r="I2">
        <v>132.08189217948706</v>
      </c>
      <c r="J2">
        <v>1449706.9147671717</v>
      </c>
      <c r="K2">
        <v>83.485730769230756</v>
      </c>
    </row>
    <row r="3" spans="1:15" x14ac:dyDescent="0.3">
      <c r="A3" t="s">
        <v>6</v>
      </c>
      <c r="B3">
        <v>1529</v>
      </c>
      <c r="C3">
        <v>0.80504002616088932</v>
      </c>
      <c r="D3">
        <v>0.92490686723348592</v>
      </c>
      <c r="E3">
        <v>0.58315238718116436</v>
      </c>
      <c r="F3">
        <v>0.14034619293655981</v>
      </c>
      <c r="G3">
        <v>2.7608767904865911E-2</v>
      </c>
      <c r="H3">
        <v>251.0796317758373</v>
      </c>
      <c r="I3">
        <v>135.46686252452582</v>
      </c>
      <c r="J3">
        <v>1509690.7745900345</v>
      </c>
      <c r="K3">
        <v>83.392400261608898</v>
      </c>
    </row>
    <row r="10" spans="1:15" x14ac:dyDescent="0.3">
      <c r="O10"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B0A0-E8ED-4994-AE78-EB25CFBD01C0}">
  <sheetPr>
    <tabColor theme="9" tint="0.39997558519241921"/>
  </sheetPr>
  <dimension ref="A3:E39"/>
  <sheetViews>
    <sheetView topLeftCell="A11" zoomScale="68" zoomScaleNormal="68" workbookViewId="0">
      <selection activeCell="F32" sqref="F32"/>
    </sheetView>
  </sheetViews>
  <sheetFormatPr defaultRowHeight="14.4" x14ac:dyDescent="0.3"/>
  <cols>
    <col min="1" max="1" width="19.88671875" bestFit="1" customWidth="1"/>
    <col min="2" max="2" width="15.5546875" bestFit="1" customWidth="1"/>
    <col min="3" max="3" width="12.77734375" bestFit="1" customWidth="1"/>
    <col min="4" max="4" width="16" bestFit="1" customWidth="1"/>
    <col min="5" max="5" width="24.21875" bestFit="1" customWidth="1"/>
    <col min="6" max="6" width="23" bestFit="1" customWidth="1"/>
    <col min="7" max="7" width="20.21875" bestFit="1" customWidth="1"/>
    <col min="8" max="8" width="28.77734375" bestFit="1" customWidth="1"/>
    <col min="9" max="9" width="27.77734375" bestFit="1" customWidth="1"/>
    <col min="10" max="10" width="25" bestFit="1" customWidth="1"/>
    <col min="11" max="11" width="27.77734375" bestFit="1" customWidth="1"/>
    <col min="12" max="12" width="25" bestFit="1" customWidth="1"/>
    <col min="13" max="13" width="19.33203125" bestFit="1" customWidth="1"/>
    <col min="14" max="14" width="27.77734375" bestFit="1" customWidth="1"/>
    <col min="15" max="15" width="25" bestFit="1" customWidth="1"/>
    <col min="16" max="16" width="19.33203125" bestFit="1" customWidth="1"/>
    <col min="17" max="17" width="14.6640625" bestFit="1" customWidth="1"/>
    <col min="18" max="18" width="17.44140625" bestFit="1" customWidth="1"/>
    <col min="19" max="19" width="20.5546875" bestFit="1" customWidth="1"/>
    <col min="20" max="20" width="14.6640625" bestFit="1" customWidth="1"/>
    <col min="21" max="21" width="17.44140625" bestFit="1" customWidth="1"/>
    <col min="22" max="22" width="20.5546875" bestFit="1" customWidth="1"/>
    <col min="23" max="23" width="17.44140625" bestFit="1" customWidth="1"/>
    <col min="24" max="24" width="20.5546875" bestFit="1" customWidth="1"/>
  </cols>
  <sheetData>
    <row r="3" spans="1:4" x14ac:dyDescent="0.3">
      <c r="B3" s="2" t="s">
        <v>122</v>
      </c>
    </row>
    <row r="4" spans="1:4" x14ac:dyDescent="0.3">
      <c r="A4" s="2" t="s">
        <v>118</v>
      </c>
      <c r="B4" t="s">
        <v>6</v>
      </c>
      <c r="C4" t="s">
        <v>4</v>
      </c>
      <c r="D4" s="4" t="s">
        <v>47</v>
      </c>
    </row>
    <row r="5" spans="1:4" x14ac:dyDescent="0.3">
      <c r="A5" t="s">
        <v>119</v>
      </c>
      <c r="B5">
        <v>1529</v>
      </c>
      <c r="C5">
        <v>1560</v>
      </c>
      <c r="D5">
        <f>GETPIVOTDATA("Supplier Count",$A$3,"Suppliers Type","Selected")-GETPIVOTDATA("Supplier Count",$A$3,"Suppliers Type","Rejected")</f>
        <v>31</v>
      </c>
    </row>
    <row r="6" spans="1:4" x14ac:dyDescent="0.3">
      <c r="A6" t="s">
        <v>111</v>
      </c>
      <c r="B6">
        <v>0.80504002616088932</v>
      </c>
      <c r="C6">
        <v>0.80724743589743586</v>
      </c>
      <c r="D6">
        <f>GETPIVOTDATA("Delivery Performance",$A$3,"Suppliers Type","Selected")-GETPIVOTDATA("Delivery Performance",$A$3,"Suppliers Type","Rejected")</f>
        <v>2.2074097365465395E-3</v>
      </c>
    </row>
    <row r="7" spans="1:4" x14ac:dyDescent="0.3">
      <c r="A7" t="s">
        <v>115</v>
      </c>
      <c r="B7">
        <v>2.7608767904865911E-2</v>
      </c>
      <c r="C7">
        <v>2.7862835817844486E-2</v>
      </c>
      <c r="D7">
        <f>GETPIVOTDATA("Value",$A$3,"Suppliers Type","Selected")-GETPIVOTDATA("Value",$A$3,"Suppliers Type","Rejected")</f>
        <v>2.5406791297857487E-4</v>
      </c>
    </row>
    <row r="8" spans="1:4" x14ac:dyDescent="0.3">
      <c r="A8" t="s">
        <v>112</v>
      </c>
      <c r="B8">
        <v>0.92490686723348592</v>
      </c>
      <c r="C8">
        <v>0.92730070512820517</v>
      </c>
      <c r="D8">
        <f>GETPIVOTDATA("Accuracy",$A$3,"Suppliers Type","Selected")-GETPIVOTDATA("Accuracy",$A$3,"Suppliers Type","Rejected")</f>
        <v>2.3938378947192529E-3</v>
      </c>
    </row>
    <row r="9" spans="1:4" x14ac:dyDescent="0.3">
      <c r="A9" t="s">
        <v>114</v>
      </c>
      <c r="B9">
        <v>0.58315238718116436</v>
      </c>
      <c r="C9">
        <v>0.57297435897435967</v>
      </c>
      <c r="D9">
        <f>GETPIVOTDATA("Risk",$A$3,"Suppliers Type","Selected")-GETPIVOTDATA("Risk",$A$3,"Suppliers Type","Rejected")</f>
        <v>-1.017802820680469E-2</v>
      </c>
    </row>
    <row r="10" spans="1:4" x14ac:dyDescent="0.3">
      <c r="A10" t="s">
        <v>113</v>
      </c>
      <c r="B10">
        <v>0.14034619293655981</v>
      </c>
      <c r="C10">
        <v>0.14034469102564112</v>
      </c>
      <c r="D10">
        <f>GETPIVOTDATA("OTIF",$A$3,"Suppliers Type","Selected")-GETPIVOTDATA("OTIF",$A$3,"Suppliers Type","Rejected")</f>
        <v>-1.5019109186886759E-6</v>
      </c>
    </row>
    <row r="11" spans="1:4" x14ac:dyDescent="0.3">
      <c r="A11" t="s">
        <v>116</v>
      </c>
      <c r="B11">
        <v>251.0796317758373</v>
      </c>
      <c r="C11">
        <v>220.4069311972068</v>
      </c>
      <c r="D11">
        <f>GETPIVOTDATA("Fulfillment",$A$3,"Suppliers Type","Selected")-GETPIVOTDATA("Fulfillment",$A$3,"Suppliers Type","Rejected")</f>
        <v>-30.672700578630497</v>
      </c>
    </row>
    <row r="12" spans="1:4" x14ac:dyDescent="0.3">
      <c r="A12" t="s">
        <v>120</v>
      </c>
      <c r="B12">
        <v>135.46686252452582</v>
      </c>
      <c r="C12">
        <v>132.08189217948706</v>
      </c>
      <c r="D12">
        <f>GETPIVOTDATA("Shipping Cost",$A$3,"Suppliers Type","Selected")-GETPIVOTDATA("Shipping Cost",$A$3,"Suppliers Type","Rejected")</f>
        <v>-3.3849703450387665</v>
      </c>
    </row>
    <row r="13" spans="1:4" x14ac:dyDescent="0.3">
      <c r="A13" t="s">
        <v>117</v>
      </c>
      <c r="B13">
        <v>1509690.7745900345</v>
      </c>
      <c r="C13">
        <v>1449706.9147671717</v>
      </c>
      <c r="D13">
        <f>GETPIVOTDATA("Total Cost Impact",$A$3,"Suppliers Type","Selected")-GETPIVOTDATA("Total Cost Impact",$A$3,"Suppliers Type","Rejected")</f>
        <v>-59983.859822862782</v>
      </c>
    </row>
    <row r="14" spans="1:4" x14ac:dyDescent="0.3">
      <c r="A14" t="s">
        <v>121</v>
      </c>
      <c r="B14">
        <v>83.392400261608898</v>
      </c>
      <c r="C14">
        <v>83.485730769230756</v>
      </c>
      <c r="D14">
        <f>GETPIVOTDATA("Customer Satisfication",$A$3,"Suppliers Type","Selected")-GETPIVOTDATA("Customer Satisfication",$A$3,"Suppliers Type","Rejected")</f>
        <v>9.333050762185735E-2</v>
      </c>
    </row>
    <row r="18" spans="1:5" x14ac:dyDescent="0.3">
      <c r="B18" s="5"/>
    </row>
    <row r="19" spans="1:5" x14ac:dyDescent="0.3">
      <c r="A19" s="7" t="s">
        <v>118</v>
      </c>
      <c r="B19" s="7" t="s">
        <v>6</v>
      </c>
      <c r="C19" s="7" t="s">
        <v>4</v>
      </c>
      <c r="D19" s="8" t="s">
        <v>47</v>
      </c>
      <c r="E19" s="14" t="s">
        <v>155</v>
      </c>
    </row>
    <row r="20" spans="1:5" x14ac:dyDescent="0.3">
      <c r="A20" t="s">
        <v>116</v>
      </c>
      <c r="B20">
        <v>251.07963177583699</v>
      </c>
      <c r="C20">
        <v>220.4069311972068</v>
      </c>
      <c r="D20">
        <f>GETPIVOTDATA("Fulfillment",$A$3,"Suppliers Type","Selected")-GETPIVOTDATA("Fulfillment",$A$3,"Suppliers Type","Rejected")</f>
        <v>-30.672700578630497</v>
      </c>
      <c r="E20" s="15">
        <f>(Table3[[#This Row],[Selected]]-Table3[[#This Row],[Rejected]])/Table3[[#This Row],[Rejected]]</f>
        <v>-0.12216323706422616</v>
      </c>
    </row>
    <row r="21" spans="1:5" x14ac:dyDescent="0.3">
      <c r="A21" t="s">
        <v>120</v>
      </c>
      <c r="B21">
        <v>135.46686252452582</v>
      </c>
      <c r="C21">
        <v>132.08189217948706</v>
      </c>
      <c r="D21">
        <f>GETPIVOTDATA("Shipping Cost",$A$3,"Suppliers Type","Selected")-GETPIVOTDATA("Shipping Cost",$A$3,"Suppliers Type","Rejected")</f>
        <v>-3.3849703450387665</v>
      </c>
      <c r="E21" s="15">
        <f>(Table3[[#This Row],[Selected]]-Table3[[#This Row],[Rejected]])/Table3[[#This Row],[Rejected]]</f>
        <v>-2.4987441813867424E-2</v>
      </c>
    </row>
    <row r="22" spans="1:5" x14ac:dyDescent="0.3">
      <c r="A22" t="s">
        <v>117</v>
      </c>
      <c r="B22">
        <v>1509690.7745900345</v>
      </c>
      <c r="C22">
        <v>1449706.9147671717</v>
      </c>
      <c r="D22">
        <f>GETPIVOTDATA("Total Cost Impact",$A$3,"Suppliers Type","Selected")-GETPIVOTDATA("Total Cost Impact",$A$3,"Suppliers Type","Rejected")</f>
        <v>-59983.859822862782</v>
      </c>
      <c r="E22" s="15">
        <f>(Table3[[#This Row],[Selected]]-Table3[[#This Row],[Rejected]])/Table3[[#This Row],[Rejected]]</f>
        <v>-3.9732547109954858E-2</v>
      </c>
    </row>
    <row r="28" spans="1:5" x14ac:dyDescent="0.3">
      <c r="A28" s="9" t="s">
        <v>118</v>
      </c>
      <c r="B28" s="9" t="s">
        <v>6</v>
      </c>
      <c r="C28" s="9" t="s">
        <v>4</v>
      </c>
      <c r="D28" s="10" t="s">
        <v>47</v>
      </c>
      <c r="E28" s="10" t="s">
        <v>155</v>
      </c>
    </row>
    <row r="29" spans="1:5" x14ac:dyDescent="0.3">
      <c r="A29" t="s">
        <v>111</v>
      </c>
      <c r="B29">
        <v>0.80504002616088932</v>
      </c>
      <c r="C29">
        <v>0.80724743589743586</v>
      </c>
      <c r="D29">
        <f>ROUND((GETPIVOTDATA("Delivery Performance",$A$3,"Suppliers Type","Selected")-GETPIVOTDATA("Delivery Performance",$A$3,"Suppliers Type","Rejected")), 4)</f>
        <v>2.2000000000000001E-3</v>
      </c>
      <c r="E29" s="15">
        <f>(Table6[[#This Row],[Selected]]-Table6[[#This Row],[Rejected]])/Table6[[#This Row],[Rejected]]</f>
        <v>2.7419875593929573E-3</v>
      </c>
    </row>
    <row r="30" spans="1:5" x14ac:dyDescent="0.3">
      <c r="A30" s="6" t="s">
        <v>115</v>
      </c>
      <c r="B30" s="6">
        <v>2.7608767904865911E-2</v>
      </c>
      <c r="C30" s="6">
        <v>2.7862835817844486E-2</v>
      </c>
      <c r="D30" s="6">
        <f>ROUND((GETPIVOTDATA("Value",$A$3,"Suppliers Type","Selected")-GETPIVOTDATA("Value",$A$3,"Suppliers Type","Rejected")), 4)</f>
        <v>2.9999999999999997E-4</v>
      </c>
      <c r="E30" s="15">
        <f>(Table6[[#This Row],[Selected]]-Table6[[#This Row],[Rejected]])/Table6[[#This Row],[Rejected]]</f>
        <v>9.2024357571493312E-3</v>
      </c>
    </row>
    <row r="31" spans="1:5" x14ac:dyDescent="0.3">
      <c r="A31" t="s">
        <v>112</v>
      </c>
      <c r="B31">
        <v>0.92490686723348592</v>
      </c>
      <c r="C31">
        <v>0.92730070512820517</v>
      </c>
      <c r="D31">
        <f>ROUND((GETPIVOTDATA("Accuracy",$A$3,"Suppliers Type","Selected")-GETPIVOTDATA("Accuracy",$A$3,"Suppliers Type","Rejected")), 4)</f>
        <v>2.3999999999999998E-3</v>
      </c>
      <c r="E31" s="15">
        <f>(Table6[[#This Row],[Selected]]-Table6[[#This Row],[Rejected]])/Table6[[#This Row],[Rejected]]</f>
        <v>2.588193449011279E-3</v>
      </c>
    </row>
    <row r="32" spans="1:5" x14ac:dyDescent="0.3">
      <c r="A32" s="6" t="s">
        <v>114</v>
      </c>
      <c r="B32" s="6">
        <v>0.58315238718116436</v>
      </c>
      <c r="C32" s="6">
        <v>0.57297435897435967</v>
      </c>
      <c r="D32" s="6">
        <f>ROUND((GETPIVOTDATA("Risk",$A$3,"Suppliers Type","Selected")-GETPIVOTDATA("Risk",$A$3,"Suppliers Type","Rejected")), 4)</f>
        <v>-1.0200000000000001E-2</v>
      </c>
      <c r="E32" s="15">
        <f>(Table6[[#This Row],[Selected]]-Table6[[#This Row],[Rejected]])/Table6[[#This Row],[Rejected]]</f>
        <v>-1.7453462303400887E-2</v>
      </c>
    </row>
    <row r="33" spans="1:5" x14ac:dyDescent="0.3">
      <c r="A33" t="s">
        <v>113</v>
      </c>
      <c r="B33">
        <v>0.14034619293655981</v>
      </c>
      <c r="C33">
        <v>0.14034469102564112</v>
      </c>
      <c r="D33">
        <f>GETPIVOTDATA("OTIF",$A$3,"Suppliers Type","Selected")-GETPIVOTDATA("OTIF",$A$3,"Suppliers Type","Rejected")</f>
        <v>-1.5019109186886759E-6</v>
      </c>
      <c r="E33" s="15">
        <f>(Table6[[#This Row],[Selected]]-Table6[[#This Row],[Rejected]])/Table6[[#This Row],[Rejected]]</f>
        <v>-1.0701472460799699E-5</v>
      </c>
    </row>
    <row r="34" spans="1:5" x14ac:dyDescent="0.3">
      <c r="A34" t="s">
        <v>121</v>
      </c>
      <c r="B34">
        <v>83.392400261608898</v>
      </c>
      <c r="C34">
        <v>83.485730769230756</v>
      </c>
      <c r="D34">
        <f>GETPIVOTDATA("Customer Satisfication",$A$3,"Suppliers Type","Selected")-GETPIVOTDATA("Customer Satisfication",$A$3,"Suppliers Type","Rejected")</f>
        <v>9.333050762185735E-2</v>
      </c>
      <c r="E34" s="15">
        <f>(Table6[[#This Row],[Selected]]-Table6[[#This Row],[Rejected]])/Table6[[#This Row],[Rejected]]</f>
        <v>1.119172818255282E-3</v>
      </c>
    </row>
    <row r="38" spans="1:5" x14ac:dyDescent="0.3">
      <c r="A38" s="11" t="s">
        <v>118</v>
      </c>
      <c r="B38" s="12" t="s">
        <v>6</v>
      </c>
      <c r="C38" s="12" t="s">
        <v>4</v>
      </c>
      <c r="D38" s="13" t="s">
        <v>47</v>
      </c>
    </row>
    <row r="39" spans="1:5" x14ac:dyDescent="0.3">
      <c r="A39" s="16" t="s">
        <v>119</v>
      </c>
      <c r="B39" s="17">
        <v>1529</v>
      </c>
      <c r="C39" s="17">
        <v>1560</v>
      </c>
      <c r="D39" s="17">
        <f>GETPIVOTDATA("Supplier Count",$A$3,"Suppliers Type","Selected")-GETPIVOTDATA("Supplier Count",$A$3,"Suppliers Type","Rejected")</f>
        <v>31</v>
      </c>
    </row>
  </sheetData>
  <pageMargins left="0.7" right="0.7" top="0.75" bottom="0.75" header="0.3" footer="0.3"/>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E51A9-C902-410A-B579-C7E9D1DC3D6C}">
  <sheetPr>
    <tabColor theme="9" tint="0.79998168889431442"/>
  </sheetPr>
  <dimension ref="A1:F43"/>
  <sheetViews>
    <sheetView zoomScale="88" zoomScaleNormal="88" workbookViewId="0">
      <selection sqref="A1:F43"/>
    </sheetView>
  </sheetViews>
  <sheetFormatPr defaultRowHeight="14.4" x14ac:dyDescent="0.3"/>
  <cols>
    <col min="1" max="1" width="16" bestFit="1" customWidth="1"/>
    <col min="2" max="2" width="17.44140625" bestFit="1" customWidth="1"/>
    <col min="3" max="3" width="28.5546875" bestFit="1" customWidth="1"/>
    <col min="4" max="4" width="8.44140625" bestFit="1" customWidth="1"/>
    <col min="5" max="5" width="7.88671875" hidden="1" customWidth="1"/>
    <col min="6" max="6" width="19.33203125" bestFit="1" customWidth="1"/>
  </cols>
  <sheetData>
    <row r="1" spans="1:6" x14ac:dyDescent="0.3">
      <c r="A1" t="s">
        <v>21</v>
      </c>
      <c r="B1" t="s">
        <v>1</v>
      </c>
      <c r="C1" t="s">
        <v>2</v>
      </c>
      <c r="D1" t="s">
        <v>3</v>
      </c>
      <c r="E1" t="s">
        <v>28</v>
      </c>
      <c r="F1" t="s">
        <v>29</v>
      </c>
    </row>
    <row r="2" spans="1:6" x14ac:dyDescent="0.3">
      <c r="A2" t="s">
        <v>23</v>
      </c>
      <c r="B2" t="s">
        <v>4</v>
      </c>
      <c r="C2" t="s">
        <v>22</v>
      </c>
      <c r="D2">
        <v>128</v>
      </c>
      <c r="E2">
        <v>3089</v>
      </c>
      <c r="F2" s="18">
        <v>4.1399999999999997</v>
      </c>
    </row>
    <row r="3" spans="1:6" x14ac:dyDescent="0.3">
      <c r="A3" t="s">
        <v>23</v>
      </c>
      <c r="B3" t="s">
        <v>6</v>
      </c>
      <c r="C3" t="s">
        <v>24</v>
      </c>
      <c r="D3">
        <v>326</v>
      </c>
      <c r="E3">
        <v>3089</v>
      </c>
      <c r="F3" s="18">
        <v>10.55</v>
      </c>
    </row>
    <row r="4" spans="1:6" x14ac:dyDescent="0.3">
      <c r="A4" t="s">
        <v>23</v>
      </c>
      <c r="B4" t="s">
        <v>6</v>
      </c>
      <c r="C4" t="s">
        <v>25</v>
      </c>
      <c r="D4">
        <v>886</v>
      </c>
      <c r="E4">
        <v>3089</v>
      </c>
      <c r="F4" s="18">
        <v>28.68</v>
      </c>
    </row>
    <row r="5" spans="1:6" x14ac:dyDescent="0.3">
      <c r="A5" t="s">
        <v>23</v>
      </c>
      <c r="B5" t="s">
        <v>4</v>
      </c>
      <c r="C5" t="s">
        <v>26</v>
      </c>
      <c r="D5">
        <v>230</v>
      </c>
      <c r="E5">
        <v>3089</v>
      </c>
      <c r="F5" s="18">
        <v>7.45</v>
      </c>
    </row>
    <row r="6" spans="1:6" x14ac:dyDescent="0.3">
      <c r="A6" t="s">
        <v>23</v>
      </c>
      <c r="B6" t="s">
        <v>4</v>
      </c>
      <c r="C6" t="s">
        <v>24</v>
      </c>
      <c r="D6">
        <v>310</v>
      </c>
      <c r="E6">
        <v>3089</v>
      </c>
      <c r="F6" s="18">
        <v>10.039999999999999</v>
      </c>
    </row>
    <row r="7" spans="1:6" x14ac:dyDescent="0.3">
      <c r="A7" t="s">
        <v>23</v>
      </c>
      <c r="B7" t="s">
        <v>4</v>
      </c>
      <c r="C7" t="s">
        <v>25</v>
      </c>
      <c r="D7">
        <v>892</v>
      </c>
      <c r="E7">
        <v>3089</v>
      </c>
      <c r="F7" s="18">
        <v>28.88</v>
      </c>
    </row>
    <row r="8" spans="1:6" x14ac:dyDescent="0.3">
      <c r="A8" t="s">
        <v>23</v>
      </c>
      <c r="B8" t="s">
        <v>6</v>
      </c>
      <c r="C8" t="s">
        <v>22</v>
      </c>
      <c r="D8">
        <v>107</v>
      </c>
      <c r="E8">
        <v>3089</v>
      </c>
      <c r="F8" s="18">
        <v>3.46</v>
      </c>
    </row>
    <row r="9" spans="1:6" x14ac:dyDescent="0.3">
      <c r="A9" t="s">
        <v>23</v>
      </c>
      <c r="B9" t="s">
        <v>6</v>
      </c>
      <c r="C9" t="s">
        <v>26</v>
      </c>
      <c r="D9">
        <v>210</v>
      </c>
      <c r="E9">
        <v>3089</v>
      </c>
      <c r="F9" s="18">
        <v>6.8</v>
      </c>
    </row>
    <row r="10" spans="1:6" x14ac:dyDescent="0.3">
      <c r="A10" t="s">
        <v>27</v>
      </c>
      <c r="B10" t="s">
        <v>4</v>
      </c>
      <c r="C10" t="s">
        <v>5</v>
      </c>
      <c r="D10">
        <v>774</v>
      </c>
      <c r="E10">
        <v>3089</v>
      </c>
      <c r="F10" s="18">
        <v>25.06</v>
      </c>
    </row>
    <row r="11" spans="1:6" x14ac:dyDescent="0.3">
      <c r="A11" t="s">
        <v>27</v>
      </c>
      <c r="B11" t="s">
        <v>6</v>
      </c>
      <c r="C11" t="s">
        <v>5</v>
      </c>
      <c r="D11">
        <v>784</v>
      </c>
      <c r="E11">
        <v>3089</v>
      </c>
      <c r="F11" s="18">
        <v>25.38</v>
      </c>
    </row>
    <row r="12" spans="1:6" x14ac:dyDescent="0.3">
      <c r="A12" t="s">
        <v>27</v>
      </c>
      <c r="B12" t="s">
        <v>6</v>
      </c>
      <c r="C12" t="s">
        <v>7</v>
      </c>
      <c r="D12">
        <v>530</v>
      </c>
      <c r="E12">
        <v>3089</v>
      </c>
      <c r="F12" s="18">
        <v>17.16</v>
      </c>
    </row>
    <row r="13" spans="1:6" x14ac:dyDescent="0.3">
      <c r="A13" t="s">
        <v>27</v>
      </c>
      <c r="B13" t="s">
        <v>6</v>
      </c>
      <c r="C13" t="s">
        <v>8</v>
      </c>
      <c r="D13">
        <v>179</v>
      </c>
      <c r="E13">
        <v>3089</v>
      </c>
      <c r="F13" s="18">
        <v>5.79</v>
      </c>
    </row>
    <row r="14" spans="1:6" x14ac:dyDescent="0.3">
      <c r="A14" t="s">
        <v>27</v>
      </c>
      <c r="B14" t="s">
        <v>4</v>
      </c>
      <c r="C14" t="s">
        <v>8</v>
      </c>
      <c r="D14">
        <v>150</v>
      </c>
      <c r="E14">
        <v>3089</v>
      </c>
      <c r="F14" s="18">
        <v>4.8600000000000003</v>
      </c>
    </row>
    <row r="15" spans="1:6" x14ac:dyDescent="0.3">
      <c r="A15" t="s">
        <v>27</v>
      </c>
      <c r="B15" t="s">
        <v>4</v>
      </c>
      <c r="C15" t="s">
        <v>7</v>
      </c>
      <c r="D15">
        <v>587</v>
      </c>
      <c r="E15">
        <v>3089</v>
      </c>
      <c r="F15" s="18">
        <v>19</v>
      </c>
    </row>
    <row r="16" spans="1:6" x14ac:dyDescent="0.3">
      <c r="A16" t="s">
        <v>27</v>
      </c>
      <c r="B16" t="s">
        <v>4</v>
      </c>
      <c r="C16" t="s">
        <v>9</v>
      </c>
      <c r="D16">
        <v>49</v>
      </c>
      <c r="E16">
        <v>3089</v>
      </c>
      <c r="F16" s="18">
        <v>1.59</v>
      </c>
    </row>
    <row r="17" spans="1:6" x14ac:dyDescent="0.3">
      <c r="A17" t="s">
        <v>27</v>
      </c>
      <c r="B17" t="s">
        <v>6</v>
      </c>
      <c r="C17" t="s">
        <v>9</v>
      </c>
      <c r="D17">
        <v>36</v>
      </c>
      <c r="E17">
        <v>3089</v>
      </c>
      <c r="F17" s="18">
        <v>1.17</v>
      </c>
    </row>
    <row r="18" spans="1:6" x14ac:dyDescent="0.3">
      <c r="A18" t="s">
        <v>30</v>
      </c>
      <c r="B18" t="s">
        <v>4</v>
      </c>
      <c r="C18" t="s">
        <v>31</v>
      </c>
      <c r="D18">
        <v>502</v>
      </c>
      <c r="E18">
        <v>3089</v>
      </c>
      <c r="F18" s="18">
        <v>16.25</v>
      </c>
    </row>
    <row r="19" spans="1:6" x14ac:dyDescent="0.3">
      <c r="A19" t="s">
        <v>30</v>
      </c>
      <c r="B19" t="s">
        <v>6</v>
      </c>
      <c r="C19" t="s">
        <v>32</v>
      </c>
      <c r="D19">
        <v>684</v>
      </c>
      <c r="E19">
        <v>3089</v>
      </c>
      <c r="F19" s="18">
        <v>22.14</v>
      </c>
    </row>
    <row r="20" spans="1:6" x14ac:dyDescent="0.3">
      <c r="A20" t="s">
        <v>30</v>
      </c>
      <c r="B20" t="s">
        <v>4</v>
      </c>
      <c r="C20" t="s">
        <v>32</v>
      </c>
      <c r="D20">
        <v>698</v>
      </c>
      <c r="E20">
        <v>3089</v>
      </c>
      <c r="F20" s="18">
        <v>22.6</v>
      </c>
    </row>
    <row r="21" spans="1:6" x14ac:dyDescent="0.3">
      <c r="A21" t="s">
        <v>30</v>
      </c>
      <c r="B21" t="s">
        <v>6</v>
      </c>
      <c r="C21" t="s">
        <v>33</v>
      </c>
      <c r="D21">
        <v>338</v>
      </c>
      <c r="E21">
        <v>3089</v>
      </c>
      <c r="F21" s="18">
        <v>10.94</v>
      </c>
    </row>
    <row r="22" spans="1:6" x14ac:dyDescent="0.3">
      <c r="A22" t="s">
        <v>30</v>
      </c>
      <c r="B22" t="s">
        <v>4</v>
      </c>
      <c r="C22" t="s">
        <v>33</v>
      </c>
      <c r="D22">
        <v>360</v>
      </c>
      <c r="E22">
        <v>3089</v>
      </c>
      <c r="F22" s="18">
        <v>11.65</v>
      </c>
    </row>
    <row r="23" spans="1:6" x14ac:dyDescent="0.3">
      <c r="A23" t="s">
        <v>30</v>
      </c>
      <c r="B23" t="s">
        <v>6</v>
      </c>
      <c r="C23" t="s">
        <v>31</v>
      </c>
      <c r="D23">
        <v>507</v>
      </c>
      <c r="E23">
        <v>3089</v>
      </c>
      <c r="F23" s="18">
        <v>16.41</v>
      </c>
    </row>
    <row r="24" spans="1:6" x14ac:dyDescent="0.3">
      <c r="A24" t="s">
        <v>34</v>
      </c>
      <c r="B24" t="s">
        <v>4</v>
      </c>
      <c r="C24" t="s">
        <v>35</v>
      </c>
      <c r="D24">
        <v>292</v>
      </c>
      <c r="E24">
        <v>3089</v>
      </c>
      <c r="F24" s="18">
        <v>9.4499999999999993</v>
      </c>
    </row>
    <row r="25" spans="1:6" x14ac:dyDescent="0.3">
      <c r="A25" t="s">
        <v>34</v>
      </c>
      <c r="B25" t="s">
        <v>6</v>
      </c>
      <c r="C25" t="s">
        <v>36</v>
      </c>
      <c r="D25">
        <v>309</v>
      </c>
      <c r="E25">
        <v>3089</v>
      </c>
      <c r="F25" s="18">
        <v>10</v>
      </c>
    </row>
    <row r="26" spans="1:6" x14ac:dyDescent="0.3">
      <c r="A26" t="s">
        <v>34</v>
      </c>
      <c r="B26" t="s">
        <v>4</v>
      </c>
      <c r="C26" t="s">
        <v>37</v>
      </c>
      <c r="D26">
        <v>622</v>
      </c>
      <c r="E26">
        <v>3089</v>
      </c>
      <c r="F26" s="18">
        <v>20.14</v>
      </c>
    </row>
    <row r="27" spans="1:6" x14ac:dyDescent="0.3">
      <c r="A27" t="s">
        <v>34</v>
      </c>
      <c r="B27" t="s">
        <v>6</v>
      </c>
      <c r="C27" t="s">
        <v>35</v>
      </c>
      <c r="D27">
        <v>297</v>
      </c>
      <c r="E27">
        <v>3089</v>
      </c>
      <c r="F27" s="18">
        <v>9.61</v>
      </c>
    </row>
    <row r="28" spans="1:6" x14ac:dyDescent="0.3">
      <c r="A28" t="s">
        <v>34</v>
      </c>
      <c r="B28" t="s">
        <v>6</v>
      </c>
      <c r="C28" t="s">
        <v>38</v>
      </c>
      <c r="D28">
        <v>309</v>
      </c>
      <c r="E28">
        <v>3089</v>
      </c>
      <c r="F28" s="18">
        <v>10</v>
      </c>
    </row>
    <row r="29" spans="1:6" x14ac:dyDescent="0.3">
      <c r="A29" t="s">
        <v>34</v>
      </c>
      <c r="B29" t="s">
        <v>6</v>
      </c>
      <c r="C29" t="s">
        <v>37</v>
      </c>
      <c r="D29">
        <v>614</v>
      </c>
      <c r="E29">
        <v>3089</v>
      </c>
      <c r="F29" s="18">
        <v>19.88</v>
      </c>
    </row>
    <row r="30" spans="1:6" x14ac:dyDescent="0.3">
      <c r="A30" t="s">
        <v>34</v>
      </c>
      <c r="B30" t="s">
        <v>4</v>
      </c>
      <c r="C30" t="s">
        <v>36</v>
      </c>
      <c r="D30">
        <v>347</v>
      </c>
      <c r="E30">
        <v>3089</v>
      </c>
      <c r="F30" s="18">
        <v>11.23</v>
      </c>
    </row>
    <row r="31" spans="1:6" x14ac:dyDescent="0.3">
      <c r="A31" t="s">
        <v>34</v>
      </c>
      <c r="B31" t="s">
        <v>4</v>
      </c>
      <c r="C31" t="s">
        <v>38</v>
      </c>
      <c r="D31">
        <v>299</v>
      </c>
      <c r="E31">
        <v>3089</v>
      </c>
      <c r="F31" s="18">
        <v>9.68</v>
      </c>
    </row>
    <row r="32" spans="1:6" x14ac:dyDescent="0.3">
      <c r="A32" t="s">
        <v>39</v>
      </c>
      <c r="B32" t="s">
        <v>4</v>
      </c>
      <c r="C32" t="s">
        <v>40</v>
      </c>
      <c r="D32">
        <v>622</v>
      </c>
      <c r="E32">
        <v>3089</v>
      </c>
      <c r="F32" s="18">
        <v>20.14</v>
      </c>
    </row>
    <row r="33" spans="1:6" x14ac:dyDescent="0.3">
      <c r="A33" t="s">
        <v>39</v>
      </c>
      <c r="B33" t="s">
        <v>6</v>
      </c>
      <c r="C33" t="s">
        <v>40</v>
      </c>
      <c r="D33">
        <v>619</v>
      </c>
      <c r="E33">
        <v>3089</v>
      </c>
      <c r="F33" s="18">
        <v>20.04</v>
      </c>
    </row>
    <row r="34" spans="1:6" x14ac:dyDescent="0.3">
      <c r="A34" t="s">
        <v>39</v>
      </c>
      <c r="B34" t="s">
        <v>6</v>
      </c>
      <c r="C34" t="s">
        <v>41</v>
      </c>
      <c r="D34">
        <v>64</v>
      </c>
      <c r="E34">
        <v>3089</v>
      </c>
      <c r="F34" s="18">
        <v>2.0699999999999998</v>
      </c>
    </row>
    <row r="35" spans="1:6" x14ac:dyDescent="0.3">
      <c r="A35" t="s">
        <v>39</v>
      </c>
      <c r="B35" t="s">
        <v>4</v>
      </c>
      <c r="C35" t="s">
        <v>42</v>
      </c>
      <c r="D35">
        <v>769</v>
      </c>
      <c r="E35">
        <v>3089</v>
      </c>
      <c r="F35" s="18">
        <v>24.89</v>
      </c>
    </row>
    <row r="36" spans="1:6" x14ac:dyDescent="0.3">
      <c r="A36" t="s">
        <v>39</v>
      </c>
      <c r="B36" t="s">
        <v>6</v>
      </c>
      <c r="C36" t="s">
        <v>42</v>
      </c>
      <c r="D36">
        <v>781</v>
      </c>
      <c r="E36">
        <v>3089</v>
      </c>
      <c r="F36" s="18">
        <v>25.28</v>
      </c>
    </row>
    <row r="37" spans="1:6" x14ac:dyDescent="0.3">
      <c r="A37" t="s">
        <v>39</v>
      </c>
      <c r="B37" t="s">
        <v>6</v>
      </c>
      <c r="C37" t="s">
        <v>43</v>
      </c>
      <c r="D37">
        <v>21</v>
      </c>
      <c r="E37">
        <v>3089</v>
      </c>
      <c r="F37" s="18">
        <v>0.68</v>
      </c>
    </row>
    <row r="38" spans="1:6" x14ac:dyDescent="0.3">
      <c r="A38" t="s">
        <v>39</v>
      </c>
      <c r="B38" t="s">
        <v>4</v>
      </c>
      <c r="C38" t="s">
        <v>44</v>
      </c>
      <c r="D38">
        <v>48</v>
      </c>
      <c r="E38">
        <v>3089</v>
      </c>
      <c r="F38" s="18">
        <v>1.55</v>
      </c>
    </row>
    <row r="39" spans="1:6" x14ac:dyDescent="0.3">
      <c r="A39" t="s">
        <v>39</v>
      </c>
      <c r="B39" t="s">
        <v>4</v>
      </c>
      <c r="C39" t="s">
        <v>41</v>
      </c>
      <c r="D39">
        <v>83</v>
      </c>
      <c r="E39">
        <v>3089</v>
      </c>
      <c r="F39" s="18">
        <v>2.69</v>
      </c>
    </row>
    <row r="40" spans="1:6" x14ac:dyDescent="0.3">
      <c r="A40" t="s">
        <v>39</v>
      </c>
      <c r="B40" t="s">
        <v>6</v>
      </c>
      <c r="C40" t="s">
        <v>44</v>
      </c>
      <c r="D40">
        <v>30</v>
      </c>
      <c r="E40">
        <v>3089</v>
      </c>
      <c r="F40" s="18">
        <v>0.97</v>
      </c>
    </row>
    <row r="41" spans="1:6" x14ac:dyDescent="0.3">
      <c r="A41" t="s">
        <v>39</v>
      </c>
      <c r="B41" t="s">
        <v>4</v>
      </c>
      <c r="C41" t="s">
        <v>43</v>
      </c>
      <c r="D41">
        <v>18</v>
      </c>
      <c r="E41">
        <v>3089</v>
      </c>
      <c r="F41" s="18">
        <v>0.57999999999999996</v>
      </c>
    </row>
    <row r="42" spans="1:6" x14ac:dyDescent="0.3">
      <c r="A42" t="s">
        <v>39</v>
      </c>
      <c r="B42" t="s">
        <v>4</v>
      </c>
      <c r="C42" t="s">
        <v>45</v>
      </c>
      <c r="D42">
        <v>20</v>
      </c>
      <c r="E42">
        <v>3089</v>
      </c>
      <c r="F42" s="18">
        <v>0.65</v>
      </c>
    </row>
    <row r="43" spans="1:6" x14ac:dyDescent="0.3">
      <c r="A43" t="s">
        <v>39</v>
      </c>
      <c r="B43" t="s">
        <v>6</v>
      </c>
      <c r="C43" t="s">
        <v>45</v>
      </c>
      <c r="D43">
        <v>14</v>
      </c>
      <c r="E43">
        <v>3089</v>
      </c>
      <c r="F43" s="18">
        <v>0.45</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2FD-0190-4508-8E2F-654355179B4B}">
  <sheetPr>
    <tabColor theme="9" tint="-0.499984740745262"/>
  </sheetPr>
  <dimension ref="A1:C25"/>
  <sheetViews>
    <sheetView zoomScale="78" zoomScaleNormal="78" workbookViewId="0">
      <selection activeCell="A3" sqref="A3"/>
    </sheetView>
  </sheetViews>
  <sheetFormatPr defaultRowHeight="14.4" x14ac:dyDescent="0.3"/>
  <cols>
    <col min="1" max="1" width="28.5546875" bestFit="1" customWidth="1"/>
    <col min="2" max="2" width="16.109375" bestFit="1" customWidth="1"/>
    <col min="3" max="3" width="8.109375" bestFit="1" customWidth="1"/>
    <col min="4" max="4" width="10.77734375" bestFit="1" customWidth="1"/>
    <col min="5" max="5" width="23.109375" bestFit="1" customWidth="1"/>
    <col min="6" max="6" width="11.6640625" bestFit="1" customWidth="1"/>
    <col min="7" max="7" width="5.5546875" bestFit="1" customWidth="1"/>
    <col min="8" max="8" width="4.77734375" bestFit="1" customWidth="1"/>
    <col min="9" max="9" width="15.6640625" bestFit="1" customWidth="1"/>
    <col min="10" max="10" width="8.5546875" bestFit="1" customWidth="1"/>
    <col min="11" max="11" width="17" bestFit="1" customWidth="1"/>
    <col min="12" max="12" width="11.21875" bestFit="1" customWidth="1"/>
    <col min="13" max="13" width="4.44140625" bestFit="1" customWidth="1"/>
    <col min="14" max="14" width="8.21875" bestFit="1" customWidth="1"/>
    <col min="15" max="15" width="8.109375" bestFit="1" customWidth="1"/>
    <col min="16" max="16" width="11.88671875" bestFit="1" customWidth="1"/>
    <col min="17" max="17" width="20.21875" bestFit="1" customWidth="1"/>
    <col min="18" max="18" width="29.5546875" bestFit="1" customWidth="1"/>
    <col min="19" max="19" width="19.88671875" bestFit="1" customWidth="1"/>
    <col min="20" max="20" width="5" bestFit="1" customWidth="1"/>
    <col min="21" max="21" width="14.21875" bestFit="1" customWidth="1"/>
    <col min="22" max="22" width="21.88671875" bestFit="1" customWidth="1"/>
  </cols>
  <sheetData>
    <row r="1" spans="1:3" x14ac:dyDescent="0.3">
      <c r="A1" s="2" t="s">
        <v>21</v>
      </c>
      <c r="B1" t="s">
        <v>157</v>
      </c>
    </row>
    <row r="3" spans="1:3" x14ac:dyDescent="0.3">
      <c r="A3" s="2" t="s">
        <v>156</v>
      </c>
      <c r="B3" s="2" t="s">
        <v>153</v>
      </c>
    </row>
    <row r="4" spans="1:3" x14ac:dyDescent="0.3">
      <c r="A4" s="2" t="s">
        <v>152</v>
      </c>
      <c r="B4" t="s">
        <v>6</v>
      </c>
      <c r="C4" t="s">
        <v>4</v>
      </c>
    </row>
    <row r="5" spans="1:3" x14ac:dyDescent="0.3">
      <c r="A5" s="3" t="s">
        <v>7</v>
      </c>
      <c r="B5" s="18">
        <v>17.16</v>
      </c>
      <c r="C5" s="18">
        <v>19</v>
      </c>
    </row>
    <row r="6" spans="1:3" x14ac:dyDescent="0.3">
      <c r="A6" s="3" t="s">
        <v>41</v>
      </c>
      <c r="B6" s="18">
        <v>2.0699999999999998</v>
      </c>
      <c r="C6" s="18">
        <v>2.69</v>
      </c>
    </row>
    <row r="7" spans="1:3" x14ac:dyDescent="0.3">
      <c r="A7" s="3" t="s">
        <v>40</v>
      </c>
      <c r="B7" s="18">
        <v>20.04</v>
      </c>
      <c r="C7" s="18">
        <v>20.14</v>
      </c>
    </row>
    <row r="8" spans="1:3" x14ac:dyDescent="0.3">
      <c r="A8" s="3" t="s">
        <v>9</v>
      </c>
      <c r="B8" s="18">
        <v>1.17</v>
      </c>
      <c r="C8" s="18">
        <v>1.59</v>
      </c>
    </row>
    <row r="9" spans="1:3" x14ac:dyDescent="0.3">
      <c r="A9" s="3" t="s">
        <v>25</v>
      </c>
      <c r="B9" s="18">
        <v>28.68</v>
      </c>
      <c r="C9" s="18">
        <v>28.88</v>
      </c>
    </row>
    <row r="10" spans="1:3" x14ac:dyDescent="0.3">
      <c r="A10" s="3" t="s">
        <v>8</v>
      </c>
      <c r="B10" s="18">
        <v>5.79</v>
      </c>
      <c r="C10" s="18">
        <v>4.8600000000000003</v>
      </c>
    </row>
    <row r="11" spans="1:3" x14ac:dyDescent="0.3">
      <c r="A11" s="3" t="s">
        <v>32</v>
      </c>
      <c r="B11" s="18">
        <v>22.14</v>
      </c>
      <c r="C11" s="18">
        <v>22.6</v>
      </c>
    </row>
    <row r="12" spans="1:3" x14ac:dyDescent="0.3">
      <c r="A12" s="3" t="s">
        <v>45</v>
      </c>
      <c r="B12" s="18">
        <v>0.45</v>
      </c>
      <c r="C12" s="18">
        <v>0.65</v>
      </c>
    </row>
    <row r="13" spans="1:3" x14ac:dyDescent="0.3">
      <c r="A13" s="3" t="s">
        <v>24</v>
      </c>
      <c r="B13" s="18">
        <v>10.55</v>
      </c>
      <c r="C13" s="18">
        <v>10.039999999999999</v>
      </c>
    </row>
    <row r="14" spans="1:3" x14ac:dyDescent="0.3">
      <c r="A14" s="3" t="s">
        <v>37</v>
      </c>
      <c r="B14" s="18">
        <v>19.88</v>
      </c>
      <c r="C14" s="18">
        <v>20.14</v>
      </c>
    </row>
    <row r="15" spans="1:3" x14ac:dyDescent="0.3">
      <c r="A15" s="3" t="s">
        <v>35</v>
      </c>
      <c r="B15" s="18">
        <v>9.61</v>
      </c>
      <c r="C15" s="18">
        <v>9.4499999999999993</v>
      </c>
    </row>
    <row r="16" spans="1:3" x14ac:dyDescent="0.3">
      <c r="A16" s="3" t="s">
        <v>33</v>
      </c>
      <c r="B16" s="18">
        <v>10.94</v>
      </c>
      <c r="C16" s="18">
        <v>11.65</v>
      </c>
    </row>
    <row r="17" spans="1:3" x14ac:dyDescent="0.3">
      <c r="A17" s="3" t="s">
        <v>22</v>
      </c>
      <c r="B17" s="18">
        <v>3.46</v>
      </c>
      <c r="C17" s="18">
        <v>4.1399999999999997</v>
      </c>
    </row>
    <row r="18" spans="1:3" x14ac:dyDescent="0.3">
      <c r="A18" s="3" t="s">
        <v>31</v>
      </c>
      <c r="B18" s="18">
        <v>16.41</v>
      </c>
      <c r="C18" s="18">
        <v>16.25</v>
      </c>
    </row>
    <row r="19" spans="1:3" x14ac:dyDescent="0.3">
      <c r="A19" s="3" t="s">
        <v>26</v>
      </c>
      <c r="B19" s="18">
        <v>6.8</v>
      </c>
      <c r="C19" s="18">
        <v>7.45</v>
      </c>
    </row>
    <row r="20" spans="1:3" x14ac:dyDescent="0.3">
      <c r="A20" s="3" t="s">
        <v>36</v>
      </c>
      <c r="B20" s="18">
        <v>10</v>
      </c>
      <c r="C20" s="18">
        <v>11.23</v>
      </c>
    </row>
    <row r="21" spans="1:3" x14ac:dyDescent="0.3">
      <c r="A21" s="3" t="s">
        <v>44</v>
      </c>
      <c r="B21" s="18">
        <v>0.97</v>
      </c>
      <c r="C21" s="18">
        <v>1.55</v>
      </c>
    </row>
    <row r="22" spans="1:3" x14ac:dyDescent="0.3">
      <c r="A22" s="3" t="s">
        <v>42</v>
      </c>
      <c r="B22" s="18">
        <v>25.28</v>
      </c>
      <c r="C22" s="18">
        <v>24.89</v>
      </c>
    </row>
    <row r="23" spans="1:3" x14ac:dyDescent="0.3">
      <c r="A23" s="3" t="s">
        <v>5</v>
      </c>
      <c r="B23" s="18">
        <v>25.38</v>
      </c>
      <c r="C23" s="18">
        <v>25.06</v>
      </c>
    </row>
    <row r="24" spans="1:3" x14ac:dyDescent="0.3">
      <c r="A24" s="3" t="s">
        <v>38</v>
      </c>
      <c r="B24" s="18">
        <v>10</v>
      </c>
      <c r="C24" s="18">
        <v>9.68</v>
      </c>
    </row>
    <row r="25" spans="1:3" x14ac:dyDescent="0.3">
      <c r="A25" s="3" t="s">
        <v>43</v>
      </c>
      <c r="B25" s="18">
        <v>0.68</v>
      </c>
      <c r="C25" s="18">
        <v>0.57999999999999996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722E-400D-4CEB-91F5-B0BE29C2D27A}">
  <sheetPr>
    <tabColor theme="9" tint="-0.249977111117893"/>
  </sheetPr>
  <dimension ref="A1:E18"/>
  <sheetViews>
    <sheetView workbookViewId="0">
      <selection activeCell="D22" sqref="D22"/>
    </sheetView>
  </sheetViews>
  <sheetFormatPr defaultRowHeight="14.4" x14ac:dyDescent="0.3"/>
  <cols>
    <col min="1" max="1" width="22.5546875" bestFit="1" customWidth="1"/>
    <col min="2" max="3" width="12" bestFit="1" customWidth="1"/>
    <col min="4" max="4" width="12.6640625" bestFit="1" customWidth="1"/>
    <col min="5" max="5" width="22" bestFit="1" customWidth="1"/>
  </cols>
  <sheetData>
    <row r="1" spans="1:5" x14ac:dyDescent="0.3">
      <c r="A1" t="s">
        <v>46</v>
      </c>
      <c r="B1" t="s">
        <v>4</v>
      </c>
      <c r="C1" t="s">
        <v>6</v>
      </c>
      <c r="D1" t="s">
        <v>47</v>
      </c>
      <c r="E1" t="s">
        <v>48</v>
      </c>
    </row>
    <row r="2" spans="1:5" x14ac:dyDescent="0.3">
      <c r="A2" t="s">
        <v>49</v>
      </c>
      <c r="B2">
        <v>4955.0662371794861</v>
      </c>
      <c r="C2">
        <v>5051.1047024198824</v>
      </c>
      <c r="D2">
        <v>-96.038465240396363</v>
      </c>
      <c r="E2" s="18">
        <v>-1.9</v>
      </c>
    </row>
    <row r="3" spans="1:5" x14ac:dyDescent="0.3">
      <c r="A3" t="s">
        <v>50</v>
      </c>
      <c r="B3">
        <v>4.8833333333333395E-2</v>
      </c>
      <c r="C3">
        <v>5.0961412688031379E-2</v>
      </c>
      <c r="D3">
        <v>-2.1280793546979843E-3</v>
      </c>
      <c r="E3" s="18">
        <v>-4.18</v>
      </c>
    </row>
    <row r="4" spans="1:5" x14ac:dyDescent="0.3">
      <c r="A4" t="s">
        <v>64</v>
      </c>
      <c r="B4">
        <v>15.025</v>
      </c>
      <c r="C4">
        <v>14.896664486592543</v>
      </c>
      <c r="D4">
        <v>0.12833551340745686</v>
      </c>
      <c r="E4" s="18">
        <v>0.86</v>
      </c>
    </row>
    <row r="5" spans="1:5" x14ac:dyDescent="0.3">
      <c r="A5" t="s">
        <v>52</v>
      </c>
      <c r="B5">
        <v>0.49906410256410261</v>
      </c>
      <c r="C5">
        <v>0.50678875081752783</v>
      </c>
      <c r="D5">
        <v>-7.7246482534252259E-3</v>
      </c>
      <c r="E5" s="18">
        <v>-1.52</v>
      </c>
    </row>
    <row r="6" spans="1:5" x14ac:dyDescent="0.3">
      <c r="A6" t="s">
        <v>53</v>
      </c>
      <c r="B6">
        <v>0.79785256410256433</v>
      </c>
      <c r="C6">
        <v>0.8041595814257686</v>
      </c>
      <c r="D6">
        <v>-6.307017323204267E-3</v>
      </c>
      <c r="E6" s="18">
        <v>-0.78</v>
      </c>
    </row>
    <row r="7" spans="1:5" x14ac:dyDescent="0.3">
      <c r="A7" t="s">
        <v>65</v>
      </c>
      <c r="B7">
        <v>510.71282051282049</v>
      </c>
      <c r="C7">
        <v>497.93263570961415</v>
      </c>
      <c r="D7">
        <v>12.780184803206339</v>
      </c>
      <c r="E7" s="18">
        <v>2.57</v>
      </c>
    </row>
    <row r="8" spans="1:5" x14ac:dyDescent="0.3">
      <c r="A8" t="s">
        <v>66</v>
      </c>
      <c r="B8">
        <v>513.82371794871801</v>
      </c>
      <c r="C8">
        <v>501.74820143884892</v>
      </c>
      <c r="D8">
        <v>12.07551650986909</v>
      </c>
      <c r="E8" s="18">
        <v>2.41</v>
      </c>
    </row>
    <row r="9" spans="1:5" x14ac:dyDescent="0.3">
      <c r="A9" t="s">
        <v>67</v>
      </c>
      <c r="B9">
        <v>2.5092692307692306</v>
      </c>
      <c r="C9">
        <v>2.5000784826684117</v>
      </c>
      <c r="D9">
        <v>9.1907481008188796E-3</v>
      </c>
      <c r="E9" s="18">
        <v>0.37</v>
      </c>
    </row>
    <row r="10" spans="1:5" x14ac:dyDescent="0.3">
      <c r="A10" t="s">
        <v>55</v>
      </c>
      <c r="B10">
        <v>32.757051282051279</v>
      </c>
      <c r="C10">
        <v>33.448005232177891</v>
      </c>
      <c r="D10">
        <v>-0.69095395012661243</v>
      </c>
      <c r="E10" s="18">
        <v>-2.0699999999999998</v>
      </c>
    </row>
    <row r="11" spans="1:5" x14ac:dyDescent="0.3">
      <c r="A11" t="s">
        <v>68</v>
      </c>
      <c r="B11">
        <v>0.84867948717948716</v>
      </c>
      <c r="C11">
        <v>0.84834532374100724</v>
      </c>
      <c r="D11">
        <v>3.3416343847991747E-4</v>
      </c>
      <c r="E11" s="18">
        <v>0.04</v>
      </c>
    </row>
    <row r="12" spans="1:5" x14ac:dyDescent="0.3">
      <c r="A12" t="s">
        <v>69</v>
      </c>
      <c r="B12">
        <v>25.057692307692307</v>
      </c>
      <c r="C12">
        <v>24.682799215173315</v>
      </c>
      <c r="D12">
        <v>0.37489309251899172</v>
      </c>
      <c r="E12" s="18">
        <v>1.52</v>
      </c>
    </row>
    <row r="13" spans="1:5" x14ac:dyDescent="0.3">
      <c r="A13" t="s">
        <v>70</v>
      </c>
      <c r="B13">
        <v>48.596153846153847</v>
      </c>
      <c r="C13">
        <v>47.992151733158927</v>
      </c>
      <c r="D13">
        <v>0.60400211299491957</v>
      </c>
      <c r="E13" s="18">
        <v>1.26</v>
      </c>
    </row>
    <row r="14" spans="1:5" x14ac:dyDescent="0.3">
      <c r="A14" t="s">
        <v>57</v>
      </c>
      <c r="B14">
        <v>273.50866025641028</v>
      </c>
      <c r="C14">
        <v>275.92117724002628</v>
      </c>
      <c r="D14">
        <v>-2.4125169836160012</v>
      </c>
      <c r="E14" s="18">
        <v>-0.87</v>
      </c>
    </row>
    <row r="15" spans="1:5" x14ac:dyDescent="0.3">
      <c r="A15" t="s">
        <v>59</v>
      </c>
      <c r="B15">
        <v>5.4244102564102565</v>
      </c>
      <c r="C15">
        <v>5.4614977109221723</v>
      </c>
      <c r="D15">
        <v>-3.7087454511915752E-2</v>
      </c>
      <c r="E15" s="18">
        <v>-0.68</v>
      </c>
    </row>
    <row r="16" spans="1:5" x14ac:dyDescent="0.3">
      <c r="A16" t="s">
        <v>60</v>
      </c>
      <c r="B16">
        <v>2.5076923076923156E-2</v>
      </c>
      <c r="C16">
        <v>2.5402223675604952E-2</v>
      </c>
      <c r="D16">
        <v>-3.253005986817957E-4</v>
      </c>
      <c r="E16" s="18">
        <v>-1.28</v>
      </c>
    </row>
    <row r="17" spans="1:5" x14ac:dyDescent="0.3">
      <c r="A17" t="s">
        <v>71</v>
      </c>
      <c r="B17">
        <v>1.0052756410256409</v>
      </c>
      <c r="C17">
        <v>1.0017331589274037</v>
      </c>
      <c r="D17">
        <v>3.5424820982372651E-3</v>
      </c>
      <c r="E17" s="18">
        <v>0.35</v>
      </c>
    </row>
    <row r="18" spans="1:5" x14ac:dyDescent="0.3">
      <c r="A18" t="s">
        <v>72</v>
      </c>
      <c r="B18">
        <v>0.50832051282051283</v>
      </c>
      <c r="C18">
        <v>0.50219097449313255</v>
      </c>
      <c r="D18">
        <v>6.1295383273802795E-3</v>
      </c>
      <c r="E18" s="18">
        <v>1.22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84AB-E2B9-4F64-941C-EED2BE803D80}">
  <sheetPr>
    <tabColor theme="9" tint="0.39997558519241921"/>
  </sheetPr>
  <dimension ref="A1:C14"/>
  <sheetViews>
    <sheetView workbookViewId="0">
      <selection activeCell="I20" sqref="I20"/>
    </sheetView>
  </sheetViews>
  <sheetFormatPr defaultRowHeight="14.4" x14ac:dyDescent="0.3"/>
  <cols>
    <col min="1" max="1" width="22.6640625" bestFit="1" customWidth="1"/>
    <col min="2" max="2" width="15.5546875" bestFit="1" customWidth="1"/>
    <col min="3" max="3" width="8.109375" bestFit="1" customWidth="1"/>
    <col min="4" max="4" width="10.77734375" bestFit="1" customWidth="1"/>
  </cols>
  <sheetData>
    <row r="1" spans="1:3" x14ac:dyDescent="0.3">
      <c r="A1" s="2" t="s">
        <v>154</v>
      </c>
      <c r="B1" s="2" t="s">
        <v>153</v>
      </c>
    </row>
    <row r="2" spans="1:3" x14ac:dyDescent="0.3">
      <c r="A2" s="2" t="s">
        <v>152</v>
      </c>
      <c r="B2" t="s">
        <v>6</v>
      </c>
      <c r="C2" t="s">
        <v>4</v>
      </c>
    </row>
    <row r="3" spans="1:3" x14ac:dyDescent="0.3">
      <c r="A3" s="3" t="s">
        <v>97</v>
      </c>
      <c r="B3">
        <v>129</v>
      </c>
      <c r="C3">
        <v>143</v>
      </c>
    </row>
    <row r="4" spans="1:3" x14ac:dyDescent="0.3">
      <c r="A4" s="3" t="s">
        <v>102</v>
      </c>
      <c r="B4">
        <v>138</v>
      </c>
      <c r="C4">
        <v>149</v>
      </c>
    </row>
    <row r="5" spans="1:3" x14ac:dyDescent="0.3">
      <c r="A5" s="3" t="s">
        <v>98</v>
      </c>
      <c r="B5">
        <v>118</v>
      </c>
      <c r="C5">
        <v>118</v>
      </c>
    </row>
    <row r="6" spans="1:3" x14ac:dyDescent="0.3">
      <c r="A6" s="3" t="s">
        <v>105</v>
      </c>
      <c r="B6">
        <v>137</v>
      </c>
      <c r="C6">
        <v>110</v>
      </c>
    </row>
    <row r="7" spans="1:3" x14ac:dyDescent="0.3">
      <c r="A7" s="3" t="s">
        <v>109</v>
      </c>
      <c r="B7">
        <v>128</v>
      </c>
      <c r="C7">
        <v>134</v>
      </c>
    </row>
    <row r="8" spans="1:3" x14ac:dyDescent="0.3">
      <c r="A8" s="3" t="s">
        <v>100</v>
      </c>
      <c r="B8">
        <v>130</v>
      </c>
      <c r="C8">
        <v>128</v>
      </c>
    </row>
    <row r="9" spans="1:3" x14ac:dyDescent="0.3">
      <c r="A9" s="3" t="s">
        <v>106</v>
      </c>
      <c r="B9">
        <v>123</v>
      </c>
      <c r="C9">
        <v>124</v>
      </c>
    </row>
    <row r="10" spans="1:3" x14ac:dyDescent="0.3">
      <c r="A10" s="3" t="s">
        <v>110</v>
      </c>
      <c r="B10">
        <v>122</v>
      </c>
      <c r="C10">
        <v>114</v>
      </c>
    </row>
    <row r="11" spans="1:3" x14ac:dyDescent="0.3">
      <c r="A11" s="3" t="s">
        <v>91</v>
      </c>
      <c r="B11">
        <v>127</v>
      </c>
      <c r="C11">
        <v>136</v>
      </c>
    </row>
    <row r="12" spans="1:3" x14ac:dyDescent="0.3">
      <c r="A12" s="3" t="s">
        <v>108</v>
      </c>
      <c r="B12">
        <v>113</v>
      </c>
      <c r="C12">
        <v>132</v>
      </c>
    </row>
    <row r="13" spans="1:3" x14ac:dyDescent="0.3">
      <c r="A13" s="3" t="s">
        <v>95</v>
      </c>
      <c r="B13">
        <v>145</v>
      </c>
      <c r="C13">
        <v>127</v>
      </c>
    </row>
    <row r="14" spans="1:3" x14ac:dyDescent="0.3">
      <c r="A14" s="3" t="s">
        <v>107</v>
      </c>
      <c r="B14">
        <v>119</v>
      </c>
      <c r="C14">
        <v>145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5C6E-CA1D-4535-A86D-675338EDAFED}">
  <sheetPr>
    <tabColor theme="9" tint="0.79998168889431442"/>
  </sheetPr>
  <dimension ref="A1"/>
  <sheetViews>
    <sheetView tabSelected="1" topLeftCell="A7" zoomScale="25" zoomScaleNormal="25" zoomScalePageLayoutView="58" workbookViewId="0">
      <selection activeCell="CE92" sqref="CE92"/>
    </sheetView>
  </sheetViews>
  <sheetFormatPr defaultRowHeight="14.4" x14ac:dyDescent="0.3"/>
  <cols>
    <col min="11" max="11" width="16.33203125" bestFit="1" customWidth="1"/>
    <col min="12" max="12" width="16.109375" bestFit="1" customWidth="1"/>
    <col min="14" max="14" width="15.6640625" bestFit="1" customWidth="1"/>
    <col min="15" max="15" width="14" bestFit="1" customWidth="1"/>
    <col min="16" max="16" width="14.6640625" bestFit="1"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180BE2-0BE5-4B49-95AA-416A7A2BD9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MainTable</vt:lpstr>
      <vt:lpstr>Correlation_Analysis</vt:lpstr>
      <vt:lpstr>SummaryKPIs</vt:lpstr>
      <vt:lpstr>KPIsPivots</vt:lpstr>
      <vt:lpstr>CategoryDistributions</vt:lpstr>
      <vt:lpstr>CategoryPivots</vt:lpstr>
      <vt:lpstr>NumericParameterSummary</vt:lpstr>
      <vt:lpstr>MonthlyPivot</vt:lpstr>
      <vt:lpstr>Dashboard</vt:lpstr>
      <vt:lpstr>SummaryKPIs!ExternalData_1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ZANUB</dc:creator>
  <cp:lastModifiedBy>ADAM ZANUB</cp:lastModifiedBy>
  <dcterms:created xsi:type="dcterms:W3CDTF">2025-12-16T20:31:09Z</dcterms:created>
  <dcterms:modified xsi:type="dcterms:W3CDTF">2026-01-26T20:44:32Z</dcterms:modified>
</cp:coreProperties>
</file>